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codeName="ThisWorkbook"/>
  <mc:AlternateContent xmlns:mc="http://schemas.openxmlformats.org/markup-compatibility/2006">
    <mc:Choice Requires="x15">
      <x15ac:absPath xmlns:x15ac="http://schemas.microsoft.com/office/spreadsheetml/2010/11/ac" url="C:\Users\Upul\Google Drive\isu\"/>
    </mc:Choice>
  </mc:AlternateContent>
  <xr:revisionPtr revIDLastSave="0" documentId="13_ncr:1_{F142BC30-FBE8-4F8C-9D77-00F588B076F8}" xr6:coauthVersionLast="36" xr6:coauthVersionMax="36" xr10:uidLastSave="{00000000-0000-0000-0000-000000000000}"/>
  <bookViews>
    <workbookView xWindow="0" yWindow="0" windowWidth="23040" windowHeight="8628" firstSheet="1" activeTab="3" xr2:uid="{00000000-000D-0000-FFFF-FFFF00000000}"/>
  </bookViews>
  <sheets>
    <sheet name="20200306 carestaff(Analysis)" sheetId="22" r:id="rId1"/>
    <sheet name="20200306care staff(original)" sheetId="1" r:id="rId2"/>
    <sheet name="20200306carestaff(originalrev.)" sheetId="9" r:id="rId3"/>
    <sheet name="Sheet1" sheetId="23" r:id="rId4"/>
  </sheets>
  <definedNames>
    <definedName name="_xlnm._FilterDatabase" localSheetId="0" hidden="1">'20200306 carestaff(Analysis)'!$A$1:$BQ$246</definedName>
    <definedName name="CurrentRow">1</definedName>
  </definedNames>
  <calcPr calcId="191029"/>
</workbook>
</file>

<file path=xl/calcChain.xml><?xml version="1.0" encoding="utf-8"?>
<calcChain xmlns="http://schemas.openxmlformats.org/spreadsheetml/2006/main">
  <c r="J2" i="23" l="1"/>
  <c r="J3" i="23"/>
  <c r="J4" i="23"/>
  <c r="J5" i="23"/>
  <c r="J6" i="23"/>
  <c r="J7" i="23"/>
  <c r="J8" i="23"/>
  <c r="J9" i="23"/>
  <c r="J10" i="23"/>
  <c r="J11" i="23"/>
  <c r="J12" i="23"/>
  <c r="J13" i="23"/>
  <c r="J14" i="23"/>
  <c r="J15" i="23"/>
  <c r="J16" i="23"/>
  <c r="J17" i="23"/>
  <c r="J18" i="23"/>
  <c r="J19" i="23"/>
  <c r="J20" i="23"/>
  <c r="J21" i="23"/>
  <c r="J22" i="23"/>
  <c r="J23" i="23"/>
  <c r="J24" i="23"/>
  <c r="J25" i="23"/>
  <c r="J26" i="23"/>
  <c r="J27" i="23"/>
  <c r="J28" i="23"/>
  <c r="J29" i="23"/>
  <c r="J30" i="23"/>
  <c r="J31" i="23"/>
  <c r="J32" i="23"/>
  <c r="J33" i="23"/>
  <c r="J34" i="23"/>
  <c r="J35" i="23"/>
  <c r="J36" i="23"/>
  <c r="J37" i="23"/>
  <c r="J38" i="23"/>
  <c r="J39" i="23"/>
  <c r="J40" i="23"/>
  <c r="J41" i="23"/>
  <c r="J42" i="23"/>
  <c r="J43" i="23"/>
  <c r="J44" i="23"/>
  <c r="J45" i="23"/>
  <c r="J46" i="23"/>
  <c r="J47" i="23"/>
  <c r="J48" i="23"/>
  <c r="J49" i="23"/>
  <c r="J50" i="23"/>
  <c r="J51" i="23"/>
  <c r="J52" i="23"/>
  <c r="J53" i="23"/>
  <c r="J54" i="23"/>
  <c r="J55" i="23"/>
  <c r="J56" i="23"/>
  <c r="J57" i="23"/>
  <c r="J58" i="23"/>
  <c r="J59" i="23"/>
  <c r="J60" i="23"/>
  <c r="J61" i="23"/>
  <c r="J62" i="23"/>
  <c r="J63" i="23"/>
  <c r="J64" i="23"/>
  <c r="J65" i="23"/>
  <c r="J66" i="23"/>
  <c r="J67" i="23"/>
  <c r="J68" i="23"/>
  <c r="J69" i="23"/>
  <c r="J70" i="23"/>
  <c r="J71" i="23"/>
  <c r="J72" i="23"/>
  <c r="J73" i="23"/>
  <c r="J74" i="23"/>
  <c r="J75" i="23"/>
  <c r="J76" i="23"/>
  <c r="J77" i="23"/>
  <c r="J78" i="23"/>
  <c r="J79" i="23"/>
  <c r="J80" i="23"/>
  <c r="J81" i="23"/>
  <c r="J82" i="23"/>
  <c r="J83" i="23"/>
  <c r="J84" i="23"/>
  <c r="J85" i="23"/>
  <c r="J86" i="23"/>
  <c r="J87" i="23"/>
  <c r="J88" i="23"/>
  <c r="J89" i="23"/>
  <c r="J90" i="23"/>
  <c r="J91" i="23"/>
  <c r="J92" i="23"/>
  <c r="J93" i="23"/>
  <c r="J94" i="23"/>
  <c r="J95" i="23"/>
  <c r="J96" i="23"/>
  <c r="J97" i="23"/>
  <c r="J98" i="23"/>
  <c r="J99" i="23"/>
  <c r="J100" i="23"/>
  <c r="J101" i="23"/>
  <c r="J102" i="23"/>
  <c r="J103" i="23"/>
  <c r="J104" i="23"/>
  <c r="J105" i="23"/>
  <c r="J106" i="23"/>
  <c r="J107" i="23"/>
  <c r="J108" i="23"/>
  <c r="J109" i="23"/>
  <c r="J110" i="23"/>
  <c r="J111" i="23"/>
  <c r="J112" i="23"/>
  <c r="J113" i="23"/>
  <c r="J114" i="23"/>
  <c r="J115" i="23"/>
  <c r="J116" i="23"/>
  <c r="J117" i="23"/>
  <c r="J118" i="23"/>
  <c r="J119" i="23"/>
  <c r="J120" i="23"/>
  <c r="J121" i="23"/>
  <c r="J122" i="23"/>
  <c r="J123" i="23"/>
  <c r="J124" i="23"/>
  <c r="J125" i="23"/>
  <c r="J126" i="23"/>
  <c r="J127" i="23"/>
  <c r="J128" i="23"/>
  <c r="J129" i="23"/>
  <c r="J130" i="23"/>
  <c r="J131" i="23"/>
  <c r="J132" i="23"/>
  <c r="J133" i="23"/>
  <c r="J134" i="23"/>
  <c r="J135" i="23"/>
  <c r="J136" i="23"/>
  <c r="J137" i="23"/>
  <c r="J138" i="23"/>
  <c r="J139" i="23"/>
  <c r="J140" i="23"/>
  <c r="J141" i="23"/>
  <c r="J142" i="23"/>
  <c r="J143" i="23"/>
  <c r="J144" i="23"/>
  <c r="J145" i="23"/>
  <c r="J146" i="23"/>
  <c r="J147" i="23"/>
  <c r="J148" i="23"/>
  <c r="J149" i="23"/>
  <c r="J150" i="23"/>
  <c r="J151" i="23"/>
  <c r="J152" i="23"/>
  <c r="J153" i="23"/>
  <c r="J154" i="23"/>
  <c r="J155" i="23"/>
  <c r="J156" i="23"/>
  <c r="J157" i="23"/>
  <c r="J158" i="23"/>
  <c r="J159" i="23"/>
  <c r="J160" i="23"/>
  <c r="J161" i="23"/>
  <c r="J162" i="23"/>
  <c r="J163" i="23"/>
  <c r="J164" i="23"/>
  <c r="J165" i="23"/>
  <c r="J166" i="23"/>
  <c r="J167" i="23"/>
  <c r="J168" i="23"/>
  <c r="J169" i="23"/>
  <c r="J170" i="23"/>
  <c r="AG175" i="22" l="1"/>
  <c r="AG177" i="22"/>
  <c r="AW175" i="22"/>
  <c r="I174" i="22"/>
  <c r="AF175" i="22" l="1"/>
  <c r="M181" i="22" l="1"/>
  <c r="AU244" i="22" l="1"/>
  <c r="AU231" i="22"/>
  <c r="AU217" i="22"/>
  <c r="AU202" i="22"/>
  <c r="M185" i="22"/>
  <c r="C185" i="22"/>
  <c r="M184" i="22"/>
  <c r="F184" i="22"/>
  <c r="C184" i="22"/>
  <c r="M183" i="22"/>
  <c r="F183" i="22"/>
  <c r="C183" i="22"/>
  <c r="M182" i="22"/>
  <c r="F182" i="22"/>
  <c r="C182" i="22"/>
  <c r="F181" i="22"/>
  <c r="C181" i="22"/>
  <c r="F180" i="22"/>
  <c r="C180" i="22"/>
  <c r="N179" i="22"/>
  <c r="M179" i="22"/>
  <c r="F179" i="22"/>
  <c r="C179" i="22"/>
  <c r="AU178" i="22"/>
  <c r="V178" i="22"/>
  <c r="N178" i="22"/>
  <c r="M178" i="22"/>
  <c r="F178" i="22"/>
  <c r="C178" i="22"/>
  <c r="AU177" i="22"/>
  <c r="V177" i="22"/>
  <c r="N177" i="22"/>
  <c r="M177" i="22"/>
  <c r="G177" i="22"/>
  <c r="F177" i="22"/>
  <c r="C177" i="22"/>
  <c r="AU176" i="22"/>
  <c r="AT176" i="22"/>
  <c r="AG176" i="22"/>
  <c r="V176" i="22"/>
  <c r="U176" i="22"/>
  <c r="N176" i="22"/>
  <c r="M176" i="22"/>
  <c r="I176" i="22"/>
  <c r="G176" i="22"/>
  <c r="F176" i="22"/>
  <c r="C176" i="22"/>
  <c r="BP175" i="22"/>
  <c r="BO175" i="22"/>
  <c r="BN175" i="22"/>
  <c r="BM175" i="22"/>
  <c r="BL175" i="22"/>
  <c r="BK175" i="22"/>
  <c r="BJ175" i="22"/>
  <c r="BI175" i="22"/>
  <c r="BH175" i="22"/>
  <c r="BG175" i="22"/>
  <c r="BE175" i="22"/>
  <c r="BD175" i="22"/>
  <c r="BC175" i="22"/>
  <c r="BB175" i="22"/>
  <c r="BA175" i="22"/>
  <c r="AZ175" i="22"/>
  <c r="AY175" i="22"/>
  <c r="AX175" i="22"/>
  <c r="AU175" i="22"/>
  <c r="AT175" i="22"/>
  <c r="AS175" i="22"/>
  <c r="AR175" i="22"/>
  <c r="AQ175" i="22"/>
  <c r="AP175" i="22"/>
  <c r="AO175" i="22"/>
  <c r="AN175" i="22"/>
  <c r="AM175" i="22"/>
  <c r="AL175" i="22"/>
  <c r="AK175" i="22"/>
  <c r="AJ175" i="22"/>
  <c r="AI175" i="22"/>
  <c r="AE175" i="22"/>
  <c r="AD175" i="22"/>
  <c r="AC175" i="22"/>
  <c r="AB175" i="22"/>
  <c r="Z175" i="22"/>
  <c r="Y175" i="22"/>
  <c r="X175" i="22"/>
  <c r="V175" i="22"/>
  <c r="U175" i="22"/>
  <c r="T175" i="22"/>
  <c r="S175" i="22"/>
  <c r="Q175" i="22"/>
  <c r="N175" i="22"/>
  <c r="M175" i="22"/>
  <c r="J175" i="22"/>
  <c r="I175" i="22"/>
  <c r="G175" i="22"/>
  <c r="F175" i="22"/>
  <c r="C175" i="22"/>
  <c r="AU174" i="22"/>
  <c r="AT174" i="22"/>
  <c r="AS174" i="22"/>
  <c r="Z174" i="22"/>
  <c r="Y174" i="22"/>
  <c r="X174" i="22"/>
  <c r="V174" i="22"/>
  <c r="U174" i="22"/>
  <c r="U179" i="22" s="1"/>
  <c r="T174" i="22"/>
  <c r="T179" i="22" s="1"/>
  <c r="S174" i="22"/>
  <c r="Q174" i="22"/>
  <c r="N174" i="22"/>
  <c r="M174" i="22"/>
  <c r="J174" i="22"/>
  <c r="G174" i="22"/>
  <c r="F174" i="22"/>
  <c r="C174" i="22"/>
  <c r="AU173" i="22"/>
  <c r="H173" i="22"/>
  <c r="C173" i="22"/>
  <c r="L170" i="22"/>
  <c r="L169" i="22"/>
  <c r="L168" i="22"/>
  <c r="P168" i="22" s="1"/>
  <c r="L167" i="22"/>
  <c r="L166" i="22"/>
  <c r="P166" i="22" s="1"/>
  <c r="L165" i="22"/>
  <c r="L164" i="22"/>
  <c r="L163" i="22"/>
  <c r="L162" i="22"/>
  <c r="P162" i="22" s="1"/>
  <c r="L159" i="22"/>
  <c r="P159" i="22" s="1"/>
  <c r="L158" i="22"/>
  <c r="L155" i="22"/>
  <c r="L154" i="22"/>
  <c r="L153" i="22"/>
  <c r="L152" i="22"/>
  <c r="L151" i="22"/>
  <c r="L150" i="22"/>
  <c r="L148" i="22"/>
  <c r="P147" i="22"/>
  <c r="L146" i="22"/>
  <c r="L145" i="22"/>
  <c r="P145" i="22" s="1"/>
  <c r="P144" i="22"/>
  <c r="L143" i="22"/>
  <c r="L141" i="22"/>
  <c r="L140" i="22"/>
  <c r="L139" i="22"/>
  <c r="L138" i="22"/>
  <c r="L137" i="22"/>
  <c r="P137" i="22" s="1"/>
  <c r="L136" i="22"/>
  <c r="L135" i="22"/>
  <c r="L134" i="22"/>
  <c r="L133" i="22"/>
  <c r="L132" i="22"/>
  <c r="L131" i="22"/>
  <c r="P131" i="22" s="1"/>
  <c r="L129" i="22"/>
  <c r="P129" i="22" s="1"/>
  <c r="L128" i="22"/>
  <c r="L127" i="22"/>
  <c r="L126" i="22"/>
  <c r="L125" i="22"/>
  <c r="P125" i="22" s="1"/>
  <c r="L124" i="22"/>
  <c r="P124" i="22" s="1"/>
  <c r="L123" i="22"/>
  <c r="L122" i="22"/>
  <c r="L120" i="22"/>
  <c r="L118" i="22"/>
  <c r="L117" i="22"/>
  <c r="L116" i="22"/>
  <c r="L115" i="22"/>
  <c r="L113" i="22"/>
  <c r="L112" i="22"/>
  <c r="L111" i="22"/>
  <c r="L109" i="22"/>
  <c r="L108" i="22"/>
  <c r="L107" i="22"/>
  <c r="L106" i="22"/>
  <c r="P106" i="22" s="1"/>
  <c r="L105" i="22"/>
  <c r="P105" i="22" s="1"/>
  <c r="L104" i="22"/>
  <c r="L103" i="22"/>
  <c r="P103" i="22" s="1"/>
  <c r="L102" i="22"/>
  <c r="L101" i="22"/>
  <c r="P101" i="22" s="1"/>
  <c r="L100" i="22"/>
  <c r="L99" i="22"/>
  <c r="L98" i="22"/>
  <c r="L97" i="22"/>
  <c r="P97" i="22" s="1"/>
  <c r="L96" i="22"/>
  <c r="P96" i="22" s="1"/>
  <c r="L95" i="22"/>
  <c r="L94" i="22"/>
  <c r="L92" i="22"/>
  <c r="P92" i="22" s="1"/>
  <c r="L90" i="22"/>
  <c r="L89" i="22"/>
  <c r="P89" i="22" s="1"/>
  <c r="L88" i="22"/>
  <c r="L87" i="22"/>
  <c r="L86" i="22"/>
  <c r="P86" i="22" s="1"/>
  <c r="L85" i="22"/>
  <c r="P85" i="22" s="1"/>
  <c r="L84" i="22"/>
  <c r="L83" i="22"/>
  <c r="P83" i="22" s="1"/>
  <c r="L79" i="22"/>
  <c r="P79" i="22" s="1"/>
  <c r="L78" i="22"/>
  <c r="L77" i="22"/>
  <c r="P77" i="22" s="1"/>
  <c r="L76" i="22"/>
  <c r="L75" i="22"/>
  <c r="L74" i="22"/>
  <c r="L73" i="22"/>
  <c r="L72" i="22"/>
  <c r="L70" i="22"/>
  <c r="L69" i="22"/>
  <c r="L68" i="22"/>
  <c r="L67" i="22"/>
  <c r="L66" i="22"/>
  <c r="P66" i="22" s="1"/>
  <c r="L65" i="22"/>
  <c r="L64" i="22"/>
  <c r="L63" i="22"/>
  <c r="L62" i="22"/>
  <c r="P62" i="22" s="1"/>
  <c r="L61" i="22"/>
  <c r="L60" i="22"/>
  <c r="L59" i="22"/>
  <c r="L58" i="22"/>
  <c r="L57" i="22"/>
  <c r="L55" i="22"/>
  <c r="P55" i="22" s="1"/>
  <c r="L53" i="22"/>
  <c r="P53" i="22" s="1"/>
  <c r="L52" i="22"/>
  <c r="P52" i="22" s="1"/>
  <c r="L51" i="22"/>
  <c r="L50" i="22"/>
  <c r="L49" i="22"/>
  <c r="L47" i="22"/>
  <c r="P47" i="22" s="1"/>
  <c r="L46" i="22"/>
  <c r="L45" i="22"/>
  <c r="L44" i="22"/>
  <c r="L43" i="22"/>
  <c r="L42" i="22"/>
  <c r="P42" i="22" s="1"/>
  <c r="L41" i="22"/>
  <c r="L40" i="22"/>
  <c r="P40" i="22" s="1"/>
  <c r="L39" i="22"/>
  <c r="L38" i="22"/>
  <c r="L37" i="22"/>
  <c r="P37" i="22" s="1"/>
  <c r="L36" i="22"/>
  <c r="P36" i="22" s="1"/>
  <c r="L35" i="22"/>
  <c r="P35" i="22" s="1"/>
  <c r="L34" i="22"/>
  <c r="L32" i="22"/>
  <c r="P32" i="22" s="1"/>
  <c r="L31" i="22"/>
  <c r="L30" i="22"/>
  <c r="L29" i="22"/>
  <c r="L28" i="22"/>
  <c r="L27" i="22"/>
  <c r="P27" i="22" s="1"/>
  <c r="L26" i="22"/>
  <c r="L25" i="22"/>
  <c r="L24" i="22"/>
  <c r="L23" i="22"/>
  <c r="L22" i="22"/>
  <c r="L21" i="22"/>
  <c r="P21" i="22" s="1"/>
  <c r="L20" i="22"/>
  <c r="L19" i="22"/>
  <c r="L18" i="22"/>
  <c r="L17" i="22"/>
  <c r="L16" i="22"/>
  <c r="L15" i="22"/>
  <c r="L14" i="22"/>
  <c r="L13" i="22"/>
  <c r="L12" i="22"/>
  <c r="L11" i="22"/>
  <c r="P11" i="22" s="1"/>
  <c r="L10" i="22"/>
  <c r="L9" i="22"/>
  <c r="L8" i="22"/>
  <c r="L7" i="22"/>
  <c r="L6" i="22"/>
  <c r="L5" i="22"/>
  <c r="P5" i="22" s="1"/>
  <c r="L4" i="22"/>
  <c r="L3" i="22"/>
  <c r="L2" i="22"/>
  <c r="Q178" i="22" l="1"/>
  <c r="AG178" i="22"/>
  <c r="L173" i="22"/>
  <c r="AT177" i="22"/>
  <c r="V179" i="22"/>
  <c r="C186" i="22"/>
  <c r="F186" i="22"/>
  <c r="P173" i="22"/>
  <c r="K173" i="22" l="1"/>
  <c r="L177" i="22"/>
  <c r="L181" i="22"/>
  <c r="L185" i="22"/>
  <c r="L183" i="22"/>
  <c r="L184" i="22"/>
  <c r="L182" i="22"/>
  <c r="AF174" i="9" l="1"/>
  <c r="AF173" i="9"/>
  <c r="AF172" i="9"/>
  <c r="AF175" i="9" s="1"/>
  <c r="BO172" i="9"/>
  <c r="BO173" i="9"/>
  <c r="BN173" i="9"/>
  <c r="BN172" i="9"/>
  <c r="BM173" i="9"/>
  <c r="BM172" i="9"/>
  <c r="BL173" i="9"/>
  <c r="BL172" i="9"/>
  <c r="BK173" i="9"/>
  <c r="BK172" i="9"/>
  <c r="BJ173" i="9"/>
  <c r="BJ172" i="9"/>
  <c r="BI173" i="9"/>
  <c r="BI172" i="9"/>
  <c r="BH173" i="9"/>
  <c r="BH172" i="9"/>
  <c r="BG173" i="9"/>
  <c r="BG172" i="9"/>
  <c r="BF173" i="9"/>
  <c r="BF172" i="9"/>
  <c r="BD173" i="9"/>
  <c r="BD172" i="9"/>
  <c r="BC173" i="9"/>
  <c r="BC172" i="9"/>
  <c r="BB173" i="9"/>
  <c r="BB172" i="9"/>
  <c r="BA173" i="9"/>
  <c r="BA172" i="9"/>
  <c r="AZ173" i="9"/>
  <c r="AZ172" i="9"/>
  <c r="AY173" i="9"/>
  <c r="AY172" i="9"/>
  <c r="AX173" i="9"/>
  <c r="AX172" i="9"/>
  <c r="AW173" i="9"/>
  <c r="AW172" i="9"/>
  <c r="AV173" i="9"/>
  <c r="AV172" i="9"/>
  <c r="AT177" i="9"/>
  <c r="AT176" i="9"/>
  <c r="AT175" i="9"/>
  <c r="AT174" i="9"/>
  <c r="AT173" i="9"/>
  <c r="AT172" i="9"/>
  <c r="AS174" i="9"/>
  <c r="AS173" i="9"/>
  <c r="AS175" i="9" s="1"/>
  <c r="AS172" i="9"/>
  <c r="AR173" i="9"/>
  <c r="AR172" i="9"/>
  <c r="AQ173" i="9"/>
  <c r="AQ172" i="9"/>
  <c r="AP173" i="9"/>
  <c r="AP172" i="9"/>
  <c r="AO173" i="9"/>
  <c r="AO172" i="9"/>
  <c r="AN173" i="9"/>
  <c r="AN172" i="9"/>
  <c r="AM173" i="9"/>
  <c r="AM172" i="9"/>
  <c r="AL173" i="9"/>
  <c r="AL172" i="9"/>
  <c r="AK173" i="9"/>
  <c r="AK172" i="9"/>
  <c r="AJ173" i="9"/>
  <c r="AJ172" i="9"/>
  <c r="AI173" i="9"/>
  <c r="AI172" i="9"/>
  <c r="AH173" i="9"/>
  <c r="AH172" i="9"/>
  <c r="AE173" i="9"/>
  <c r="AE172" i="9"/>
  <c r="AD173" i="9"/>
  <c r="AD172" i="9"/>
  <c r="AC173" i="9"/>
  <c r="AC172" i="9"/>
  <c r="AB173" i="9"/>
  <c r="AB172" i="9"/>
  <c r="AA172" i="9"/>
  <c r="AA173" i="9"/>
  <c r="Y173" i="9"/>
  <c r="Y172" i="9"/>
  <c r="X173" i="9"/>
  <c r="X172" i="9"/>
  <c r="W173" i="9"/>
  <c r="W172" i="9"/>
  <c r="U176" i="9"/>
  <c r="U175" i="9"/>
  <c r="U174" i="9"/>
  <c r="U173" i="9"/>
  <c r="U172" i="9"/>
  <c r="T174" i="9"/>
  <c r="T173" i="9"/>
  <c r="T172" i="9"/>
  <c r="S173" i="9"/>
  <c r="S172" i="9"/>
  <c r="R173" i="9"/>
  <c r="R172" i="9"/>
  <c r="P173" i="9"/>
  <c r="P172" i="9"/>
  <c r="M175" i="9"/>
  <c r="M174" i="9"/>
  <c r="M173" i="9"/>
  <c r="M172" i="9"/>
  <c r="K173" i="9"/>
  <c r="K172" i="9"/>
  <c r="J174" i="9"/>
  <c r="J173" i="9"/>
  <c r="J172" i="9"/>
  <c r="G175" i="9"/>
  <c r="G174" i="9"/>
  <c r="G173" i="9"/>
  <c r="G172" i="9"/>
  <c r="E180" i="9"/>
  <c r="E179" i="9"/>
  <c r="E178" i="9"/>
  <c r="E177" i="9"/>
  <c r="E176" i="9"/>
  <c r="E175" i="9"/>
  <c r="E174" i="9"/>
  <c r="E173" i="9"/>
  <c r="E172" i="9"/>
  <c r="E182" i="9"/>
  <c r="B183" i="9"/>
  <c r="B182" i="9"/>
  <c r="B176" i="9"/>
  <c r="B175" i="9"/>
  <c r="B174" i="9"/>
  <c r="B173" i="9"/>
  <c r="B181" i="9"/>
  <c r="B185" i="9"/>
  <c r="B184" i="9"/>
  <c r="B180" i="9"/>
  <c r="B179" i="9"/>
  <c r="B178" i="9"/>
  <c r="B177" i="9"/>
  <c r="I170" i="9"/>
  <c r="I169" i="9"/>
  <c r="I168" i="9"/>
  <c r="I167" i="9"/>
  <c r="I166" i="9"/>
  <c r="I165" i="9"/>
  <c r="I164" i="9"/>
  <c r="I163" i="9"/>
  <c r="I162" i="9"/>
  <c r="I161" i="9"/>
  <c r="I160" i="9"/>
  <c r="I159" i="9"/>
  <c r="I158" i="9"/>
  <c r="I157" i="9"/>
  <c r="I156" i="9"/>
  <c r="I155" i="9"/>
  <c r="I154" i="9"/>
  <c r="I153" i="9"/>
  <c r="I152" i="9"/>
  <c r="I151" i="9"/>
  <c r="I150" i="9"/>
  <c r="I149" i="9"/>
  <c r="I148" i="9"/>
  <c r="I146" i="9"/>
  <c r="I145" i="9"/>
  <c r="I143" i="9"/>
  <c r="I141" i="9"/>
  <c r="I140" i="9"/>
  <c r="I139" i="9"/>
  <c r="I137" i="9"/>
  <c r="I135" i="9"/>
  <c r="I134" i="9"/>
  <c r="I133" i="9"/>
  <c r="I132" i="9"/>
  <c r="I131" i="9"/>
  <c r="I128" i="9"/>
  <c r="I127" i="9"/>
  <c r="I126" i="9"/>
  <c r="I125" i="9"/>
  <c r="I123" i="9"/>
  <c r="I122" i="9"/>
  <c r="I120" i="9"/>
  <c r="I119" i="9"/>
  <c r="I118" i="9"/>
  <c r="I117" i="9"/>
  <c r="I116" i="9"/>
  <c r="I115" i="9"/>
  <c r="I114" i="9"/>
  <c r="I113" i="9"/>
  <c r="I112" i="9"/>
  <c r="I111" i="9"/>
  <c r="I109" i="9"/>
  <c r="I108" i="9"/>
  <c r="I107" i="9"/>
  <c r="I106" i="9"/>
  <c r="I105" i="9"/>
  <c r="I104" i="9"/>
  <c r="I103" i="9"/>
  <c r="I102" i="9"/>
  <c r="I101" i="9"/>
  <c r="I100" i="9"/>
  <c r="I99" i="9"/>
  <c r="I98" i="9"/>
  <c r="I97" i="9"/>
  <c r="I96" i="9"/>
  <c r="I95" i="9"/>
  <c r="I94" i="9"/>
  <c r="I92" i="9"/>
  <c r="I91" i="9"/>
  <c r="I90" i="9"/>
  <c r="I89" i="9"/>
  <c r="I88" i="9"/>
  <c r="I87" i="9"/>
  <c r="I86" i="9"/>
  <c r="I85" i="9"/>
  <c r="I84" i="9"/>
  <c r="I83" i="9"/>
  <c r="I82" i="9"/>
  <c r="I80" i="9"/>
  <c r="I79" i="9"/>
  <c r="I78" i="9"/>
  <c r="I77" i="9"/>
  <c r="I76" i="9"/>
  <c r="I75" i="9"/>
  <c r="I74" i="9"/>
  <c r="I73" i="9"/>
  <c r="I72" i="9"/>
  <c r="I71" i="9"/>
  <c r="I70" i="9"/>
  <c r="I69" i="9"/>
  <c r="I68" i="9"/>
  <c r="I67" i="9"/>
  <c r="I66" i="9"/>
  <c r="I65" i="9"/>
  <c r="I64" i="9"/>
  <c r="I63" i="9"/>
  <c r="I62" i="9"/>
  <c r="I61" i="9"/>
  <c r="I60" i="9"/>
  <c r="I59" i="9"/>
  <c r="I58" i="9"/>
  <c r="I57" i="9"/>
  <c r="I55" i="9"/>
  <c r="I53" i="9"/>
  <c r="I52" i="9"/>
  <c r="I51" i="9"/>
  <c r="I50" i="9"/>
  <c r="I49" i="9"/>
  <c r="I48" i="9"/>
  <c r="I47" i="9"/>
  <c r="I46" i="9"/>
  <c r="I45" i="9"/>
  <c r="I44" i="9"/>
  <c r="I43" i="9"/>
  <c r="I42" i="9"/>
  <c r="I41" i="9"/>
  <c r="I40" i="9"/>
  <c r="I39" i="9"/>
  <c r="I38" i="9"/>
  <c r="I37" i="9"/>
  <c r="I36" i="9"/>
  <c r="I35" i="9"/>
  <c r="I34"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I2" i="9"/>
  <c r="AT178" i="9" l="1"/>
  <c r="U177" i="9"/>
  <c r="G177" i="9"/>
  <c r="E184" i="9"/>
  <c r="B186" i="9"/>
</calcChain>
</file>

<file path=xl/sharedStrings.xml><?xml version="1.0" encoding="utf-8"?>
<sst xmlns="http://schemas.openxmlformats.org/spreadsheetml/2006/main" count="13144" uniqueCount="1045">
  <si>
    <t>タイムスタンプ</t>
  </si>
  <si>
    <t>１．ご回答者様の職業（資格）にチェックをつけてください。複数に該当する場合は主なものを選んで下さい。</t>
  </si>
  <si>
    <t>２．働いている施設にチェックをつけて下さい。(複数回答可）</t>
  </si>
  <si>
    <t>３．資格取得後の実務経験年数にチェックをつけて下さい。</t>
  </si>
  <si>
    <t>４．施設全体の利用者さんの大体の人数をお答え下さい。訪問サービスを提供している方は担当している利用者さんの人数をお答え下さい。大体の人数で構いません。わからない方は「わからない」と記入して下さい。</t>
  </si>
  <si>
    <t>５．働いている施設では認知症高齢者への介護等の支援を行っていますか。</t>
  </si>
  <si>
    <t>６．入れ歯を所有している利用者さんを支援したことはありますか？</t>
  </si>
  <si>
    <t>７．利用者さんのなかで、入れ歯を所有している人は、どのくらいいますか？1-10までの数字を選びチェックをつけて下さい。1は1割(10%)、10は10割(100%)を表しています。わからない場合は無記入でお願いします。</t>
  </si>
  <si>
    <t>８．入れ歯を管理しているのはどなたですか？</t>
  </si>
  <si>
    <t>９．利用者さんは入れ歯をいつ使用していますか？</t>
  </si>
  <si>
    <t>１０．食事以外の日中に入れ歯を使用している利用者さんは何割ほどいますか？1-10までの数字を選びチェックをつけて下さい。1は1割(10%)、10は10割(100%)を表しています。</t>
  </si>
  <si>
    <t>１１．働いている施設又は訪問先で入れ歯が行方不明になった、もしくは入れ歯の所有者がわからなくなったことはありますか？</t>
  </si>
  <si>
    <t>１２．設問１１で「ある」と答えた方：入れ歯がなくなったことで、どのような問題が起こりましたか？もしあればご記入下さい。(例)入れ歯がなくなったことで、食形態を変える必要がでてきた。</t>
  </si>
  <si>
    <t>１３．入れ歯に本人の名前などが刻印してある、またはＩＣチップ等で所有者の情報がわかれば、便利だと思いますか？</t>
  </si>
  <si>
    <t>１４．利用者さんが入れ歯を誤飲したケースを経験したことはありますか？</t>
  </si>
  <si>
    <t>１５．支援を行っている利用者さんのうち、徘徊などで行方不明になった経験がある方はいらっしゃいますか？（利用者さんご家族から聞いた事例も含みます。）</t>
  </si>
  <si>
    <t>１６．徘徊などで一時的に行方不明になった際、保護するまでどの程度時間がかかりましたか？複数の事例を経験されている方は、最も時間がかかった事例をお答え下さい。</t>
  </si>
  <si>
    <t>１７．どのような経緯で身元を確認し保護したのか、差し支えなければ記入をお願いします。（例）身につけていた連絡カードを保護した人が発見し、電話をくれた。</t>
  </si>
  <si>
    <t>１８．入れ歯や歯の被せものに情報（氏名など）を書き込み、所有者を特定できる方法があることを知っていますか。</t>
  </si>
  <si>
    <t>１９．入れ歯にRFID タグ（いわゆるICチップ）を埋め込み、情報を書き込むことで、所有者を特定できる方法があることを知っていますか。</t>
  </si>
  <si>
    <t>２０．RFIDタグ（ICチップ）を埋入した入れ歯をご覧になったことがありますか。</t>
  </si>
  <si>
    <t>２１．RFIDタグ（ICチップ）以外の入れ歯などへの書き込み方法の例を示します。知っているものにチェックをつけて下さい。（複数回答可）</t>
  </si>
  <si>
    <t>２２．設問２１で示したRFIDタグ（ICチップ）以外の書き込み処置が施された入れ歯などの実物をご覧になったことがありますか。</t>
  </si>
  <si>
    <t xml:space="preserve">２３．RFIDタグ（ICチップ）は多くの情報を書き込むことが可能です。もし入れ歯等への情報書き込みを行うとした場合、書き込むデータとして望ましいと考えるものにチェックをつけて下さい。（複数回答可） </t>
  </si>
  <si>
    <t>２４．入れ歯に埋入したRFIDタグ（ＩＣチップ）に書き込む情報は、氏名等を暗号化して書き込むことも想定しています。情報の暗号化についてどのように思われますか。</t>
  </si>
  <si>
    <t>２５．入れ歯のRFIDタグ（ICチップ）埋入による所有者の特定について、どのように思いますか。書き込まれた情報は入れ歯に触わることなくリーダーなどで読み取れるものとします。最も近いものにチェックをつけて下さい。</t>
  </si>
  <si>
    <t>２６．入れ歯へのRFIDタグ（ICチップ）埋入による利点として当てはまると考えられるものにチェックをつけて下さい。(複数回答可）</t>
  </si>
  <si>
    <t>２７．	入れ歯へのRFIDタグ（ICチップ）埋入による課題として当てはまると考えられるものにチェックをつけて下さい。(複数回答可）</t>
  </si>
  <si>
    <t>２８．入れ歯等への情報書き込みは認知症高齢者の徘徊対策や大規模災害時の身元確認等にも活用されることが期待できます。その他想定される活用方法についてご意見がございましたらご提案お願い致します。</t>
  </si>
  <si>
    <t>2020/02/04 4:51:51 午後 GMT+9</t>
  </si>
  <si>
    <t>生活相談員</t>
  </si>
  <si>
    <t>デイサービス・ショートステイ施設</t>
  </si>
  <si>
    <t>10年以上</t>
  </si>
  <si>
    <t>はい</t>
  </si>
  <si>
    <t>利用者さんご本人</t>
  </si>
  <si>
    <t>起きている間、日中</t>
  </si>
  <si>
    <t>ない</t>
  </si>
  <si>
    <t>思う</t>
  </si>
  <si>
    <t>いる</t>
  </si>
  <si>
    <t>半日</t>
  </si>
  <si>
    <t>警察に捜索願が出され、警察が保護した</t>
  </si>
  <si>
    <t>知らない</t>
  </si>
  <si>
    <t>どれも知らない</t>
  </si>
  <si>
    <t>医療機関名（かかりつけの歯科医療機関等）;患者ＩＤ（歯科医療機関等で管理する患者ＩＤ）;患者氏名（入れ歯の所有者氏名）;患者住所(市区町村まで）</t>
  </si>
  <si>
    <t>不要</t>
  </si>
  <si>
    <t>利用者さんの希望があれば導入すべきだと思う</t>
  </si>
  <si>
    <t>認知症の高齢者は増加する見込みであり、徘徊等での保護利用に役立つ;入れ歯に埋入することで、肌身離さず身につけるものに情報を保存できる;施設等での入れ歯の管理が簡便になる;災害などの有事の際でも、入れ歯の所有者の特定に役立つ</t>
  </si>
  <si>
    <t>ＩＣリーダなどへの設備導入が必要（コストがかかる）;入れ歯で所有者が特定できることの認知度が低い</t>
  </si>
  <si>
    <t>2020/02/05 9:39:08 午前 GMT+9</t>
  </si>
  <si>
    <t>事務職員</t>
  </si>
  <si>
    <t>いない</t>
  </si>
  <si>
    <t>直接刻印（歯科用エンジン・レーザー等）*2</t>
  </si>
  <si>
    <t>患者氏名（入れ歯の所有者氏名）;患者住所(市区町村まで）;キーパーソンの連絡先</t>
  </si>
  <si>
    <t>必要</t>
  </si>
  <si>
    <t>全国的に広く導入すべきだと思う</t>
  </si>
  <si>
    <t>認知症の高齢者は増加する見込みであり、徘徊等での保護利用に役立つ;入れ歯に埋入することで、肌身離さず身につけるものに情報を保存できる;入れ歯を装着していても、義歯を外さずに情報を読み込める;災害などの有事の際でも、入れ歯の所有者の特定に役立つ</t>
  </si>
  <si>
    <t>2020/02/05 11:26:03 午前 GMT+9</t>
  </si>
  <si>
    <t>訪問サービス（ホームヘルプ）</t>
  </si>
  <si>
    <t>5年以上10年未満</t>
  </si>
  <si>
    <t>いいえ</t>
  </si>
  <si>
    <t>患者ＩＤ（歯科医療機関等で管理する患者ＩＤ）</t>
  </si>
  <si>
    <t>認知症の高齢者は増加する見込みであり、徘徊等での保護利用に役立つ;入れ歯に埋入することで、肌身離さず身につけるものに情報を保存できる;入れ歯の誤飲が疑われる場合、ハンドリーダー等で誤飲の有無が確認できる;災害などの有事の際でも、入れ歯の所有者の特定に役立つ</t>
  </si>
  <si>
    <t>ＩＣリーダなどへの設備導入が必要（コストがかかる）</t>
  </si>
  <si>
    <t>2020/02/05 3:40:52 午後 GMT+9</t>
  </si>
  <si>
    <t>介護福祉士</t>
  </si>
  <si>
    <t>利用者さんにより使用時間が異なる</t>
  </si>
  <si>
    <t>ある</t>
  </si>
  <si>
    <t>食事が食べにくくなり、食欲が落ちた</t>
  </si>
  <si>
    <t>わからない</t>
  </si>
  <si>
    <t>知っている</t>
  </si>
  <si>
    <t>医療機関名（かかりつけの歯科医療機関等）;患者ＩＤ（歯科医療機関等で管理する患者ＩＤ）</t>
  </si>
  <si>
    <t>認知症の高齢者は増加する見込みであり、徘徊等での保護利用に役立つ;災害などの有事の際でも、入れ歯の所有者の特定に役立つ</t>
  </si>
  <si>
    <t>入れ歯がなくなったり、所有者が分からなくなることが少ない;ＩＣリーダなどへの設備導入が必要（コストがかかる）;長期経過による生体への影響や安定への不安</t>
  </si>
  <si>
    <t>2020/02/06 9:08:17 午前 GMT+9</t>
  </si>
  <si>
    <t>3年未満</t>
  </si>
  <si>
    <t>上記全て</t>
  </si>
  <si>
    <t>認知症の高齢者は増加する見込みであり、徘徊等での保護利用に役立つ</t>
  </si>
  <si>
    <t>2020/02/06 10:19:35 午前 GMT+9</t>
  </si>
  <si>
    <t>相談員</t>
  </si>
  <si>
    <t>所有者不明の義歯が落ちていた。所有者を探すために奔走した。</t>
  </si>
  <si>
    <t>１−２時間</t>
  </si>
  <si>
    <t>近所の方からの連絡</t>
  </si>
  <si>
    <t>医療機関名（かかりつけの歯科医療機関等）;患者氏名（入れ歯の所有者氏名）;製品シリアルナンバー（入れ歯毎に割り当てられる固有の番号）</t>
  </si>
  <si>
    <t>認知症の高齢者は増加する見込みであり、徘徊等での保護利用に役立つ;RFIDタグ（ICチップ）には所有者の名前以外の情報が書き込める;入れ歯に埋入することで、肌身離さず身につけるものに情報を保存できる;他施設（病院・医科・歯科・薬局等）との情報連携が図れる</t>
  </si>
  <si>
    <t>使用方法のイメージがしにくい;ＩＣリーダなどへの設備導入が必要（コストがかかる）;入れ歯で所有者が特定できることの認知度が低い</t>
  </si>
  <si>
    <t>2020/02/10 4:24:34 午後 GMT+9</t>
  </si>
  <si>
    <t>ホームヘルパー</t>
  </si>
  <si>
    <t>2人</t>
  </si>
  <si>
    <t>患者氏名（入れ歯の所有者氏名）</t>
  </si>
  <si>
    <t>施設等での入れ歯の管理が簡便になる;入れ歯の誤飲が疑われる場合、ハンドリーダー等で誤飲の有無が確認できる;災害などの有事の際でも、入れ歯の所有者の特定に役立つ</t>
  </si>
  <si>
    <t>使用方法のイメージがしにくい;ＩＣリーダなどへの設備導入が必要（コストがかかる）</t>
  </si>
  <si>
    <t>2020/02/13 11:02:35 午前 GMT+9</t>
  </si>
  <si>
    <t>利用者さんのご家族</t>
  </si>
  <si>
    <t>患者氏名（入れ歯の所有者氏名）;患者住所(市区町村まで）;既往歴（これまでにかかったことのある疾患）</t>
  </si>
  <si>
    <t>認知症の高齢者は増加する見込みであり、徘徊等での保護利用に役立つ;他施設（病院・医科・歯科・薬局等）との情報連携が図れる;災害などの有事の際でも、入れ歯の所有者の特定に役立つ</t>
  </si>
  <si>
    <t>入れ歯を所有・使用している利用者さんがほとんどいない;入れ歯がなくなったり、所有者が分からなくなることが少ない;入れ歯ケースや入れ歯本体への名入れ以上の利点を感じられない;施設内では徘徊が少ない;利用者さん及びそのご家族の理解が得られそうにない;使用方法のイメージがしにくい;ＩＣリーダなどへの設備導入が必要（コストがかかる）;長期経過による生体への影響や安定への不安;入れ歯で所有者が特定できることの認知度が低い</t>
  </si>
  <si>
    <t>2020/02/13 11:07:56 午前 GMT+9</t>
  </si>
  <si>
    <t>生活指導員</t>
  </si>
  <si>
    <t>介護付き有料老人ホーム</t>
  </si>
  <si>
    <t>施設職員（介護士など）</t>
  </si>
  <si>
    <t>義歯がなくなった時あり。訪問歯科に依頼し、新しい義歯を作った。その間、食形態も変更した。</t>
  </si>
  <si>
    <t>医療機関名（かかりつけの歯科医療機関等）;患者ＩＤ（歯科医療機関等で管理する患者ＩＤ）;患者氏名（入れ歯の所有者氏名）;患者住所(市区町村まで）;既往歴（これまでにかかったことのある疾患）</t>
  </si>
  <si>
    <t>認知症の高齢者は増加する見込みであり、徘徊等での保護利用に役立つ;RFIDタグ（ICチップ）には所有者の名前以外の情報が書き込める;他施設（病院・医科・歯科・薬局等）との情報連携が図れる;災害などの有事の際でも、入れ歯の所有者の特定に役立つ</t>
  </si>
  <si>
    <t>ＩＣリーダなどへの設備導入が必要（コストがかかる）;長期経過による生体への影響や安定への不安</t>
  </si>
  <si>
    <t>交通事故等で意識がない場合、情報を早急に得る事ができる。</t>
  </si>
  <si>
    <t>2020/02/13 11:11:09 午前 GMT+9</t>
  </si>
  <si>
    <t>住宅型有料老人ホーム</t>
  </si>
  <si>
    <t>21人</t>
  </si>
  <si>
    <t>思わない</t>
  </si>
  <si>
    <t>医療機関名（かかりつけの歯科医療機関等）</t>
  </si>
  <si>
    <t>入れ歯ケースや入れ歯本体への名入れ以上の利点を感じられない;利用者さん及びそのご家族の理解が得られそうにない</t>
  </si>
  <si>
    <t>2020/02/13 11:13:52 午前 GMT+9</t>
  </si>
  <si>
    <t>22人</t>
  </si>
  <si>
    <t>食事の時だけ</t>
  </si>
  <si>
    <t>入れ歯の作り直し</t>
  </si>
  <si>
    <t>患者氏名（入れ歯の所有者氏名）;入れ歯の材料（入れ歯に使われているプラスチックの材料名など）;入れ歯の装着日（入れ歯が完成して本人にお渡しした日）</t>
  </si>
  <si>
    <t>2020/02/13 11:17:18 午前 GMT+9</t>
  </si>
  <si>
    <t>50人</t>
  </si>
  <si>
    <t>医療機関名（かかりつけの歯科医療機関等）;患者氏名（入れ歯の所有者氏名）;既往歴（これまでにかかったことのある疾患）;入れ歯の装着日（入れ歯が完成して本人にお渡しした日）</t>
  </si>
  <si>
    <t>認知症の高齢者は増加する見込みであり、徘徊等での保護利用に役立つ;施設等での入れ歯の管理が簡便になる;他施設（病院・医科・歯科・薬局等）との情報連携が図れる;入れ歯を装着していても、義歯を外さずに情報を読み込める;入れ歯の誤飲が疑われる場合、ハンドリーダー等で誤飲の有無が確認できる;災害などの有事の際でも、入れ歯の所有者の特定に役立つ</t>
  </si>
  <si>
    <t>施設での入れ歯まちがいがなくなり、業務の効率も良くなりそうで良いと思います。今後、巨大地震も予想されますので、身元確認等にも助かると思います。</t>
  </si>
  <si>
    <t>2020/02/13 11:19:26 午前 GMT+9</t>
  </si>
  <si>
    <t>53人</t>
  </si>
  <si>
    <t>３−６時間</t>
  </si>
  <si>
    <t>患者ＩＤ（歯科医療機関等で管理する患者ＩＤ）;患者氏名（入れ歯の所有者氏名）</t>
  </si>
  <si>
    <t>認知症の高齢者は増加する見込みであり、徘徊等での保護利用に役立つ;施設等での入れ歯の管理が簡便になる;災害などの有事の際でも、入れ歯の所有者の特定に役立つ</t>
  </si>
  <si>
    <t>利用者さん及びそのご家族の理解が得られそうにない;入れ歯で所有者が特定できることの認知度が低い</t>
  </si>
  <si>
    <t>2020/02/13 11:22:30 午前 GMT+9</t>
  </si>
  <si>
    <t>70人</t>
  </si>
  <si>
    <t>施設中を探し回り、発見するまで時間がかかった。</t>
  </si>
  <si>
    <t>医療機関名（かかりつけの歯科医療機関等）;患者住所(市区町村まで）</t>
  </si>
  <si>
    <t>2020/02/13 11:27:28 午前 GMT+9</t>
  </si>
  <si>
    <t>歯科衛生士</t>
  </si>
  <si>
    <t>介護老人保健施設</t>
  </si>
  <si>
    <t>99人</t>
  </si>
  <si>
    <t>食事形態の変更</t>
  </si>
  <si>
    <t>医療機関名（かかりつけの歯科医療機関等）;患者ＩＤ（歯科医療機関等で管理する患者ＩＤ）;歯科技工所名（歯科医療機関等から委託され入れ歯等を作製した歯科技工所）;患者氏名（入れ歯の所有者氏名）;製品シリアルナンバー（入れ歯毎に割り当てられる固有の番号）;患者住所(市区町村まで）;既往歴（これまでにかかったことのある疾患）;入れ歯の装着日（入れ歯が完成して本人にお渡しした日）</t>
  </si>
  <si>
    <t>認知症の高齢者は増加する見込みであり、徘徊等での保護利用に役立つ;RFIDタグ（ICチップ）には所有者の名前以外の情報が書き込める;入れ歯に埋入することで、肌身離さず身につけるものに情報を保存できる;施設等での入れ歯の管理が簡便になる;他施設（病院・医科・歯科・薬局等）との情報連携が図れる;入れ歯を装着していても、義歯を外さずに情報を読み込める;入れ歯の誤飲が疑われる場合、ハンドリーダー等で誤飲の有無が確認できる;災害などの有事の際でも、入れ歯の所有者の特定に役立つ</t>
  </si>
  <si>
    <t>施設入所中において重度の認知症があり、自身で歩行し移動する方の義歯紛失は、義歯の所在が分からず、新製するケースが多い。義歯を探す労力を少なくすることが可能なら助かるご本人、ご家族も同様。以前よりこのような仕組みがあると良いと考えていたので、実用化（一般的に）できるのであれば幸いです。</t>
  </si>
  <si>
    <t>2020/02/13 11:31:02 午前 GMT+9</t>
  </si>
  <si>
    <t>100人</t>
  </si>
  <si>
    <t>訪問した時にご本人様がいなく、家人に知らせ、その後にだいぶ遠い所に本人発見できました。息子様が見つけてくださいました。</t>
  </si>
  <si>
    <t>患者ＩＤ（歯科医療機関等で管理する患者ＩＤ）;患者氏名（入れ歯の所有者氏名）;患者住所(市区町村まで）</t>
  </si>
  <si>
    <t>入れ歯を所有・使用している利用者さんがほとんどいない;利用者さん及びそのご家族の理解が得られそうにない;長期経過による生体への影響や安定への不安</t>
  </si>
  <si>
    <t>2020/02/13 11:32:58 午前 GMT+9</t>
  </si>
  <si>
    <t>プレート埋入（金属・アクリル・レジン等）*4</t>
  </si>
  <si>
    <t>ＩＣリーダなどへの設備導入が必要（コストがかかる）;長期経過による生体への影響や安定への不安;入れ歯で所有者が特定できることの認知度が低い</t>
  </si>
  <si>
    <t>2020/02/13 11:36:27 午前 GMT+9</t>
  </si>
  <si>
    <t>ケアマネージャー</t>
  </si>
  <si>
    <t>39人</t>
  </si>
  <si>
    <t>新しく作りなおす。もしくは、見つけるまでの間、食形態の変更をして対応した。</t>
  </si>
  <si>
    <t>近所の住人のネットワーク（関係性がしっかりできていた為）で居場所（保護してくれていた）が分かった。</t>
  </si>
  <si>
    <t>医療機関名（かかりつけの歯科医療機関等）;患者氏名（入れ歯の所有者氏名）;患者住所(市区町村まで）</t>
  </si>
  <si>
    <t>認知症の高齢者は増加する見込みであり、徘徊等での保護利用に役立つ;RFIDタグ（ICチップ）には所有者の名前以外の情報が書き込める;入れ歯に埋入することで、肌身離さず身につけるものに情報を保存できる;他施設（病院・医科・歯科・薬局等）との情報連携が図れる;入れ歯を装着していても、義歯を外さずに情報を読み込める;入れ歯の誤飲が疑われる場合、ハンドリーダー等で誤飲の有無が確認できる;災害などの有事の際でも、入れ歯の所有者の特定に役立つ</t>
  </si>
  <si>
    <t>2020/02/13 11:39:51 午前 GMT+9</t>
  </si>
  <si>
    <t>30人</t>
  </si>
  <si>
    <t>10分程度</t>
  </si>
  <si>
    <t>職員が近所を探し、発見。</t>
  </si>
  <si>
    <t>医療機関名（かかりつけの歯科医療機関等）;患者ＩＤ（歯科医療機関等で管理する患者ＩＤ）;患者氏名（入れ歯の所有者氏名）;既往歴（これまでにかかったことのある疾患）</t>
  </si>
  <si>
    <t>認知症の高齢者は増加する見込みであり、徘徊等での保護利用に役立つ;入れ歯に埋入することで、肌身離さず身につけるものに情報を保存できる;入れ歯を装着していても、義歯を外さずに情報を読み込める;入れ歯の誤飲が疑われる場合、ハンドリーダー等で誤飲の有無が確認できる;災害などの有事の際でも、入れ歯の所有者の特定に役立つ</t>
  </si>
  <si>
    <t>入れ歯を所有・使用している利用者さんがほとんどいない</t>
  </si>
  <si>
    <t>2020/02/13 11:44:07 午前 GMT+9</t>
  </si>
  <si>
    <t>居宅介護支援事業所</t>
  </si>
  <si>
    <t>33人</t>
  </si>
  <si>
    <t>例のとおり</t>
  </si>
  <si>
    <t>①不信に感じた発見者が警察に連絡。その後、警察が保護。②家族は近所の交番に相談。①②の情報が重なり、本人だろうと想定され、警察が本人宅に送ってくれた。</t>
  </si>
  <si>
    <t>認知症の高齢者は増加する見込みであり、徘徊等での保護利用に役立つ;入れ歯に埋入することで、肌身離さず身につけるものに情報を保存できる;災害などの有事の際でも、入れ歯の所有者の特定に役立つ</t>
  </si>
  <si>
    <t>長期経過による生体への影響や安定への不安</t>
  </si>
  <si>
    <t>2020/02/13 11:47:24 午前 GMT+9</t>
  </si>
  <si>
    <t>45人</t>
  </si>
  <si>
    <t>本人（しっかりしている人）、家族</t>
  </si>
  <si>
    <t>徘徊ネットに登録してあり、すぐに警察が動いていた。いない時点ですぐに警察にTELした。</t>
  </si>
  <si>
    <t>入れ歯を所有・使用している利用者さんがほとんどいない;入れ歯がなくなったり、所有者が分からなくなることが少ない;使用方法のイメージがしにくい;ＩＣリーダなどへの設備導入が必要（コストがかかる）;入れ歯で所有者が特定できることの認知度が低い</t>
  </si>
  <si>
    <t>2020/02/13 11:49:11 午前 GMT+9</t>
  </si>
  <si>
    <t>140人</t>
  </si>
  <si>
    <t>以前使用していた入れ歯を使用したため、問題なかった。</t>
  </si>
  <si>
    <t>患者氏名（入れ歯の所有者氏名）;患者住所(市区町村まで）</t>
  </si>
  <si>
    <t>導入すべきではない</t>
  </si>
  <si>
    <t>2020/02/13 11:51:43 午前 GMT+9</t>
  </si>
  <si>
    <t>義歯がなくなった事により食事形態変更した。</t>
  </si>
  <si>
    <t>警察に連絡する。保護された時点で連絡あり。</t>
  </si>
  <si>
    <t>入れ歯を所有・使用している利用者さんがほとんどいない;入れ歯がなくなったり、所有者が分からなくなることが少ない;施設内では徘徊が少ない;利用者さん及びそのご家族の理解が得られそうにない;ＩＣリーダなどへの設備導入が必要（コストがかかる）;長期経過による生体への影響や安定への不安</t>
  </si>
  <si>
    <t>2020/02/13 11:54:16 午前 GMT+9</t>
  </si>
  <si>
    <t>115人</t>
  </si>
  <si>
    <t>衣服に名前、住所が記入されていた。</t>
  </si>
  <si>
    <t>利用者さん及びそのご家族の理解が得られそうにない;使用方法のイメージがしにくい;ＩＣリーダなどへの設備導入が必要（コストがかかる）</t>
  </si>
  <si>
    <t>2020/02/13 11:55:56 午前 GMT+9</t>
  </si>
  <si>
    <t>32人</t>
  </si>
  <si>
    <t>あまり必要性を感じない</t>
  </si>
  <si>
    <t>災害などの有事の際でも、入れ歯の所有者の特定に役立つ</t>
  </si>
  <si>
    <t>2020/02/13 11:59:13 午前 GMT+9</t>
  </si>
  <si>
    <t>80～90人</t>
  </si>
  <si>
    <t>認知症の方が紙にくるんでゴミ箱に捨ててしまった。誤ってトイレに流してしまった。</t>
  </si>
  <si>
    <t>1日以上</t>
  </si>
  <si>
    <t>歩いていた人が不信に思い、警察に連絡。ご家族につながり、発見できた例があった。</t>
  </si>
  <si>
    <t>2020/02/13 3:00:42 午後 GMT+9</t>
  </si>
  <si>
    <t>75人</t>
  </si>
  <si>
    <t>食形態の変更はもちろん、施設内で探すことに多大な労力を費やす。</t>
  </si>
  <si>
    <t>１日</t>
  </si>
  <si>
    <t>認知症の高齢者は増加する見込みであり、徘徊等での保護利用に役立つ;RFIDタグ（ICチップ）には所有者の名前以外の情報が書き込める;入れ歯に埋入することで、肌身離さず身につけるものに情報を保存できる;施設等での入れ歯の管理が簡便になる;入れ歯を装着していても、義歯を外さずに情報を読み込める;入れ歯の誤飲が疑われる場合、ハンドリーダー等で誤飲の有無が確認できる;災害などの有事の際でも、入れ歯の所有者の特定に役立つ</t>
  </si>
  <si>
    <t>長期経過による生体への影響や安定への不安;入れ歯で所有者が特定できることの認知度が低い</t>
  </si>
  <si>
    <t>2020/02/13 3:12:20 午後 GMT+9</t>
  </si>
  <si>
    <t>ホーム長</t>
  </si>
  <si>
    <t>6人</t>
  </si>
  <si>
    <t>食形態の変更。入れ歯の作り直し。</t>
  </si>
  <si>
    <t>医療機関名（かかりつけの歯科医療機関等）;患者氏名（入れ歯の所有者氏名）;患者住所(市区町村まで）;既往歴（これまでにかかったことのある疾患）</t>
  </si>
  <si>
    <t>徘徊等で保護できたとしても、ICリーダーがなければ特定できないのでは？</t>
  </si>
  <si>
    <t>2020/02/13 3:16:43 午後 GMT+9</t>
  </si>
  <si>
    <t>看護師</t>
  </si>
  <si>
    <t>180人</t>
  </si>
  <si>
    <t>患者氏名（入れ歯の所有者氏名）;既往歴（これまでにかかったことのある疾患）;生年月日</t>
  </si>
  <si>
    <t>2020/02/13 3:19:02 午後 GMT+9</t>
  </si>
  <si>
    <t>10人</t>
  </si>
  <si>
    <t>入れ歯がなくなったことで、食形態を変更した。</t>
  </si>
  <si>
    <t>不明</t>
  </si>
  <si>
    <t>入れ歯の材料（入れ歯に使われているプラスチックの材料名など）;入れ歯の装着日（入れ歯が完成して本人にお渡しした日）</t>
  </si>
  <si>
    <t>他施設（病院・医科・歯科・薬局等）との情報連携が図れる</t>
  </si>
  <si>
    <t>入れ歯で所有者が特定できることの認知度が低い</t>
  </si>
  <si>
    <t>2020/02/13 3:22:17 午後 GMT+9</t>
  </si>
  <si>
    <t>44人</t>
  </si>
  <si>
    <t>食形態の変更や食事状況の確認が必要となった。紛失し、再作成を行った。</t>
  </si>
  <si>
    <t>交番のおまわりさんと探す。身体的特徴で。</t>
  </si>
  <si>
    <t>医療機関名（かかりつけの歯科医療機関等）;既往歴（これまでにかかったことのある疾患）</t>
  </si>
  <si>
    <t>認知症の高齢者は増加する見込みであり、徘徊等での保護利用に役立つ;RFIDタグ（ICチップ）には所有者の名前以外の情報が書き込める</t>
  </si>
  <si>
    <t>長期経過による生体への影響や安定への不安;価格について</t>
  </si>
  <si>
    <t>2020/02/13 3:26:11 午後 GMT+9</t>
  </si>
  <si>
    <t>未回答</t>
  </si>
  <si>
    <t>2020/02/13 3:29:47 午後 GMT+9</t>
  </si>
  <si>
    <t>48人</t>
  </si>
  <si>
    <t>食事形態の変更。歯科への受診の付き添い</t>
  </si>
  <si>
    <t>施設長の名刺を持っていたため、発見者より連絡が入りました。</t>
  </si>
  <si>
    <t>認知症の高齢者は増加する見込みであり、徘徊等での保護利用に役立つ;入れ歯を装着していても、義歯を外さずに情報を読み込める</t>
  </si>
  <si>
    <t>使用方法のイメージがしにくい</t>
  </si>
  <si>
    <t>私どもの施設で入れ歯をゴミと一緒に捨てた方などもおり、捨ててしまえば意味がないと感じた。徘徊など、保護の利用の活用は役立つと思う。</t>
  </si>
  <si>
    <t>2020/02/13 3:33:39 午後 GMT+9</t>
  </si>
  <si>
    <t>医療機関名（かかりつけの歯科医療機関等）;患者ＩＤ（歯科医療機関等で管理する患者ＩＤ）;患者住所(市区町村まで）;入れ歯の装着日（入れ歯が完成して本人にお渡しした日）</t>
  </si>
  <si>
    <t>認知症の高齢者は増加する見込みであり、徘徊等での保護利用に役立つ;他施設（病院・医科・歯科・薬局等）との情報連携が図れる;入れ歯の誤飲が疑われる場合、ハンドリーダー等で誤飲の有無が確認できる;災害などの有事の際でも、入れ歯の所有者の特定に役立つ</t>
  </si>
  <si>
    <t>施設内では徘徊が少ない</t>
  </si>
  <si>
    <t>高齢の方に説明し、分かっていただくのはかなり難しい。ご家族がいればいいが、ヘルパーでは決定できない。まず、使う、口腔内に合うもの、ここが一番重要である。そして、洗浄のやり方、口腔ケアの徹底の方が先では？</t>
  </si>
  <si>
    <t>2020/02/13 3:36:07 午後 GMT+9</t>
  </si>
  <si>
    <t>リハビリ専門職（理学療法士・作業療法士・言語聴覚士など）</t>
  </si>
  <si>
    <t>例のように、食形態を変える必要があった。何回も紛失してしまっていたので、家族に迷惑がかかったと思われる。</t>
  </si>
  <si>
    <t>患者氏名（入れ歯の所有者氏名）;入れ歯の装着日（入れ歯が完成して本人にお渡しした日）</t>
  </si>
  <si>
    <t>2020/02/13 3:39:07 午後 GMT+9</t>
  </si>
  <si>
    <t>食事の前に使用者が分かったので、食事への影響はなかったが、なければ食形態の変更が必要となる。</t>
  </si>
  <si>
    <t>医療機関同士の情報共有にも役立つかもしれません。</t>
  </si>
  <si>
    <t>2020/02/13 3:41:16 午後 GMT+9</t>
  </si>
  <si>
    <t>90人</t>
  </si>
  <si>
    <t>警察への連絡</t>
  </si>
  <si>
    <t>歯科技工所名（歯科医療機関等から委託され入れ歯等を作製した歯科技工所）;患者氏名（入れ歯の所有者氏名）;製品シリアルナンバー（入れ歯毎に割り当てられる固有の番号）;患者住所(市区町村まで）;入れ歯の装着日（入れ歯が完成して本人にお渡しした日）</t>
  </si>
  <si>
    <t>入れ歯に埋入することで、肌身離さず身につけるものに情報を保存できる;施設等での入れ歯の管理が簡便になる;入れ歯を装着していても、義歯を外さずに情報を読み込める;災害などの有事の際でも、入れ歯の所有者の特定に役立つ</t>
  </si>
  <si>
    <t>入れ歯がなくなったり、所有者が分からなくなることが少ない;ＩＣリーダなどへの設備導入が必要（コストがかかる）;入れ歯で所有者が特定できることの認知度が低い</t>
  </si>
  <si>
    <t>2020/02/13 3:49:47 午後 GMT+9</t>
  </si>
  <si>
    <t>食事形態の変更。周りの方と会話が上手くいかない。（はっきりしゃべれない）</t>
  </si>
  <si>
    <t>RFIDタグ（ICチップ）には所有者の名前以外の情報が書き込める;入れ歯に埋入することで、肌身離さず身につけるものに情報を保存できる;入れ歯を装着していても、義歯を外さずに情報を読み込める</t>
  </si>
  <si>
    <t>入れ歯がなくなったり、所有者が分からなくなることが少ない;入れ歯ケースや入れ歯本体への名入れ以上の利点を感じられない</t>
  </si>
  <si>
    <t>2020/02/13 3:51:28 午後 GMT+9</t>
  </si>
  <si>
    <t>250人</t>
  </si>
  <si>
    <t>2020/02/13 3:53:41 午後 GMT+9</t>
  </si>
  <si>
    <t>2020/02/13 4:29:59 午後 GMT+9</t>
  </si>
  <si>
    <t>35人</t>
  </si>
  <si>
    <t>写真</t>
  </si>
  <si>
    <t>2020/02/13 4:32:09 午後 GMT+9</t>
  </si>
  <si>
    <t>20人</t>
  </si>
  <si>
    <t>患者氏名（入れ歯の所有者氏名）;既往歴（これまでにかかったことのある疾患）</t>
  </si>
  <si>
    <t>RFIDタグ（ICチップ）には所有者の名前以外の情報が書き込める;入れ歯に埋入することで、肌身離さず身につけるものに情報を保存できる;施設等での入れ歯の管理が簡便になる;他施設（病院・医科・歯科・薬局等）との情報連携が図れる;入れ歯を装着していても、義歯を外さずに情報を読み込める;入れ歯の誤飲が疑われる場合、ハンドリーダー等で誤飲の有無が確認できる</t>
  </si>
  <si>
    <t>使用方法のイメージがしにくい;ＩＣリーダなどへの設備導入が必要（コストがかかる）;長期経過による生体への影響や安定への不安;入れ歯で所有者が特定できることの認知度が低い</t>
  </si>
  <si>
    <t>2020/02/13 4:33:50 午後 GMT+9</t>
  </si>
  <si>
    <t>15人</t>
  </si>
  <si>
    <t>認知症の高齢者は増加する見込みであり、徘徊等での保護利用に役立つ;RFIDタグ（ICチップ）には所有者の名前以外の情報が書き込める;災害などの有事の際でも、入れ歯の所有者の特定に役立つ</t>
  </si>
  <si>
    <t>入れ歯を所有・使用している利用者さんがほとんどいない;入れ歯で所有者が特定できることの認知度が低い</t>
  </si>
  <si>
    <t>2020/02/13 4:35:57 午後 GMT+9</t>
  </si>
  <si>
    <t>85人</t>
  </si>
  <si>
    <t>直接刻印（歯科用エンジン・レーザー等）*2;プレート埋入（金属・アクリル・レジン等）*4</t>
  </si>
  <si>
    <t>認知症の高齢者は増加する見込みであり、徘徊等での保護利用に役立つ;RFIDタグ（ICチップ）には所有者の名前以外の情報が書き込める;施設等での入れ歯の管理が簡便になる;入れ歯を装着していても、義歯を外さずに情報を読み込める;入れ歯の誤飲が疑われる場合、ハンドリーダー等で誤飲の有無が確認できる;災害などの有事の際でも、入れ歯の所有者の特定に役立つ</t>
  </si>
  <si>
    <t>利用者さん及びそのご家族の理解が得られそうにない;ＩＣリーダなどへの設備導入が必要（コストがかかる）</t>
  </si>
  <si>
    <t>2020/02/13 4:42:15 午後 GMT+9</t>
  </si>
  <si>
    <t>家族が警察に電話をし、探してもらっていたところ、該当する状況の方が発見された。</t>
  </si>
  <si>
    <t>認知症の高齢者は増加する見込みであり、徘徊等での保護利用に役立つ;入れ歯に埋入することで、肌身離さず身につけるものに情報を保存できる;他施設（病院・医科・歯科・薬局等）との情報連携が図れる;災害などの有事の際でも、入れ歯の所有者の特定に役立つ</t>
  </si>
  <si>
    <t>利用者さん及びそのご家族の理解が得られそうにない;ＩＣリーダなどへの設備導入が必要（コストがかかる）;入れ歯で所有者が特定できることの認知度が低い</t>
  </si>
  <si>
    <t>医療機関で情報の連携が図れることで、既往歴、内服等の状況が把握しやすい。</t>
  </si>
  <si>
    <t>2020/02/13 4:44:07 午後 GMT+9</t>
  </si>
  <si>
    <t>2020/02/13 4:46:11 午後 GMT+9</t>
  </si>
  <si>
    <t>施設等での入れ歯の管理が簡便になる</t>
  </si>
  <si>
    <t>入れ歯がなくなったり、所有者が分からなくなることが少ない</t>
  </si>
  <si>
    <t>2020/02/13 4:51:35 午後 GMT+9</t>
  </si>
  <si>
    <t>管理者</t>
  </si>
  <si>
    <t>（例）の内容同様。</t>
  </si>
  <si>
    <t>本人所有の携帯のGPSにて特定。</t>
  </si>
  <si>
    <t>施設内では徘徊が少ない;使用方法のイメージがしにくい</t>
  </si>
  <si>
    <t>2020/02/13 4:53:45 午後 GMT+9</t>
  </si>
  <si>
    <t>26人</t>
  </si>
  <si>
    <t>常食→キザミ食になった。</t>
  </si>
  <si>
    <t>近所の方が教えてくれた。</t>
  </si>
  <si>
    <t>入れ歯がなくなったり、所有者が分からなくなることが少ない;利用者さん及びそのご家族の理解が得られそうにない</t>
  </si>
  <si>
    <t>2020/02/13 4:55:09 午後 GMT+9</t>
  </si>
  <si>
    <t>2020/02/13 4:57:09 午後 GMT+9</t>
  </si>
  <si>
    <t>特別養護老人ホーム</t>
  </si>
  <si>
    <t>入れ歯がなくなり、食形態を変えた。</t>
  </si>
  <si>
    <t>職員で近くを探した。</t>
  </si>
  <si>
    <t>医療機関名（かかりつけの歯科医療機関等）;患者氏名（入れ歯の所有者氏名）</t>
  </si>
  <si>
    <t>2020/02/14 2:04:21 午後 GMT+9</t>
  </si>
  <si>
    <t>通報にて発見。</t>
  </si>
  <si>
    <t>2020/02/14 2:06:24 午後 GMT+9</t>
  </si>
  <si>
    <t>医療機関名（かかりつけの歯科医療機関等）;患者氏名（入れ歯の所有者氏名）;既往歴（これまでにかかったことのある疾患）</t>
  </si>
  <si>
    <t>利用者さん及びそのご家族の理解が得られそうにない;使用方法のイメージがしにくい;ＩＣリーダなどへの設備導入が必要（コストがかかる）;長期経過による生体への影響や安定への不安</t>
  </si>
  <si>
    <t>2020/02/14 2:09:53 午後 GMT+9</t>
  </si>
  <si>
    <t>自己管理ができる人はご本人。介助必要な方は職員。</t>
  </si>
  <si>
    <t>食事形態の変更。受診や義歯再作成の費用負担（ご本人）</t>
  </si>
  <si>
    <t>施設職員、ご家族と施設周辺を探し、発見した。</t>
  </si>
  <si>
    <t>医療機関名（かかりつけの歯科医療機関等）;患者ＩＤ（歯科医療機関等で管理する患者ＩＤ）;患者氏名（入れ歯の所有者氏名）</t>
  </si>
  <si>
    <t>2020/02/14 2:12:13 午後 GMT+9</t>
  </si>
  <si>
    <t>職員が保護</t>
  </si>
  <si>
    <t>入れ歯を所有・使用している利用者さんがほとんどいない;入れ歯がなくなったり、所有者が分からなくなることが少ない;入れ歯ケースや入れ歯本体への名入れ以上の利点を感じられない;ＩＣリーダなどへの設備導入が必要（コストがかかる）</t>
  </si>
  <si>
    <t>2020/02/14 2:13:58 午後 GMT+9</t>
  </si>
  <si>
    <t>54人</t>
  </si>
  <si>
    <t>2020/02/14 2:16:16 午後 GMT+9</t>
  </si>
  <si>
    <t>食事形態を柔らかくした。新しく入れ歯を作成したがなかなかしっくりいかず、使用しないことがあった。</t>
  </si>
  <si>
    <t>直接刻印（歯科用エンジン・レーザー等）*2;コード（バーコード・QRコード）*3</t>
  </si>
  <si>
    <t>認知症の高齢者は増加する見込みであり、徘徊等での保護利用に役立つ;入れ歯を装着していても、義歯を外さずに情報を読み込める;災害などの有事の際でも、入れ歯の所有者の特定に役立つ</t>
  </si>
  <si>
    <t>2020/02/14 2:19:05 午後 GMT+9</t>
  </si>
  <si>
    <t>46人</t>
  </si>
  <si>
    <t>利用者様による</t>
  </si>
  <si>
    <t>食事がすすまない。</t>
  </si>
  <si>
    <t>医療機関名（かかりつけの歯科医療機関等）;患者氏名（入れ歯の所有者氏名）;入れ歯の装着日（入れ歯が完成して本人にお渡しした日）</t>
  </si>
  <si>
    <t>2020/02/14 2:21:09 午後 GMT+9</t>
  </si>
  <si>
    <t>歯科受診し再作成（費用負担）</t>
  </si>
  <si>
    <t>2020/02/14 2:22:57 午後 GMT+9</t>
  </si>
  <si>
    <t>社会福祉士</t>
  </si>
  <si>
    <t>80人</t>
  </si>
  <si>
    <t>警察に保護された。他不明</t>
  </si>
  <si>
    <t>2020/02/14 2:25:59 午後 GMT+9</t>
  </si>
  <si>
    <t>3年以上5年未満</t>
  </si>
  <si>
    <t>新しい義歯を作成しなければならなかった。義歯がない間、食形態を変更せざるを得なかった。</t>
  </si>
  <si>
    <t>医療機関名（かかりつけの歯科医療機関等）;患者氏名（入れ歯の所有者氏名）;既往歴（これまでにかかったことのある疾患）;入れ歯の材料（入れ歯に使われているプラスチックの材料名など）;入れ歯の装着日（入れ歯が完成して本人にお渡しした日）</t>
  </si>
  <si>
    <t>認知症の高齢者は増加する見込みであり、徘徊等での保護利用に役立つ;施設等での入れ歯の管理が簡便になる</t>
  </si>
  <si>
    <t>施設内では徘徊が少ない;ＩＣリーダなどへの設備導入が必要（コストがかかる）</t>
  </si>
  <si>
    <t>2020/02/14 2:28:43 午後 GMT+9</t>
  </si>
  <si>
    <t>65人</t>
  </si>
  <si>
    <t>夜間に外出してしまい、近所の倉庫内で夜間を過ごされており、朝、倉庫の所有者の方から連絡を頂き、発見された。</t>
  </si>
  <si>
    <t>医療機関名（かかりつけの歯科医療機関等）;患者ＩＤ（歯科医療機関等で管理する患者ＩＤ）;患者氏名（入れ歯の所有者氏名）;入れ歯の材料（入れ歯に使われているプラスチックの材料名など）</t>
  </si>
  <si>
    <t>入れ歯がなくなったり、所有者が分からなくなることが少ない;ＩＣリーダなどへの設備導入が必要（コストがかかる）</t>
  </si>
  <si>
    <t>2020/02/14 2:30:37 午後 GMT+9</t>
  </si>
  <si>
    <t>探して見つかり、問題なし</t>
  </si>
  <si>
    <t>医療機関名（かかりつけの歯科医療機関等）;製品シリアルナンバー（入れ歯毎に割り当てられる固有の番号）</t>
  </si>
  <si>
    <t>2020/02/14 2:41:49 午後 GMT+9</t>
  </si>
  <si>
    <t>本人、施設職員</t>
  </si>
  <si>
    <t>主は日中。中には24時間使用の方もいる。</t>
  </si>
  <si>
    <t>認知症を有する方が自ら義歯を外してゴミ箱に捨ててしまった。再作成することとなった。</t>
  </si>
  <si>
    <t>施設から一人で外出し、近くの弟様の自宅で過ごしていた。家族の方に連絡がとれ、確認ができた。</t>
  </si>
  <si>
    <t>医療機関名（かかりつけの歯科医療機関等）;患者氏名（入れ歯の所有者氏名）;既往歴（これまでにかかったことのある疾患）;家族の連絡先</t>
  </si>
  <si>
    <t>認知症の高齢者は増加する見込みであり、徘徊等での保護利用に役立つ;RFIDタグ（ICチップ）には所有者の名前以外の情報が書き込める;入れ歯に埋入することで、肌身離さず身につけるものに情報を保存できる;施設等での入れ歯の管理が簡便になる;他施設（病院・医科・歯科・薬局等）との情報連携が図れる;入れ歯の誤飲が疑われる場合、ハンドリーダー等で誤飲の有無が確認できる;災害などの有事の際でも、入れ歯の所有者の特定に役立つ</t>
  </si>
  <si>
    <t>2020/02/14 2:45:38 午後 GMT+9</t>
  </si>
  <si>
    <t>2020/02/14 2:48:10 午後 GMT+9</t>
  </si>
  <si>
    <t>保護した方が警察へ届け、身元がわかった。</t>
  </si>
  <si>
    <t>2020/02/14 2:50:47 午後 GMT+9</t>
  </si>
  <si>
    <t>150人</t>
  </si>
  <si>
    <t>共同トイレに置いてあり、誰の物か分からなくなった。その後、判明しましたが。</t>
  </si>
  <si>
    <t>他施設（病院・医科・歯科・薬局等）との情報連携が図れる;災害などの有事の際でも、入れ歯の所有者の特定に役立つ</t>
  </si>
  <si>
    <t>入れ歯がなくなったり、所有者が分からなくなることが少ない;使用方法のイメージがしにくい;入れ歯で所有者が特定できることの認知度が低い</t>
  </si>
  <si>
    <t>2020/02/14 3:19:55 午後 GMT+9</t>
  </si>
  <si>
    <t>2020/02/14 3:24:04 午後 GMT+9</t>
  </si>
  <si>
    <t>警察に声を掛けられ、ケアマネの名刺を見て施設に連絡してくれた。目撃情報をもとに車で探した。（歩いているところを保護）</t>
  </si>
  <si>
    <t>入れ歯を所有・使用している利用者さんがほとんどいない;ＩＣリーダなどへの設備導入が必要（コストがかかる）</t>
  </si>
  <si>
    <t>2020/02/14 3:26:52 午後 GMT+9</t>
  </si>
  <si>
    <t>苦情。食事形態を変える。再度作成しても合わず、結局使用できない。</t>
  </si>
  <si>
    <t>入れ歯ケースや入れ歯本体への名入れ以上の利点を感じられない</t>
  </si>
  <si>
    <t>本人へ配慮し、情報が読み取れること。</t>
  </si>
  <si>
    <t>2020/02/14 3:29:16 午後 GMT+9</t>
  </si>
  <si>
    <t>40人</t>
  </si>
  <si>
    <t>本人、職員</t>
  </si>
  <si>
    <t>食形態を変える</t>
  </si>
  <si>
    <t>入れ歯ケースや入れ歯本体への名入れ以上の利点を感じられない;使用方法のイメージがしにくい;ＩＣリーダなどへの設備導入が必要（コストがかかる）;入れ歯で所有者が特定できることの認知度が低い</t>
  </si>
  <si>
    <t>2020/02/14 3:39:17 午後 GMT+9</t>
  </si>
  <si>
    <t>14人</t>
  </si>
  <si>
    <t>警察が発見してくれた。地元の人が発見して警察に通報してくれた。職員が近所を探して見つけた。</t>
  </si>
  <si>
    <t>認知症の高齢者は増加する見込みであり、徘徊等での保護利用に役立つ;入れ歯に埋入することで、肌身離さず身につけるものに情報を保存できる;施設等での入れ歯の管理が簡便になる;他施設（病院・医科・歯科・薬局等）との情報連携が図れる;災害などの有事の際でも、入れ歯の所有者の特定に役立つ</t>
  </si>
  <si>
    <t>2020/02/14 3:41:23 午後 GMT+9</t>
  </si>
  <si>
    <t>食形態変更</t>
  </si>
  <si>
    <t>近所の人の通報。警察よりの連絡。</t>
  </si>
  <si>
    <t>患者氏名（入れ歯の所有者氏名）;製品シリアルナンバー（入れ歯毎に割り当てられる固有の番号）</t>
  </si>
  <si>
    <t>2020/02/14 3:42:51 午後 GMT+9</t>
  </si>
  <si>
    <t>入れ歯がなくなったり、所有者が分からなくなることが少ない;入れ歯ケースや入れ歯本体への名入れ以上の利点を感じられない;ＩＣリーダなどへの設備導入が必要（コストがかかる）</t>
  </si>
  <si>
    <t>2020/02/14 3:44:22 午後 GMT+9</t>
  </si>
  <si>
    <t>60人</t>
  </si>
  <si>
    <t>2020/02/14 3:47:50 午後 GMT+9</t>
  </si>
  <si>
    <t>42人</t>
  </si>
  <si>
    <t>利用者と家族、又は協力して。</t>
  </si>
  <si>
    <t>本人が飲み込み、救急搬送。ご家族の判断で入れ歯を使わない事にした。固いもののみ、キザミ食に変えた。</t>
  </si>
  <si>
    <t>警察に届け、連絡がきた。</t>
  </si>
  <si>
    <t>認知症の高齢者は増加する見込みであり、徘徊等での保護利用に役立つ;他施設（病院・医科・歯科・薬局等）との情報連携が図れる;入れ歯を装着していても、義歯を外さずに情報を読み込める;入れ歯の誤飲が疑われる場合、ハンドリーダー等で誤飲の有無が確認できる;災害などの有事の際でも、入れ歯の所有者の特定に役立つ</t>
  </si>
  <si>
    <t>利用者さん及びそのご家族の理解が得られそうにない;ＩＣリーダなどへの設備導入が必要（コストがかかる）;長期経過による生体への影響や安定への不安;入れ歯で所有者が特定できることの認知度が低い</t>
  </si>
  <si>
    <t>2020/02/14 3:49:17 午後 GMT+9</t>
  </si>
  <si>
    <t>入れ歯を所有・使用している利用者さんがほとんどいない;長期経過による生体への影響や安定への不安</t>
  </si>
  <si>
    <t>2020/02/14 3:51:45 午後 GMT+9</t>
  </si>
  <si>
    <t>29人</t>
  </si>
  <si>
    <t>食事形態を下げた。</t>
  </si>
  <si>
    <t>ゴミ箱に本人が捨てていた。</t>
  </si>
  <si>
    <t>2020/02/14 3:54:49 午後 GMT+9</t>
  </si>
  <si>
    <t>ご本人だったり、ご家族だったり、ヘルパーだったり、それぞれです。</t>
  </si>
  <si>
    <t>徘徊し、保護され連絡がきたことがあります。</t>
  </si>
  <si>
    <t>患者ＩＤ（歯科医療機関等で管理する患者ＩＤ）;製品シリアルナンバー（入れ歯毎に割り当てられる固有の番号）</t>
  </si>
  <si>
    <t>認知症の高齢者は増加する見込みであり、徘徊等での保護利用に役立つ;RFIDタグ（ICチップ）には所有者の名前以外の情報が書き込める;入れ歯に埋入することで、肌身離さず身につけるものに情報を保存できる;入れ歯を装着していても、義歯を外さずに情報を読み込める;災害などの有事の際でも、入れ歯の所有者の特定に役立つ</t>
  </si>
  <si>
    <t>2020/02/14 3:56:32 午後 GMT+9</t>
  </si>
  <si>
    <t>入れ歯に埋入することで、肌身離さず身につけるものに情報を保存できる;施設等での入れ歯の管理が簡便になる</t>
  </si>
  <si>
    <t>入れ歯ケースや入れ歯本体への名入れ以上の利点を感じられない;ＩＣリーダなどへの設備導入が必要（コストがかかる）</t>
  </si>
  <si>
    <t>2020/02/14 4:05:31 午後 GMT+9</t>
  </si>
  <si>
    <t>120人</t>
  </si>
  <si>
    <t>利用者様の状況</t>
  </si>
  <si>
    <t>独居で徘徊、近所の方に保護された。時間は不明。</t>
  </si>
  <si>
    <t>施設内では入れ歯がすり替わり、ご本人様からの訴えが聞かれない場合は「何か合わない？」と職員が気付く、他に合わない人を探す、専門性がない為に断定できない。他者が使用した場合は、感染面より対応の仕方を検討する等ありました。すり替わりを防止できる、すり替わった時もすぐに持ち主を断定できる。</t>
  </si>
  <si>
    <t>2020/02/14 4:14:18 午後 GMT+9</t>
  </si>
  <si>
    <t>服に書いてあった名前及び連絡先で警察に連絡がいった。</t>
  </si>
  <si>
    <t>医療機関名（かかりつけの歯科医療機関等）;歯科技工所名（歯科医療機関等から委託され入れ歯等を作製した歯科技工所）;患者氏名（入れ歯の所有者氏名）;患者住所(市区町村まで）;既往歴（これまでにかかったことのある疾患）</t>
  </si>
  <si>
    <t>入れ歯を所有・使用している利用者さんがほとんどいない;入れ歯がなくなったり、所有者が分からなくなることが少ない;入れ歯ケースや入れ歯本体への名入れ以上の利点を感じられない;施設内では徘徊が少ない;ＩＣリーダなどへの設備導入が必要（コストがかかる）;入れ歯で所有者が特定できることの認知度が低い</t>
  </si>
  <si>
    <t>2020/02/14 4:16:28 午後 GMT+9</t>
  </si>
  <si>
    <t>送迎中に本人を分かるスタッフが保護。</t>
  </si>
  <si>
    <t>2020/02/14 4:19:50 午後 GMT+9</t>
  </si>
  <si>
    <t>49人</t>
  </si>
  <si>
    <t>食形態の変更。会話の減少</t>
  </si>
  <si>
    <t>探している最中に発見した。</t>
  </si>
  <si>
    <t>認知症の高齢者は増加する見込みであり、徘徊等での保護利用に役立つ;入れ歯の誤飲が疑われる場合、ハンドリーダー等で誤飲の有無が確認できる;災害などの有事の際でも、入れ歯の所有者の特定に役立つ</t>
  </si>
  <si>
    <t>2020/02/14 4:22:59 午後 GMT+9</t>
  </si>
  <si>
    <t>82人</t>
  </si>
  <si>
    <t>他施設（病院・医科・歯科・薬局等）との情報連携が図れる;入れ歯の誤飲が疑われる場合、ハンドリーダー等で誤飲の有無が確認できる;災害などの有事の際でも、入れ歯の所有者の特定に役立つ</t>
  </si>
  <si>
    <t>まず広く知っていただくことかと思います。義歯作成になった時の歯科医、利用者、又はその家族がこのことについて知る。歯科医院での広告等、知ってもらえるきっかけが多くあると良いと思います。</t>
  </si>
  <si>
    <t>2020/02/14 4:55:24 午後 GMT+9</t>
  </si>
  <si>
    <t>2020/02/14 4:58:16 午後 GMT+9</t>
  </si>
  <si>
    <t>柔らかいもの中心の食事になった。認知症が進んだ。（栄養バランスが悪くなったため）</t>
  </si>
  <si>
    <t>医療機関名（かかりつけの歯科医療機関等）;患者ＩＤ（歯科医療機関等で管理する患者ＩＤ）;患者住所(市区町村まで）;既往歴（これまでにかかったことのある疾患）</t>
  </si>
  <si>
    <t>認知症の高齢者は増加する見込みであり、徘徊等での保護利用に役立つ;他施設（病院・医科・歯科・薬局等）との情報連携が図れる;入れ歯を装着していても、義歯を外さずに情報を読み込める;災害などの有事の際でも、入れ歯の所有者の特定に役立つ</t>
  </si>
  <si>
    <t>自宅や外出先で急変した時に病歴や家族、住所等がすぐわかるのは良いと思います。</t>
  </si>
  <si>
    <t>設備導入のコストもそうですが、当施設の入所者の中には金銭的な余裕があまりない方も多くいます。費用面の心配や、受診自体難しい方もいます。健診等で施設内で作成できればよりよいと思います。プライバシーの問題も大きいと思いますが、徘徊はかなりのご家族の負担となっています。GPSを備えることは可能なのでしょうか。"</t>
    <phoneticPr fontId="18"/>
  </si>
  <si>
    <t xml:space="preserve">探して見つかった。
探しても見つからない場合、ご本人・ご家族と相談、新作成する→金銭的負担。調整し、合うまで時間必要。その間トラブルあり。食形態の変更もあり。
探しても見つからない場合、ご本人・ご家族と相談、新作成する→金銭的負担。調整し、合うまで時間必要。その間トラブルあり。食形態の変更もあり。
</t>
    <phoneticPr fontId="18"/>
  </si>
  <si>
    <t>紛失事故となった→後日、ごみ箱から見つかった。家族の勘違いで自宅にあった。"</t>
    <phoneticPr fontId="18"/>
  </si>
  <si>
    <t>80-90</t>
    <phoneticPr fontId="18"/>
  </si>
  <si>
    <t>はい</t>
    <phoneticPr fontId="18"/>
  </si>
  <si>
    <t>26</t>
  </si>
  <si>
    <t>21</t>
  </si>
  <si>
    <t>90</t>
  </si>
  <si>
    <t>70</t>
  </si>
  <si>
    <t>50</t>
  </si>
  <si>
    <t>54</t>
  </si>
  <si>
    <t>46</t>
  </si>
  <si>
    <t>100</t>
  </si>
  <si>
    <t>80</t>
  </si>
  <si>
    <t>65</t>
  </si>
  <si>
    <t>150</t>
  </si>
  <si>
    <t>20</t>
  </si>
  <si>
    <t>2</t>
  </si>
  <si>
    <t>40</t>
  </si>
  <si>
    <t>14</t>
  </si>
  <si>
    <t>60</t>
  </si>
  <si>
    <t>42</t>
  </si>
  <si>
    <t>15</t>
  </si>
  <si>
    <t>29</t>
  </si>
  <si>
    <t>10</t>
  </si>
  <si>
    <t>120</t>
  </si>
  <si>
    <t>33</t>
  </si>
  <si>
    <t>49</t>
  </si>
  <si>
    <t>82</t>
  </si>
  <si>
    <t>48</t>
  </si>
  <si>
    <t>医療機関名（かかりつけの歯科医療機関等）</t>
    <phoneticPr fontId="18"/>
  </si>
  <si>
    <t>患者ＩＤ（歯科医療機関等で管理する患者ＩＤ）</t>
    <phoneticPr fontId="18"/>
  </si>
  <si>
    <t>歯科技工所名（歯科医療機関等から委託され入れ歯等を作製した歯科技工所</t>
    <rPh sb="0" eb="1">
      <t>シカギコウジョ</t>
    </rPh>
    <phoneticPr fontId="18"/>
  </si>
  <si>
    <t>患者氏名（入れ歯の所有者氏名）</t>
    <phoneticPr fontId="18"/>
  </si>
  <si>
    <t>製品シリアルナンバー</t>
    <rPh sb="0" eb="2">
      <t>セイヒン</t>
    </rPh>
    <phoneticPr fontId="18"/>
  </si>
  <si>
    <t>患者住所</t>
    <phoneticPr fontId="18"/>
  </si>
  <si>
    <t>既往歴</t>
    <phoneticPr fontId="18"/>
  </si>
  <si>
    <t>入れ歯の材料（入れ歯に使われているプラスチックの材料名など）;入れ歯の装着日（入れ歯が完成して本人にお渡しした日）</t>
    <rPh sb="0" eb="1">
      <t>イレバノザイリョウ</t>
    </rPh>
    <phoneticPr fontId="18"/>
  </si>
  <si>
    <t>入れ歯の装着日</t>
    <rPh sb="0" eb="1">
      <t>イレバノソウチャクビ</t>
    </rPh>
    <phoneticPr fontId="18"/>
  </si>
  <si>
    <t>上記全て</t>
    <rPh sb="0" eb="1">
      <t>ジョウキ</t>
    </rPh>
    <phoneticPr fontId="18"/>
  </si>
  <si>
    <t>その他</t>
    <phoneticPr fontId="18"/>
  </si>
  <si>
    <t>患者住所(市区町村まで）</t>
  </si>
  <si>
    <t>キーパーソンの連絡先</t>
  </si>
  <si>
    <t>製品シリアルナンバー（入れ歯毎に割り当てられる固有の番号）</t>
  </si>
  <si>
    <t>既往歴（これまでにかかったことのある疾患）</t>
  </si>
  <si>
    <t>入れ歯の材料（入れ歯に使われているプラスチックの材料名など）</t>
  </si>
  <si>
    <t>入れ歯の装着日（入れ歯が完成して本人にお渡しした日）</t>
  </si>
  <si>
    <t>歯科技工所名（歯科医療機関等から委託され入れ歯等を作製した歯科技工所）</t>
  </si>
  <si>
    <t>生年月日</t>
  </si>
  <si>
    <t>家族の連絡先</t>
  </si>
  <si>
    <t>直接刻印</t>
    <phoneticPr fontId="18"/>
  </si>
  <si>
    <t>コード</t>
    <phoneticPr fontId="18"/>
  </si>
  <si>
    <t>プレート埋入（金属・アクリル・レジン等）*4</t>
    <rPh sb="0" eb="2">
      <t>プレート</t>
    </rPh>
    <phoneticPr fontId="18"/>
  </si>
  <si>
    <t>どれも知らない</t>
    <rPh sb="0" eb="1">
      <t>ドレモ</t>
    </rPh>
    <phoneticPr fontId="18"/>
  </si>
  <si>
    <t>どれも知らない</t>
    <phoneticPr fontId="18"/>
  </si>
  <si>
    <t>コード（バーコード・QRコード）*3</t>
  </si>
  <si>
    <t>*1</t>
    <phoneticPr fontId="18"/>
  </si>
  <si>
    <t>*2</t>
    <phoneticPr fontId="18"/>
  </si>
  <si>
    <t>*3</t>
    <phoneticPr fontId="18"/>
  </si>
  <si>
    <t>*4</t>
    <phoneticPr fontId="18"/>
  </si>
  <si>
    <t>*5</t>
    <phoneticPr fontId="18"/>
  </si>
  <si>
    <t>*6</t>
    <phoneticPr fontId="18"/>
  </si>
  <si>
    <t>*7</t>
    <phoneticPr fontId="18"/>
  </si>
  <si>
    <t>*8</t>
    <phoneticPr fontId="18"/>
  </si>
  <si>
    <t>*9</t>
    <phoneticPr fontId="18"/>
  </si>
  <si>
    <t>入れ歯に埋入することで、肌身離さず身につけるものに情報を保存できる</t>
  </si>
  <si>
    <t>入れ歯を装着していても、義歯を外さずに情報を読み込める</t>
  </si>
  <si>
    <t>入れ歯の誤飲が疑われる場合、ハンドリーダー等で誤飲の有無が確認できる</t>
  </si>
  <si>
    <t>RFIDタグ（ICチップ）には所有者の名前以外の情報が書き込める</t>
  </si>
  <si>
    <t>未回答</t>
    <phoneticPr fontId="18"/>
  </si>
  <si>
    <t>未回答</t>
    <rPh sb="0" eb="1">
      <t>ミカイトウ</t>
    </rPh>
    <phoneticPr fontId="18"/>
  </si>
  <si>
    <t>認知症の高齢者は増加する見込みであり、徘徊等での保護利用に役立つ;RFIDタグ（ICチップ）には所有者の名前以外の情報が書き込める;入れ歯に埋入することで、肌身離さず身につけるものに情報を保存できる;施設等での入れ歯の管理が簡便になる;入れ歯を装着していても、義歯を外さずに情報を読み込める;入れ歯の誤飲が疑われる場合、ハンドリーダー等で誤飲の有無が確認できる;災害などの有事の際でも、入れ歯の所有者の特定に役立つ</t>
    <phoneticPr fontId="18"/>
  </si>
  <si>
    <t>利用者さん及びそのご家族の理解が得られそうにない</t>
  </si>
  <si>
    <t>価格について</t>
  </si>
  <si>
    <t>未回答</t>
    <rPh sb="0" eb="1">
      <t>ミカｋトウ</t>
    </rPh>
    <phoneticPr fontId="18"/>
  </si>
  <si>
    <t>認知症の高齢者は増加する見込みであり、徘徊等での保護利用に役立つ</t>
    <phoneticPr fontId="18"/>
  </si>
  <si>
    <t>RFIDタグ（ICチップ）には所有者の名前以外の情報が書き込める</t>
    <phoneticPr fontId="18"/>
  </si>
  <si>
    <t>入れ歯に埋入することで、肌身離さず身につけるものに情報を保存できる</t>
    <phoneticPr fontId="18"/>
  </si>
  <si>
    <t>施設等での入れ歯の管理が簡便になる</t>
    <phoneticPr fontId="18"/>
  </si>
  <si>
    <t>他施設（病院・医科・歯科・薬局等）との情報連携が図れる</t>
    <phoneticPr fontId="18"/>
  </si>
  <si>
    <t>入れ歯を装着していても、義歯を外さずに情報を読み込める</t>
    <phoneticPr fontId="18"/>
  </si>
  <si>
    <t>入れ歯の誤飲が疑われる場合、ハンドリーダー等で誤飲の有無が確認できる</t>
    <phoneticPr fontId="18"/>
  </si>
  <si>
    <t>災害などの有事の際でも、入れ歯の所有者の特定に役立つ</t>
    <phoneticPr fontId="18"/>
  </si>
  <si>
    <t>歯科技工所名（歯科医療機関等から委託され入れ歯等を作製した歯科技工所）</t>
    <phoneticPr fontId="18"/>
  </si>
  <si>
    <t>製品シリアルナンバー（入れ歯毎に割り当てられる固有の番号）</t>
    <phoneticPr fontId="18"/>
  </si>
  <si>
    <t>患者住所(市区町村まで）</t>
    <phoneticPr fontId="18"/>
  </si>
  <si>
    <t>既往歴（これまでにかかったことのある疾患）</t>
    <phoneticPr fontId="18"/>
  </si>
  <si>
    <t>入れ歯の材料（入れ歯に使われているプラスチックの材料名など）</t>
    <phoneticPr fontId="18"/>
  </si>
  <si>
    <t>入れ歯の装着日（入れ歯が完成して本人にお渡しした日）</t>
    <phoneticPr fontId="18"/>
  </si>
  <si>
    <t>直接刻印（歯科用エンジン・レーザー等）*2</t>
    <phoneticPr fontId="18"/>
  </si>
  <si>
    <t>コード（バーコード・QRコード）*3</t>
    <phoneticPr fontId="18"/>
  </si>
  <si>
    <t>プレート埋入（金属・アクリル・レジン等）*4</t>
    <phoneticPr fontId="18"/>
  </si>
  <si>
    <t>入れ歯を所有・使用している利用者さんがほとんどいない</t>
    <phoneticPr fontId="18"/>
  </si>
  <si>
    <t>入れ歯がなくなったり、所有者が分からなくなることが少ない</t>
    <phoneticPr fontId="18"/>
  </si>
  <si>
    <t>入れ歯ケースや入れ歯本体への名入れ以上の利点を感じられない</t>
    <phoneticPr fontId="18"/>
  </si>
  <si>
    <t>施設内では徘徊が少ない</t>
    <phoneticPr fontId="18"/>
  </si>
  <si>
    <t>利用者さん及びそのご家族の理解が得られそうにない</t>
    <phoneticPr fontId="18"/>
  </si>
  <si>
    <t>使用方法のイメージがしにくい</t>
    <phoneticPr fontId="18"/>
  </si>
  <si>
    <t>ＩＣリーダなどへの設備導入が必要（コストがかかる）</t>
    <phoneticPr fontId="18"/>
  </si>
  <si>
    <t>長期経過による生体への影響や安定への不安</t>
    <phoneticPr fontId="18"/>
  </si>
  <si>
    <t>入れ歯で所有者が特定できることの認知度が低い</t>
    <phoneticPr fontId="18"/>
  </si>
  <si>
    <t>入れ歯ケースや入れ歯本体への名入れ以上の利点を感じられない;使用方法のイメージがしにくい;ＩＣリーダなどへの設備導入が必要（コストがかかる）;入れ歯で所有者が特定できることの認知度が低い</t>
    <phoneticPr fontId="18"/>
  </si>
  <si>
    <t>入れ歯を所有・使用している利用者さんがほとんどいない;入れ歯がなくなったり、所有者が分からなくなることが少ない;入れ歯ケースや入れ歯本体への名入れ以上の利点を感じられない;ＩＣリーダなどへの設備導入が必要（コストがかかる）</t>
    <phoneticPr fontId="18"/>
  </si>
  <si>
    <t>入れ歯を所有・使用している利用者さんがほとんどいない;入れ歯がなくなったり、所有者が分からなくなることが少ない;施設内では徘徊が少ない;利用者さん及びそのご家族の理解が得られそうにない;ＩＣリーダなどへの設備導入が必要（コストがかかる）;長期経過による生体への影響や安定への不安</t>
    <phoneticPr fontId="18"/>
  </si>
  <si>
    <t>2020/02/16 12:37:12 午後 GMT+9</t>
  </si>
  <si>
    <t>41名</t>
  </si>
  <si>
    <t>認知症の高齢者は増加する見込みであり、徘徊等での保護利用に役立つ;施設等での入れ歯の管理が簡便になる;入れ歯を装着していても、義歯を外さずに情報を読み込める;入れ歯の誤飲が疑われる場合、ハンドリーダー等で誤飲の有無が確認できる</t>
  </si>
  <si>
    <t>2020/02/17 10:23:45 午前 GMT+9</t>
  </si>
  <si>
    <t>18人</t>
  </si>
  <si>
    <t>食形態を変える必要があった。作りなおし又はあきらめ。</t>
  </si>
  <si>
    <t>入所前の出来事を聞いたので詳しく分からない。</t>
  </si>
  <si>
    <t>2020/02/17 10:26:06 午前 GMT+9</t>
  </si>
  <si>
    <t>居宅</t>
  </si>
  <si>
    <t>2020/02/17 10:28:19 午前 GMT+9</t>
  </si>
  <si>
    <t>支援関係者が探しまわった。</t>
  </si>
  <si>
    <t>入れ歯がなくなったり、所有者が分からなくなることが少ない;施設内では徘徊が少ない;ＩＣリーダなどへの設備導入が必要（コストがかかる）;長期経過による生体への影響や安定への不安;入れ歯で所有者が特定できることの認知度が低い</t>
  </si>
  <si>
    <t>2020/02/17 10:30:34 午前 GMT+9</t>
  </si>
  <si>
    <t>2020/02/17 10:32:32 午前 GMT+9</t>
  </si>
  <si>
    <t>衣類に名札を縫い付けていた。</t>
  </si>
  <si>
    <t>認知症の高齢者は増加する見込みであり、徘徊等での保護利用に役立つ;施設等での入れ歯の管理が簡便になる;入れ歯を装着していても、義歯を外さずに情報を読み込める;災害などの有事の際でも、入れ歯の所有者の特定に役立つ</t>
  </si>
  <si>
    <t>2020/02/17 10:34:59 午前 GMT+9</t>
  </si>
  <si>
    <t>刻み食に一時的に変更することになった。</t>
  </si>
  <si>
    <t>使用方法のイメージがしにくい;ＩＣリーダなどへの設備導入が必要（コストがかかる）;長期経過による生体への影響や安定への不安</t>
  </si>
  <si>
    <t>2020/02/17 10:38:06 午前 GMT+9</t>
  </si>
  <si>
    <t>施設長</t>
  </si>
  <si>
    <t>本人ももともと義歯が必要であることを理解できていない上での義歯作成であったため、自室内で紛失し、特に日常生活に支障はなかった。</t>
  </si>
  <si>
    <t>RFIDタグ（ICチップ）には所有者の名前以外の情報が書き込める;災害などの有事の際でも、入れ歯の所有者の特定に役立つ</t>
  </si>
  <si>
    <t>入れ歯がなくなったり、所有者が分からなくなることが少ない;入れ歯ケースや入れ歯本体への名入れ以上の利点を感じられない;利用者さん及びそのご家族の理解が得られそうにない;使用方法のイメージがしにくい;ＩＣリーダなどへの設備導入が必要（コストがかかる）;入れ歯で所有者が特定できることの認知度が低い</t>
  </si>
  <si>
    <t>2020/02/17 10:41:36 午前 GMT+9</t>
  </si>
  <si>
    <t>215人</t>
  </si>
  <si>
    <t>食形態を変える必要がでてきた。</t>
  </si>
  <si>
    <t>衣類の名前を見て近隣の人が保護し、連絡をくれた。</t>
  </si>
  <si>
    <t>認知症の高齢者は増加する見込みであり、徘徊等での保護利用に役立つ;他施設（病院・医科・歯科・薬局等）との情報連携が図れる</t>
  </si>
  <si>
    <t>2020/02/17 10:44:57 午前 GMT+9</t>
  </si>
  <si>
    <t>16人</t>
  </si>
  <si>
    <t>本人様の食形態の変更。入れ歯作りなおし。</t>
  </si>
  <si>
    <t>患者ＩＤ（歯科医療機関等で管理する患者ＩＤ）;患者氏名（入れ歯の所有者氏名）;患者住所(市区町村まで）;既往歴（これまでにかかったことのある疾患）</t>
  </si>
  <si>
    <t>使用方法のイメージがしにくい;長期経過による生体への影響や安定への不安</t>
  </si>
  <si>
    <t>2020/02/17 10:48:24 午前 GMT+9</t>
  </si>
  <si>
    <t>認知症の高齢者は増加する見込みであり、徘徊等での保護利用に役立つ;RFIDタグ（ICチップ）には所有者の名前以外の情報が書き込める;施設等での入れ歯の管理が簡便になる;他施設（病院・医科・歯科・薬局等）との情報連携が図れる</t>
  </si>
  <si>
    <t>2020/02/17 11:02:52 午前 GMT+9</t>
  </si>
  <si>
    <t>ショート利用時に施設にてなくなり、食形態　軟菜→ミキサーに変えた（ご家族対応）（ヘルパーとして訪問先のお宅にて）</t>
  </si>
  <si>
    <t>コンビニ店員さんが警察にTEL。所持品よりサ高住にTELあり。</t>
  </si>
  <si>
    <t>2020/02/17 11:06:12 午前 GMT+9</t>
  </si>
  <si>
    <t>施設長、社会福祉士</t>
  </si>
  <si>
    <t>医療機関名（かかりつけの歯科医療機関等）;患者氏名（入れ歯の所有者氏名）;患者住所(市区町村まで）;既往歴（これまでにかかったことのある疾患）;入れ歯の装着日（入れ歯が完成して本人にお渡しした日）</t>
  </si>
  <si>
    <t>認知症の高齢者は増加する見込みであり、徘徊等での保護利用に役立つ;RFIDタグ（ICチップ）には所有者の名前以外の情報が書き込める;入れ歯の誤飲が疑われる場合、ハンドリーダー等で誤飲の有無が確認できる;災害などの有事の際でも、入れ歯の所有者の特定に役立つ</t>
  </si>
  <si>
    <t>2020/02/17 11:11:19 午前 GMT+9</t>
  </si>
  <si>
    <t>臼歯がズレて見つかった。義歯が使えなくなった。</t>
  </si>
  <si>
    <t>患者氏名（入れ歯の所有者氏名）;患者住所(市区町村まで）;入れ歯の装着日（入れ歯が完成して本人にお渡しした日）</t>
  </si>
  <si>
    <t>2020/02/17 11:14:25 午前 GMT+9</t>
  </si>
  <si>
    <t>デイサービス・ショートステイ施設;居宅介護支援事業所</t>
  </si>
  <si>
    <t>食形態の変更。本人、家族からの苦情。</t>
  </si>
  <si>
    <t>近隣住民が発見し、携帯電話記載の住所や電話番号に連絡をいただいた。</t>
  </si>
  <si>
    <t>利用者さん及びそのご家族の理解が得られそうにない;長期経過による生体への影響や安定への不安</t>
  </si>
  <si>
    <t>2020/02/17 11:17:25 午前 GMT+9</t>
  </si>
  <si>
    <t>98人</t>
  </si>
  <si>
    <t>本人が施設名を伝えた。室内用シューズに記名してある。</t>
  </si>
  <si>
    <t>直接刻印（歯科用エンジン・レーザー等）*2;プレート埋入（金属・アクリル・レジン等）*4;その他（X線フィルム・歯科用蛍光材含有レジン埋入等）*5</t>
  </si>
  <si>
    <t>問22未回答</t>
  </si>
  <si>
    <t>2020/02/17 11:22:58 午前 GMT+9</t>
  </si>
  <si>
    <t>居宅介護支援</t>
  </si>
  <si>
    <t>11人</t>
  </si>
  <si>
    <t>食事が採りづらくなった。（噛めない）</t>
  </si>
  <si>
    <t>警察・包括へ依頼。関係者と探した。</t>
  </si>
  <si>
    <t>問24未回答</t>
  </si>
  <si>
    <t>2020/02/17 11:39:33 午前 GMT+9</t>
  </si>
  <si>
    <t>どこで、どの様に紛失したか、ご家族に説明をする必要がある。入れ歯がないことで食事形態を変更する必要がある。</t>
  </si>
  <si>
    <t>挙動不審な行動をとっていたようで、見つけた人が警察に連絡した。</t>
  </si>
  <si>
    <t>認知症の高齢者は増加する見込みであり、徘徊等での保護利用に役立つ;RFIDタグ（ICチップ）には所有者の名前以外の情報が書き込める;施設等での入れ歯の管理が簡便になる;災害などの有事の際でも、入れ歯の所有者の特定に役立つ</t>
  </si>
  <si>
    <t>2020/02/17 11:41:37 午前 GMT+9</t>
  </si>
  <si>
    <t>2020/02/17 11:44:16 午前 GMT+9</t>
  </si>
  <si>
    <t>食事の形態</t>
  </si>
  <si>
    <t>職員の確認</t>
  </si>
  <si>
    <t>2020/02/17 11:46:42 午前 GMT+9</t>
  </si>
  <si>
    <t>2020/02/17 11:49:57 午前 GMT+9</t>
  </si>
  <si>
    <t>訪問サービス（ホームヘルプ）;居宅介護支援事業所</t>
  </si>
  <si>
    <t>新しい義歯ができるまで食事の変更。</t>
  </si>
  <si>
    <t>医療機関名（かかりつけの歯科医療機関等）;患者ＩＤ（歯科医療機関等で管理する患者ＩＤ）;患者氏名（入れ歯の所有者氏名）;患者住所(市区町村まで）;入れ歯の装着日（入れ歯が完成して本人にお渡しした日）</t>
  </si>
  <si>
    <t>2020/02/17 11:56:04 午前 GMT+9</t>
  </si>
  <si>
    <t>居宅支援事業所</t>
  </si>
  <si>
    <t>認知症の方がなくすことが多いので、食形態を変える認識がない。そのまま今までどおりで食べている。</t>
  </si>
  <si>
    <t>もっていたカバンの中からデイサービスの連絡帳を保護した人がみつけて連絡をくれた。</t>
  </si>
  <si>
    <t>2020/02/17 2:44:04 午後 GMT+9</t>
  </si>
  <si>
    <t>患者氏名（入れ歯の所有者氏名）;製品シリアルナンバー（入れ歯毎に割り当てられる固有の番号）;患者住所(市区町村まで）;既往歴（これまでにかかったことのある疾患）</t>
  </si>
  <si>
    <t>入れ歯がなくなったり、所有者が分からなくなることが少ない;施設内では徘徊が少ない</t>
  </si>
  <si>
    <t>2020/02/17 2:45:40 午後 GMT+9</t>
  </si>
  <si>
    <t>入れ歯がなくなったり、所有者が分からなくなることが少ない;入れ歯ケースや入れ歯本体への名入れ以上の利点を感じられない;使用方法のイメージがしにくい;ＩＣリーダなどへの設備導入が必要（コストがかかる）;入れ歯で所有者が特定できることの認知度が低い</t>
  </si>
  <si>
    <t>2020/02/17 2:49:31 午後 GMT+9</t>
  </si>
  <si>
    <t>歯科にお願いして再度製作してもらう。その間、刻み食もしくは流動食になるケースもある。</t>
  </si>
  <si>
    <t>数年前から行方不明のまま</t>
  </si>
  <si>
    <t>2020/02/17 2:51:31 午後 GMT+9</t>
  </si>
  <si>
    <t>88人</t>
  </si>
  <si>
    <t>入れ歯がなくなったり、所有者が分からなくなることが少ない;施設内では徘徊が少ない;ＩＣリーダなどへの設備導入が必要（コストがかかる）;長期経過による生体への影響や安定への不安</t>
  </si>
  <si>
    <t>2020/02/17 2:55:11 午後 GMT+9</t>
  </si>
  <si>
    <t>入れ歯が行方不明になり、作成できるまで食形態を変えた。</t>
  </si>
  <si>
    <t>お年寄りが歩道をウロウロしているところを住民が保護し、近くの交番まで連れていかれた。施設で、交番に連絡を入れていたことから居場所が分かり、お迎えに行った。</t>
  </si>
  <si>
    <t>医療機関名（かかりつけの歯科医療機関等）;患者氏名（入れ歯の所有者氏名）;患者住所(市区町村まで）;入れ歯の装着日（入れ歯が完成して本人にお渡しした日）</t>
  </si>
  <si>
    <t>認知症の高齢者は増加する見込みであり、徘徊等での保護利用に役立つ;RFIDタグ（ICチップ）には所有者の名前以外の情報が書き込める;入れ歯に埋入することで、肌身離さず身につけるものに情報を保存できる;入れ歯の誤飲が疑われる場合、ハンドリーダー等で誤飲の有無が確認できる;災害などの有事の際でも、入れ歯の所有者の特定に役立つ</t>
  </si>
  <si>
    <t>2020/02/17 2:58:37 午後 GMT+9</t>
  </si>
  <si>
    <t>利用者ご本人、利用者のご家族</t>
  </si>
  <si>
    <t>警察へ連絡→歩いている所を保護された。</t>
  </si>
  <si>
    <t>2020/02/17 2:59:49 午後 GMT+9</t>
  </si>
  <si>
    <t>2020/02/17 3:02:05 午後 GMT+9</t>
  </si>
  <si>
    <t>160人</t>
  </si>
  <si>
    <t>患者氏名（入れ歯の所有者氏名）;患者住所(市区町村まで）;既往歴（これまでにかかったことのある疾患）;入れ歯の材料（入れ歯に使われているプラスチックの材料名など）;入れ歯の装着日（入れ歯が完成して本人にお渡しした日）</t>
  </si>
  <si>
    <t>認知症の高齢者は増加する見込みであり、徘徊等での保護利用に役立つ;他施設（病院・医科・歯科・薬局等）との情報連携が図れる;入れ歯の誤飲が疑われる場合、ハンドリーダー等で誤飲の有無が確認できる</t>
  </si>
  <si>
    <t>2020/02/17 3:04:26 午後 GMT+9</t>
  </si>
  <si>
    <t>79人</t>
  </si>
  <si>
    <t>患者氏名（入れ歯の所有者氏名）;既往歴（これまでにかかったことのある疾患）;入れ歯の装着日（入れ歯が完成して本人にお渡しした日）</t>
  </si>
  <si>
    <t>認知症の高齢者は増加する見込みであり、徘徊等での保護利用に役立つ;入れ歯に埋入することで、肌身離さず身につけるものに情報を保存できる;他施設（病院・医科・歯科・薬局等）との情報連携が図れる;入れ歯の誤飲が疑われる場合、ハンドリーダー等で誤飲の有無が確認できる;災害などの有事の際でも、入れ歯の所有者の特定に役立つ</t>
  </si>
  <si>
    <t>施設内では徘徊が少ない;使用方法のイメージがしにくい;ＩＣリーダなどへの設備導入が必要（コストがかかる）;長期経過による生体への影響や安定への不安</t>
  </si>
  <si>
    <t>2020/02/17 3:06:45 午後 GMT+9</t>
  </si>
  <si>
    <t>患者ＩＤ（歯科医療機関等で管理する患者ＩＤ）;患者住所(市区町村まで）</t>
  </si>
  <si>
    <t>2020/02/17 3:10:56 午後 GMT+9</t>
  </si>
  <si>
    <t>;歯科受診にも行かず、歯茎で食べられるような柔らか食になった。度々無くしていくつも入れ歯を持ってる方がいて、見つからないと別の入れ歯を使っている。"</t>
    <phoneticPr fontId="18"/>
  </si>
  <si>
    <t>2020/02/17 3:12:36 午後 GMT+9</t>
  </si>
  <si>
    <t>2020/02/17 3:15:49 午後 GMT+9</t>
  </si>
  <si>
    <t>約130人</t>
  </si>
  <si>
    <t>保護した方からの通報</t>
  </si>
  <si>
    <t>認知症の高齢者は増加する見込みであり、徘徊等での保護利用に役立つ;RFIDタグ（ICチップ）には所有者の名前以外の情報が書き込める;入れ歯を装着していても、義歯を外さずに情報を読み込める;入れ歯の誤飲が疑われる場合、ハンドリーダー等で誤飲の有無が確認できる;災害などの有事の際でも、入れ歯の所有者の特定に役立つ</t>
  </si>
  <si>
    <t>2020/02/17 3:18:26 午後 GMT+9</t>
  </si>
  <si>
    <t>2020/02/17 3:21:05 午後 GMT+9</t>
  </si>
  <si>
    <t>92人</t>
  </si>
  <si>
    <t>認知症の高齢者は増加する見込みであり、徘徊等での保護利用に役立つ;施設等での入れ歯の管理が簡便になる;入れ歯の誤飲が疑われる場合、ハンドリーダー等で誤飲の有無が確認できる</t>
  </si>
  <si>
    <t>2020/02/17 3:24:49 午後 GMT+9</t>
  </si>
  <si>
    <t>25人</t>
  </si>
  <si>
    <t>2020/02/17 3:26:49 午後 GMT+9</t>
  </si>
  <si>
    <t>入れ歯に埋入することで、肌身離さず身につけるものに情報を保存できる;災害などの有事の際でも、入れ歯の所有者の特定に役立つ</t>
  </si>
  <si>
    <t>2020/02/17 3:29:59 午後 GMT+9</t>
  </si>
  <si>
    <t>100人（登録）、1日30～35人</t>
  </si>
  <si>
    <t>利用者さんご本人、利用者さんのご家族</t>
  </si>
  <si>
    <t>2020/02/17 3:31:47 午後 GMT+9</t>
  </si>
  <si>
    <t>生活相談員（社会福祉士）</t>
  </si>
  <si>
    <t>2020/02/17 3:35:53 午後 GMT+9</t>
  </si>
  <si>
    <t>基本的には施設で管理だが、自立度が高く、自己管理希望の方、また拒否のある方は本人管理。</t>
  </si>
  <si>
    <t>;食形態を変えた。職員一同大捜索（時間とられた）。弁償。受診手配"</t>
    <phoneticPr fontId="18"/>
  </si>
  <si>
    <t>施設職員が発見。 連絡カードにて警察が確認。</t>
  </si>
  <si>
    <t>2020/02/17 3:38:06 午後 GMT+9</t>
  </si>
  <si>
    <t>しまい忘れか紛失。</t>
  </si>
  <si>
    <t>GPSと捜索。</t>
  </si>
  <si>
    <t>問5未回答</t>
  </si>
  <si>
    <t>2020/02/17 3:40:29 午後 GMT+9</t>
  </si>
  <si>
    <t>昔住んでいた実家へ歩いて向かっていった。いつも実家（子供のころの）話をしていたので、TELで問合せたら実家へたどり着いていた。（3時間かかりました。）</t>
  </si>
  <si>
    <t>2020/02/17 3:42:03 午後 GMT+9</t>
  </si>
  <si>
    <t>利用者さん及びそのご家族の理解が得られそうにない;長期経過による生体への影響や安定への不安;入れ歯で所有者が特定できることの認知度が低い</t>
  </si>
  <si>
    <t>2020/02/17 6:26:49 午後 GMT+9</t>
  </si>
  <si>
    <t>55人</t>
  </si>
  <si>
    <t>2020/02/18 10:54:35 午前 GMT+9</t>
  </si>
  <si>
    <t>50～60</t>
  </si>
  <si>
    <t>医療機関名（かかりつけの歯科医療機関等）;患者ＩＤ（歯科医療機関等で管理する患者ＩＤ）;歯科技工所名（歯科医療機関等から委託され入れ歯等を作製した歯科技工所）;患者氏名（入れ歯の所有者氏名）;製品シリアルナンバー（入れ歯毎に割り当てられる固有の番号）;患者住所(市区町村まで）;入れ歯の材料（入れ歯に使われているプラスチックの材料名など）;入れ歯の装着日（入れ歯が完成して本人にお渡しした日）</t>
  </si>
  <si>
    <t>RFIDタグ（ICチップ）には所有者の名前以外の情報が書き込める;入れ歯の誤飲が疑われる場合、ハンドリーダー等で誤飲の有無が確認できる</t>
  </si>
  <si>
    <t>ご自宅で義歯を紛失される事が多く、紛失した義歯を探せるようになるのでしょうか。身近なところでは、それが大きな問題です。;設問10への回答20％</t>
  </si>
  <si>
    <t>2020/02/18 10:59:28 午前 GMT+9</t>
  </si>
  <si>
    <t>各利用者様の状況にあわせた対応をさせていただいております。</t>
  </si>
  <si>
    <t>言葉の発音が悪く、話がしにくい（コミュニケーションの問題）、姿勢の悪化、歩行が安定しにくくなる（バランスの問題）</t>
  </si>
  <si>
    <t>2020/02/18 11:04:39 午前 GMT+9</t>
  </si>
  <si>
    <t>42人（介護のみ）、障29人</t>
  </si>
  <si>
    <t>「刻み食」でとの指示がありました。でも、日中一人でいる時は入れ歯を入れないで食べている事も多いです（認知の為）</t>
  </si>
  <si>
    <t>自宅で紛失した時に、すぐ見つけられるようにしてほしい。</t>
  </si>
  <si>
    <t>2020/02/18 11:07:56 午前 GMT+9</t>
  </si>
  <si>
    <t>入れ歯がなくなったことで、食形態を変える必要が出てきた。</t>
  </si>
  <si>
    <t>それ以外思いつかない</t>
  </si>
  <si>
    <t>2020/02/18 11:13:54 午前 GMT+9</t>
  </si>
  <si>
    <t>入れ歯を探してなかなか見つからず、ケア時間をオーバーしました。;食形態の変更;作り直しのため歯科受診（往診）が必要になった</t>
  </si>
  <si>
    <t>警察に連絡をしており、保護されたときの服や外見で連絡が入り、家族が確認に行った。</t>
  </si>
  <si>
    <t>認知症の高齢者は増加する見込みであり、徘徊等での保護利用に役立つ;RFIDタグ（ICチップ）には所有者の名前以外の情報が書き込める;施設等での入れ歯の管理が簡便になる;入れ歯の誤飲が疑われる場合、ハンドリーダー等で誤飲の有無が確認できる;災害などの有事の際でも、入れ歯の所有者の特定に役立つ</t>
  </si>
  <si>
    <t>ＩＣリーダなどへの設備導入が必要（コストがかかる）;情報を盗まれないか不安</t>
  </si>
  <si>
    <t>2020/02/18 11:32:00 午前 GMT+9</t>
  </si>
  <si>
    <t>利用者の生活歴と普段の行動パターンの合致させた場所を探した結果発見となる。</t>
  </si>
  <si>
    <t>通所施設の介護現場では、補聴器や義歯は日常生活で必要な物であり、毎日欠かさず身につけている物という認識が希薄のように感じられます。自身の生活歴の中で、普段欠かさず身に付けているものであったとしても、認知機能の低下やADLの低下に伴い、使用頻度や重要度が下がり、それを確実に身に付けなければ生活が送れない物という解釈では捉えられていないのが介護現場の実情です。常日頃から確実に身に付ける、あるいはその物自体が自分の所有物であるという認識が脳の機能として維持できなくなれば、RFIDが用をなさなくなり意味が無いものになってしまう恐れがあります。;徘徊時や災害時など確実に身元の確認が出来るものとしてRFIDタグの効果を最大限活かす為には、今の日本の社会ではクリアしなければならない問題が山積しています。身に付ける物を導入への入り口と捉え、最終的には、本人、家族の意向を踏まえた上で医療処置として、直接体内に埋め込む事が出来れば、確実にRFIDタグの本領が発揮できるようになるのではないでしょうか。義歯などにRFIDタグを埋め込むことが出来れば、認知症状のある高齢者が徘徊した時などは一定以上の効果は期待できると思いますが、東日本大震災レベルの災害が発生した時に、個別認証の確実な手段としては現段階では過度な期待はかけられないのではないでしょうか。</t>
  </si>
  <si>
    <t>2020/02/18 11:36:21 午前 GMT+9</t>
  </si>
  <si>
    <t>未記入</t>
  </si>
  <si>
    <t>設問24、25ともに未記入</t>
  </si>
  <si>
    <t>2020/02/18 11:39:40 午前 GMT+9</t>
  </si>
  <si>
    <t>家族、警察が発見</t>
  </si>
  <si>
    <t>入れ歯がなくなったり、所有者が分からなくなることが少ない;入れ歯で所有者が特定できることの認知度が低い</t>
  </si>
  <si>
    <t>2020/02/18 11:42:48 午前 GMT+9</t>
  </si>
  <si>
    <t>個別にちがう</t>
  </si>
  <si>
    <t>顔を知っている方が声をかけた</t>
  </si>
  <si>
    <t>医療機関名（かかりつけの歯科医療機関等）;患者ＩＤ（歯科医療機関等で管理する患者ＩＤ）;製品シリアルナンバー（入れ歯毎に割り当てられる固有の番号）;患者住所(市区町村まで）;既往歴（これまでにかかったことのある疾患）</t>
  </si>
  <si>
    <t>入れ歯を所有・使用している利用者さんがほとんどいない;利用者さん及びそのご家族の理解が得られそうにない;使用方法のイメージがしにくい;ＩＣリーダなどへの設備導入が必要（コストがかかる）;入れ歯で所有者が特定できることの認知度が低い</t>
  </si>
  <si>
    <t>2020/02/18 11:47:30 午前 GMT+9</t>
  </si>
  <si>
    <t>認知症の方が、他の方の義歯を口の中に入れていた</t>
  </si>
  <si>
    <t>施設等での入れ歯の管理が簡便になる;災害などの有事の際でも、入れ歯の所有者の特定に役立つ</t>
  </si>
  <si>
    <t>施設内では徘徊が少ない;利用者さん及びそのご家族の理解が得られそうにない;ＩＣリーダなどへの設備導入が必要（コストがかかる）;入れ歯で所有者が特定できることの認知度が低い</t>
  </si>
  <si>
    <t>義歯を無くしたケースでは、あまり意味が無いようにも思います。</t>
  </si>
  <si>
    <t>2020/02/18 11:50:21 午前 GMT+9</t>
  </si>
  <si>
    <t>30分</t>
  </si>
  <si>
    <t>地域住民が声がけし保護してくれていた</t>
  </si>
  <si>
    <t>その他（X線フィルム・歯科用蛍光材含有レジン埋入等）*5</t>
  </si>
  <si>
    <t>認知症の高齢者は増加する見込みであり、徘徊等での保護利用に役立つ;施設等での入れ歯の管理が簡便になる;他施設（病院・医科・歯科・薬局等）との情報連携が図れる;入れ歯を装着していても、義歯を外さずに情報を読み込める;災害などの有事の際でも、入れ歯の所有者の特定に役立つ</t>
  </si>
  <si>
    <t>2020/02/18 12:42:40 午後 GMT+9</t>
  </si>
  <si>
    <t>職員が見つけた</t>
  </si>
  <si>
    <t>ICチップの話を初めて聞いたので、もし可能であれば資料などを見て見たいし、今後、入れ歯をつくる人たちの検討材料として取り入れていきたいと思う。</t>
  </si>
  <si>
    <t>2020/02/18 12:46:30 午後 GMT+9</t>
  </si>
  <si>
    <t>入れ歯を利用者様が入居されら施設で管理する事になった</t>
  </si>
  <si>
    <t>警察に保護され、本人様が名前だけ伝える事ができた。</t>
  </si>
  <si>
    <t>入れ歯ケースや入れ歯本体への名入れ以上の利点を感じられない;利用者さん及びそのご家族の理解が得られそうにない;使用方法のイメージがしにくい;ＩＣリーダなどへの設備導入が必要（コストがかかる）</t>
  </si>
  <si>
    <t>total</t>
    <phoneticPr fontId="18"/>
  </si>
  <si>
    <t>施設での入れ歯まちがいがなくなり、業務の効率も良くなりそうで良いと思います。
今後、巨大地震も予想されますので、身元確認等にも助かると思います。</t>
    <phoneticPr fontId="18"/>
  </si>
  <si>
    <t>施設入所中において重度の認知症があり、自身で歩行し移動する方の義歯紛失は、義歯の所在が分からず、新製するケースが多い。
義歯を探す労力を少なくすることが可能なら助かるご本人、ご家族も同様。以前よりこのような仕組みがあると良いと考えていたので、実用化（一般的に）できるのであれば幸いです。</t>
    <phoneticPr fontId="18"/>
  </si>
  <si>
    <t>高齢の方に説明し、分かっていただくのはかなり難しい。ご家族がいればいいが、ヘルパーでは決定できない。
まず、使う、口腔内に合うもの、ここが一番重要である。そして、洗浄のやり方、口腔ケアの徹底の方が先では？</t>
    <phoneticPr fontId="18"/>
  </si>
  <si>
    <t>設備導入のコストもそうですが、当施設の入所者の中には金銭的な余裕があまりない方も多くいます。
費用面の心配や、受診自体難しい方もいます。健診等で施設内で作成できればよりよいと思います。プライバシーの問題も大きいと思いますが、徘徊はかなりのご家族の負担となっています。GPSを備えることは可能なのでしょうか。"</t>
    <phoneticPr fontId="18"/>
  </si>
  <si>
    <t>施設内では入れ歯がすり替わり、ご本人様からの訴えが聞かれない場合は「何か合わない？」と職員が気付く、
他に合わない人を探す、専門性がない為に断定できない。他者が使用した場合は、感染面より対応の仕方を検討する等ありました。
すり替わりを防止できる、すり替わった時もすぐに持ち主を断定できる。</t>
    <phoneticPr fontId="18"/>
  </si>
  <si>
    <t>まず広く知っていただくことかと思います。義歯作成になった時の歯科医、利用者、又はその家族がこのことについて知る。
歯科医院での広告等、知ってもらえるきっかけが多くあると良いと思います。</t>
    <phoneticPr fontId="18"/>
  </si>
  <si>
    <t>ご自宅で義歯を紛失される事が多く、紛失した義歯を探せるようになるのでしょうか。
身近なところでは、それが大きな問題です。;設問10への回答20％</t>
    <phoneticPr fontId="18"/>
  </si>
  <si>
    <t>情報を盗まれないか不安</t>
  </si>
  <si>
    <t>通所施設の介護現場では、補聴器や義歯は日常生活で必要な物であり、毎日欠かさず身につけている物という認識が希薄のように感じられます。
自身の生活歴の中で、普段欠かさず身に付けているものであったとしても、認知機能の低下やADLの低下に伴い、使用頻度や重要度が下がり、それを確実に身に付けなければ生活が送れない物という解釈では捉えられていないのが介護現場の実情です。常日頃から確実に身に付ける、あるいはその物自体が自分の所有物であるという認識が脳の機能として維持できなくなれば、RFIDが用をなさなくなり意味が無いものになってしまう恐れがあります。;徘徊時や災害時など確実に身元の確認が出来るものとしてRFIDタグの効果を最大限活かす為には、今の日本の社会ではクリアしなければならない問題が山積しています。身に付ける物を導入への入り口と捉え、最終的には、本人、家族の意向を踏まえた上で医療処置として、直接体内に埋め込む事が出来れば、確実にRFIDタグの本領が発揮できるようになるのではないでしょうか。義歯などにRFIDタグを埋め込むことが出来れば、認知症状のある高齢者が徘徊した時などは一定以上の効果は期待できると思いますが、東日本大震災レベルの災害が発生した時に、個別認証の確実な手段としては現段階では過度な期待はかけられないのではないでしょうか。</t>
    <phoneticPr fontId="18"/>
  </si>
  <si>
    <t>ICチップの話を初めて聞いたので、もし可能であれば資料などを見て見たいし、
今後、入れ歯をつくる人たちの検討材料として取り入れていきたいと思う。</t>
    <phoneticPr fontId="18"/>
  </si>
  <si>
    <t>２８．入れ歯等への情報書き込みは認知症高齢者の徘徊対策や大規模災害時の身元確認等にも活用されることが期待できます。
その他想定される活用方法についてご意見がございましたらご提案お願い致します。</t>
    <phoneticPr fontId="18"/>
  </si>
  <si>
    <t>入れ歯を所有・使用している利用者さんがほとんどいない;入れ歯がなくなったり、所有者が分からなくなることが少ない;使用方法のイメージがしにくい;ＩＣリーダなどへの設備導入が必要（コストがかかる）;入れ歯で所有者が特定できることの認知度が低い</t>
    <phoneticPr fontId="18"/>
  </si>
  <si>
    <t>利用者さん及びそのご家族の理解が得られそうにない;使用方法のイメージがしにくい;ＩＣリーダなどへの設備導入が必要（コストがかかる）;長期経過による生体への影響や安定への不安</t>
    <phoneticPr fontId="18"/>
  </si>
  <si>
    <t>いる</t>
    <phoneticPr fontId="18"/>
  </si>
  <si>
    <t>*9その他</t>
    <phoneticPr fontId="18"/>
  </si>
  <si>
    <t>*10その他</t>
    <phoneticPr fontId="18"/>
  </si>
  <si>
    <t>居宅介護支援事業所</t>
    <phoneticPr fontId="18"/>
  </si>
  <si>
    <t>50-60</t>
    <phoneticPr fontId="18"/>
  </si>
  <si>
    <t>10年以上</t>
    <phoneticPr fontId="18"/>
  </si>
  <si>
    <t>ケースによって変えている：13</t>
    <phoneticPr fontId="18"/>
  </si>
  <si>
    <t>計：134</t>
    <rPh sb="0" eb="1">
      <t>ケイ</t>
    </rPh>
    <phoneticPr fontId="18"/>
  </si>
  <si>
    <t>↑total義歯の割合(%)</t>
    <rPh sb="0" eb="2">
      <t>ギシ</t>
    </rPh>
    <phoneticPr fontId="18"/>
  </si>
  <si>
    <t>義歯使用者</t>
    <rPh sb="0" eb="2">
      <t>シヨウシャ</t>
    </rPh>
    <phoneticPr fontId="18"/>
  </si>
  <si>
    <t>食事の時だけ</t>
    <rPh sb="0" eb="1">
      <t>ショクジノトキダイケ</t>
    </rPh>
    <phoneticPr fontId="18"/>
  </si>
  <si>
    <t>食事の時のみor使用していない</t>
    <rPh sb="0" eb="1">
      <t>ショクジ</t>
    </rPh>
    <phoneticPr fontId="18"/>
  </si>
  <si>
    <t>本人</t>
    <rPh sb="0" eb="2">
      <t>ホンニｎ</t>
    </rPh>
    <phoneticPr fontId="18"/>
  </si>
  <si>
    <t>家族</t>
    <rPh sb="0" eb="2">
      <t>カゾク</t>
    </rPh>
    <phoneticPr fontId="18"/>
  </si>
  <si>
    <t>職員</t>
    <rPh sb="0" eb="2">
      <t>ショクイン</t>
    </rPh>
    <phoneticPr fontId="18"/>
  </si>
  <si>
    <t>計算あわないので日中のみの割合が無難</t>
    <rPh sb="0" eb="2">
      <t>ケイサン</t>
    </rPh>
    <phoneticPr fontId="18"/>
  </si>
  <si>
    <t>行方不明あり</t>
    <phoneticPr fontId="18"/>
  </si>
  <si>
    <t>30分以下：２</t>
    <rPh sb="0" eb="2">
      <t>フンイカ</t>
    </rPh>
    <phoneticPr fontId="18"/>
  </si>
  <si>
    <t>行方不明：１</t>
    <rPh sb="0" eb="4">
      <t>：</t>
    </rPh>
    <phoneticPr fontId="18"/>
  </si>
  <si>
    <t>不明：３</t>
    <rPh sb="0" eb="2">
      <t>フメイ</t>
    </rPh>
    <phoneticPr fontId="18"/>
  </si>
  <si>
    <t>経験あり</t>
    <phoneticPr fontId="18"/>
  </si>
  <si>
    <t>私どもの施設で入れ歯をゴミと一緒に捨てた方などもおり、捨ててしまえば意味がないと感じた。
徘徊など、保護の利用の活用は役立つと思う。</t>
    <phoneticPr fontId="18"/>
  </si>
  <si>
    <t>生活相談員</t>
    <phoneticPr fontId="18"/>
  </si>
  <si>
    <t>看護師</t>
    <phoneticPr fontId="18"/>
  </si>
  <si>
    <t>介護福祉士</t>
    <phoneticPr fontId="18"/>
  </si>
  <si>
    <t>看護助手</t>
    <rPh sb="0" eb="1">
      <t>カンゴジョシュ</t>
    </rPh>
    <phoneticPr fontId="18"/>
  </si>
  <si>
    <t>ホームヘルパー</t>
    <phoneticPr fontId="18"/>
  </si>
  <si>
    <t>事務職員</t>
    <phoneticPr fontId="18"/>
  </si>
  <si>
    <t>ケアマネーシャー</t>
  </si>
  <si>
    <t>ケアマネーシャー</t>
    <phoneticPr fontId="18"/>
  </si>
  <si>
    <t>栄養士</t>
  </si>
  <si>
    <t>栄養士</t>
    <phoneticPr fontId="18"/>
  </si>
  <si>
    <t>リハビリ職員</t>
    <rPh sb="0" eb="2">
      <t>ショクイン</t>
    </rPh>
    <phoneticPr fontId="18"/>
  </si>
  <si>
    <t>管理者（施設長など）</t>
    <rPh sb="0" eb="3">
      <t>シセツチョウナド</t>
    </rPh>
    <phoneticPr fontId="18"/>
  </si>
  <si>
    <t>計</t>
    <rPh sb="0" eb="1">
      <t>ケイ</t>
    </rPh>
    <phoneticPr fontId="18"/>
  </si>
  <si>
    <t>社会福祉士</t>
    <phoneticPr fontId="18"/>
  </si>
  <si>
    <t>歯科衛生士</t>
    <phoneticPr fontId="18"/>
  </si>
  <si>
    <t>ネガティブな意見の職種</t>
    <rPh sb="0" eb="2">
      <t>イケン</t>
    </rPh>
    <phoneticPr fontId="18"/>
  </si>
  <si>
    <t>ポジティブな意見の職種</t>
    <rPh sb="0" eb="2">
      <t>ショｓクシュ</t>
    </rPh>
    <phoneticPr fontId="18"/>
  </si>
  <si>
    <t>介護療養型医療施設</t>
  </si>
  <si>
    <t>介護医療院</t>
  </si>
  <si>
    <t>グループホーム</t>
  </si>
  <si>
    <t>居宅介護支援事業</t>
  </si>
  <si>
    <t>2020/02/28 9:37:12 午前 GMT+9</t>
  </si>
  <si>
    <t>230人</t>
  </si>
  <si>
    <t>利用者数多く、一つだけの回答は出来ません。</t>
  </si>
  <si>
    <t>同上</t>
  </si>
  <si>
    <t>入れ歯を紛失しても、特に問題意識を持たず、ないなりの対応を利用者自身がされているので大きな問題とならない。（入れ歯の必要性を感じていない）</t>
  </si>
  <si>
    <t>医療機関名（かかりつけの歯科医療機関等）;歯科技工所名（歯科医療機関等から委託され入れ歯等を作製した歯科技工所）;患者氏名（入れ歯の所有者氏名）</t>
  </si>
  <si>
    <t>実例を聞いたことがないため、わからない。</t>
  </si>
  <si>
    <t>高齢者が必ず入れ歯をしているとは限らないので、どれくらいの割合で効果が得られるのかが想定できない。</t>
  </si>
  <si>
    <t>2020/02/28 9:42:50 午前 GMT+9</t>
  </si>
  <si>
    <t>医療機関名（かかりつけの歯科医療機関等）;患者ＩＤ（歯科医療機関等で管理する患者ＩＤ）;製品シリアルナンバー（入れ歯毎に割り当てられる固有の番号）;既往歴（これまでにかかったことのある疾患）</t>
  </si>
  <si>
    <t>2020/02/28 9:44:24 午前 GMT+9</t>
  </si>
  <si>
    <t>すぐに出てきたので問題なし。</t>
  </si>
  <si>
    <t>職員が発見した。</t>
  </si>
  <si>
    <t>2020/02/28 9:46:07 午前 GMT+9</t>
  </si>
  <si>
    <t>住宅型有料老人ホーム;デイサービス・ショートステイ施設</t>
  </si>
  <si>
    <t>訪問歯科の手配をしなければならなかった。</t>
  </si>
  <si>
    <t>利用者さん及びそのご家族の理解が得られそうにない;使用方法のイメージがしにくい;入れ歯で所有者が特定できることの認知度が低い</t>
  </si>
  <si>
    <t>2020/02/28 9:47:35 午前 GMT+9</t>
  </si>
  <si>
    <t>68人</t>
  </si>
  <si>
    <t>2020/02/28 10:20:47 午前 GMT+9</t>
  </si>
  <si>
    <t>歯科情報だけでなく、かかりつけ医が分かればいいと思う。この施設では食事のときと受診のときに義歯をしていただいている。必要か？の問いに関してあれば便利であり、ずっと着けている方に必要だと思う。</t>
  </si>
  <si>
    <t>2020/02/28 10:28:50 午前 GMT+9</t>
  </si>
  <si>
    <t>62人</t>
  </si>
  <si>
    <t>本人がおちつかなくなる。食形態の変更。</t>
  </si>
  <si>
    <t>職員が巡回で発見</t>
  </si>
  <si>
    <t>徘徊や災害時に身元確認に役立つのでとても良いと思う。役所（消防・警察含む）にリーダー導入されており、共有できたりするととても良いと思います。</t>
  </si>
  <si>
    <t>2020/02/28 10:31:30 午前 GMT+9</t>
  </si>
  <si>
    <t>2020/02/28 10:33:30 午前 GMT+9</t>
  </si>
  <si>
    <t>食形態を変える必要があった。</t>
  </si>
  <si>
    <t>警察からの連絡</t>
  </si>
  <si>
    <t>2020/02/28 10:36:42 午前 GMT+9</t>
  </si>
  <si>
    <t>38人</t>
  </si>
  <si>
    <t>入れ歯を所有・使用している利用者さんがほとんどいない;入れ歯がなくなったり、所有者が分からなくなることが少ない</t>
  </si>
  <si>
    <t>2020/02/28 10:40:15 午前 GMT+9</t>
  </si>
  <si>
    <t>170人</t>
  </si>
  <si>
    <t>本人が動揺し、不穏になった。思うように食事が取れず、摂取量が減った。</t>
  </si>
  <si>
    <t>本人が自力で帰宅した。</t>
  </si>
  <si>
    <t>入れ歯がなくなったり、所有者が分からなくなることが少ない;長期経過による生体への影響や安定への不安</t>
  </si>
  <si>
    <t>2020/02/28 10:45:44 午前 GMT+9</t>
  </si>
  <si>
    <t>300人</t>
  </si>
  <si>
    <t>それぞれの人によって違う。</t>
  </si>
  <si>
    <t>人によって違う。</t>
  </si>
  <si>
    <t>例と同じ</t>
  </si>
  <si>
    <t>警察に保護された</t>
  </si>
  <si>
    <t>2020/02/28 10:55:48 午前 GMT+9</t>
  </si>
  <si>
    <t>大きなトラブルはなかった。</t>
  </si>
  <si>
    <t>名前をお呼びし返答があったから。本人様宅にいたため。顔を知っている職員による確認。</t>
  </si>
  <si>
    <t>2020/02/28 11:17:34 午前 GMT+9</t>
  </si>
  <si>
    <t>認知症の高齢者は増加する見込みであり、徘徊等での保護利用に役立つ;施設等での入れ歯の管理が簡便になる;他施設（病院・医科・歯科・薬局等）との情報連携が図れる;災害などの有事の際でも、入れ歯の所有者の特定に役立つ</t>
  </si>
  <si>
    <t>入れ歯がなくなったり、所有者が分からなくなることが少ない;利用者さん及びそのご家族の理解が得られそうにない;長期経過による生体への影響や安定への不安</t>
  </si>
  <si>
    <t>2020/02/28 11:19:28 午前 GMT+9</t>
  </si>
  <si>
    <t>所有はしているが日常生活で使用していない</t>
  </si>
  <si>
    <t>食形態の変更</t>
  </si>
  <si>
    <t>入れ歯ケースや入れ歯本体への名入れ以上の利点を感じられない;入れ歯で所有者が特定できることの認知度が低い</t>
  </si>
  <si>
    <t>2020/02/28 11:24:10 午前 GMT+9</t>
  </si>
  <si>
    <t>近所の交番に連絡したら、保護されていた。</t>
  </si>
  <si>
    <t>2020/02/28 11:26:22 午前 GMT+9</t>
  </si>
  <si>
    <t>食形態は本人（家族）と相談し、変更する。</t>
  </si>
  <si>
    <t>身に着けていた携帯から。警察に届けて。</t>
  </si>
  <si>
    <t>2020/02/28 11:28:29 午前 GMT+9</t>
  </si>
  <si>
    <t>療養病棟なので病状から外出できる人がいない。</t>
  </si>
  <si>
    <t>2020/02/28 11:32:46 午前 GMT+9</t>
  </si>
  <si>
    <t>93人</t>
  </si>
  <si>
    <t>利用者様がどこかにしまい込んでしまい、わからなくなり、ごみ箱やご本人の荷物などを探したが、なかなかみつからなかった。しばらくして見つかったが、保険で弁償などの対応をしなくてはと準備をしていた。</t>
  </si>
  <si>
    <t>保護した方が警察に連絡して下さった。</t>
  </si>
  <si>
    <t>2020/02/28 11:34:40 午前 GMT+9</t>
  </si>
  <si>
    <t>形態の見直し。</t>
  </si>
  <si>
    <t>医療機関名（かかりつけの歯科医療機関等）;患者ＩＤ（歯科医療機関等で管理する患者ＩＤ）;患者氏名（入れ歯の所有者氏名）;既往歴（これまでにかかったことのある疾患）;入れ歯の装着日（入れ歯が完成して本人にお渡しした日）</t>
  </si>
  <si>
    <t>認知症の高齢者は増加する見込みであり、徘徊等での保護利用に役立つ;RFIDタグ（ICチップ）には所有者の名前以外の情報が書き込める;施設等での入れ歯の管理が簡便になる;他施設（病院・医科・歯科・薬局等）との情報連携が図れる;災害などの有事の際でも、入れ歯の所有者の特定に役立つ</t>
  </si>
  <si>
    <t>2020/02/28 11:37:24 午前 GMT+9</t>
  </si>
  <si>
    <t>108人</t>
  </si>
  <si>
    <t>2020/02/28 2:21:18 午後 GMT+9</t>
  </si>
  <si>
    <t>警察に連絡し、コンビニに居る事が判明し帰宅された。</t>
  </si>
  <si>
    <t>←選択肢１</t>
    <rPh sb="0" eb="5">
      <t>１</t>
    </rPh>
    <phoneticPr fontId="18"/>
  </si>
  <si>
    <t>←選択肢２</t>
    <rPh sb="0" eb="5">
      <t>１</t>
    </rPh>
    <phoneticPr fontId="18"/>
  </si>
  <si>
    <t>←選択肢３</t>
    <rPh sb="0" eb="5">
      <t>１</t>
    </rPh>
    <phoneticPr fontId="18"/>
  </si>
  <si>
    <t>←選択肢４</t>
    <rPh sb="0" eb="5">
      <t>１</t>
    </rPh>
    <phoneticPr fontId="18"/>
  </si>
  <si>
    <t>←選択肢５</t>
    <rPh sb="0" eb="5">
      <t>１</t>
    </rPh>
    <phoneticPr fontId="18"/>
  </si>
  <si>
    <t>←選択肢６</t>
    <rPh sb="0" eb="5">
      <t>１</t>
    </rPh>
    <phoneticPr fontId="18"/>
  </si>
  <si>
    <t>←選択肢７</t>
    <rPh sb="0" eb="5">
      <t>１</t>
    </rPh>
    <phoneticPr fontId="18"/>
  </si>
  <si>
    <t>←選択肢８</t>
    <rPh sb="0" eb="5">
      <t>１</t>
    </rPh>
    <phoneticPr fontId="18"/>
  </si>
  <si>
    <t>←選択肢９</t>
    <rPh sb="0" eb="5">
      <t>１</t>
    </rPh>
    <phoneticPr fontId="18"/>
  </si>
  <si>
    <t>←選択肢１０</t>
    <rPh sb="0" eb="6">
      <t>１</t>
    </rPh>
    <phoneticPr fontId="18"/>
  </si>
  <si>
    <t>←選択肢１１</t>
    <rPh sb="0" eb="6">
      <t>１</t>
    </rPh>
    <phoneticPr fontId="18"/>
  </si>
  <si>
    <t>←選択肢１２</t>
    <rPh sb="0" eb="6">
      <t>１</t>
    </rPh>
    <phoneticPr fontId="18"/>
  </si>
  <si>
    <t>←選択肢１３</t>
    <rPh sb="0" eb="6">
      <t>１</t>
    </rPh>
    <phoneticPr fontId="18"/>
  </si>
  <si>
    <t>内１：社会福祉士</t>
    <rPh sb="0" eb="1">
      <t>ウチ</t>
    </rPh>
    <phoneticPr fontId="18"/>
  </si>
  <si>
    <t>二つ以上の回答：3</t>
    <rPh sb="0" eb="2">
      <t>イジョウノ</t>
    </rPh>
    <phoneticPr fontId="18"/>
  </si>
  <si>
    <t>居宅介護支援事業所</t>
    <rPh sb="0" eb="1">
      <t>ショ</t>
    </rPh>
    <phoneticPr fontId="18"/>
  </si>
  <si>
    <t>介護老人保健施設</t>
    <phoneticPr fontId="18"/>
  </si>
  <si>
    <t>1:3年未満</t>
    <rPh sb="0" eb="3">
      <t>ネンミマン</t>
    </rPh>
    <phoneticPr fontId="18"/>
  </si>
  <si>
    <t>3:5年以上10年未満</t>
    <rPh sb="0" eb="11">
      <t>ネンイジョウ</t>
    </rPh>
    <phoneticPr fontId="18"/>
  </si>
  <si>
    <t>2:3年以上5年未満</t>
    <rPh sb="0" eb="3">
      <t>ネンイジョウ</t>
    </rPh>
    <phoneticPr fontId="18"/>
  </si>
  <si>
    <t>4:10年以上</t>
    <rPh sb="0" eb="2">
      <t>イジョウネンイジョウ</t>
    </rPh>
    <phoneticPr fontId="18"/>
  </si>
  <si>
    <t>3年以上5年未満</t>
    <phoneticPr fontId="18"/>
  </si>
  <si>
    <t>5年以上10年未満</t>
    <phoneticPr fontId="18"/>
  </si>
  <si>
    <t>その他：2</t>
    <phoneticPr fontId="18"/>
  </si>
  <si>
    <t>実例を聞いたことがないため、わからない。</t>
    <phoneticPr fontId="18"/>
  </si>
  <si>
    <t>入れ歯を紛失しても、特に問題意識を持たず、ないなりの対応を利用者自身がされているので大きな問題とならない。
（入れ歯の必要性を感じていない）</t>
    <phoneticPr fontId="18"/>
  </si>
  <si>
    <t>いない</t>
    <phoneticPr fontId="18"/>
  </si>
  <si>
    <t>1:全国的に広く導入すべきだと思う</t>
    <phoneticPr fontId="18"/>
  </si>
  <si>
    <t>2:利用者さんの希望があれば導入すべきだと思う</t>
    <phoneticPr fontId="18"/>
  </si>
  <si>
    <t>3:あまり必要性を感じない</t>
    <phoneticPr fontId="18"/>
  </si>
  <si>
    <t>4:導入すべきではない</t>
    <rPh sb="0" eb="2">
      <t>ドウニュウスベキデハナイ</t>
    </rPh>
    <phoneticPr fontId="18"/>
  </si>
  <si>
    <t>5:未回答</t>
    <rPh sb="0" eb="2">
      <t>ミカイトウ</t>
    </rPh>
    <phoneticPr fontId="18"/>
  </si>
  <si>
    <t>*1認知症の高齢者は増加する見込みであり、徘徊等での保護利用に役立つ</t>
    <phoneticPr fontId="18"/>
  </si>
  <si>
    <t>*2RFIDタグ（ICチップ）には所有者の名前以外の情報が書き込める</t>
    <phoneticPr fontId="18"/>
  </si>
  <si>
    <t>*3入れ歯に埋入することで、肌身離さず身につけるものに情報を保存できる</t>
    <phoneticPr fontId="18"/>
  </si>
  <si>
    <t>*4施設等での入れ歯の管理が簡便になる</t>
    <phoneticPr fontId="18"/>
  </si>
  <si>
    <t>*5他施設（病院・医科・歯科・薬局等）との情報連携が図れる</t>
    <phoneticPr fontId="18"/>
  </si>
  <si>
    <t>*6入れ歯を装着していても、義歯を外さずに情報を読み込める</t>
    <phoneticPr fontId="18"/>
  </si>
  <si>
    <t>*7入れ歯の誤飲が疑われる場合、ハンドリーダー等で誤飲の有無が確認できる</t>
    <phoneticPr fontId="18"/>
  </si>
  <si>
    <t>*8災害などの有事の際でも、入れ歯の所有者の特定に役立つ</t>
    <phoneticPr fontId="18"/>
  </si>
  <si>
    <t>1:１−２時間</t>
    <phoneticPr fontId="18"/>
  </si>
  <si>
    <t>2:３−６時間</t>
    <phoneticPr fontId="18"/>
  </si>
  <si>
    <t>3:半日</t>
    <rPh sb="0" eb="2">
      <t>ハンニチ</t>
    </rPh>
    <phoneticPr fontId="18"/>
  </si>
  <si>
    <t>4:１日</t>
    <phoneticPr fontId="18"/>
  </si>
  <si>
    <t>5:１日以上</t>
    <rPh sb="0" eb="1">
      <t>ニチ</t>
    </rPh>
    <phoneticPr fontId="18"/>
  </si>
  <si>
    <t>①不信に感じた発見者が警察に連絡。その後、警察が保護。
②家族は近所の交番に相談。
①②の情報が重なり、本人だろうと想定され、警察が本人宅に送ってくれた。</t>
    <phoneticPr fontId="18"/>
  </si>
  <si>
    <r>
      <rPr>
        <sz val="12"/>
        <color rgb="FFFF0000"/>
        <rFont val="游ゴシック (本文)"/>
        <family val="3"/>
      </rPr>
      <t>0</t>
    </r>
    <r>
      <rPr>
        <sz val="12"/>
        <color theme="1"/>
        <rFont val="Calibri"/>
        <family val="2"/>
        <charset val="128"/>
        <scheme val="minor"/>
      </rPr>
      <t>は利用者数が未回答等の影響で不明</t>
    </r>
    <rPh sb="0" eb="2">
      <t>リヨウシャ</t>
    </rPh>
    <phoneticPr fontId="18"/>
  </si>
  <si>
    <t>所有はしているが日常生活で使用していない</t>
    <phoneticPr fontId="18"/>
  </si>
  <si>
    <t>未回答は数があるはず</t>
    <rPh sb="0" eb="3">
      <t>ハ</t>
    </rPh>
    <phoneticPr fontId="18"/>
  </si>
  <si>
    <t>その他:7</t>
    <phoneticPr fontId="18"/>
  </si>
  <si>
    <t>未回答：１</t>
    <phoneticPr fontId="18"/>
  </si>
  <si>
    <t>*1入れ歯を所有・使用している利用者さんがほとんどいない</t>
    <phoneticPr fontId="18"/>
  </si>
  <si>
    <t>*2入れ歯がなくなったり、所有者が分からなくなることが少ない</t>
    <phoneticPr fontId="18"/>
  </si>
  <si>
    <t>*3入れ歯ケースや入れ歯本体への名入れ以上の利点を感じられない</t>
    <phoneticPr fontId="18"/>
  </si>
  <si>
    <t>*4施設内では徘徊が少ない</t>
    <phoneticPr fontId="18"/>
  </si>
  <si>
    <t>*5利用者さん及びそのご家族の理解が得られそうにない</t>
    <phoneticPr fontId="18"/>
  </si>
  <si>
    <t>*6使用方法のイメージがしにくい</t>
    <phoneticPr fontId="18"/>
  </si>
  <si>
    <t>*7ＩＣリーダなどへの設備導入が必要（コストがかかる）</t>
    <phoneticPr fontId="18"/>
  </si>
  <si>
    <t>*8長期経過による生体への影響や安定への不安</t>
    <phoneticPr fontId="18"/>
  </si>
  <si>
    <t>*9入れ歯で所有者が特定できることの認知度が低い</t>
    <phoneticPr fontId="18"/>
  </si>
  <si>
    <t>ある:設問6で義歯取り扱いなしと答えた人（回答者は無くても施設としては取り扱っていた、過去に取り扱っていた可能性）</t>
    <rPh sb="0" eb="1">
      <t>イレバ</t>
    </rPh>
    <phoneticPr fontId="18"/>
  </si>
  <si>
    <t>全体のN：169</t>
    <rPh sb="0" eb="2">
      <t>N</t>
    </rPh>
    <phoneticPr fontId="18"/>
  </si>
  <si>
    <t>重複回答N＝3(居宅)</t>
    <rPh sb="0" eb="2">
      <t>キョタク</t>
    </rPh>
    <phoneticPr fontId="18"/>
  </si>
  <si>
    <t>いいえ*1</t>
    <phoneticPr fontId="18"/>
  </si>
  <si>
    <t>ケースによって変えている</t>
  </si>
  <si>
    <t>ケースによって変えている</t>
    <rPh sb="0" eb="1">
      <t>ケースニヨッテカエテイル</t>
    </rPh>
    <phoneticPr fontId="18"/>
  </si>
  <si>
    <t>4875-5154</t>
  </si>
  <si>
    <t>８．入れ歯を管理しているのはどなたですか？</t>
    <phoneticPr fontId="18"/>
  </si>
  <si>
    <t>↓Q4.7未回答者除いた施設利用者</t>
    <rPh sb="0" eb="17">
      <t>ミカイトウシャ</t>
    </rPh>
    <phoneticPr fontId="18"/>
  </si>
  <si>
    <t>義歯取扱施設利用者中の割合(8671名中)</t>
    <rPh sb="0" eb="1">
      <t>トリアツカイシセツリヨウシャヌチノ</t>
    </rPh>
    <phoneticPr fontId="18"/>
  </si>
  <si>
    <t>全部施設利用者中の割合(10398名中)</t>
    <rPh sb="0" eb="20">
      <t>シセツリヨウシャヌチノ</t>
    </rPh>
    <phoneticPr fontId="18"/>
  </si>
  <si>
    <t>利用者によるうち：日中の義歯使用者(1338/1954)</t>
  </si>
  <si>
    <t>本来は5900-4875=1025名のはず</t>
    <rPh sb="0" eb="1">
      <t>メイ</t>
    </rPh>
    <phoneticPr fontId="18"/>
  </si>
  <si>
    <t>日中の義歯医利用者割合最小値
（義歯利用者中）</t>
    <rPh sb="0" eb="3">
      <t>ギシイリヨウシャ</t>
    </rPh>
    <phoneticPr fontId="18"/>
  </si>
  <si>
    <t>日中の義歯医利用者割合最大値
（義歯利用者中）</t>
    <rPh sb="0" eb="3">
      <t>ギシイリヨウシャ</t>
    </rPh>
    <phoneticPr fontId="18"/>
  </si>
  <si>
    <t>入れ歯の管理</t>
  </si>
  <si>
    <t>義歯利用中の割合</t>
  </si>
  <si>
    <t>利用者さんによる</t>
  </si>
  <si>
    <t>ケースによる</t>
  </si>
  <si>
    <t>分からない</t>
  </si>
  <si>
    <t>１３．入れ歯に本人の名前などが刻印してある、またはＩＣチップ等で所有者の情報がわかれば、便利だと思いますか？</t>
    <phoneticPr fontId="18"/>
  </si>
  <si>
    <t>１４．利用者さんが入れ歯を誤飲したケースを経験したことはありますか？</t>
    <phoneticPr fontId="18"/>
  </si>
  <si>
    <t>１６．徘徊などで一時的に行方不明になった際、保護するまでどの程度時間がかかりましたか？複数の事例を経験されている方は、最も時間がかかった事例をお答え下さい。</t>
    <phoneticPr fontId="18"/>
  </si>
  <si>
    <t>１８．入れ歯や歯の被せものに情報（氏名など）を書き込み、所有者を特定できる方法があることを知っていますか。</t>
    <phoneticPr fontId="18"/>
  </si>
  <si>
    <t>１９．入れ歯にRFID タグ（いわゆるICチップ）を埋め込み、情報を書き込むことで、所有者を特定できる方法があることを知っていますか。</t>
    <phoneticPr fontId="18"/>
  </si>
  <si>
    <t>２０．RFIDタグ（ICチップ）を埋入した入れ歯をご覧になったことがありますか。</t>
    <phoneticPr fontId="18"/>
  </si>
  <si>
    <t xml:space="preserve">２３．RFIDタグ（ICチップ）は多くの情報を書き込むことが可能です。もし入れ歯等への情報書き込みを行うとした場合、書き込むデータとして望ましいと考えるものにチェックをつけて下さい。（複数回答可） </t>
    <phoneticPr fontId="18"/>
  </si>
  <si>
    <t>所有者不明の義歯が落ちていた。所有者を探すために奔走した。</t>
    <phoneticPr fontId="18"/>
  </si>
  <si>
    <t>施設中を探し回り、発見するまで時間がかかった。</t>
    <phoneticPr fontId="18"/>
  </si>
  <si>
    <t>食形態の変更はもちろん、施設内で探すことに多大な労力を費やす。</t>
    <phoneticPr fontId="18"/>
  </si>
  <si>
    <t>本人が飲み込み、救急搬送。ご家族の判断で入れ歯を使わない事にした。固いもののみ、キザミ食に変えた。</t>
    <phoneticPr fontId="18"/>
  </si>
  <si>
    <t>２５．入れ歯のRFIDタグ（ICチップ）埋入による所有者の特定について、どのように思いますか。書き込まれた情報は入れ歯に触わることなくリーダーなどで読み取れるものとします。最も近いものにチェックをつけて下さい。</t>
    <phoneticPr fontId="18"/>
  </si>
  <si>
    <t>徘徊等で保護できたとしても、ICリーダーがなければ特定できないのでは？</t>
    <phoneticPr fontId="18"/>
  </si>
  <si>
    <t>設問21でどれも知らないくせに見たことがあるといった人</t>
    <rPh sb="0" eb="2">
      <t>セツモン</t>
    </rPh>
    <phoneticPr fontId="18"/>
  </si>
  <si>
    <t>ID</t>
  </si>
  <si>
    <t>Qtype</t>
  </si>
  <si>
    <t>Nursing_staff</t>
  </si>
  <si>
    <t>Q1_Occupation</t>
  </si>
  <si>
    <t>リハビリ職員</t>
  </si>
  <si>
    <t>管理者（施設長など）</t>
  </si>
  <si>
    <t>Q2_work_place</t>
  </si>
  <si>
    <t>Q3_work_experience</t>
  </si>
  <si>
    <t>Q4_no_of_pts</t>
  </si>
  <si>
    <t>Q5_cognitively_impaired_pts</t>
  </si>
  <si>
    <t>no answ</t>
  </si>
  <si>
    <t>Q6_pts_using_dentures</t>
  </si>
  <si>
    <t>いいえ*1:過去に義歯取扱有</t>
  </si>
  <si>
    <t>Q7_denture_pt%</t>
  </si>
  <si>
    <t>実際の義歯使用者</t>
  </si>
  <si>
    <t>no_of_denture_users</t>
  </si>
  <si>
    <t>Q8_looks_after_denture</t>
  </si>
  <si>
    <t>No answer</t>
  </si>
  <si>
    <t>Q9_when_use_dentures</t>
  </si>
  <si>
    <t>no answer</t>
  </si>
  <si>
    <t>Q10_%of_pts_use_dentures_except_eating</t>
  </si>
  <si>
    <t>利用者によるうち：日中の義歯使用者</t>
  </si>
  <si>
    <t>Q11_missing_denture</t>
  </si>
  <si>
    <t>Q12_problems_free_comments</t>
  </si>
  <si>
    <t>Q13_IC_usefull?</t>
  </si>
  <si>
    <t>Q14_swallowed_dentures?</t>
  </si>
  <si>
    <t>Q15_lost_pts?</t>
  </si>
  <si>
    <t>Q16_time_to_find_lost_pt</t>
  </si>
  <si>
    <t>Q17_how_missing_pt_found</t>
  </si>
  <si>
    <t>Q18_heard_denture_marking_system?</t>
  </si>
  <si>
    <t>Q19_heard_RFID?</t>
  </si>
  <si>
    <t>Q20_seen_RFID_denture?</t>
  </si>
  <si>
    <t>Q21_know_other_systems?</t>
  </si>
  <si>
    <t>1;2</t>
  </si>
  <si>
    <t>1;3;4</t>
  </si>
  <si>
    <t>Q22_seen_other_systems?</t>
  </si>
  <si>
    <t>Q23_information_written_RFID?</t>
  </si>
  <si>
    <t>1;2;4;6</t>
  </si>
  <si>
    <t>4;6</t>
  </si>
  <si>
    <t>1;5</t>
  </si>
  <si>
    <t>1;4;5</t>
  </si>
  <si>
    <t>1;2;4;6;7</t>
  </si>
  <si>
    <t>4;8;9</t>
  </si>
  <si>
    <t>1;4;7;9</t>
  </si>
  <si>
    <t>2;4</t>
  </si>
  <si>
    <t>1;6</t>
  </si>
  <si>
    <t>1;2;3;4;5;6;7;9</t>
  </si>
  <si>
    <t>2;4;6</t>
  </si>
  <si>
    <t>1;4;6</t>
  </si>
  <si>
    <t>1;2;4;7</t>
  </si>
  <si>
    <t>4;6;11</t>
  </si>
  <si>
    <t>1;4</t>
  </si>
  <si>
    <t>4;6;</t>
  </si>
  <si>
    <t>4,7,11</t>
  </si>
  <si>
    <t>8;9</t>
  </si>
  <si>
    <t>1;7</t>
  </si>
  <si>
    <t>1;2;6;9</t>
  </si>
  <si>
    <t>4;9</t>
  </si>
  <si>
    <t>1;4;6;7</t>
  </si>
  <si>
    <t>3;4;5;6;9</t>
  </si>
  <si>
    <t>4;7</t>
  </si>
  <si>
    <t>1,2,4,6,7</t>
  </si>
  <si>
    <t>4;6;7</t>
  </si>
  <si>
    <t>1;4;7</t>
  </si>
  <si>
    <t>1;2;4</t>
  </si>
  <si>
    <t>1;4;9</t>
  </si>
  <si>
    <t>1;4;7;8;9</t>
  </si>
  <si>
    <t>1;2;4;8</t>
  </si>
  <si>
    <t>1;4;7;11</t>
  </si>
  <si>
    <t>4;5</t>
  </si>
  <si>
    <t>2;5</t>
  </si>
  <si>
    <t>1;3;4;6;7</t>
  </si>
  <si>
    <t>1;2;6;7</t>
  </si>
  <si>
    <t>2;4;6;7</t>
  </si>
  <si>
    <t>1;4;6;7;9</t>
  </si>
  <si>
    <t>4;6;9</t>
  </si>
  <si>
    <t>1;2;4;6;9</t>
  </si>
  <si>
    <t>4;5;6;7</t>
  </si>
  <si>
    <t>1;4;6;9</t>
  </si>
  <si>
    <t>4;6;7;8;9</t>
  </si>
  <si>
    <t>4;7;9</t>
  </si>
  <si>
    <t>2;6</t>
  </si>
  <si>
    <t>1;2;3;4;5;6;8;9</t>
  </si>
  <si>
    <t>1;2;5;6;7</t>
  </si>
  <si>
    <t>1;2;5;7</t>
  </si>
  <si>
    <t>1;2;4;7;9</t>
  </si>
  <si>
    <t>Q24_data_encording?</t>
  </si>
  <si>
    <t>Q25_denture_make_RFID?</t>
  </si>
  <si>
    <t>Q26_RFID_advantage</t>
  </si>
  <si>
    <t>Q27_RFID_disadvantage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</si>
</sst>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font>
      <sz val="12"/>
      <color theme="1"/>
      <name val="Calibri"/>
      <family val="2"/>
      <charset val="128"/>
      <scheme val="minor"/>
    </font>
    <font>
      <sz val="12"/>
      <color theme="1"/>
      <name val="Calibri"/>
      <family val="2"/>
      <charset val="128"/>
      <scheme val="minor"/>
    </font>
    <font>
      <sz val="18"/>
      <color theme="3"/>
      <name val="Calibri Light"/>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2"/>
      <color rgb="FF006100"/>
      <name val="Calibri"/>
      <family val="2"/>
      <charset val="128"/>
      <scheme val="minor"/>
    </font>
    <font>
      <sz val="12"/>
      <color rgb="FF9C0006"/>
      <name val="Calibri"/>
      <family val="2"/>
      <charset val="128"/>
      <scheme val="minor"/>
    </font>
    <font>
      <sz val="12"/>
      <color rgb="FF9C5700"/>
      <name val="Calibri"/>
      <family val="2"/>
      <charset val="128"/>
      <scheme val="minor"/>
    </font>
    <font>
      <sz val="12"/>
      <color rgb="FF3F3F76"/>
      <name val="Calibri"/>
      <family val="2"/>
      <charset val="128"/>
      <scheme val="minor"/>
    </font>
    <font>
      <b/>
      <sz val="12"/>
      <color rgb="FF3F3F3F"/>
      <name val="Calibri"/>
      <family val="2"/>
      <charset val="128"/>
      <scheme val="minor"/>
    </font>
    <font>
      <b/>
      <sz val="12"/>
      <color rgb="FFFA7D00"/>
      <name val="Calibri"/>
      <family val="2"/>
      <charset val="128"/>
      <scheme val="minor"/>
    </font>
    <font>
      <sz val="12"/>
      <color rgb="FFFA7D00"/>
      <name val="Calibri"/>
      <family val="2"/>
      <charset val="128"/>
      <scheme val="minor"/>
    </font>
    <font>
      <b/>
      <sz val="12"/>
      <color theme="0"/>
      <name val="Calibri"/>
      <family val="2"/>
      <charset val="128"/>
      <scheme val="minor"/>
    </font>
    <font>
      <sz val="12"/>
      <color rgb="FFFF0000"/>
      <name val="Calibri"/>
      <family val="2"/>
      <charset val="128"/>
      <scheme val="minor"/>
    </font>
    <font>
      <i/>
      <sz val="12"/>
      <color rgb="FF7F7F7F"/>
      <name val="Calibri"/>
      <family val="2"/>
      <charset val="128"/>
      <scheme val="minor"/>
    </font>
    <font>
      <b/>
      <sz val="12"/>
      <color theme="1"/>
      <name val="Calibri"/>
      <family val="2"/>
      <charset val="128"/>
      <scheme val="minor"/>
    </font>
    <font>
      <sz val="12"/>
      <color theme="0"/>
      <name val="Calibri"/>
      <family val="2"/>
      <charset val="128"/>
      <scheme val="minor"/>
    </font>
    <font>
      <sz val="6"/>
      <name val="Calibri"/>
      <family val="2"/>
      <charset val="128"/>
      <scheme val="minor"/>
    </font>
    <font>
      <sz val="12"/>
      <color rgb="FF7030A0"/>
      <name val="Calibri"/>
      <family val="2"/>
      <charset val="128"/>
      <scheme val="minor"/>
    </font>
    <font>
      <sz val="12"/>
      <color rgb="FFFF0000"/>
      <name val="Calibri"/>
      <family val="3"/>
      <charset val="128"/>
      <scheme val="minor"/>
    </font>
    <font>
      <sz val="12"/>
      <color rgb="FFFF0000"/>
      <name val="游ゴシック (本文)"/>
      <family val="3"/>
      <charset val="128"/>
    </font>
    <font>
      <u/>
      <sz val="12"/>
      <color rgb="FFFF0000"/>
      <name val="Calibri"/>
      <family val="3"/>
      <charset val="128"/>
      <scheme val="minor"/>
    </font>
    <font>
      <u/>
      <sz val="12"/>
      <color rgb="FFFF0000"/>
      <name val="Calibri"/>
      <family val="2"/>
      <charset val="128"/>
      <scheme val="minor"/>
    </font>
    <font>
      <sz val="12"/>
      <color rgb="FFFF0000"/>
      <name val="游ゴシック (本文)"/>
      <family val="3"/>
    </font>
    <font>
      <sz val="12"/>
      <color theme="1"/>
      <name val="Calibri"/>
      <family val="3"/>
      <charset val="128"/>
      <scheme val="minor"/>
    </font>
    <font>
      <sz val="12"/>
      <color rgb="FFFF0000"/>
      <name val="游ゴシック"/>
      <family val="2"/>
      <charset val="128"/>
    </font>
    <font>
      <sz val="12"/>
      <name val="Calibri"/>
      <family val="3"/>
      <charset val="128"/>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9">
    <xf numFmtId="0" fontId="0" fillId="0" borderId="0" xfId="0">
      <alignment vertical="center"/>
    </xf>
    <xf numFmtId="0" fontId="0" fillId="0" borderId="0" xfId="0" applyAlignment="1">
      <alignment vertical="center" wrapText="1"/>
    </xf>
    <xf numFmtId="0" fontId="0" fillId="0" borderId="0" xfId="0" applyAlignment="1">
      <alignment horizontal="left" vertical="center" indent="1"/>
    </xf>
    <xf numFmtId="0" fontId="0" fillId="0" borderId="0" xfId="0" applyAlignment="1">
      <alignment horizontal="right" vertical="center" indent="1"/>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0" xfId="0" applyBorder="1">
      <alignment vertical="center"/>
    </xf>
    <xf numFmtId="0" fontId="0" fillId="33" borderId="0" xfId="0" applyFill="1">
      <alignment vertical="center"/>
    </xf>
    <xf numFmtId="0" fontId="0" fillId="33" borderId="10" xfId="0" applyFill="1" applyBorder="1">
      <alignment vertical="center"/>
    </xf>
    <xf numFmtId="0" fontId="0" fillId="33" borderId="0" xfId="0" applyFill="1" applyBorder="1">
      <alignment vertical="center"/>
    </xf>
    <xf numFmtId="0" fontId="0" fillId="0" borderId="0" xfId="0" applyFill="1" applyBorder="1">
      <alignment vertical="center"/>
    </xf>
    <xf numFmtId="0" fontId="14" fillId="0" borderId="10" xfId="0" applyFont="1" applyBorder="1">
      <alignment vertical="center"/>
    </xf>
    <xf numFmtId="0" fontId="0" fillId="34" borderId="0" xfId="0" applyFill="1">
      <alignment vertical="center"/>
    </xf>
    <xf numFmtId="0" fontId="0" fillId="35" borderId="10" xfId="0" applyFill="1" applyBorder="1">
      <alignment vertical="center"/>
    </xf>
    <xf numFmtId="0" fontId="0" fillId="36" borderId="0" xfId="0" applyFill="1">
      <alignment vertical="center"/>
    </xf>
    <xf numFmtId="0" fontId="0" fillId="37" borderId="0" xfId="0" applyFill="1">
      <alignment vertical="center"/>
    </xf>
    <xf numFmtId="0" fontId="0" fillId="0" borderId="0" xfId="0" applyFill="1">
      <alignment vertical="center"/>
    </xf>
    <xf numFmtId="0" fontId="0" fillId="0" borderId="10" xfId="0" applyFill="1" applyBorder="1">
      <alignment vertical="center"/>
    </xf>
    <xf numFmtId="0" fontId="0" fillId="38" borderId="0" xfId="0" applyFill="1">
      <alignment vertical="center"/>
    </xf>
    <xf numFmtId="0" fontId="0" fillId="38" borderId="0" xfId="0" applyFill="1" applyBorder="1">
      <alignment vertical="center"/>
    </xf>
    <xf numFmtId="0" fontId="0" fillId="38" borderId="10" xfId="0" applyFill="1" applyBorder="1">
      <alignment vertical="center"/>
    </xf>
    <xf numFmtId="0" fontId="14" fillId="0" borderId="0" xfId="0" applyFont="1">
      <alignment vertical="center"/>
    </xf>
    <xf numFmtId="1" fontId="0" fillId="0" borderId="0" xfId="0" applyNumberFormat="1">
      <alignment vertical="center"/>
    </xf>
    <xf numFmtId="1" fontId="0" fillId="0" borderId="0" xfId="0" applyNumberFormat="1" applyAlignment="1">
      <alignment horizontal="center" vertical="center"/>
    </xf>
    <xf numFmtId="2" fontId="0" fillId="0" borderId="0" xfId="0" applyNumberFormat="1">
      <alignment vertical="center"/>
    </xf>
    <xf numFmtId="1" fontId="0" fillId="38" borderId="0" xfId="0" applyNumberFormat="1" applyFill="1">
      <alignment vertical="center"/>
    </xf>
    <xf numFmtId="0" fontId="0" fillId="0" borderId="19" xfId="0" applyBorder="1">
      <alignment vertical="center"/>
    </xf>
    <xf numFmtId="0" fontId="0" fillId="0" borderId="20" xfId="0" applyBorder="1">
      <alignment vertical="center"/>
    </xf>
    <xf numFmtId="1" fontId="19" fillId="0" borderId="0" xfId="0" applyNumberFormat="1" applyFont="1">
      <alignment vertical="center"/>
    </xf>
    <xf numFmtId="2" fontId="0" fillId="0" borderId="10" xfId="0" applyNumberFormat="1" applyBorder="1">
      <alignment vertical="center"/>
    </xf>
    <xf numFmtId="164" fontId="0" fillId="0" borderId="20" xfId="0" applyNumberFormat="1" applyBorder="1">
      <alignment vertical="center"/>
    </xf>
    <xf numFmtId="0" fontId="0" fillId="38" borderId="0" xfId="0" applyFill="1" applyAlignment="1">
      <alignment horizontal="right" vertical="center" indent="1"/>
    </xf>
    <xf numFmtId="0" fontId="0" fillId="38" borderId="0" xfId="0" applyFill="1" applyAlignment="1">
      <alignment horizontal="left" vertical="center" indent="1"/>
    </xf>
    <xf numFmtId="1" fontId="0" fillId="33" borderId="0" xfId="0" applyNumberFormat="1" applyFill="1">
      <alignment vertical="center"/>
    </xf>
    <xf numFmtId="0" fontId="0" fillId="39" borderId="0" xfId="0" applyFill="1">
      <alignment vertical="center"/>
    </xf>
    <xf numFmtId="0" fontId="0" fillId="39" borderId="0" xfId="0" applyFill="1" applyBorder="1">
      <alignment vertical="center"/>
    </xf>
    <xf numFmtId="0" fontId="0" fillId="39" borderId="11" xfId="0" applyFill="1" applyBorder="1">
      <alignment vertical="center"/>
    </xf>
    <xf numFmtId="0" fontId="0" fillId="33" borderId="13" xfId="0" applyFill="1" applyBorder="1">
      <alignment vertical="center"/>
    </xf>
    <xf numFmtId="0" fontId="0" fillId="33" borderId="14" xfId="0" applyFill="1" applyBorder="1">
      <alignment vertical="center"/>
    </xf>
    <xf numFmtId="0" fontId="0" fillId="33" borderId="15" xfId="0" applyFill="1" applyBorder="1">
      <alignment vertical="center"/>
    </xf>
    <xf numFmtId="0" fontId="0" fillId="33" borderId="16" xfId="0" applyFill="1" applyBorder="1">
      <alignment vertical="center"/>
    </xf>
    <xf numFmtId="0" fontId="0" fillId="39" borderId="15" xfId="0" applyFill="1" applyBorder="1">
      <alignment vertical="center"/>
    </xf>
    <xf numFmtId="0" fontId="0" fillId="39" borderId="16" xfId="0" applyFill="1" applyBorder="1">
      <alignment vertical="center"/>
    </xf>
    <xf numFmtId="0" fontId="0" fillId="33" borderId="17" xfId="0" applyFill="1" applyBorder="1">
      <alignment vertical="center"/>
    </xf>
    <xf numFmtId="0" fontId="0" fillId="33" borderId="18" xfId="0" applyFill="1" applyBorder="1">
      <alignment vertical="center"/>
    </xf>
    <xf numFmtId="0" fontId="0" fillId="39" borderId="17" xfId="0" applyFill="1" applyBorder="1">
      <alignment vertical="center"/>
    </xf>
    <xf numFmtId="0" fontId="0" fillId="39" borderId="18" xfId="0" applyFill="1" applyBorder="1">
      <alignment vertical="center"/>
    </xf>
    <xf numFmtId="0" fontId="0" fillId="39" borderId="14" xfId="0" applyFill="1" applyBorder="1">
      <alignment vertical="center"/>
    </xf>
    <xf numFmtId="0" fontId="14" fillId="38" borderId="0" xfId="0" applyFont="1" applyFill="1">
      <alignment vertical="center"/>
    </xf>
    <xf numFmtId="0" fontId="14" fillId="37" borderId="0" xfId="0" applyFont="1" applyFill="1">
      <alignment vertical="center"/>
    </xf>
    <xf numFmtId="0" fontId="0" fillId="34" borderId="0" xfId="0" applyFill="1" applyAlignment="1">
      <alignment horizontal="right" vertical="center"/>
    </xf>
    <xf numFmtId="0" fontId="0" fillId="0" borderId="0" xfId="0" applyFill="1" applyAlignment="1">
      <alignment horizontal="right" vertical="center"/>
    </xf>
    <xf numFmtId="0" fontId="0" fillId="0" borderId="0" xfId="0" applyAlignment="1">
      <alignment horizontal="right" vertical="center"/>
    </xf>
    <xf numFmtId="0" fontId="20" fillId="0" borderId="0" xfId="0" applyFont="1">
      <alignment vertical="center"/>
    </xf>
    <xf numFmtId="0" fontId="21" fillId="0" borderId="0" xfId="0" applyFont="1">
      <alignment vertical="center"/>
    </xf>
    <xf numFmtId="0" fontId="0" fillId="33" borderId="21" xfId="0" applyFill="1" applyBorder="1">
      <alignment vertical="center"/>
    </xf>
    <xf numFmtId="0" fontId="0" fillId="33" borderId="22" xfId="0" applyFill="1" applyBorder="1">
      <alignment vertical="center"/>
    </xf>
    <xf numFmtId="0" fontId="0" fillId="39" borderId="22" xfId="0" applyFill="1" applyBorder="1">
      <alignment vertical="center"/>
    </xf>
    <xf numFmtId="0" fontId="14" fillId="0" borderId="0" xfId="0" applyFont="1" applyFill="1" applyBorder="1">
      <alignment vertical="center"/>
    </xf>
    <xf numFmtId="0" fontId="22" fillId="0" borderId="0" xfId="0" applyFont="1">
      <alignment vertical="center"/>
    </xf>
    <xf numFmtId="0" fontId="23" fillId="0" borderId="0" xfId="0" applyFont="1">
      <alignment vertical="center"/>
    </xf>
    <xf numFmtId="0" fontId="14" fillId="37" borderId="0" xfId="0" applyFont="1" applyFill="1" applyBorder="1">
      <alignment vertical="center"/>
    </xf>
    <xf numFmtId="0" fontId="0" fillId="0" borderId="0" xfId="0" applyFill="1" applyBorder="1" applyAlignment="1">
      <alignment horizontal="center" vertical="center"/>
    </xf>
    <xf numFmtId="0" fontId="14" fillId="34" borderId="0" xfId="0" applyFont="1" applyFill="1">
      <alignment vertical="center"/>
    </xf>
    <xf numFmtId="0" fontId="0" fillId="34" borderId="0" xfId="0" applyFill="1" applyAlignment="1">
      <alignment vertical="center" wrapText="1"/>
    </xf>
    <xf numFmtId="0" fontId="0" fillId="37" borderId="0" xfId="0" applyFill="1" applyBorder="1">
      <alignment vertical="center"/>
    </xf>
    <xf numFmtId="0" fontId="0" fillId="0" borderId="19" xfId="0" applyFill="1" applyBorder="1">
      <alignment vertical="center"/>
    </xf>
    <xf numFmtId="1" fontId="14" fillId="34" borderId="0" xfId="0" applyNumberFormat="1" applyFont="1" applyFill="1">
      <alignment vertical="center"/>
    </xf>
    <xf numFmtId="1" fontId="14" fillId="0" borderId="0" xfId="0" applyNumberFormat="1" applyFont="1" applyFill="1">
      <alignment vertical="center"/>
    </xf>
    <xf numFmtId="1" fontId="14" fillId="0" borderId="0" xfId="0" applyNumberFormat="1" applyFont="1">
      <alignment vertical="center"/>
    </xf>
    <xf numFmtId="1" fontId="14" fillId="38" borderId="0" xfId="0" applyNumberFormat="1" applyFont="1" applyFill="1">
      <alignment vertical="center"/>
    </xf>
    <xf numFmtId="0" fontId="14" fillId="0" borderId="0" xfId="0" applyFont="1" applyAlignment="1">
      <alignment horizontal="left" vertical="center" indent="1"/>
    </xf>
    <xf numFmtId="0" fontId="14" fillId="38" borderId="0" xfId="0" applyFont="1" applyFill="1" applyAlignment="1">
      <alignment horizontal="left" vertical="center" indent="1"/>
    </xf>
    <xf numFmtId="1" fontId="25" fillId="0" borderId="0" xfId="0" applyNumberFormat="1" applyFont="1">
      <alignment vertical="center"/>
    </xf>
    <xf numFmtId="0" fontId="26" fillId="0" borderId="0" xfId="0" applyFont="1">
      <alignment vertical="center"/>
    </xf>
    <xf numFmtId="0" fontId="20" fillId="34" borderId="0" xfId="0" applyFont="1" applyFill="1">
      <alignment vertical="center"/>
    </xf>
    <xf numFmtId="0" fontId="21" fillId="38" borderId="0" xfId="0" applyFont="1" applyFill="1">
      <alignment vertical="center"/>
    </xf>
    <xf numFmtId="0" fontId="0" fillId="0" borderId="0" xfId="0" applyBorder="1" applyAlignment="1">
      <alignment vertical="center" wrapText="1"/>
    </xf>
    <xf numFmtId="0" fontId="14" fillId="0" borderId="0" xfId="0" applyFont="1" applyBorder="1">
      <alignment vertical="center"/>
    </xf>
    <xf numFmtId="0" fontId="0" fillId="38" borderId="0" xfId="0" applyFill="1" applyBorder="1" applyAlignment="1">
      <alignment vertical="center" wrapText="1"/>
    </xf>
    <xf numFmtId="0" fontId="0" fillId="34" borderId="0" xfId="0" applyFill="1" applyBorder="1">
      <alignment vertical="center"/>
    </xf>
    <xf numFmtId="0" fontId="14" fillId="34" borderId="0" xfId="0" applyFont="1" applyFill="1" applyBorder="1">
      <alignment vertical="center"/>
    </xf>
    <xf numFmtId="0" fontId="14" fillId="36" borderId="0" xfId="0" applyFont="1" applyFill="1">
      <alignment vertical="center"/>
    </xf>
    <xf numFmtId="0" fontId="0" fillId="36" borderId="0" xfId="0" applyFill="1" applyAlignment="1">
      <alignment horizontal="right" vertical="center"/>
    </xf>
    <xf numFmtId="0" fontId="0" fillId="38" borderId="0" xfId="0" applyFill="1" applyAlignment="1">
      <alignment horizontal="right" vertical="center"/>
    </xf>
    <xf numFmtId="0" fontId="14" fillId="38" borderId="0" xfId="0" applyFont="1" applyFill="1" applyBorder="1">
      <alignment vertical="center"/>
    </xf>
    <xf numFmtId="0" fontId="14" fillId="33" borderId="0" xfId="0" applyFont="1" applyFill="1">
      <alignment vertical="center"/>
    </xf>
    <xf numFmtId="0" fontId="27" fillId="39" borderId="16" xfId="0" applyFont="1" applyFill="1" applyBorder="1">
      <alignment vertical="center"/>
    </xf>
    <xf numFmtId="2" fontId="27" fillId="39" borderId="12" xfId="0" applyNumberFormat="1" applyFont="1" applyFill="1" applyBorder="1">
      <alignment vertical="center"/>
    </xf>
    <xf numFmtId="2" fontId="27" fillId="39" borderId="19" xfId="0" applyNumberFormat="1" applyFont="1" applyFill="1" applyBorder="1">
      <alignment vertical="center"/>
    </xf>
    <xf numFmtId="1" fontId="27" fillId="39" borderId="16" xfId="0" applyNumberFormat="1" applyFont="1" applyFill="1" applyBorder="1">
      <alignment vertical="center"/>
    </xf>
    <xf numFmtId="0" fontId="27" fillId="39" borderId="18" xfId="0" applyFont="1" applyFill="1" applyBorder="1">
      <alignment vertical="center"/>
    </xf>
    <xf numFmtId="2" fontId="27" fillId="39" borderId="20" xfId="0" applyNumberFormat="1" applyFont="1" applyFill="1" applyBorder="1">
      <alignment vertical="center"/>
    </xf>
    <xf numFmtId="0" fontId="0" fillId="39" borderId="10" xfId="0" applyFill="1" applyBorder="1">
      <alignment vertical="center"/>
    </xf>
    <xf numFmtId="0" fontId="0" fillId="39" borderId="19" xfId="0" applyFill="1" applyBorder="1">
      <alignment vertical="center"/>
    </xf>
    <xf numFmtId="2" fontId="0" fillId="39" borderId="19" xfId="0" applyNumberFormat="1" applyFill="1" applyBorder="1">
      <alignment vertical="center"/>
    </xf>
    <xf numFmtId="0" fontId="0" fillId="39" borderId="12" xfId="0" applyFill="1" applyBorder="1">
      <alignment vertical="center"/>
    </xf>
    <xf numFmtId="1" fontId="0" fillId="39" borderId="14" xfId="0" applyNumberFormat="1" applyFill="1" applyBorder="1">
      <alignment vertical="center"/>
    </xf>
    <xf numFmtId="0" fontId="0" fillId="39" borderId="20" xfId="0" applyFill="1" applyBorder="1">
      <alignment vertical="center"/>
    </xf>
    <xf numFmtId="2" fontId="0" fillId="39" borderId="20" xfId="0" applyNumberFormat="1" applyFill="1" applyBorder="1">
      <alignment vertical="center"/>
    </xf>
    <xf numFmtId="2" fontId="0" fillId="39" borderId="10" xfId="0" applyNumberFormat="1" applyFill="1" applyBorder="1">
      <alignment vertical="center"/>
    </xf>
    <xf numFmtId="0" fontId="0" fillId="39" borderId="11" xfId="0" applyFill="1" applyBorder="1" applyAlignment="1">
      <alignment vertical="center" wrapText="1"/>
    </xf>
    <xf numFmtId="0" fontId="0" fillId="37" borderId="0" xfId="0" applyFill="1" applyAlignment="1">
      <alignment horizontal="right" vertical="center" indent="1"/>
    </xf>
    <xf numFmtId="1" fontId="0" fillId="37" borderId="0" xfId="0" applyNumberFormat="1" applyFill="1">
      <alignment vertical="center"/>
    </xf>
    <xf numFmtId="0" fontId="20" fillId="37" borderId="0" xfId="0" applyFont="1" applyFill="1">
      <alignment vertical="center"/>
    </xf>
    <xf numFmtId="1" fontId="14" fillId="37" borderId="0" xfId="0" applyNumberFormat="1" applyFont="1" applyFill="1">
      <alignment vertical="center"/>
    </xf>
    <xf numFmtId="0" fontId="0" fillId="37" borderId="0" xfId="0" applyFill="1" applyAlignment="1">
      <alignment horizontal="right" vertical="center"/>
    </xf>
    <xf numFmtId="0" fontId="0" fillId="0" borderId="0" xfId="0"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r>
              <a:rPr lang="ja-JP" altLang="en-US"/>
              <a:t>導入にポジティブな意見の職種</a:t>
            </a:r>
          </a:p>
        </c:rich>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2A-AC42-89C2-4F1BBB909F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2A-AC42-89C2-4F1BBB909F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2A-AC42-89C2-4F1BBB909F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02A-AC42-89C2-4F1BBB909F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02A-AC42-89C2-4F1BBB909FD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02A-AC42-89C2-4F1BBB909FD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02A-AC42-89C2-4F1BBB909FD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02A-AC42-89C2-4F1BBB909FD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02A-AC42-89C2-4F1BBB909FD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02A-AC42-89C2-4F1BBB909FD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02A-AC42-89C2-4F1BBB909FD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02A-AC42-89C2-4F1BBB909FD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02A-AC42-89C2-4F1BBB909FD2}"/>
              </c:ext>
            </c:extLst>
          </c:dPt>
          <c:cat>
            <c:strRef>
              <c:f>'20200306 carestaff(Analysis)'!$AT$204:$AT$216</c:f>
              <c:strCache>
                <c:ptCount val="13"/>
                <c:pt idx="0">
                  <c:v>看護師</c:v>
                </c:pt>
                <c:pt idx="1">
                  <c:v>介護福祉士</c:v>
                </c:pt>
                <c:pt idx="2">
                  <c:v>看護助手</c:v>
                </c:pt>
                <c:pt idx="3">
                  <c:v>ホームヘルパー</c:v>
                </c:pt>
                <c:pt idx="4">
                  <c:v>事務職員</c:v>
                </c:pt>
                <c:pt idx="5">
                  <c:v>ケアマネーシャー</c:v>
                </c:pt>
                <c:pt idx="6">
                  <c:v>栄養士</c:v>
                </c:pt>
                <c:pt idx="7">
                  <c:v>リハビリ職員</c:v>
                </c:pt>
                <c:pt idx="8">
                  <c:v>管理者（施設長など）</c:v>
                </c:pt>
                <c:pt idx="9">
                  <c:v>生活相談員</c:v>
                </c:pt>
                <c:pt idx="10">
                  <c:v>社会福祉士</c:v>
                </c:pt>
                <c:pt idx="11">
                  <c:v>歯科衛生士</c:v>
                </c:pt>
                <c:pt idx="12">
                  <c:v>未回答</c:v>
                </c:pt>
              </c:strCache>
            </c:strRef>
          </c:cat>
          <c:val>
            <c:numRef>
              <c:f>'20200306 carestaff(Analysis)'!$AU$204:$AU$216</c:f>
              <c:numCache>
                <c:formatCode>General</c:formatCode>
                <c:ptCount val="13"/>
                <c:pt idx="0">
                  <c:v>20</c:v>
                </c:pt>
                <c:pt idx="1">
                  <c:v>63</c:v>
                </c:pt>
                <c:pt idx="2">
                  <c:v>0</c:v>
                </c:pt>
                <c:pt idx="3">
                  <c:v>9</c:v>
                </c:pt>
                <c:pt idx="4">
                  <c:v>6</c:v>
                </c:pt>
                <c:pt idx="5">
                  <c:v>24</c:v>
                </c:pt>
                <c:pt idx="6">
                  <c:v>0</c:v>
                </c:pt>
                <c:pt idx="7">
                  <c:v>3</c:v>
                </c:pt>
                <c:pt idx="8">
                  <c:v>2</c:v>
                </c:pt>
                <c:pt idx="9">
                  <c:v>7</c:v>
                </c:pt>
                <c:pt idx="10">
                  <c:v>4</c:v>
                </c:pt>
                <c:pt idx="11">
                  <c:v>3</c:v>
                </c:pt>
                <c:pt idx="12">
                  <c:v>2</c:v>
                </c:pt>
              </c:numCache>
            </c:numRef>
          </c:val>
          <c:extLst>
            <c:ext xmlns:c16="http://schemas.microsoft.com/office/drawing/2014/chart" uri="{C3380CC4-5D6E-409C-BE32-E72D297353CC}">
              <c16:uniqueId val="{0000001A-602A-AC42-89C2-4F1BBB909FD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r>
              <a:rPr lang="ja-JP" altLang="ja-JP" sz="1800" b="0" i="0" baseline="0">
                <a:effectLst/>
              </a:rPr>
              <a:t>導入</a:t>
            </a:r>
            <a:r>
              <a:rPr lang="ja-JP" altLang="en-US" sz="1800" b="0" i="0" baseline="0">
                <a:effectLst/>
              </a:rPr>
              <a:t>にネガティブ</a:t>
            </a:r>
            <a:r>
              <a:rPr lang="ja-JP" altLang="ja-JP" sz="1800" b="0" i="0" baseline="0">
                <a:effectLst/>
              </a:rPr>
              <a:t>な意見の職種</a:t>
            </a:r>
            <a:endParaRPr lang="ja-JP" altLang="ja-JP">
              <a:effectLst/>
            </a:endParaRPr>
          </a:p>
        </c:rich>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F0-AE43-A6ED-2CAFD4A22B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F0-AE43-A6ED-2CAFD4A22B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F0-AE43-A6ED-2CAFD4A22B5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0F0-AE43-A6ED-2CAFD4A22B5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0F0-AE43-A6ED-2CAFD4A22B5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0F0-AE43-A6ED-2CAFD4A22B5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0F0-AE43-A6ED-2CAFD4A22B5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0F0-AE43-A6ED-2CAFD4A22B5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0F0-AE43-A6ED-2CAFD4A22B5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0F0-AE43-A6ED-2CAFD4A22B5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0F0-AE43-A6ED-2CAFD4A22B5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0F0-AE43-A6ED-2CAFD4A22B5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0F0-AE43-A6ED-2CAFD4A22B57}"/>
              </c:ext>
            </c:extLst>
          </c:dPt>
          <c:cat>
            <c:strRef>
              <c:f>'20200306 carestaff(Analysis)'!$AT$189:$AT$201</c:f>
              <c:strCache>
                <c:ptCount val="13"/>
                <c:pt idx="0">
                  <c:v>看護師</c:v>
                </c:pt>
                <c:pt idx="1">
                  <c:v>介護福祉士</c:v>
                </c:pt>
                <c:pt idx="2">
                  <c:v>看護助手</c:v>
                </c:pt>
                <c:pt idx="3">
                  <c:v>ホームヘルパー</c:v>
                </c:pt>
                <c:pt idx="4">
                  <c:v>事務職員</c:v>
                </c:pt>
                <c:pt idx="5">
                  <c:v>ケアマネーシャー</c:v>
                </c:pt>
                <c:pt idx="6">
                  <c:v>栄養士</c:v>
                </c:pt>
                <c:pt idx="7">
                  <c:v>リハビリ職員</c:v>
                </c:pt>
                <c:pt idx="8">
                  <c:v>管理者（施設長など）</c:v>
                </c:pt>
                <c:pt idx="9">
                  <c:v>生活相談員</c:v>
                </c:pt>
                <c:pt idx="10">
                  <c:v>社会福祉士</c:v>
                </c:pt>
                <c:pt idx="11">
                  <c:v>歯科衛生士</c:v>
                </c:pt>
                <c:pt idx="12">
                  <c:v>未回答</c:v>
                </c:pt>
              </c:strCache>
            </c:strRef>
          </c:cat>
          <c:val>
            <c:numRef>
              <c:f>'20200306 carestaff(Analysis)'!$AU$189:$AU$201</c:f>
              <c:numCache>
                <c:formatCode>General</c:formatCode>
                <c:ptCount val="13"/>
                <c:pt idx="0">
                  <c:v>3</c:v>
                </c:pt>
                <c:pt idx="1">
                  <c:v>8</c:v>
                </c:pt>
                <c:pt idx="2">
                  <c:v>0</c:v>
                </c:pt>
                <c:pt idx="3">
                  <c:v>1</c:v>
                </c:pt>
                <c:pt idx="4">
                  <c:v>1</c:v>
                </c:pt>
                <c:pt idx="5">
                  <c:v>1</c:v>
                </c:pt>
                <c:pt idx="6">
                  <c:v>0</c:v>
                </c:pt>
                <c:pt idx="7">
                  <c:v>1</c:v>
                </c:pt>
                <c:pt idx="8">
                  <c:v>3</c:v>
                </c:pt>
                <c:pt idx="9">
                  <c:v>3</c:v>
                </c:pt>
                <c:pt idx="10">
                  <c:v>0</c:v>
                </c:pt>
                <c:pt idx="11">
                  <c:v>0</c:v>
                </c:pt>
                <c:pt idx="12">
                  <c:v>0</c:v>
                </c:pt>
              </c:numCache>
            </c:numRef>
          </c:val>
          <c:extLst>
            <c:ext xmlns:c16="http://schemas.microsoft.com/office/drawing/2014/chart" uri="{C3380CC4-5D6E-409C-BE32-E72D297353CC}">
              <c16:uniqueId val="{0000001A-A0F0-AE43-A6ED-2CAFD4A22B5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ja-JP" sz="1400" b="0" i="0" u="none" strike="noStrike" kern="1200" spc="0" baseline="0">
                <a:solidFill>
                  <a:sysClr val="windowText" lastClr="000000">
                    <a:lumMod val="65000"/>
                    <a:lumOff val="35000"/>
                  </a:sysClr>
                </a:solidFill>
                <a:latin typeface="+mn-lt"/>
                <a:ea typeface="+mn-ea"/>
                <a:cs typeface="+mn-cs"/>
              </a:defRPr>
            </a:pPr>
            <a:r>
              <a:rPr lang="ja-JP" altLang="ja-JP" sz="1800" b="0" i="0" baseline="0">
                <a:effectLst/>
              </a:rPr>
              <a:t>導入にポジティブな意見の</a:t>
            </a:r>
            <a:r>
              <a:rPr lang="ja-JP" altLang="en-US" sz="1800" b="0" i="0" baseline="0">
                <a:effectLst/>
              </a:rPr>
              <a:t>職場</a:t>
            </a:r>
            <a:endParaRPr lang="ja-JP" altLang="ja-JP">
              <a:effectLst/>
            </a:endParaRPr>
          </a:p>
          <a:p>
            <a:pPr marL="0" marR="0" lvl="0" indent="0" algn="ctr" defTabSz="914400" rtl="0" eaLnBrk="1" fontAlgn="auto" latinLnBrk="0" hangingPunct="1">
              <a:lnSpc>
                <a:spcPct val="100000"/>
              </a:lnSpc>
              <a:spcBef>
                <a:spcPts val="0"/>
              </a:spcBef>
              <a:spcAft>
                <a:spcPts val="0"/>
              </a:spcAft>
              <a:buClrTx/>
              <a:buSzTx/>
              <a:buFontTx/>
              <a:buNone/>
              <a:tabLst/>
              <a:defRPr lang="ja-JP">
                <a:solidFill>
                  <a:sysClr val="windowText" lastClr="000000">
                    <a:lumMod val="65000"/>
                    <a:lumOff val="35000"/>
                  </a:sysClr>
                </a:solidFill>
              </a:defRPr>
            </a:pPr>
            <a:endParaRPr lang="ja-JP" alt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ja-JP"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A9-D249-A91F-DD9A9094A1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A9-D249-A91F-DD9A9094A1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A9-D249-A91F-DD9A9094A11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A9-D249-A91F-DD9A9094A11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2A9-D249-A91F-DD9A9094A11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2A9-D249-A91F-DD9A9094A11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2A9-D249-A91F-DD9A9094A11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2A9-D249-A91F-DD9A9094A11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2A9-D249-A91F-DD9A9094A11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2A9-D249-A91F-DD9A9094A11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2A9-D249-A91F-DD9A9094A117}"/>
              </c:ext>
            </c:extLst>
          </c:dPt>
          <c:cat>
            <c:strRef>
              <c:f>'20200306 carestaff(Analysis)'!$AT$233:$AT$243</c:f>
              <c:strCache>
                <c:ptCount val="11"/>
                <c:pt idx="0">
                  <c:v>介護老人保健施設</c:v>
                </c:pt>
                <c:pt idx="1">
                  <c:v>特別養護老人ホーム</c:v>
                </c:pt>
                <c:pt idx="2">
                  <c:v>介護療養型医療施設</c:v>
                </c:pt>
                <c:pt idx="3">
                  <c:v>介護医療院</c:v>
                </c:pt>
                <c:pt idx="4">
                  <c:v>介護付き有料老人ホーム</c:v>
                </c:pt>
                <c:pt idx="5">
                  <c:v>住宅型有料老人ホーム</c:v>
                </c:pt>
                <c:pt idx="6">
                  <c:v>グループホーム</c:v>
                </c:pt>
                <c:pt idx="7">
                  <c:v>デイサービス・ショートステイ施設</c:v>
                </c:pt>
                <c:pt idx="8">
                  <c:v>訪問サービス（ホームヘルプ）</c:v>
                </c:pt>
                <c:pt idx="9">
                  <c:v>居宅介護支援事業</c:v>
                </c:pt>
                <c:pt idx="10">
                  <c:v>未回答</c:v>
                </c:pt>
              </c:strCache>
            </c:strRef>
          </c:cat>
          <c:val>
            <c:numRef>
              <c:f>'20200306 carestaff(Analysis)'!$AU$233:$AU$243</c:f>
              <c:numCache>
                <c:formatCode>General</c:formatCode>
                <c:ptCount val="11"/>
                <c:pt idx="0">
                  <c:v>17</c:v>
                </c:pt>
                <c:pt idx="1">
                  <c:v>6</c:v>
                </c:pt>
                <c:pt idx="2">
                  <c:v>1</c:v>
                </c:pt>
                <c:pt idx="3">
                  <c:v>0</c:v>
                </c:pt>
                <c:pt idx="4">
                  <c:v>4</c:v>
                </c:pt>
                <c:pt idx="5">
                  <c:v>17</c:v>
                </c:pt>
                <c:pt idx="6">
                  <c:v>0</c:v>
                </c:pt>
                <c:pt idx="7">
                  <c:v>59</c:v>
                </c:pt>
                <c:pt idx="8">
                  <c:v>28</c:v>
                </c:pt>
                <c:pt idx="9">
                  <c:v>10</c:v>
                </c:pt>
                <c:pt idx="10">
                  <c:v>4</c:v>
                </c:pt>
              </c:numCache>
            </c:numRef>
          </c:val>
          <c:extLst>
            <c:ext xmlns:c16="http://schemas.microsoft.com/office/drawing/2014/chart" uri="{C3380CC4-5D6E-409C-BE32-E72D297353CC}">
              <c16:uniqueId val="{00000016-62A9-D249-A91F-DD9A9094A11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r>
              <a:rPr lang="ja-JP" altLang="ja-JP" sz="1800" b="0" i="0" baseline="0">
                <a:effectLst/>
              </a:rPr>
              <a:t>導入に</a:t>
            </a:r>
            <a:r>
              <a:rPr lang="ja-JP" altLang="en-US" sz="1800" b="0" i="0" baseline="0">
                <a:effectLst/>
              </a:rPr>
              <a:t>ネガティブ</a:t>
            </a:r>
            <a:r>
              <a:rPr lang="ja-JP" altLang="ja-JP" sz="1800" b="0" i="0" baseline="0">
                <a:effectLst/>
              </a:rPr>
              <a:t>な意見の職場</a:t>
            </a:r>
            <a:endParaRPr lang="ja-JP" altLang="ja-JP">
              <a:effectLst/>
            </a:endParaRPr>
          </a:p>
        </c:rich>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6A-C74E-AD87-4317426313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6A-C74E-AD87-4317426313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6A-C74E-AD87-4317426313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56A-C74E-AD87-4317426313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56A-C74E-AD87-4317426313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56A-C74E-AD87-4317426313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56A-C74E-AD87-4317426313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56A-C74E-AD87-4317426313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56A-C74E-AD87-4317426313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56A-C74E-AD87-43174263130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56A-C74E-AD87-431742631308}"/>
              </c:ext>
            </c:extLst>
          </c:dPt>
          <c:cat>
            <c:strRef>
              <c:f>'20200306 carestaff(Analysis)'!$AT$220:$AT$230</c:f>
              <c:strCache>
                <c:ptCount val="11"/>
                <c:pt idx="0">
                  <c:v>介護老人保健施設</c:v>
                </c:pt>
                <c:pt idx="1">
                  <c:v>特別養護老人ホーム</c:v>
                </c:pt>
                <c:pt idx="2">
                  <c:v>介護療養型医療施設</c:v>
                </c:pt>
                <c:pt idx="3">
                  <c:v>介護医療院</c:v>
                </c:pt>
                <c:pt idx="4">
                  <c:v>介護付き有料老人ホーム</c:v>
                </c:pt>
                <c:pt idx="5">
                  <c:v>住宅型有料老人ホーム</c:v>
                </c:pt>
                <c:pt idx="6">
                  <c:v>グループホーム</c:v>
                </c:pt>
                <c:pt idx="7">
                  <c:v>デイサービス・ショートステイ施設</c:v>
                </c:pt>
                <c:pt idx="8">
                  <c:v>訪問サービス（ホームヘルプ）</c:v>
                </c:pt>
                <c:pt idx="9">
                  <c:v>居宅介護支援事業</c:v>
                </c:pt>
                <c:pt idx="10">
                  <c:v>未回答</c:v>
                </c:pt>
              </c:strCache>
            </c:strRef>
          </c:cat>
          <c:val>
            <c:numRef>
              <c:f>'20200306 carestaff(Analysis)'!$AU$220:$AU$230</c:f>
              <c:numCache>
                <c:formatCode>General</c:formatCode>
                <c:ptCount val="11"/>
                <c:pt idx="0">
                  <c:v>3</c:v>
                </c:pt>
                <c:pt idx="1">
                  <c:v>1</c:v>
                </c:pt>
                <c:pt idx="2">
                  <c:v>0</c:v>
                </c:pt>
                <c:pt idx="3">
                  <c:v>0</c:v>
                </c:pt>
                <c:pt idx="4">
                  <c:v>0</c:v>
                </c:pt>
                <c:pt idx="5">
                  <c:v>4</c:v>
                </c:pt>
                <c:pt idx="6">
                  <c:v>0</c:v>
                </c:pt>
                <c:pt idx="7">
                  <c:v>7</c:v>
                </c:pt>
                <c:pt idx="8">
                  <c:v>5</c:v>
                </c:pt>
                <c:pt idx="9">
                  <c:v>0</c:v>
                </c:pt>
                <c:pt idx="10">
                  <c:v>1</c:v>
                </c:pt>
              </c:numCache>
            </c:numRef>
          </c:val>
          <c:extLst>
            <c:ext xmlns:c16="http://schemas.microsoft.com/office/drawing/2014/chart" uri="{C3380CC4-5D6E-409C-BE32-E72D297353CC}">
              <c16:uniqueId val="{00000016-C56A-C74E-AD87-43174263130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48</xdr:col>
      <xdr:colOff>190498</xdr:colOff>
      <xdr:row>192</xdr:row>
      <xdr:rowOff>19757</xdr:rowOff>
    </xdr:from>
    <xdr:to>
      <xdr:col>54</xdr:col>
      <xdr:colOff>406399</xdr:colOff>
      <xdr:row>206</xdr:row>
      <xdr:rowOff>145383</xdr:rowOff>
    </xdr:to>
    <xdr:graphicFrame macro="">
      <xdr:nvGraphicFramePr>
        <xdr:cNvPr id="2" name="グラフ 1">
          <a:extLst>
            <a:ext uri="{FF2B5EF4-FFF2-40B4-BE49-F238E27FC236}">
              <a16:creationId xmlns:a16="http://schemas.microsoft.com/office/drawing/2014/main" id="{DA2C6650-236B-EF4A-9690-4E370F50B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148166</xdr:colOff>
      <xdr:row>178</xdr:row>
      <xdr:rowOff>220134</xdr:rowOff>
    </xdr:from>
    <xdr:to>
      <xdr:col>54</xdr:col>
      <xdr:colOff>457199</xdr:colOff>
      <xdr:row>191</xdr:row>
      <xdr:rowOff>239890</xdr:rowOff>
    </xdr:to>
    <xdr:graphicFrame macro="">
      <xdr:nvGraphicFramePr>
        <xdr:cNvPr id="3" name="グラフ 2">
          <a:extLst>
            <a:ext uri="{FF2B5EF4-FFF2-40B4-BE49-F238E27FC236}">
              <a16:creationId xmlns:a16="http://schemas.microsoft.com/office/drawing/2014/main" id="{8972834F-52D6-EC45-A6A9-D2D4D2D22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48</xdr:col>
      <xdr:colOff>427566</xdr:colOff>
      <xdr:row>223</xdr:row>
      <xdr:rowOff>22577</xdr:rowOff>
    </xdr:from>
    <xdr:to>
      <xdr:col>55</xdr:col>
      <xdr:colOff>321732</xdr:colOff>
      <xdr:row>241</xdr:row>
      <xdr:rowOff>97421</xdr:rowOff>
    </xdr:to>
    <xdr:graphicFrame macro="">
      <xdr:nvGraphicFramePr>
        <xdr:cNvPr id="4" name="グラフ 3">
          <a:extLst>
            <a:ext uri="{FF2B5EF4-FFF2-40B4-BE49-F238E27FC236}">
              <a16:creationId xmlns:a16="http://schemas.microsoft.com/office/drawing/2014/main" id="{2212B18B-0FDF-7F44-A062-3D84D9679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262468</xdr:colOff>
      <xdr:row>207</xdr:row>
      <xdr:rowOff>186267</xdr:rowOff>
    </xdr:from>
    <xdr:to>
      <xdr:col>55</xdr:col>
      <xdr:colOff>291357</xdr:colOff>
      <xdr:row>222</xdr:row>
      <xdr:rowOff>152400</xdr:rowOff>
    </xdr:to>
    <xdr:graphicFrame macro="">
      <xdr:nvGraphicFramePr>
        <xdr:cNvPr id="5" name="グラフ 4">
          <a:extLst>
            <a:ext uri="{FF2B5EF4-FFF2-40B4-BE49-F238E27FC236}">
              <a16:creationId xmlns:a16="http://schemas.microsoft.com/office/drawing/2014/main" id="{1E73B505-1E51-1147-BFC5-204CE2F73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Q2923"/>
  <sheetViews>
    <sheetView topLeftCell="AV1" zoomScale="75" workbookViewId="0">
      <pane ySplit="1" topLeftCell="A156" activePane="bottomLeft" state="frozen"/>
      <selection pane="bottomLeft" activeCell="AU2" sqref="AU2:AU170"/>
    </sheetView>
  </sheetViews>
  <sheetFormatPr defaultColWidth="10.8984375" defaultRowHeight="15.6"/>
  <cols>
    <col min="1" max="1" width="6.19921875" customWidth="1"/>
    <col min="3" max="3" width="18.19921875" customWidth="1"/>
    <col min="4" max="4" width="15.19921875" customWidth="1"/>
    <col min="5" max="5" width="29.19921875" customWidth="1"/>
    <col min="6" max="6" width="10.19921875" customWidth="1"/>
    <col min="7" max="7" width="17.5" customWidth="1"/>
    <col min="8" max="8" width="12.5" customWidth="1"/>
    <col min="10" max="10" width="15.19921875" customWidth="1"/>
    <col min="11" max="11" width="18.69921875" customWidth="1"/>
    <col min="12" max="12" width="16.796875" customWidth="1"/>
    <col min="13" max="13" width="26.69921875" customWidth="1"/>
    <col min="14" max="14" width="29.19921875" customWidth="1"/>
    <col min="15" max="15" width="18.69921875" customWidth="1"/>
    <col min="16" max="16" width="42" customWidth="1"/>
    <col min="17" max="17" width="29.69921875" customWidth="1"/>
    <col min="18" max="18" width="53.19921875" customWidth="1"/>
    <col min="22" max="22" width="11.796875" customWidth="1"/>
    <col min="23" max="23" width="73.3984375" customWidth="1"/>
    <col min="32" max="32" width="16" customWidth="1"/>
    <col min="35" max="43" width="10.69921875" style="7"/>
    <col min="44" max="44" width="10.19921875" style="7" customWidth="1"/>
    <col min="45" max="45" width="21.19921875" style="7" customWidth="1"/>
    <col min="46" max="46" width="10.69921875" style="7"/>
    <col min="47" max="47" width="38.5" style="7" customWidth="1"/>
    <col min="48" max="48" width="28.5" style="7" customWidth="1"/>
    <col min="49" max="55" width="10.69921875" style="7"/>
    <col min="56" max="56" width="46.5" style="7" customWidth="1"/>
    <col min="57" max="66" width="10.69921875" style="7"/>
    <col min="67" max="67" width="39.19921875" style="7" customWidth="1"/>
    <col min="68" max="68" width="28.19921875" style="7" customWidth="1"/>
    <col min="69" max="69" width="111.3984375" style="7" customWidth="1"/>
  </cols>
  <sheetData>
    <row r="1" spans="1:69" ht="46.8">
      <c r="B1" t="s">
        <v>0</v>
      </c>
      <c r="C1" t="s">
        <v>1</v>
      </c>
      <c r="E1" s="108" t="s">
        <v>2</v>
      </c>
      <c r="F1" s="108"/>
      <c r="G1" t="s">
        <v>3</v>
      </c>
      <c r="H1" t="s">
        <v>4</v>
      </c>
      <c r="I1" t="s">
        <v>5</v>
      </c>
      <c r="J1" t="s">
        <v>6</v>
      </c>
      <c r="K1" t="s">
        <v>7</v>
      </c>
      <c r="L1" t="s">
        <v>969</v>
      </c>
      <c r="M1" t="s">
        <v>928</v>
      </c>
      <c r="N1" t="s">
        <v>9</v>
      </c>
      <c r="O1" t="s">
        <v>10</v>
      </c>
      <c r="P1" t="s">
        <v>976</v>
      </c>
      <c r="Q1" t="s">
        <v>11</v>
      </c>
      <c r="R1" t="s">
        <v>12</v>
      </c>
      <c r="S1" t="s">
        <v>941</v>
      </c>
      <c r="T1" t="s">
        <v>942</v>
      </c>
      <c r="U1" t="s">
        <v>15</v>
      </c>
      <c r="V1" t="s">
        <v>943</v>
      </c>
      <c r="W1" t="s">
        <v>17</v>
      </c>
      <c r="X1" t="s">
        <v>944</v>
      </c>
      <c r="Y1" t="s">
        <v>945</v>
      </c>
      <c r="Z1" t="s">
        <v>946</v>
      </c>
      <c r="AA1" t="s">
        <v>21</v>
      </c>
      <c r="AB1" t="s">
        <v>482</v>
      </c>
      <c r="AC1" t="s">
        <v>483</v>
      </c>
      <c r="AD1" t="s">
        <v>484</v>
      </c>
      <c r="AE1" t="s">
        <v>472</v>
      </c>
      <c r="AF1" t="s">
        <v>485</v>
      </c>
      <c r="AG1" t="s">
        <v>22</v>
      </c>
      <c r="AH1" t="s">
        <v>947</v>
      </c>
      <c r="AI1" s="7" t="s">
        <v>462</v>
      </c>
      <c r="AJ1" s="7" t="s">
        <v>463</v>
      </c>
      <c r="AK1" s="7" t="s">
        <v>464</v>
      </c>
      <c r="AL1" s="7" t="s">
        <v>465</v>
      </c>
      <c r="AM1" s="7" t="s">
        <v>466</v>
      </c>
      <c r="AN1" s="7" t="s">
        <v>467</v>
      </c>
      <c r="AO1" s="7" t="s">
        <v>468</v>
      </c>
      <c r="AP1" s="7" t="s">
        <v>469</v>
      </c>
      <c r="AQ1" s="7" t="s">
        <v>470</v>
      </c>
      <c r="AR1" s="7" t="s">
        <v>471</v>
      </c>
      <c r="AS1" s="7" t="s">
        <v>472</v>
      </c>
      <c r="AT1" s="7" t="s">
        <v>24</v>
      </c>
      <c r="AU1" s="7" t="s">
        <v>952</v>
      </c>
      <c r="AV1" s="7" t="s">
        <v>26</v>
      </c>
      <c r="AW1" s="7" t="s">
        <v>893</v>
      </c>
      <c r="AX1" s="7" t="s">
        <v>894</v>
      </c>
      <c r="AY1" s="7" t="s">
        <v>895</v>
      </c>
      <c r="AZ1" s="7" t="s">
        <v>896</v>
      </c>
      <c r="BA1" s="7" t="s">
        <v>897</v>
      </c>
      <c r="BB1" s="7" t="s">
        <v>898</v>
      </c>
      <c r="BC1" s="7" t="s">
        <v>899</v>
      </c>
      <c r="BD1" s="7" t="s">
        <v>900</v>
      </c>
      <c r="BE1" s="7" t="s">
        <v>746</v>
      </c>
      <c r="BF1" s="7" t="s">
        <v>27</v>
      </c>
      <c r="BG1" s="7" t="s">
        <v>912</v>
      </c>
      <c r="BH1" s="7" t="s">
        <v>913</v>
      </c>
      <c r="BI1" s="7" t="s">
        <v>914</v>
      </c>
      <c r="BJ1" s="7" t="s">
        <v>915</v>
      </c>
      <c r="BK1" s="7" t="s">
        <v>916</v>
      </c>
      <c r="BL1" s="7" t="s">
        <v>917</v>
      </c>
      <c r="BM1" s="7" t="s">
        <v>918</v>
      </c>
      <c r="BN1" s="7" t="s">
        <v>919</v>
      </c>
      <c r="BO1" s="7" t="s">
        <v>920</v>
      </c>
      <c r="BP1" s="7" t="s">
        <v>747</v>
      </c>
      <c r="BQ1" s="78" t="s">
        <v>742</v>
      </c>
    </row>
    <row r="2" spans="1:69">
      <c r="A2">
        <v>1</v>
      </c>
      <c r="B2" t="s">
        <v>29</v>
      </c>
      <c r="C2">
        <v>10</v>
      </c>
      <c r="E2">
        <v>8</v>
      </c>
      <c r="G2">
        <v>4</v>
      </c>
      <c r="H2">
        <v>100</v>
      </c>
      <c r="I2" t="s">
        <v>33</v>
      </c>
      <c r="J2" t="s">
        <v>33</v>
      </c>
      <c r="K2">
        <v>8</v>
      </c>
      <c r="L2" s="23">
        <f>H2*K2*0.1</f>
        <v>80</v>
      </c>
      <c r="M2" t="s">
        <v>34</v>
      </c>
      <c r="N2" t="s">
        <v>35</v>
      </c>
      <c r="Q2" t="s">
        <v>36</v>
      </c>
      <c r="S2" t="s">
        <v>37</v>
      </c>
      <c r="T2" t="s">
        <v>36</v>
      </c>
      <c r="U2" t="s">
        <v>38</v>
      </c>
      <c r="V2">
        <v>3</v>
      </c>
      <c r="W2" t="s">
        <v>40</v>
      </c>
      <c r="X2" t="s">
        <v>41</v>
      </c>
      <c r="Y2" t="s">
        <v>41</v>
      </c>
      <c r="Z2" t="s">
        <v>36</v>
      </c>
      <c r="AB2">
        <v>0</v>
      </c>
      <c r="AC2">
        <v>0</v>
      </c>
      <c r="AD2">
        <v>0</v>
      </c>
      <c r="AE2">
        <v>0</v>
      </c>
      <c r="AF2">
        <v>1</v>
      </c>
      <c r="AG2" t="s">
        <v>36</v>
      </c>
      <c r="AI2" s="7">
        <v>1</v>
      </c>
      <c r="AJ2" s="7">
        <v>1</v>
      </c>
      <c r="AK2" s="7">
        <v>0</v>
      </c>
      <c r="AL2" s="7">
        <v>1</v>
      </c>
      <c r="AM2" s="7">
        <v>0</v>
      </c>
      <c r="AN2" s="7">
        <v>1</v>
      </c>
      <c r="AO2" s="7">
        <v>0</v>
      </c>
      <c r="AP2" s="7">
        <v>0</v>
      </c>
      <c r="AQ2" s="7">
        <v>0</v>
      </c>
      <c r="AR2" s="7">
        <v>0</v>
      </c>
      <c r="AT2" s="7" t="s">
        <v>44</v>
      </c>
      <c r="AU2" s="7">
        <v>2</v>
      </c>
      <c r="AW2" s="7">
        <v>1</v>
      </c>
      <c r="AX2" s="7">
        <v>0</v>
      </c>
      <c r="AY2" s="7">
        <v>1</v>
      </c>
      <c r="AZ2" s="7">
        <v>1</v>
      </c>
      <c r="BA2" s="7">
        <v>0</v>
      </c>
      <c r="BB2" s="7">
        <v>0</v>
      </c>
      <c r="BC2" s="7">
        <v>0</v>
      </c>
      <c r="BD2" s="7">
        <v>1</v>
      </c>
      <c r="BG2" s="7">
        <v>0</v>
      </c>
      <c r="BH2" s="7">
        <v>0</v>
      </c>
      <c r="BI2" s="7">
        <v>0</v>
      </c>
      <c r="BJ2" s="7">
        <v>0</v>
      </c>
      <c r="BK2" s="7">
        <v>0</v>
      </c>
      <c r="BL2" s="7">
        <v>0</v>
      </c>
      <c r="BM2" s="7">
        <v>1</v>
      </c>
      <c r="BN2" s="7">
        <v>0</v>
      </c>
      <c r="BO2" s="7">
        <v>1</v>
      </c>
    </row>
    <row r="3" spans="1:69">
      <c r="A3">
        <v>2</v>
      </c>
      <c r="B3" t="s">
        <v>48</v>
      </c>
      <c r="C3">
        <v>5</v>
      </c>
      <c r="E3">
        <v>8</v>
      </c>
      <c r="G3">
        <v>4</v>
      </c>
      <c r="H3">
        <v>28</v>
      </c>
      <c r="I3" t="s">
        <v>33</v>
      </c>
      <c r="J3" t="s">
        <v>33</v>
      </c>
      <c r="K3">
        <v>7</v>
      </c>
      <c r="L3" s="23">
        <f t="shared" ref="L3:L66" si="0">H3*K3*0.1</f>
        <v>19.600000000000001</v>
      </c>
      <c r="M3" t="s">
        <v>34</v>
      </c>
      <c r="N3" t="s">
        <v>35</v>
      </c>
      <c r="Q3" t="s">
        <v>36</v>
      </c>
      <c r="S3" t="s">
        <v>37</v>
      </c>
      <c r="T3" t="s">
        <v>36</v>
      </c>
      <c r="U3" t="s">
        <v>50</v>
      </c>
      <c r="X3" t="s">
        <v>41</v>
      </c>
      <c r="Y3" t="s">
        <v>41</v>
      </c>
      <c r="Z3" t="s">
        <v>36</v>
      </c>
      <c r="AB3">
        <v>1</v>
      </c>
      <c r="AC3">
        <v>0</v>
      </c>
      <c r="AD3">
        <v>0</v>
      </c>
      <c r="AE3">
        <v>0</v>
      </c>
      <c r="AF3">
        <v>0</v>
      </c>
      <c r="AG3" t="s">
        <v>36</v>
      </c>
      <c r="AI3" s="7">
        <v>0</v>
      </c>
      <c r="AJ3" s="7">
        <v>0</v>
      </c>
      <c r="AK3" s="7">
        <v>0</v>
      </c>
      <c r="AL3" s="7">
        <v>1</v>
      </c>
      <c r="AM3" s="7">
        <v>0</v>
      </c>
      <c r="AN3" s="7">
        <v>1</v>
      </c>
      <c r="AO3" s="7">
        <v>0</v>
      </c>
      <c r="AP3" s="7">
        <v>0</v>
      </c>
      <c r="AQ3" s="7">
        <v>0</v>
      </c>
      <c r="AR3" s="7">
        <v>0</v>
      </c>
      <c r="AS3" s="79" t="s">
        <v>474</v>
      </c>
      <c r="AT3" s="7" t="s">
        <v>53</v>
      </c>
      <c r="AU3" s="7">
        <v>1</v>
      </c>
      <c r="AW3" s="7">
        <v>1</v>
      </c>
      <c r="AX3" s="7">
        <v>0</v>
      </c>
      <c r="AY3" s="7">
        <v>1</v>
      </c>
      <c r="AZ3" s="7">
        <v>0</v>
      </c>
      <c r="BA3" s="7">
        <v>0</v>
      </c>
      <c r="BB3" s="7">
        <v>1</v>
      </c>
      <c r="BC3" s="7">
        <v>0</v>
      </c>
      <c r="BD3" s="7">
        <v>1</v>
      </c>
      <c r="BG3" s="7">
        <v>0</v>
      </c>
      <c r="BH3" s="7">
        <v>0</v>
      </c>
      <c r="BI3" s="7">
        <v>0</v>
      </c>
      <c r="BJ3" s="7">
        <v>0</v>
      </c>
      <c r="BK3" s="7">
        <v>0</v>
      </c>
      <c r="BL3" s="7">
        <v>0</v>
      </c>
      <c r="BM3" s="7">
        <v>1</v>
      </c>
      <c r="BN3" s="7">
        <v>0</v>
      </c>
      <c r="BO3" s="7">
        <v>1</v>
      </c>
    </row>
    <row r="4" spans="1:69">
      <c r="A4">
        <v>3</v>
      </c>
      <c r="B4" t="s">
        <v>56</v>
      </c>
      <c r="C4">
        <v>5</v>
      </c>
      <c r="E4">
        <v>9</v>
      </c>
      <c r="G4">
        <v>3</v>
      </c>
      <c r="H4">
        <v>6</v>
      </c>
      <c r="I4" t="s">
        <v>59</v>
      </c>
      <c r="J4" t="s">
        <v>59</v>
      </c>
      <c r="L4" s="23">
        <f t="shared" si="0"/>
        <v>0</v>
      </c>
      <c r="Q4" t="s">
        <v>36</v>
      </c>
      <c r="S4" t="s">
        <v>37</v>
      </c>
      <c r="T4" t="s">
        <v>36</v>
      </c>
      <c r="U4" t="s">
        <v>50</v>
      </c>
      <c r="X4" t="s">
        <v>41</v>
      </c>
      <c r="Y4" t="s">
        <v>41</v>
      </c>
      <c r="Z4" t="s">
        <v>36</v>
      </c>
      <c r="AB4">
        <v>0</v>
      </c>
      <c r="AC4">
        <v>0</v>
      </c>
      <c r="AD4">
        <v>0</v>
      </c>
      <c r="AE4">
        <v>0</v>
      </c>
      <c r="AF4">
        <v>1</v>
      </c>
      <c r="AG4" t="s">
        <v>36</v>
      </c>
      <c r="AI4" s="7">
        <v>0</v>
      </c>
      <c r="AJ4" s="7">
        <v>1</v>
      </c>
      <c r="AK4" s="7">
        <v>0</v>
      </c>
      <c r="AL4" s="7">
        <v>0</v>
      </c>
      <c r="AM4" s="7">
        <v>0</v>
      </c>
      <c r="AN4" s="7">
        <v>0</v>
      </c>
      <c r="AO4" s="7">
        <v>0</v>
      </c>
      <c r="AP4" s="7">
        <v>0</v>
      </c>
      <c r="AQ4" s="7">
        <v>0</v>
      </c>
      <c r="AR4" s="7">
        <v>0</v>
      </c>
      <c r="AT4" s="7" t="s">
        <v>53</v>
      </c>
      <c r="AU4" s="7">
        <v>2</v>
      </c>
      <c r="AW4" s="7">
        <v>1</v>
      </c>
      <c r="AX4" s="7">
        <v>0</v>
      </c>
      <c r="AY4" s="7">
        <v>1</v>
      </c>
      <c r="AZ4" s="7">
        <v>0</v>
      </c>
      <c r="BA4" s="7">
        <v>0</v>
      </c>
      <c r="BB4" s="7">
        <v>0</v>
      </c>
      <c r="BC4" s="7">
        <v>1</v>
      </c>
      <c r="BD4" s="7">
        <v>1</v>
      </c>
      <c r="BG4" s="7">
        <v>0</v>
      </c>
      <c r="BH4" s="7">
        <v>0</v>
      </c>
      <c r="BI4" s="7">
        <v>0</v>
      </c>
      <c r="BJ4" s="7">
        <v>0</v>
      </c>
      <c r="BK4" s="7">
        <v>0</v>
      </c>
      <c r="BL4" s="7">
        <v>0</v>
      </c>
      <c r="BM4" s="7">
        <v>1</v>
      </c>
      <c r="BN4" s="7">
        <v>0</v>
      </c>
      <c r="BO4" s="7">
        <v>0</v>
      </c>
    </row>
    <row r="5" spans="1:69">
      <c r="A5">
        <v>4</v>
      </c>
      <c r="B5" t="s">
        <v>63</v>
      </c>
      <c r="C5">
        <v>2</v>
      </c>
      <c r="E5">
        <v>9</v>
      </c>
      <c r="G5">
        <v>4</v>
      </c>
      <c r="H5">
        <v>35</v>
      </c>
      <c r="I5" t="s">
        <v>33</v>
      </c>
      <c r="J5" t="s">
        <v>33</v>
      </c>
      <c r="K5">
        <v>7</v>
      </c>
      <c r="L5" s="23">
        <f t="shared" si="0"/>
        <v>24.5</v>
      </c>
      <c r="M5" t="s">
        <v>34</v>
      </c>
      <c r="N5" t="s">
        <v>65</v>
      </c>
      <c r="O5">
        <v>9</v>
      </c>
      <c r="P5" s="23">
        <f>(L5*O5)*0.1</f>
        <v>22.05</v>
      </c>
      <c r="Q5" t="s">
        <v>66</v>
      </c>
      <c r="R5" t="s">
        <v>67</v>
      </c>
      <c r="S5" t="s">
        <v>37</v>
      </c>
      <c r="T5" t="s">
        <v>36</v>
      </c>
      <c r="U5" t="s">
        <v>68</v>
      </c>
      <c r="X5" t="s">
        <v>69</v>
      </c>
      <c r="Y5" t="s">
        <v>41</v>
      </c>
      <c r="Z5" t="s">
        <v>36</v>
      </c>
      <c r="AB5">
        <v>0</v>
      </c>
      <c r="AC5">
        <v>0</v>
      </c>
      <c r="AD5">
        <v>0</v>
      </c>
      <c r="AE5">
        <v>0</v>
      </c>
      <c r="AF5">
        <v>1</v>
      </c>
      <c r="AG5" t="s">
        <v>36</v>
      </c>
      <c r="AI5" s="7">
        <v>1</v>
      </c>
      <c r="AJ5" s="7">
        <v>1</v>
      </c>
      <c r="AK5" s="7">
        <v>0</v>
      </c>
      <c r="AL5" s="7">
        <v>0</v>
      </c>
      <c r="AM5" s="7">
        <v>0</v>
      </c>
      <c r="AN5" s="7">
        <v>0</v>
      </c>
      <c r="AO5" s="7">
        <v>0</v>
      </c>
      <c r="AP5" s="7">
        <v>0</v>
      </c>
      <c r="AQ5" s="7">
        <v>0</v>
      </c>
      <c r="AR5" s="7">
        <v>0</v>
      </c>
      <c r="AT5" s="7" t="s">
        <v>53</v>
      </c>
      <c r="AU5" s="7">
        <v>1</v>
      </c>
      <c r="AW5" s="7">
        <v>1</v>
      </c>
      <c r="AX5" s="7">
        <v>0</v>
      </c>
      <c r="AY5" s="7">
        <v>0</v>
      </c>
      <c r="AZ5" s="7">
        <v>0</v>
      </c>
      <c r="BA5" s="7">
        <v>0</v>
      </c>
      <c r="BB5" s="7">
        <v>0</v>
      </c>
      <c r="BC5" s="7">
        <v>0</v>
      </c>
      <c r="BD5" s="7">
        <v>1</v>
      </c>
      <c r="BG5" s="7">
        <v>0</v>
      </c>
      <c r="BH5" s="7">
        <v>1</v>
      </c>
      <c r="BI5" s="7">
        <v>0</v>
      </c>
      <c r="BJ5" s="7">
        <v>0</v>
      </c>
      <c r="BK5" s="7">
        <v>0</v>
      </c>
      <c r="BL5" s="7">
        <v>0</v>
      </c>
      <c r="BM5" s="7">
        <v>1</v>
      </c>
      <c r="BN5" s="7">
        <v>1</v>
      </c>
      <c r="BO5" s="7">
        <v>0</v>
      </c>
    </row>
    <row r="6" spans="1:69">
      <c r="A6">
        <v>5</v>
      </c>
      <c r="B6" t="s">
        <v>73</v>
      </c>
      <c r="C6">
        <v>2</v>
      </c>
      <c r="E6">
        <v>8</v>
      </c>
      <c r="G6">
        <v>1</v>
      </c>
      <c r="H6">
        <v>120</v>
      </c>
      <c r="I6" t="s">
        <v>33</v>
      </c>
      <c r="J6" t="s">
        <v>59</v>
      </c>
      <c r="L6" s="23">
        <f t="shared" si="0"/>
        <v>0</v>
      </c>
      <c r="Q6" t="s">
        <v>36</v>
      </c>
      <c r="S6" t="s">
        <v>37</v>
      </c>
      <c r="T6" t="s">
        <v>36</v>
      </c>
      <c r="U6" t="s">
        <v>50</v>
      </c>
      <c r="X6" t="s">
        <v>41</v>
      </c>
      <c r="Y6" t="s">
        <v>41</v>
      </c>
      <c r="Z6" t="s">
        <v>36</v>
      </c>
      <c r="AB6">
        <v>0</v>
      </c>
      <c r="AC6">
        <v>0</v>
      </c>
      <c r="AD6">
        <v>0</v>
      </c>
      <c r="AE6">
        <v>0</v>
      </c>
      <c r="AF6">
        <v>1</v>
      </c>
      <c r="AG6" t="s">
        <v>36</v>
      </c>
      <c r="AI6" s="7">
        <v>0</v>
      </c>
      <c r="AJ6" s="7">
        <v>0</v>
      </c>
      <c r="AK6" s="7">
        <v>0</v>
      </c>
      <c r="AL6" s="7">
        <v>0</v>
      </c>
      <c r="AM6" s="7">
        <v>0</v>
      </c>
      <c r="AN6" s="7">
        <v>0</v>
      </c>
      <c r="AO6" s="7">
        <v>0</v>
      </c>
      <c r="AP6" s="7">
        <v>0</v>
      </c>
      <c r="AQ6" s="7">
        <v>0</v>
      </c>
      <c r="AR6" s="7">
        <v>1</v>
      </c>
      <c r="AT6" s="7" t="s">
        <v>44</v>
      </c>
      <c r="AU6" s="7">
        <v>1</v>
      </c>
      <c r="AW6" s="7">
        <v>1</v>
      </c>
      <c r="AX6" s="7">
        <v>0</v>
      </c>
      <c r="AY6" s="7">
        <v>0</v>
      </c>
      <c r="AZ6" s="7">
        <v>0</v>
      </c>
      <c r="BA6" s="7">
        <v>0</v>
      </c>
      <c r="BB6" s="7">
        <v>0</v>
      </c>
      <c r="BC6" s="7">
        <v>0</v>
      </c>
      <c r="BD6" s="7">
        <v>0</v>
      </c>
      <c r="BG6" s="7">
        <v>0</v>
      </c>
      <c r="BH6" s="7">
        <v>0</v>
      </c>
      <c r="BI6" s="7">
        <v>0</v>
      </c>
      <c r="BJ6" s="7">
        <v>0</v>
      </c>
      <c r="BK6" s="7">
        <v>0</v>
      </c>
      <c r="BL6" s="7">
        <v>0</v>
      </c>
      <c r="BM6" s="7">
        <v>0</v>
      </c>
      <c r="BN6" s="7">
        <v>0</v>
      </c>
      <c r="BO6" s="7">
        <v>0</v>
      </c>
      <c r="BP6" s="7" t="s">
        <v>501</v>
      </c>
    </row>
    <row r="7" spans="1:69">
      <c r="A7">
        <v>6</v>
      </c>
      <c r="B7" t="s">
        <v>77</v>
      </c>
      <c r="C7" s="22">
        <v>10</v>
      </c>
      <c r="D7" s="22"/>
      <c r="E7">
        <v>8</v>
      </c>
      <c r="G7">
        <v>4</v>
      </c>
      <c r="H7">
        <v>80</v>
      </c>
      <c r="I7" t="s">
        <v>436</v>
      </c>
      <c r="J7" t="s">
        <v>33</v>
      </c>
      <c r="K7">
        <v>7</v>
      </c>
      <c r="L7" s="23">
        <f t="shared" si="0"/>
        <v>56</v>
      </c>
      <c r="M7" t="s">
        <v>34</v>
      </c>
      <c r="N7" t="s">
        <v>35</v>
      </c>
      <c r="Q7" t="s">
        <v>66</v>
      </c>
      <c r="R7" t="s">
        <v>948</v>
      </c>
      <c r="S7" t="s">
        <v>37</v>
      </c>
      <c r="T7" t="s">
        <v>36</v>
      </c>
      <c r="U7" t="s">
        <v>38</v>
      </c>
      <c r="V7">
        <v>1</v>
      </c>
      <c r="W7" t="s">
        <v>81</v>
      </c>
      <c r="X7" t="s">
        <v>41</v>
      </c>
      <c r="Y7" t="s">
        <v>41</v>
      </c>
      <c r="Z7" t="s">
        <v>36</v>
      </c>
      <c r="AB7">
        <v>0</v>
      </c>
      <c r="AC7">
        <v>0</v>
      </c>
      <c r="AD7">
        <v>0</v>
      </c>
      <c r="AE7">
        <v>0</v>
      </c>
      <c r="AF7">
        <v>1</v>
      </c>
      <c r="AG7" t="s">
        <v>36</v>
      </c>
      <c r="AI7" s="7">
        <v>1</v>
      </c>
      <c r="AJ7" s="7">
        <v>0</v>
      </c>
      <c r="AK7" s="7">
        <v>0</v>
      </c>
      <c r="AL7" s="7">
        <v>1</v>
      </c>
      <c r="AM7" s="7">
        <v>1</v>
      </c>
      <c r="AN7" s="7">
        <v>0</v>
      </c>
      <c r="AO7" s="7">
        <v>0</v>
      </c>
      <c r="AP7" s="7">
        <v>0</v>
      </c>
      <c r="AQ7" s="7">
        <v>0</v>
      </c>
      <c r="AR7" s="7">
        <v>0</v>
      </c>
      <c r="AT7" s="7" t="s">
        <v>53</v>
      </c>
      <c r="AU7" s="7">
        <v>2</v>
      </c>
      <c r="AW7" s="7">
        <v>1</v>
      </c>
      <c r="AX7" s="7">
        <v>1</v>
      </c>
      <c r="AY7" s="7">
        <v>1</v>
      </c>
      <c r="AZ7" s="7">
        <v>0</v>
      </c>
      <c r="BA7" s="7">
        <v>1</v>
      </c>
      <c r="BB7" s="7">
        <v>0</v>
      </c>
      <c r="BC7" s="7">
        <v>0</v>
      </c>
      <c r="BD7" s="7">
        <v>0</v>
      </c>
      <c r="BG7" s="7">
        <v>0</v>
      </c>
      <c r="BH7" s="7">
        <v>0</v>
      </c>
      <c r="BI7" s="7">
        <v>0</v>
      </c>
      <c r="BJ7" s="7">
        <v>0</v>
      </c>
      <c r="BK7" s="7">
        <v>0</v>
      </c>
      <c r="BL7" s="7">
        <v>1</v>
      </c>
      <c r="BM7" s="7">
        <v>1</v>
      </c>
      <c r="BN7" s="7">
        <v>0</v>
      </c>
      <c r="BO7" s="7">
        <v>1</v>
      </c>
    </row>
    <row r="8" spans="1:69">
      <c r="A8">
        <v>7</v>
      </c>
      <c r="B8" t="s">
        <v>85</v>
      </c>
      <c r="C8">
        <v>4</v>
      </c>
      <c r="E8">
        <v>9</v>
      </c>
      <c r="G8">
        <v>4</v>
      </c>
      <c r="H8">
        <v>2</v>
      </c>
      <c r="I8" t="s">
        <v>59</v>
      </c>
      <c r="J8" t="s">
        <v>59</v>
      </c>
      <c r="L8" s="23">
        <f t="shared" si="0"/>
        <v>0</v>
      </c>
      <c r="Q8" t="s">
        <v>36</v>
      </c>
      <c r="S8" t="s">
        <v>37</v>
      </c>
      <c r="T8" t="s">
        <v>36</v>
      </c>
      <c r="U8" t="s">
        <v>50</v>
      </c>
      <c r="X8" t="s">
        <v>41</v>
      </c>
      <c r="Y8" t="s">
        <v>41</v>
      </c>
      <c r="Z8" t="s">
        <v>36</v>
      </c>
      <c r="AB8">
        <v>0</v>
      </c>
      <c r="AC8">
        <v>0</v>
      </c>
      <c r="AD8">
        <v>0</v>
      </c>
      <c r="AE8">
        <v>0</v>
      </c>
      <c r="AF8">
        <v>1</v>
      </c>
      <c r="AG8" t="s">
        <v>36</v>
      </c>
      <c r="AI8" s="7">
        <v>0</v>
      </c>
      <c r="AJ8" s="7">
        <v>0</v>
      </c>
      <c r="AK8" s="7">
        <v>0</v>
      </c>
      <c r="AL8" s="7">
        <v>1</v>
      </c>
      <c r="AM8" s="7">
        <v>0</v>
      </c>
      <c r="AN8" s="7">
        <v>0</v>
      </c>
      <c r="AO8" s="7">
        <v>0</v>
      </c>
      <c r="AP8" s="7">
        <v>0</v>
      </c>
      <c r="AQ8" s="7">
        <v>0</v>
      </c>
      <c r="AR8" s="7">
        <v>0</v>
      </c>
      <c r="AT8" s="7" t="s">
        <v>44</v>
      </c>
      <c r="AU8" s="7">
        <v>2</v>
      </c>
      <c r="AW8" s="7">
        <v>0</v>
      </c>
      <c r="AX8" s="7">
        <v>0</v>
      </c>
      <c r="AY8" s="7">
        <v>0</v>
      </c>
      <c r="AZ8" s="7">
        <v>1</v>
      </c>
      <c r="BA8" s="7">
        <v>0</v>
      </c>
      <c r="BB8" s="7">
        <v>0</v>
      </c>
      <c r="BC8" s="7">
        <v>1</v>
      </c>
      <c r="BD8" s="7">
        <v>1</v>
      </c>
      <c r="BG8" s="7">
        <v>0</v>
      </c>
      <c r="BH8" s="7">
        <v>0</v>
      </c>
      <c r="BI8" s="7">
        <v>0</v>
      </c>
      <c r="BJ8" s="7">
        <v>0</v>
      </c>
      <c r="BK8" s="7">
        <v>0</v>
      </c>
      <c r="BL8" s="7">
        <v>1</v>
      </c>
      <c r="BM8" s="7">
        <v>1</v>
      </c>
      <c r="BN8" s="7">
        <v>0</v>
      </c>
      <c r="BO8" s="7">
        <v>0</v>
      </c>
    </row>
    <row r="9" spans="1:69">
      <c r="A9">
        <v>8</v>
      </c>
      <c r="B9" t="s">
        <v>91</v>
      </c>
      <c r="C9">
        <v>2</v>
      </c>
      <c r="E9">
        <v>8</v>
      </c>
      <c r="G9">
        <v>4</v>
      </c>
      <c r="H9">
        <v>60</v>
      </c>
      <c r="I9" t="s">
        <v>33</v>
      </c>
      <c r="J9" t="s">
        <v>33</v>
      </c>
      <c r="K9">
        <v>10</v>
      </c>
      <c r="L9" s="23">
        <f t="shared" si="0"/>
        <v>60</v>
      </c>
      <c r="M9" t="s">
        <v>92</v>
      </c>
      <c r="N9" t="s">
        <v>35</v>
      </c>
      <c r="Q9" t="s">
        <v>36</v>
      </c>
      <c r="S9" t="s">
        <v>37</v>
      </c>
      <c r="T9" t="s">
        <v>36</v>
      </c>
      <c r="U9" t="s">
        <v>50</v>
      </c>
      <c r="X9" t="s">
        <v>41</v>
      </c>
      <c r="Y9" t="s">
        <v>41</v>
      </c>
      <c r="Z9" t="s">
        <v>36</v>
      </c>
      <c r="AB9">
        <v>0</v>
      </c>
      <c r="AC9">
        <v>0</v>
      </c>
      <c r="AD9">
        <v>0</v>
      </c>
      <c r="AE9">
        <v>0</v>
      </c>
      <c r="AF9">
        <v>1</v>
      </c>
      <c r="AG9" t="s">
        <v>36</v>
      </c>
      <c r="AI9" s="7">
        <v>0</v>
      </c>
      <c r="AJ9" s="7">
        <v>0</v>
      </c>
      <c r="AK9" s="7">
        <v>0</v>
      </c>
      <c r="AL9" s="7">
        <v>1</v>
      </c>
      <c r="AM9" s="7">
        <v>0</v>
      </c>
      <c r="AN9" s="7">
        <v>1</v>
      </c>
      <c r="AO9" s="7">
        <v>0</v>
      </c>
      <c r="AP9" s="7">
        <v>0</v>
      </c>
      <c r="AQ9" s="7">
        <v>0</v>
      </c>
      <c r="AR9" s="7">
        <v>0</v>
      </c>
      <c r="AT9" s="7" t="s">
        <v>53</v>
      </c>
      <c r="AU9" s="7">
        <v>2</v>
      </c>
      <c r="AW9" s="7">
        <v>1</v>
      </c>
      <c r="AX9" s="7">
        <v>0</v>
      </c>
      <c r="AY9" s="7">
        <v>0</v>
      </c>
      <c r="AZ9" s="7">
        <v>0</v>
      </c>
      <c r="BA9" s="7">
        <v>1</v>
      </c>
      <c r="BB9" s="7">
        <v>0</v>
      </c>
      <c r="BC9" s="7">
        <v>0</v>
      </c>
      <c r="BD9" s="7">
        <v>1</v>
      </c>
      <c r="BG9" s="7">
        <v>1</v>
      </c>
      <c r="BH9" s="7">
        <v>1</v>
      </c>
      <c r="BI9" s="7">
        <v>1</v>
      </c>
      <c r="BJ9" s="7">
        <v>1</v>
      </c>
      <c r="BK9" s="7">
        <v>1</v>
      </c>
      <c r="BL9" s="7">
        <v>1</v>
      </c>
      <c r="BM9" s="7">
        <v>1</v>
      </c>
      <c r="BN9" s="7">
        <v>1</v>
      </c>
      <c r="BO9" s="7">
        <v>1</v>
      </c>
    </row>
    <row r="10" spans="1:69">
      <c r="A10">
        <v>9</v>
      </c>
      <c r="B10" t="s">
        <v>96</v>
      </c>
      <c r="C10" s="22">
        <v>10</v>
      </c>
      <c r="D10" s="22"/>
      <c r="E10">
        <v>5</v>
      </c>
      <c r="G10">
        <v>4</v>
      </c>
      <c r="H10">
        <v>29</v>
      </c>
      <c r="I10" t="s">
        <v>33</v>
      </c>
      <c r="J10" t="s">
        <v>33</v>
      </c>
      <c r="K10">
        <v>9</v>
      </c>
      <c r="L10" s="23">
        <f t="shared" si="0"/>
        <v>26.1</v>
      </c>
      <c r="M10" t="s">
        <v>99</v>
      </c>
      <c r="N10" t="s">
        <v>35</v>
      </c>
      <c r="Q10" t="s">
        <v>66</v>
      </c>
      <c r="R10" t="s">
        <v>100</v>
      </c>
      <c r="S10" t="s">
        <v>37</v>
      </c>
      <c r="T10" t="s">
        <v>36</v>
      </c>
      <c r="U10" t="s">
        <v>50</v>
      </c>
      <c r="X10" t="s">
        <v>41</v>
      </c>
      <c r="Y10" t="s">
        <v>41</v>
      </c>
      <c r="Z10" t="s">
        <v>36</v>
      </c>
      <c r="AB10">
        <v>0</v>
      </c>
      <c r="AC10">
        <v>0</v>
      </c>
      <c r="AD10">
        <v>0</v>
      </c>
      <c r="AE10">
        <v>0</v>
      </c>
      <c r="AF10">
        <v>1</v>
      </c>
      <c r="AG10" t="s">
        <v>36</v>
      </c>
      <c r="AI10" s="7">
        <v>1</v>
      </c>
      <c r="AJ10" s="7">
        <v>1</v>
      </c>
      <c r="AK10" s="7">
        <v>0</v>
      </c>
      <c r="AL10" s="7">
        <v>1</v>
      </c>
      <c r="AM10" s="7">
        <v>0</v>
      </c>
      <c r="AN10" s="7">
        <v>1</v>
      </c>
      <c r="AO10" s="7">
        <v>1</v>
      </c>
      <c r="AP10" s="7">
        <v>0</v>
      </c>
      <c r="AQ10" s="7">
        <v>0</v>
      </c>
      <c r="AR10" s="7">
        <v>0</v>
      </c>
      <c r="AT10" s="7" t="s">
        <v>53</v>
      </c>
      <c r="AU10" s="7">
        <v>1</v>
      </c>
      <c r="AW10" s="7">
        <v>1</v>
      </c>
      <c r="AX10" s="7">
        <v>1</v>
      </c>
      <c r="AY10" s="7">
        <v>0</v>
      </c>
      <c r="AZ10" s="7">
        <v>0</v>
      </c>
      <c r="BA10" s="7">
        <v>1</v>
      </c>
      <c r="BB10" s="7">
        <v>0</v>
      </c>
      <c r="BC10" s="7">
        <v>0</v>
      </c>
      <c r="BD10" s="7">
        <v>1</v>
      </c>
      <c r="BG10" s="7">
        <v>0</v>
      </c>
      <c r="BH10" s="7">
        <v>0</v>
      </c>
      <c r="BI10" s="7">
        <v>0</v>
      </c>
      <c r="BJ10" s="7">
        <v>0</v>
      </c>
      <c r="BK10" s="7">
        <v>0</v>
      </c>
      <c r="BL10" s="7">
        <v>0</v>
      </c>
      <c r="BM10" s="7">
        <v>1</v>
      </c>
      <c r="BN10" s="7">
        <v>1</v>
      </c>
      <c r="BO10" s="7">
        <v>0</v>
      </c>
      <c r="BQ10" s="7" t="s">
        <v>104</v>
      </c>
    </row>
    <row r="11" spans="1:69">
      <c r="A11">
        <v>10</v>
      </c>
      <c r="B11" t="s">
        <v>105</v>
      </c>
      <c r="C11">
        <v>5</v>
      </c>
      <c r="E11">
        <v>6</v>
      </c>
      <c r="G11">
        <v>4</v>
      </c>
      <c r="H11">
        <v>21</v>
      </c>
      <c r="I11" t="s">
        <v>33</v>
      </c>
      <c r="J11" t="s">
        <v>33</v>
      </c>
      <c r="K11">
        <v>8</v>
      </c>
      <c r="L11" s="23">
        <f t="shared" si="0"/>
        <v>16.8</v>
      </c>
      <c r="M11" t="s">
        <v>99</v>
      </c>
      <c r="N11" t="s">
        <v>65</v>
      </c>
      <c r="O11">
        <v>8</v>
      </c>
      <c r="P11" s="23">
        <f>(L11*O11)*0.1</f>
        <v>13.440000000000001</v>
      </c>
      <c r="Q11" t="s">
        <v>36</v>
      </c>
      <c r="S11" t="s">
        <v>108</v>
      </c>
      <c r="T11" t="s">
        <v>36</v>
      </c>
      <c r="U11" t="s">
        <v>50</v>
      </c>
      <c r="X11" t="s">
        <v>41</v>
      </c>
      <c r="Y11" t="s">
        <v>41</v>
      </c>
      <c r="Z11" t="s">
        <v>36</v>
      </c>
      <c r="AB11">
        <v>0</v>
      </c>
      <c r="AC11">
        <v>0</v>
      </c>
      <c r="AD11">
        <v>0</v>
      </c>
      <c r="AE11">
        <v>0</v>
      </c>
      <c r="AF11">
        <v>1</v>
      </c>
      <c r="AG11" t="s">
        <v>36</v>
      </c>
      <c r="AI11" s="7">
        <v>1</v>
      </c>
      <c r="AJ11" s="7">
        <v>0</v>
      </c>
      <c r="AK11" s="7">
        <v>0</v>
      </c>
      <c r="AL11" s="7">
        <v>0</v>
      </c>
      <c r="AM11" s="7">
        <v>0</v>
      </c>
      <c r="AN11" s="7">
        <v>0</v>
      </c>
      <c r="AO11" s="7">
        <v>0</v>
      </c>
      <c r="AP11" s="7">
        <v>0</v>
      </c>
      <c r="AQ11" s="7">
        <v>0</v>
      </c>
      <c r="AR11" s="7">
        <v>0</v>
      </c>
      <c r="AT11" s="7" t="s">
        <v>44</v>
      </c>
      <c r="AU11" s="7">
        <v>2</v>
      </c>
      <c r="AW11" s="7">
        <v>1</v>
      </c>
      <c r="AX11" s="7">
        <v>0</v>
      </c>
      <c r="AY11" s="7">
        <v>0</v>
      </c>
      <c r="AZ11" s="7">
        <v>0</v>
      </c>
      <c r="BA11" s="7">
        <v>0</v>
      </c>
      <c r="BB11" s="7">
        <v>0</v>
      </c>
      <c r="BC11" s="7">
        <v>0</v>
      </c>
      <c r="BD11" s="7">
        <v>0</v>
      </c>
      <c r="BG11" s="7">
        <v>0</v>
      </c>
      <c r="BH11" s="7">
        <v>0</v>
      </c>
      <c r="BI11" s="7">
        <v>1</v>
      </c>
      <c r="BJ11" s="7">
        <v>0</v>
      </c>
      <c r="BK11" s="7">
        <v>1</v>
      </c>
      <c r="BL11" s="7">
        <v>0</v>
      </c>
      <c r="BM11" s="7">
        <v>0</v>
      </c>
      <c r="BN11" s="7">
        <v>0</v>
      </c>
      <c r="BO11" s="7">
        <v>0</v>
      </c>
    </row>
    <row r="12" spans="1:69">
      <c r="A12">
        <v>11</v>
      </c>
      <c r="B12" t="s">
        <v>111</v>
      </c>
      <c r="C12">
        <v>4</v>
      </c>
      <c r="E12">
        <v>6</v>
      </c>
      <c r="G12">
        <v>3</v>
      </c>
      <c r="H12">
        <v>22</v>
      </c>
      <c r="I12" t="s">
        <v>33</v>
      </c>
      <c r="J12" t="s">
        <v>33</v>
      </c>
      <c r="K12">
        <v>8</v>
      </c>
      <c r="L12" s="23">
        <f t="shared" si="0"/>
        <v>17.600000000000001</v>
      </c>
      <c r="M12" t="s">
        <v>99</v>
      </c>
      <c r="N12" t="s">
        <v>113</v>
      </c>
      <c r="Q12" t="s">
        <v>66</v>
      </c>
      <c r="R12" t="s">
        <v>114</v>
      </c>
      <c r="S12" t="s">
        <v>37</v>
      </c>
      <c r="T12" t="s">
        <v>36</v>
      </c>
      <c r="U12" t="s">
        <v>38</v>
      </c>
      <c r="V12">
        <v>3</v>
      </c>
      <c r="X12" t="s">
        <v>41</v>
      </c>
      <c r="Y12" t="s">
        <v>41</v>
      </c>
      <c r="Z12" t="s">
        <v>36</v>
      </c>
      <c r="AB12">
        <v>0</v>
      </c>
      <c r="AC12">
        <v>0</v>
      </c>
      <c r="AD12">
        <v>0</v>
      </c>
      <c r="AE12">
        <v>0</v>
      </c>
      <c r="AF12">
        <v>1</v>
      </c>
      <c r="AG12" t="s">
        <v>36</v>
      </c>
      <c r="AI12" s="7">
        <v>0</v>
      </c>
      <c r="AJ12" s="7">
        <v>0</v>
      </c>
      <c r="AK12" s="7">
        <v>0</v>
      </c>
      <c r="AL12" s="7">
        <v>1</v>
      </c>
      <c r="AM12" s="7">
        <v>0</v>
      </c>
      <c r="AN12" s="7">
        <v>0</v>
      </c>
      <c r="AO12" s="7">
        <v>0</v>
      </c>
      <c r="AP12" s="7">
        <v>1</v>
      </c>
      <c r="AQ12" s="7">
        <v>1</v>
      </c>
      <c r="AR12" s="7">
        <v>0</v>
      </c>
      <c r="AT12" s="7" t="s">
        <v>44</v>
      </c>
      <c r="AU12" s="7">
        <v>1</v>
      </c>
      <c r="AW12" s="7">
        <v>1</v>
      </c>
      <c r="AX12" s="7">
        <v>0</v>
      </c>
      <c r="AY12" s="7">
        <v>1</v>
      </c>
      <c r="AZ12" s="7">
        <v>1</v>
      </c>
      <c r="BA12" s="7">
        <v>0</v>
      </c>
      <c r="BB12" s="7">
        <v>0</v>
      </c>
      <c r="BC12" s="7">
        <v>0</v>
      </c>
      <c r="BD12" s="7">
        <v>1</v>
      </c>
      <c r="BG12" s="7">
        <v>0</v>
      </c>
      <c r="BH12" s="7">
        <v>0</v>
      </c>
      <c r="BI12" s="7">
        <v>0</v>
      </c>
      <c r="BJ12" s="7">
        <v>0</v>
      </c>
      <c r="BK12" s="7">
        <v>0</v>
      </c>
      <c r="BL12" s="7">
        <v>0</v>
      </c>
      <c r="BM12" s="7">
        <v>0</v>
      </c>
      <c r="BN12" s="7">
        <v>0</v>
      </c>
      <c r="BO12" s="7">
        <v>0</v>
      </c>
      <c r="BP12" s="7" t="s">
        <v>501</v>
      </c>
    </row>
    <row r="13" spans="1:69" ht="31.2">
      <c r="A13">
        <v>12</v>
      </c>
      <c r="B13" t="s">
        <v>116</v>
      </c>
      <c r="C13">
        <v>2</v>
      </c>
      <c r="E13">
        <v>9</v>
      </c>
      <c r="G13">
        <v>3</v>
      </c>
      <c r="H13">
        <v>50</v>
      </c>
      <c r="I13" t="s">
        <v>33</v>
      </c>
      <c r="J13" t="s">
        <v>59</v>
      </c>
      <c r="L13" s="23">
        <f t="shared" si="0"/>
        <v>0</v>
      </c>
      <c r="Q13" t="s">
        <v>36</v>
      </c>
      <c r="S13" t="s">
        <v>37</v>
      </c>
      <c r="T13" t="s">
        <v>36</v>
      </c>
      <c r="U13" t="s">
        <v>50</v>
      </c>
      <c r="X13" t="s">
        <v>41</v>
      </c>
      <c r="Y13" t="s">
        <v>41</v>
      </c>
      <c r="Z13" t="s">
        <v>36</v>
      </c>
      <c r="AB13">
        <v>0</v>
      </c>
      <c r="AC13">
        <v>0</v>
      </c>
      <c r="AD13">
        <v>0</v>
      </c>
      <c r="AE13">
        <v>0</v>
      </c>
      <c r="AF13">
        <v>1</v>
      </c>
      <c r="AG13" t="s">
        <v>36</v>
      </c>
      <c r="AI13" s="7">
        <v>1</v>
      </c>
      <c r="AJ13" s="7">
        <v>0</v>
      </c>
      <c r="AK13" s="7">
        <v>0</v>
      </c>
      <c r="AL13" s="7">
        <v>1</v>
      </c>
      <c r="AM13" s="7">
        <v>0</v>
      </c>
      <c r="AN13" s="7">
        <v>0</v>
      </c>
      <c r="AO13" s="7">
        <v>1</v>
      </c>
      <c r="AP13" s="7">
        <v>0</v>
      </c>
      <c r="AQ13" s="7">
        <v>1</v>
      </c>
      <c r="AR13" s="7">
        <v>0</v>
      </c>
      <c r="AT13" s="7" t="s">
        <v>44</v>
      </c>
      <c r="AU13" s="7">
        <v>1</v>
      </c>
      <c r="AW13" s="7">
        <v>1</v>
      </c>
      <c r="AX13" s="7">
        <v>0</v>
      </c>
      <c r="AY13" s="7">
        <v>0</v>
      </c>
      <c r="AZ13" s="7">
        <v>1</v>
      </c>
      <c r="BA13" s="7">
        <v>1</v>
      </c>
      <c r="BB13" s="7">
        <v>1</v>
      </c>
      <c r="BC13" s="7">
        <v>1</v>
      </c>
      <c r="BD13" s="7">
        <v>1</v>
      </c>
      <c r="BG13" s="7">
        <v>0</v>
      </c>
      <c r="BH13" s="7">
        <v>0</v>
      </c>
      <c r="BI13" s="7">
        <v>0</v>
      </c>
      <c r="BJ13" s="7">
        <v>0</v>
      </c>
      <c r="BK13" s="7">
        <v>0</v>
      </c>
      <c r="BL13" s="7">
        <v>0</v>
      </c>
      <c r="BM13" s="7">
        <v>1</v>
      </c>
      <c r="BN13" s="7">
        <v>0</v>
      </c>
      <c r="BO13" s="7">
        <v>0</v>
      </c>
      <c r="BQ13" s="78" t="s">
        <v>732</v>
      </c>
    </row>
    <row r="14" spans="1:69">
      <c r="A14">
        <v>13</v>
      </c>
      <c r="B14" t="s">
        <v>121</v>
      </c>
      <c r="C14">
        <v>2</v>
      </c>
      <c r="E14">
        <v>8</v>
      </c>
      <c r="G14">
        <v>3</v>
      </c>
      <c r="H14">
        <v>53</v>
      </c>
      <c r="I14" t="s">
        <v>33</v>
      </c>
      <c r="J14" t="s">
        <v>33</v>
      </c>
      <c r="K14">
        <v>6</v>
      </c>
      <c r="L14" s="23">
        <f t="shared" si="0"/>
        <v>31.8</v>
      </c>
      <c r="M14" t="s">
        <v>34</v>
      </c>
      <c r="N14" t="s">
        <v>35</v>
      </c>
      <c r="Q14" t="s">
        <v>36</v>
      </c>
      <c r="S14" t="s">
        <v>37</v>
      </c>
      <c r="T14" t="s">
        <v>66</v>
      </c>
      <c r="U14" t="s">
        <v>38</v>
      </c>
      <c r="V14">
        <v>2</v>
      </c>
      <c r="X14" t="s">
        <v>41</v>
      </c>
      <c r="Y14" t="s">
        <v>41</v>
      </c>
      <c r="Z14" t="s">
        <v>36</v>
      </c>
      <c r="AB14">
        <v>0</v>
      </c>
      <c r="AC14">
        <v>0</v>
      </c>
      <c r="AD14">
        <v>0</v>
      </c>
      <c r="AE14">
        <v>0</v>
      </c>
      <c r="AF14">
        <v>1</v>
      </c>
      <c r="AG14" t="s">
        <v>36</v>
      </c>
      <c r="AI14" s="7">
        <v>0</v>
      </c>
      <c r="AJ14" s="7">
        <v>1</v>
      </c>
      <c r="AK14" s="7">
        <v>0</v>
      </c>
      <c r="AL14" s="7">
        <v>1</v>
      </c>
      <c r="AM14" s="7">
        <v>0</v>
      </c>
      <c r="AN14" s="7">
        <v>0</v>
      </c>
      <c r="AO14" s="7">
        <v>0</v>
      </c>
      <c r="AP14" s="7">
        <v>0</v>
      </c>
      <c r="AQ14" s="7">
        <v>0</v>
      </c>
      <c r="AR14" s="7">
        <v>0</v>
      </c>
      <c r="AT14" s="7" t="s">
        <v>53</v>
      </c>
      <c r="AU14" s="7">
        <v>1</v>
      </c>
      <c r="AW14" s="7">
        <v>1</v>
      </c>
      <c r="AX14" s="7">
        <v>0</v>
      </c>
      <c r="AY14" s="7">
        <v>0</v>
      </c>
      <c r="AZ14" s="7">
        <v>1</v>
      </c>
      <c r="BA14" s="7">
        <v>0</v>
      </c>
      <c r="BB14" s="7">
        <v>0</v>
      </c>
      <c r="BC14" s="7">
        <v>0</v>
      </c>
      <c r="BD14" s="7">
        <v>1</v>
      </c>
      <c r="BG14" s="7">
        <v>0</v>
      </c>
      <c r="BH14" s="7">
        <v>0</v>
      </c>
      <c r="BI14" s="7">
        <v>0</v>
      </c>
      <c r="BJ14" s="7">
        <v>0</v>
      </c>
      <c r="BK14" s="7">
        <v>1</v>
      </c>
      <c r="BL14" s="7">
        <v>0</v>
      </c>
      <c r="BM14" s="7">
        <v>0</v>
      </c>
      <c r="BN14" s="7">
        <v>0</v>
      </c>
      <c r="BO14" s="7">
        <v>1</v>
      </c>
    </row>
    <row r="15" spans="1:69">
      <c r="A15">
        <v>14</v>
      </c>
      <c r="B15" t="s">
        <v>127</v>
      </c>
      <c r="C15">
        <v>2</v>
      </c>
      <c r="E15">
        <v>8</v>
      </c>
      <c r="G15">
        <v>4</v>
      </c>
      <c r="H15">
        <v>70</v>
      </c>
      <c r="I15" t="s">
        <v>33</v>
      </c>
      <c r="J15" t="s">
        <v>33</v>
      </c>
      <c r="K15">
        <v>9</v>
      </c>
      <c r="L15" s="23">
        <f t="shared" si="0"/>
        <v>63</v>
      </c>
      <c r="M15" t="s">
        <v>34</v>
      </c>
      <c r="N15" t="s">
        <v>35</v>
      </c>
      <c r="Q15" t="s">
        <v>66</v>
      </c>
      <c r="R15" t="s">
        <v>949</v>
      </c>
      <c r="S15" t="s">
        <v>37</v>
      </c>
      <c r="T15" t="s">
        <v>36</v>
      </c>
      <c r="U15" t="s">
        <v>38</v>
      </c>
      <c r="V15">
        <v>3</v>
      </c>
      <c r="X15" t="s">
        <v>69</v>
      </c>
      <c r="Y15" t="s">
        <v>41</v>
      </c>
      <c r="Z15" t="s">
        <v>36</v>
      </c>
      <c r="AB15">
        <v>1</v>
      </c>
      <c r="AC15">
        <v>0</v>
      </c>
      <c r="AD15">
        <v>0</v>
      </c>
      <c r="AE15">
        <v>0</v>
      </c>
      <c r="AF15">
        <v>0</v>
      </c>
      <c r="AG15" t="s">
        <v>36</v>
      </c>
      <c r="AI15" s="7">
        <v>1</v>
      </c>
      <c r="AJ15" s="7">
        <v>0</v>
      </c>
      <c r="AK15" s="7">
        <v>0</v>
      </c>
      <c r="AL15" s="7">
        <v>0</v>
      </c>
      <c r="AM15" s="7">
        <v>0</v>
      </c>
      <c r="AN15" s="7">
        <v>1</v>
      </c>
      <c r="AO15" s="7">
        <v>0</v>
      </c>
      <c r="AP15" s="7">
        <v>0</v>
      </c>
      <c r="AQ15" s="7">
        <v>0</v>
      </c>
      <c r="AR15" s="7">
        <v>0</v>
      </c>
      <c r="AT15" s="7" t="s">
        <v>53</v>
      </c>
      <c r="AU15" s="7">
        <v>2</v>
      </c>
      <c r="AW15" s="7">
        <v>0</v>
      </c>
      <c r="AX15" s="7">
        <v>0</v>
      </c>
      <c r="AY15" s="7">
        <v>0</v>
      </c>
      <c r="AZ15" s="7">
        <v>0</v>
      </c>
      <c r="BA15" s="7">
        <v>0</v>
      </c>
      <c r="BB15" s="7">
        <v>0</v>
      </c>
      <c r="BC15" s="7">
        <v>0</v>
      </c>
      <c r="BD15" s="7">
        <v>0</v>
      </c>
      <c r="BE15" s="7" t="s">
        <v>501</v>
      </c>
      <c r="BG15" s="7">
        <v>0</v>
      </c>
      <c r="BH15" s="7">
        <v>0</v>
      </c>
      <c r="BI15" s="7">
        <v>0</v>
      </c>
      <c r="BJ15" s="7">
        <v>0</v>
      </c>
      <c r="BK15" s="7">
        <v>0</v>
      </c>
      <c r="BL15" s="7">
        <v>0</v>
      </c>
      <c r="BM15" s="7">
        <v>0</v>
      </c>
      <c r="BN15" s="7">
        <v>0</v>
      </c>
      <c r="BO15" s="7">
        <v>0</v>
      </c>
      <c r="BP15" s="7" t="s">
        <v>502</v>
      </c>
    </row>
    <row r="16" spans="1:69" ht="62.4">
      <c r="A16">
        <v>15</v>
      </c>
      <c r="B16" t="s">
        <v>131</v>
      </c>
      <c r="C16">
        <v>12</v>
      </c>
      <c r="E16">
        <v>1</v>
      </c>
      <c r="G16">
        <v>4</v>
      </c>
      <c r="H16">
        <v>99</v>
      </c>
      <c r="I16" t="s">
        <v>33</v>
      </c>
      <c r="J16" t="s">
        <v>33</v>
      </c>
      <c r="K16">
        <v>8</v>
      </c>
      <c r="L16" s="23">
        <f t="shared" si="0"/>
        <v>79.2</v>
      </c>
      <c r="M16" t="s">
        <v>99</v>
      </c>
      <c r="N16" t="s">
        <v>35</v>
      </c>
      <c r="Q16" t="s">
        <v>66</v>
      </c>
      <c r="R16" t="s">
        <v>135</v>
      </c>
      <c r="S16" t="s">
        <v>37</v>
      </c>
      <c r="T16" t="s">
        <v>66</v>
      </c>
      <c r="U16" t="s">
        <v>50</v>
      </c>
      <c r="X16" t="s">
        <v>69</v>
      </c>
      <c r="Y16" t="s">
        <v>41</v>
      </c>
      <c r="Z16" t="s">
        <v>36</v>
      </c>
      <c r="AB16">
        <v>0</v>
      </c>
      <c r="AC16">
        <v>0</v>
      </c>
      <c r="AD16">
        <v>0</v>
      </c>
      <c r="AE16">
        <v>0</v>
      </c>
      <c r="AF16">
        <v>1</v>
      </c>
      <c r="AG16" t="s">
        <v>36</v>
      </c>
      <c r="AI16" s="7">
        <v>1</v>
      </c>
      <c r="AJ16" s="7">
        <v>1</v>
      </c>
      <c r="AK16" s="7">
        <v>1</v>
      </c>
      <c r="AL16" s="7">
        <v>1</v>
      </c>
      <c r="AM16" s="7">
        <v>1</v>
      </c>
      <c r="AN16" s="7">
        <v>1</v>
      </c>
      <c r="AO16" s="7">
        <v>1</v>
      </c>
      <c r="AP16" s="7">
        <v>0</v>
      </c>
      <c r="AQ16" s="7">
        <v>1</v>
      </c>
      <c r="AR16" s="7">
        <v>0</v>
      </c>
      <c r="AT16" s="7" t="s">
        <v>53</v>
      </c>
      <c r="AU16" s="7">
        <v>1</v>
      </c>
      <c r="AW16" s="7">
        <v>1</v>
      </c>
      <c r="AX16" s="7">
        <v>1</v>
      </c>
      <c r="AY16" s="7">
        <v>1</v>
      </c>
      <c r="AZ16" s="7">
        <v>1</v>
      </c>
      <c r="BA16" s="7">
        <v>1</v>
      </c>
      <c r="BB16" s="7">
        <v>1</v>
      </c>
      <c r="BC16" s="7">
        <v>1</v>
      </c>
      <c r="BD16" s="7">
        <v>1</v>
      </c>
      <c r="BG16" s="7">
        <v>0</v>
      </c>
      <c r="BH16" s="7">
        <v>0</v>
      </c>
      <c r="BI16" s="7">
        <v>0</v>
      </c>
      <c r="BJ16" s="7">
        <v>0</v>
      </c>
      <c r="BK16" s="7">
        <v>0</v>
      </c>
      <c r="BL16" s="7">
        <v>0</v>
      </c>
      <c r="BM16" s="7">
        <v>1</v>
      </c>
      <c r="BN16" s="7">
        <v>0</v>
      </c>
      <c r="BO16" s="7">
        <v>1</v>
      </c>
      <c r="BQ16" s="78" t="s">
        <v>733</v>
      </c>
    </row>
    <row r="17" spans="1:69">
      <c r="A17">
        <v>16</v>
      </c>
      <c r="B17" t="s">
        <v>139</v>
      </c>
      <c r="C17">
        <v>2</v>
      </c>
      <c r="E17">
        <v>9</v>
      </c>
      <c r="G17">
        <v>4</v>
      </c>
      <c r="H17">
        <v>100</v>
      </c>
      <c r="I17" t="s">
        <v>33</v>
      </c>
      <c r="J17" t="s">
        <v>33</v>
      </c>
      <c r="K17">
        <v>1</v>
      </c>
      <c r="L17" s="23">
        <f t="shared" si="0"/>
        <v>10</v>
      </c>
      <c r="M17" t="s">
        <v>92</v>
      </c>
      <c r="N17" t="s">
        <v>113</v>
      </c>
      <c r="Q17" t="s">
        <v>36</v>
      </c>
      <c r="S17" t="s">
        <v>37</v>
      </c>
      <c r="T17" t="s">
        <v>36</v>
      </c>
      <c r="U17" t="s">
        <v>38</v>
      </c>
      <c r="V17">
        <v>2</v>
      </c>
      <c r="W17" t="s">
        <v>141</v>
      </c>
      <c r="X17" t="s">
        <v>41</v>
      </c>
      <c r="Y17" t="s">
        <v>41</v>
      </c>
      <c r="Z17" t="s">
        <v>36</v>
      </c>
      <c r="AB17">
        <v>0</v>
      </c>
      <c r="AC17">
        <v>0</v>
      </c>
      <c r="AD17">
        <v>0</v>
      </c>
      <c r="AE17">
        <v>0</v>
      </c>
      <c r="AF17">
        <v>1</v>
      </c>
      <c r="AG17" t="s">
        <v>36</v>
      </c>
      <c r="AI17" s="7">
        <v>0</v>
      </c>
      <c r="AJ17" s="7">
        <v>1</v>
      </c>
      <c r="AK17" s="7">
        <v>0</v>
      </c>
      <c r="AL17" s="7">
        <v>1</v>
      </c>
      <c r="AM17" s="7">
        <v>0</v>
      </c>
      <c r="AN17" s="7">
        <v>1</v>
      </c>
      <c r="AO17" s="7">
        <v>0</v>
      </c>
      <c r="AP17" s="7">
        <v>0</v>
      </c>
      <c r="AQ17" s="7">
        <v>0</v>
      </c>
      <c r="AR17" s="7">
        <v>0</v>
      </c>
      <c r="AT17" s="7" t="s">
        <v>53</v>
      </c>
      <c r="AU17" s="7">
        <v>1</v>
      </c>
      <c r="AW17" s="7">
        <v>1</v>
      </c>
      <c r="AX17" s="7">
        <v>0</v>
      </c>
      <c r="AY17" s="7">
        <v>0</v>
      </c>
      <c r="AZ17" s="7">
        <v>0</v>
      </c>
      <c r="BA17" s="7">
        <v>1</v>
      </c>
      <c r="BB17" s="7">
        <v>0</v>
      </c>
      <c r="BC17" s="7">
        <v>0</v>
      </c>
      <c r="BD17" s="7">
        <v>1</v>
      </c>
      <c r="BG17" s="7">
        <v>1</v>
      </c>
      <c r="BH17" s="7">
        <v>0</v>
      </c>
      <c r="BI17" s="7">
        <v>0</v>
      </c>
      <c r="BJ17" s="7">
        <v>0</v>
      </c>
      <c r="BK17" s="7">
        <v>1</v>
      </c>
      <c r="BL17" s="7">
        <v>0</v>
      </c>
      <c r="BM17" s="7">
        <v>0</v>
      </c>
      <c r="BN17" s="7">
        <v>1</v>
      </c>
      <c r="BO17" s="7">
        <v>0</v>
      </c>
    </row>
    <row r="18" spans="1:69">
      <c r="A18">
        <v>17</v>
      </c>
      <c r="B18" t="s">
        <v>144</v>
      </c>
      <c r="C18">
        <v>2</v>
      </c>
      <c r="E18">
        <v>9</v>
      </c>
      <c r="G18">
        <v>1</v>
      </c>
      <c r="H18">
        <v>50</v>
      </c>
      <c r="I18" t="s">
        <v>33</v>
      </c>
      <c r="J18" t="s">
        <v>33</v>
      </c>
      <c r="K18">
        <v>2</v>
      </c>
      <c r="L18" s="23">
        <f t="shared" si="0"/>
        <v>10</v>
      </c>
      <c r="M18" t="s">
        <v>34</v>
      </c>
      <c r="N18" t="s">
        <v>35</v>
      </c>
      <c r="Q18" t="s">
        <v>36</v>
      </c>
      <c r="S18" t="s">
        <v>37</v>
      </c>
      <c r="T18" t="s">
        <v>36</v>
      </c>
      <c r="U18" t="s">
        <v>50</v>
      </c>
      <c r="X18" t="s">
        <v>41</v>
      </c>
      <c r="Y18" t="s">
        <v>41</v>
      </c>
      <c r="Z18" t="s">
        <v>36</v>
      </c>
      <c r="AB18">
        <v>0</v>
      </c>
      <c r="AC18">
        <v>0</v>
      </c>
      <c r="AD18">
        <v>1</v>
      </c>
      <c r="AE18">
        <v>0</v>
      </c>
      <c r="AF18">
        <v>0</v>
      </c>
      <c r="AG18" t="s">
        <v>36</v>
      </c>
      <c r="AI18" s="7">
        <v>1</v>
      </c>
      <c r="AJ18" s="7">
        <v>1</v>
      </c>
      <c r="AK18" s="7">
        <v>0</v>
      </c>
      <c r="AL18" s="7">
        <v>1</v>
      </c>
      <c r="AM18" s="7">
        <v>0</v>
      </c>
      <c r="AN18" s="7">
        <v>1</v>
      </c>
      <c r="AO18" s="7">
        <v>0</v>
      </c>
      <c r="AP18" s="7">
        <v>0</v>
      </c>
      <c r="AQ18" s="7">
        <v>0</v>
      </c>
      <c r="AR18" s="7">
        <v>0</v>
      </c>
      <c r="AT18" s="7" t="s">
        <v>53</v>
      </c>
      <c r="AU18" s="7">
        <v>2</v>
      </c>
      <c r="AW18" s="7">
        <v>1</v>
      </c>
      <c r="AX18" s="7">
        <v>0</v>
      </c>
      <c r="AY18" s="7">
        <v>0</v>
      </c>
      <c r="AZ18" s="7">
        <v>0</v>
      </c>
      <c r="BA18" s="7">
        <v>0</v>
      </c>
      <c r="BB18" s="7">
        <v>0</v>
      </c>
      <c r="BC18" s="7">
        <v>0</v>
      </c>
      <c r="BD18" s="7">
        <v>1</v>
      </c>
      <c r="BG18" s="7">
        <v>0</v>
      </c>
      <c r="BH18" s="7">
        <v>0</v>
      </c>
      <c r="BI18" s="7">
        <v>0</v>
      </c>
      <c r="BJ18" s="7">
        <v>0</v>
      </c>
      <c r="BK18" s="7">
        <v>0</v>
      </c>
      <c r="BL18" s="7">
        <v>0</v>
      </c>
      <c r="BM18" s="7">
        <v>1</v>
      </c>
      <c r="BN18" s="7">
        <v>1</v>
      </c>
      <c r="BO18" s="7">
        <v>1</v>
      </c>
    </row>
    <row r="19" spans="1:69">
      <c r="A19">
        <v>18</v>
      </c>
      <c r="B19" t="s">
        <v>147</v>
      </c>
      <c r="C19">
        <v>6</v>
      </c>
      <c r="E19">
        <v>6</v>
      </c>
      <c r="G19">
        <v>4</v>
      </c>
      <c r="H19">
        <v>39</v>
      </c>
      <c r="I19" t="s">
        <v>33</v>
      </c>
      <c r="J19" t="s">
        <v>33</v>
      </c>
      <c r="K19">
        <v>8</v>
      </c>
      <c r="L19" s="23">
        <f t="shared" si="0"/>
        <v>31.200000000000003</v>
      </c>
      <c r="M19" t="s">
        <v>34</v>
      </c>
      <c r="N19" t="s">
        <v>35</v>
      </c>
      <c r="Q19" t="s">
        <v>66</v>
      </c>
      <c r="R19" t="s">
        <v>150</v>
      </c>
      <c r="S19" t="s">
        <v>37</v>
      </c>
      <c r="T19" t="s">
        <v>36</v>
      </c>
      <c r="U19" t="s">
        <v>38</v>
      </c>
      <c r="V19">
        <v>1</v>
      </c>
      <c r="W19" t="s">
        <v>151</v>
      </c>
      <c r="X19" t="s">
        <v>41</v>
      </c>
      <c r="Y19" t="s">
        <v>41</v>
      </c>
      <c r="Z19" t="s">
        <v>36</v>
      </c>
      <c r="AB19">
        <v>0</v>
      </c>
      <c r="AC19">
        <v>0</v>
      </c>
      <c r="AD19">
        <v>0</v>
      </c>
      <c r="AE19">
        <v>0</v>
      </c>
      <c r="AF19">
        <v>1</v>
      </c>
      <c r="AG19" t="s">
        <v>36</v>
      </c>
      <c r="AI19" s="7">
        <v>1</v>
      </c>
      <c r="AJ19" s="7">
        <v>0</v>
      </c>
      <c r="AK19" s="7">
        <v>0</v>
      </c>
      <c r="AL19" s="7">
        <v>1</v>
      </c>
      <c r="AM19" s="7">
        <v>0</v>
      </c>
      <c r="AN19" s="7">
        <v>1</v>
      </c>
      <c r="AO19" s="7">
        <v>0</v>
      </c>
      <c r="AP19" s="7">
        <v>0</v>
      </c>
      <c r="AQ19" s="7">
        <v>0</v>
      </c>
      <c r="AR19" s="7">
        <v>0</v>
      </c>
      <c r="AT19" s="7" t="s">
        <v>53</v>
      </c>
      <c r="AU19" s="7">
        <v>2</v>
      </c>
      <c r="AW19" s="7">
        <v>1</v>
      </c>
      <c r="AX19" s="7">
        <v>1</v>
      </c>
      <c r="AY19" s="7">
        <v>1</v>
      </c>
      <c r="AZ19" s="7">
        <v>0</v>
      </c>
      <c r="BA19" s="7">
        <v>1</v>
      </c>
      <c r="BB19" s="7">
        <v>1</v>
      </c>
      <c r="BC19" s="7">
        <v>1</v>
      </c>
      <c r="BD19" s="7">
        <v>1</v>
      </c>
      <c r="BG19" s="7">
        <v>0</v>
      </c>
      <c r="BH19" s="7">
        <v>0</v>
      </c>
      <c r="BI19" s="7">
        <v>0</v>
      </c>
      <c r="BJ19" s="7">
        <v>0</v>
      </c>
      <c r="BK19" s="7">
        <v>0</v>
      </c>
      <c r="BL19" s="7">
        <v>0</v>
      </c>
      <c r="BM19" s="7">
        <v>1</v>
      </c>
      <c r="BN19" s="7">
        <v>0</v>
      </c>
      <c r="BO19" s="7">
        <v>0</v>
      </c>
    </row>
    <row r="20" spans="1:69">
      <c r="A20">
        <v>19</v>
      </c>
      <c r="B20" t="s">
        <v>154</v>
      </c>
      <c r="C20">
        <v>2</v>
      </c>
      <c r="E20">
        <v>8</v>
      </c>
      <c r="G20">
        <v>3</v>
      </c>
      <c r="H20">
        <v>30</v>
      </c>
      <c r="I20" t="s">
        <v>33</v>
      </c>
      <c r="J20" t="s">
        <v>33</v>
      </c>
      <c r="K20">
        <v>8</v>
      </c>
      <c r="L20" s="23">
        <f t="shared" si="0"/>
        <v>24</v>
      </c>
      <c r="M20" t="s">
        <v>34</v>
      </c>
      <c r="N20" t="s">
        <v>35</v>
      </c>
      <c r="Q20" t="s">
        <v>36</v>
      </c>
      <c r="S20" t="s">
        <v>37</v>
      </c>
      <c r="T20" t="s">
        <v>36</v>
      </c>
      <c r="U20" t="s">
        <v>38</v>
      </c>
      <c r="V20" s="22" t="s">
        <v>156</v>
      </c>
      <c r="W20" t="s">
        <v>157</v>
      </c>
      <c r="X20" t="s">
        <v>41</v>
      </c>
      <c r="Y20" t="s">
        <v>41</v>
      </c>
      <c r="Z20" t="s">
        <v>36</v>
      </c>
      <c r="AB20">
        <v>0</v>
      </c>
      <c r="AC20">
        <v>0</v>
      </c>
      <c r="AD20">
        <v>0</v>
      </c>
      <c r="AE20">
        <v>0</v>
      </c>
      <c r="AF20">
        <v>1</v>
      </c>
      <c r="AG20" t="s">
        <v>36</v>
      </c>
      <c r="AI20" s="7">
        <v>1</v>
      </c>
      <c r="AJ20" s="7">
        <v>1</v>
      </c>
      <c r="AK20" s="7">
        <v>0</v>
      </c>
      <c r="AL20" s="7">
        <v>1</v>
      </c>
      <c r="AM20" s="7">
        <v>0</v>
      </c>
      <c r="AN20" s="7">
        <v>0</v>
      </c>
      <c r="AO20" s="7">
        <v>1</v>
      </c>
      <c r="AP20" s="7">
        <v>0</v>
      </c>
      <c r="AQ20" s="7">
        <v>0</v>
      </c>
      <c r="AR20" s="7">
        <v>0</v>
      </c>
      <c r="AT20" s="7" t="s">
        <v>53</v>
      </c>
      <c r="AU20" s="7">
        <v>1</v>
      </c>
      <c r="AW20" s="7">
        <v>1</v>
      </c>
      <c r="AX20" s="7">
        <v>0</v>
      </c>
      <c r="AY20" s="7">
        <v>1</v>
      </c>
      <c r="AZ20" s="7">
        <v>0</v>
      </c>
      <c r="BA20" s="7">
        <v>0</v>
      </c>
      <c r="BB20" s="7">
        <v>1</v>
      </c>
      <c r="BC20" s="7">
        <v>1</v>
      </c>
      <c r="BD20" s="7">
        <v>1</v>
      </c>
      <c r="BG20" s="7">
        <v>1</v>
      </c>
      <c r="BH20" s="7">
        <v>0</v>
      </c>
      <c r="BI20" s="7">
        <v>0</v>
      </c>
      <c r="BJ20" s="7">
        <v>0</v>
      </c>
      <c r="BK20" s="7">
        <v>0</v>
      </c>
      <c r="BL20" s="7">
        <v>0</v>
      </c>
      <c r="BM20" s="7">
        <v>0</v>
      </c>
      <c r="BN20" s="7">
        <v>0</v>
      </c>
      <c r="BO20" s="7">
        <v>0</v>
      </c>
    </row>
    <row r="21" spans="1:69" ht="62.4">
      <c r="A21">
        <v>20</v>
      </c>
      <c r="B21" t="s">
        <v>161</v>
      </c>
      <c r="C21">
        <v>6</v>
      </c>
      <c r="E21" s="59">
        <v>10</v>
      </c>
      <c r="G21">
        <v>4</v>
      </c>
      <c r="H21">
        <v>33</v>
      </c>
      <c r="I21" t="s">
        <v>33</v>
      </c>
      <c r="J21" t="s">
        <v>33</v>
      </c>
      <c r="K21">
        <v>8</v>
      </c>
      <c r="L21" s="23">
        <f t="shared" si="0"/>
        <v>26.400000000000002</v>
      </c>
      <c r="M21" t="s">
        <v>92</v>
      </c>
      <c r="N21" t="s">
        <v>65</v>
      </c>
      <c r="O21">
        <v>6</v>
      </c>
      <c r="P21" s="23">
        <f>(L21*O21)*0.1</f>
        <v>15.840000000000002</v>
      </c>
      <c r="Q21" t="s">
        <v>66</v>
      </c>
      <c r="R21" t="s">
        <v>164</v>
      </c>
      <c r="S21" t="s">
        <v>37</v>
      </c>
      <c r="T21" t="s">
        <v>36</v>
      </c>
      <c r="U21" t="s">
        <v>38</v>
      </c>
      <c r="V21">
        <v>3</v>
      </c>
      <c r="W21" s="1" t="s">
        <v>906</v>
      </c>
      <c r="X21" t="s">
        <v>41</v>
      </c>
      <c r="Y21" t="s">
        <v>41</v>
      </c>
      <c r="Z21" t="s">
        <v>36</v>
      </c>
      <c r="AB21">
        <v>0</v>
      </c>
      <c r="AC21">
        <v>0</v>
      </c>
      <c r="AD21">
        <v>0</v>
      </c>
      <c r="AE21">
        <v>0</v>
      </c>
      <c r="AF21">
        <v>1</v>
      </c>
      <c r="AG21" t="s">
        <v>36</v>
      </c>
      <c r="AI21" s="7">
        <v>1</v>
      </c>
      <c r="AJ21" s="7">
        <v>0</v>
      </c>
      <c r="AK21" s="7">
        <v>0</v>
      </c>
      <c r="AL21" s="7">
        <v>1</v>
      </c>
      <c r="AM21" s="7">
        <v>0</v>
      </c>
      <c r="AN21" s="7">
        <v>1</v>
      </c>
      <c r="AO21" s="7">
        <v>0</v>
      </c>
      <c r="AP21" s="7">
        <v>0</v>
      </c>
      <c r="AQ21" s="7">
        <v>0</v>
      </c>
      <c r="AR21" s="7">
        <v>0</v>
      </c>
      <c r="AT21" s="7" t="s">
        <v>44</v>
      </c>
      <c r="AU21" s="7">
        <v>2</v>
      </c>
      <c r="AW21" s="7">
        <v>1</v>
      </c>
      <c r="AX21" s="7">
        <v>0</v>
      </c>
      <c r="AY21" s="7">
        <v>1</v>
      </c>
      <c r="AZ21" s="7">
        <v>0</v>
      </c>
      <c r="BA21" s="7">
        <v>0</v>
      </c>
      <c r="BB21" s="7">
        <v>0</v>
      </c>
      <c r="BC21" s="7">
        <v>0</v>
      </c>
      <c r="BD21" s="7">
        <v>1</v>
      </c>
      <c r="BG21" s="7">
        <v>0</v>
      </c>
      <c r="BH21" s="7">
        <v>0</v>
      </c>
      <c r="BI21" s="7">
        <v>0</v>
      </c>
      <c r="BJ21" s="7">
        <v>0</v>
      </c>
      <c r="BK21" s="7">
        <v>0</v>
      </c>
      <c r="BL21" s="7">
        <v>0</v>
      </c>
      <c r="BM21" s="7">
        <v>0</v>
      </c>
      <c r="BN21" s="7">
        <v>1</v>
      </c>
      <c r="BO21" s="7">
        <v>0</v>
      </c>
    </row>
    <row r="22" spans="1:69">
      <c r="A22">
        <v>21</v>
      </c>
      <c r="B22" t="s">
        <v>168</v>
      </c>
      <c r="C22">
        <v>2</v>
      </c>
      <c r="E22">
        <v>8</v>
      </c>
      <c r="G22">
        <v>3</v>
      </c>
      <c r="H22">
        <v>45</v>
      </c>
      <c r="I22" t="s">
        <v>33</v>
      </c>
      <c r="J22" t="s">
        <v>33</v>
      </c>
      <c r="K22">
        <v>7</v>
      </c>
      <c r="L22" s="23">
        <f t="shared" si="0"/>
        <v>31.5</v>
      </c>
      <c r="M22" s="22" t="s">
        <v>925</v>
      </c>
      <c r="N22" t="s">
        <v>35</v>
      </c>
      <c r="Q22" t="s">
        <v>36</v>
      </c>
      <c r="S22" t="s">
        <v>37</v>
      </c>
      <c r="T22" t="s">
        <v>36</v>
      </c>
      <c r="U22" t="s">
        <v>38</v>
      </c>
      <c r="V22">
        <v>2</v>
      </c>
      <c r="W22" t="s">
        <v>171</v>
      </c>
      <c r="X22" t="s">
        <v>41</v>
      </c>
      <c r="Y22" t="s">
        <v>41</v>
      </c>
      <c r="Z22" t="s">
        <v>36</v>
      </c>
      <c r="AB22">
        <v>0</v>
      </c>
      <c r="AC22">
        <v>0</v>
      </c>
      <c r="AD22">
        <v>0</v>
      </c>
      <c r="AE22">
        <v>0</v>
      </c>
      <c r="AF22">
        <v>1</v>
      </c>
      <c r="AG22" t="s">
        <v>36</v>
      </c>
      <c r="AI22" s="7">
        <v>1</v>
      </c>
      <c r="AJ22" s="7">
        <v>0</v>
      </c>
      <c r="AK22" s="7">
        <v>0</v>
      </c>
      <c r="AL22" s="7">
        <v>1</v>
      </c>
      <c r="AM22" s="7">
        <v>0</v>
      </c>
      <c r="AN22" s="7">
        <v>1</v>
      </c>
      <c r="AO22" s="7">
        <v>0</v>
      </c>
      <c r="AP22" s="7">
        <v>0</v>
      </c>
      <c r="AQ22" s="7">
        <v>0</v>
      </c>
      <c r="AR22" s="7">
        <v>0</v>
      </c>
      <c r="AT22" s="7" t="s">
        <v>44</v>
      </c>
      <c r="AU22" s="7">
        <v>1</v>
      </c>
      <c r="AW22" s="7">
        <v>1</v>
      </c>
      <c r="AX22" s="7">
        <v>0</v>
      </c>
      <c r="AY22" s="7">
        <v>0</v>
      </c>
      <c r="AZ22" s="7">
        <v>0</v>
      </c>
      <c r="BA22" s="7">
        <v>1</v>
      </c>
      <c r="BB22" s="7">
        <v>0</v>
      </c>
      <c r="BC22" s="7">
        <v>0</v>
      </c>
      <c r="BD22" s="7">
        <v>1</v>
      </c>
      <c r="BG22" s="7">
        <v>1</v>
      </c>
      <c r="BH22" s="7">
        <v>1</v>
      </c>
      <c r="BI22" s="7">
        <v>0</v>
      </c>
      <c r="BJ22" s="7">
        <v>0</v>
      </c>
      <c r="BK22" s="7">
        <v>0</v>
      </c>
      <c r="BL22" s="7">
        <v>1</v>
      </c>
      <c r="BM22" s="7">
        <v>1</v>
      </c>
      <c r="BN22" s="7">
        <v>0</v>
      </c>
      <c r="BO22" s="7">
        <v>1</v>
      </c>
    </row>
    <row r="23" spans="1:69" s="8" customFormat="1">
      <c r="A23">
        <v>22</v>
      </c>
      <c r="B23" s="8" t="s">
        <v>173</v>
      </c>
      <c r="C23" s="8">
        <v>2</v>
      </c>
      <c r="E23" s="8">
        <v>8</v>
      </c>
      <c r="G23" s="8">
        <v>3</v>
      </c>
      <c r="H23" s="8">
        <v>140</v>
      </c>
      <c r="I23" s="8" t="s">
        <v>33</v>
      </c>
      <c r="J23" s="8" t="s">
        <v>33</v>
      </c>
      <c r="K23" s="8">
        <v>9</v>
      </c>
      <c r="L23" s="34">
        <f t="shared" si="0"/>
        <v>126</v>
      </c>
      <c r="M23" s="8" t="s">
        <v>34</v>
      </c>
      <c r="N23" s="8" t="s">
        <v>35</v>
      </c>
      <c r="Q23" s="8" t="s">
        <v>66</v>
      </c>
      <c r="R23" s="8" t="s">
        <v>175</v>
      </c>
      <c r="S23" s="8" t="s">
        <v>37</v>
      </c>
      <c r="T23" s="8" t="s">
        <v>36</v>
      </c>
      <c r="U23" s="8" t="s">
        <v>38</v>
      </c>
      <c r="V23" s="8">
        <v>1</v>
      </c>
      <c r="X23" s="8" t="s">
        <v>69</v>
      </c>
      <c r="Y23" s="8" t="s">
        <v>69</v>
      </c>
      <c r="Z23" s="8" t="s">
        <v>36</v>
      </c>
      <c r="AB23" s="8">
        <v>0</v>
      </c>
      <c r="AC23" s="8">
        <v>0</v>
      </c>
      <c r="AD23" s="8">
        <v>1</v>
      </c>
      <c r="AE23" s="8">
        <v>0</v>
      </c>
      <c r="AF23" s="8">
        <v>0</v>
      </c>
      <c r="AG23" s="8" t="s">
        <v>66</v>
      </c>
      <c r="AI23" s="10">
        <v>0</v>
      </c>
      <c r="AJ23" s="10">
        <v>0</v>
      </c>
      <c r="AK23" s="10">
        <v>0</v>
      </c>
      <c r="AL23" s="10">
        <v>1</v>
      </c>
      <c r="AM23" s="10">
        <v>0</v>
      </c>
      <c r="AN23" s="10">
        <v>1</v>
      </c>
      <c r="AO23" s="10">
        <v>0</v>
      </c>
      <c r="AP23" s="10">
        <v>0</v>
      </c>
      <c r="AQ23" s="10">
        <v>0</v>
      </c>
      <c r="AR23" s="10">
        <v>0</v>
      </c>
      <c r="AS23" s="10"/>
      <c r="AT23" s="10" t="s">
        <v>44</v>
      </c>
      <c r="AU23" s="10">
        <v>4</v>
      </c>
      <c r="AV23" s="10"/>
      <c r="AW23" s="10">
        <v>0</v>
      </c>
      <c r="AX23" s="10">
        <v>0</v>
      </c>
      <c r="AY23" s="10">
        <v>0</v>
      </c>
      <c r="AZ23" s="10">
        <v>0</v>
      </c>
      <c r="BA23" s="10">
        <v>0</v>
      </c>
      <c r="BB23" s="10">
        <v>0</v>
      </c>
      <c r="BC23" s="10">
        <v>0</v>
      </c>
      <c r="BD23" s="10">
        <v>0</v>
      </c>
      <c r="BE23" s="10" t="s">
        <v>502</v>
      </c>
      <c r="BF23" s="10"/>
      <c r="BG23" s="10">
        <v>0</v>
      </c>
      <c r="BH23" s="10">
        <v>0</v>
      </c>
      <c r="BI23" s="10">
        <v>0</v>
      </c>
      <c r="BJ23" s="10">
        <v>0</v>
      </c>
      <c r="BK23" s="10">
        <v>0</v>
      </c>
      <c r="BL23" s="10">
        <v>0</v>
      </c>
      <c r="BM23" s="10">
        <v>0</v>
      </c>
      <c r="BN23" s="10">
        <v>0</v>
      </c>
      <c r="BO23" s="10">
        <v>0</v>
      </c>
      <c r="BP23" s="10"/>
      <c r="BQ23" s="10"/>
    </row>
    <row r="24" spans="1:69">
      <c r="A24">
        <v>23</v>
      </c>
      <c r="B24" t="s">
        <v>178</v>
      </c>
      <c r="C24">
        <v>2</v>
      </c>
      <c r="E24">
        <v>1</v>
      </c>
      <c r="G24">
        <v>4</v>
      </c>
      <c r="H24">
        <v>99</v>
      </c>
      <c r="I24" t="s">
        <v>33</v>
      </c>
      <c r="J24" t="s">
        <v>33</v>
      </c>
      <c r="K24">
        <v>4</v>
      </c>
      <c r="L24" s="23">
        <f t="shared" si="0"/>
        <v>39.6</v>
      </c>
      <c r="M24" t="s">
        <v>99</v>
      </c>
      <c r="N24" t="s">
        <v>35</v>
      </c>
      <c r="Q24" t="s">
        <v>66</v>
      </c>
      <c r="R24" t="s">
        <v>179</v>
      </c>
      <c r="S24" t="s">
        <v>37</v>
      </c>
      <c r="T24" t="s">
        <v>36</v>
      </c>
      <c r="U24" t="s">
        <v>38</v>
      </c>
      <c r="V24">
        <v>1</v>
      </c>
      <c r="W24" t="s">
        <v>180</v>
      </c>
      <c r="X24" t="s">
        <v>41</v>
      </c>
      <c r="Y24" t="s">
        <v>41</v>
      </c>
      <c r="Z24" t="s">
        <v>36</v>
      </c>
      <c r="AB24">
        <v>0</v>
      </c>
      <c r="AC24">
        <v>0</v>
      </c>
      <c r="AD24">
        <v>0</v>
      </c>
      <c r="AE24">
        <v>0</v>
      </c>
      <c r="AF24">
        <v>1</v>
      </c>
      <c r="AG24" t="s">
        <v>36</v>
      </c>
      <c r="AI24" s="7">
        <v>0</v>
      </c>
      <c r="AJ24" s="7">
        <v>1</v>
      </c>
      <c r="AK24" s="7">
        <v>0</v>
      </c>
      <c r="AL24" s="7">
        <v>1</v>
      </c>
      <c r="AM24" s="7">
        <v>0</v>
      </c>
      <c r="AN24" s="7">
        <v>1</v>
      </c>
      <c r="AO24" s="7">
        <v>0</v>
      </c>
      <c r="AP24" s="7">
        <v>0</v>
      </c>
      <c r="AQ24" s="7">
        <v>0</v>
      </c>
      <c r="AR24" s="7">
        <v>0</v>
      </c>
      <c r="AT24" s="7" t="s">
        <v>53</v>
      </c>
      <c r="AU24" s="7">
        <v>2</v>
      </c>
      <c r="AW24" s="7">
        <v>1</v>
      </c>
      <c r="AX24" s="7">
        <v>0</v>
      </c>
      <c r="AY24" s="7">
        <v>0</v>
      </c>
      <c r="AZ24" s="7">
        <v>1</v>
      </c>
      <c r="BA24" s="7">
        <v>0</v>
      </c>
      <c r="BB24" s="7">
        <v>0</v>
      </c>
      <c r="BC24" s="7">
        <v>0</v>
      </c>
      <c r="BD24" s="7">
        <v>1</v>
      </c>
      <c r="BG24" s="7">
        <v>1</v>
      </c>
      <c r="BH24" s="7">
        <v>1</v>
      </c>
      <c r="BI24" s="7">
        <v>0</v>
      </c>
      <c r="BJ24" s="7">
        <v>1</v>
      </c>
      <c r="BK24" s="7">
        <v>1</v>
      </c>
      <c r="BL24" s="7">
        <v>0</v>
      </c>
      <c r="BM24" s="7">
        <v>1</v>
      </c>
      <c r="BN24" s="7">
        <v>1</v>
      </c>
      <c r="BO24" s="7">
        <v>0</v>
      </c>
    </row>
    <row r="25" spans="1:69">
      <c r="A25">
        <v>24</v>
      </c>
      <c r="B25" t="s">
        <v>182</v>
      </c>
      <c r="C25">
        <v>6</v>
      </c>
      <c r="E25" s="59">
        <v>10</v>
      </c>
      <c r="G25">
        <v>4</v>
      </c>
      <c r="H25">
        <v>115</v>
      </c>
      <c r="I25" t="s">
        <v>33</v>
      </c>
      <c r="J25" t="s">
        <v>33</v>
      </c>
      <c r="K25">
        <v>7</v>
      </c>
      <c r="L25" s="23">
        <f t="shared" si="0"/>
        <v>80.5</v>
      </c>
      <c r="M25" t="s">
        <v>34</v>
      </c>
      <c r="N25" t="s">
        <v>35</v>
      </c>
      <c r="Q25" t="s">
        <v>36</v>
      </c>
      <c r="S25" t="s">
        <v>37</v>
      </c>
      <c r="T25" t="s">
        <v>36</v>
      </c>
      <c r="U25" t="s">
        <v>38</v>
      </c>
      <c r="V25">
        <v>2</v>
      </c>
      <c r="W25" t="s">
        <v>184</v>
      </c>
      <c r="X25" t="s">
        <v>41</v>
      </c>
      <c r="Y25" t="s">
        <v>41</v>
      </c>
      <c r="Z25" t="s">
        <v>36</v>
      </c>
      <c r="AB25">
        <v>0</v>
      </c>
      <c r="AC25">
        <v>0</v>
      </c>
      <c r="AD25">
        <v>0</v>
      </c>
      <c r="AE25">
        <v>0</v>
      </c>
      <c r="AF25">
        <v>1</v>
      </c>
      <c r="AG25" t="s">
        <v>36</v>
      </c>
      <c r="AI25" s="7">
        <v>0</v>
      </c>
      <c r="AJ25" s="7">
        <v>0</v>
      </c>
      <c r="AK25" s="7">
        <v>0</v>
      </c>
      <c r="AL25" s="7">
        <v>1</v>
      </c>
      <c r="AM25" s="7">
        <v>0</v>
      </c>
      <c r="AN25" s="7">
        <v>1</v>
      </c>
      <c r="AO25" s="7">
        <v>0</v>
      </c>
      <c r="AP25" s="7">
        <v>0</v>
      </c>
      <c r="AQ25" s="7">
        <v>0</v>
      </c>
      <c r="AR25" s="7">
        <v>0</v>
      </c>
      <c r="AT25" s="7" t="s">
        <v>53</v>
      </c>
      <c r="AU25" s="7">
        <v>2</v>
      </c>
      <c r="AW25" s="7">
        <v>1</v>
      </c>
      <c r="AX25" s="7">
        <v>0</v>
      </c>
      <c r="AY25" s="7">
        <v>1</v>
      </c>
      <c r="AZ25" s="7">
        <v>0</v>
      </c>
      <c r="BA25" s="7">
        <v>0</v>
      </c>
      <c r="BB25" s="7">
        <v>1</v>
      </c>
      <c r="BC25" s="7">
        <v>0</v>
      </c>
      <c r="BD25" s="7">
        <v>1</v>
      </c>
      <c r="BG25" s="7">
        <v>0</v>
      </c>
      <c r="BH25" s="7">
        <v>0</v>
      </c>
      <c r="BI25" s="7">
        <v>0</v>
      </c>
      <c r="BJ25" s="7">
        <v>0</v>
      </c>
      <c r="BK25" s="7">
        <v>1</v>
      </c>
      <c r="BL25" s="7">
        <v>1</v>
      </c>
      <c r="BM25" s="7">
        <v>1</v>
      </c>
      <c r="BN25" s="7">
        <v>0</v>
      </c>
      <c r="BO25" s="7">
        <v>0</v>
      </c>
    </row>
    <row r="26" spans="1:69" s="19" customFormat="1">
      <c r="A26">
        <v>25</v>
      </c>
      <c r="B26" s="19" t="s">
        <v>186</v>
      </c>
      <c r="C26" s="19">
        <v>2</v>
      </c>
      <c r="E26" s="19">
        <v>9</v>
      </c>
      <c r="G26" s="19">
        <v>1</v>
      </c>
      <c r="H26" s="19">
        <v>32</v>
      </c>
      <c r="I26" s="19" t="s">
        <v>33</v>
      </c>
      <c r="J26" s="19" t="s">
        <v>33</v>
      </c>
      <c r="K26" s="19">
        <v>7</v>
      </c>
      <c r="L26" s="26">
        <f t="shared" si="0"/>
        <v>22.400000000000002</v>
      </c>
      <c r="M26" s="19" t="s">
        <v>34</v>
      </c>
      <c r="N26" s="19" t="s">
        <v>35</v>
      </c>
      <c r="Q26" s="19" t="s">
        <v>36</v>
      </c>
      <c r="S26" s="19" t="s">
        <v>108</v>
      </c>
      <c r="T26" s="19" t="s">
        <v>36</v>
      </c>
      <c r="U26" s="19" t="s">
        <v>50</v>
      </c>
      <c r="X26" s="19" t="s">
        <v>41</v>
      </c>
      <c r="Y26" s="19" t="s">
        <v>41</v>
      </c>
      <c r="Z26" s="19" t="s">
        <v>36</v>
      </c>
      <c r="AB26" s="19">
        <v>0</v>
      </c>
      <c r="AC26" s="19">
        <v>0</v>
      </c>
      <c r="AD26" s="19">
        <v>0</v>
      </c>
      <c r="AE26" s="19">
        <v>0</v>
      </c>
      <c r="AF26" s="19">
        <v>1</v>
      </c>
      <c r="AG26" s="19" t="s">
        <v>36</v>
      </c>
      <c r="AI26" s="20">
        <v>0</v>
      </c>
      <c r="AJ26" s="20">
        <v>0</v>
      </c>
      <c r="AK26" s="20">
        <v>0</v>
      </c>
      <c r="AL26" s="20">
        <v>1</v>
      </c>
      <c r="AM26" s="20">
        <v>0</v>
      </c>
      <c r="AN26" s="20">
        <v>1</v>
      </c>
      <c r="AO26" s="20">
        <v>0</v>
      </c>
      <c r="AP26" s="20">
        <v>0</v>
      </c>
      <c r="AQ26" s="20">
        <v>0</v>
      </c>
      <c r="AR26" s="20">
        <v>0</v>
      </c>
      <c r="AS26" s="20"/>
      <c r="AT26" s="20" t="s">
        <v>44</v>
      </c>
      <c r="AU26" s="20">
        <v>3</v>
      </c>
      <c r="AV26" s="20"/>
      <c r="AW26" s="20">
        <v>0</v>
      </c>
      <c r="AX26" s="20">
        <v>0</v>
      </c>
      <c r="AY26" s="20">
        <v>0</v>
      </c>
      <c r="AZ26" s="20">
        <v>0</v>
      </c>
      <c r="BA26" s="20">
        <v>0</v>
      </c>
      <c r="BB26" s="20">
        <v>0</v>
      </c>
      <c r="BC26" s="20">
        <v>0</v>
      </c>
      <c r="BD26" s="20">
        <v>1</v>
      </c>
      <c r="BE26" s="20"/>
      <c r="BF26" s="20"/>
      <c r="BG26" s="20">
        <v>0</v>
      </c>
      <c r="BH26" s="20">
        <v>0</v>
      </c>
      <c r="BI26" s="20">
        <v>0</v>
      </c>
      <c r="BJ26" s="20">
        <v>0</v>
      </c>
      <c r="BK26" s="20">
        <v>0</v>
      </c>
      <c r="BL26" s="20">
        <v>0</v>
      </c>
      <c r="BM26" s="20">
        <v>1</v>
      </c>
      <c r="BN26" s="20">
        <v>0</v>
      </c>
      <c r="BO26" s="20">
        <v>0</v>
      </c>
      <c r="BP26" s="20"/>
      <c r="BQ26" s="20"/>
    </row>
    <row r="27" spans="1:69">
      <c r="A27">
        <v>26</v>
      </c>
      <c r="B27" t="s">
        <v>190</v>
      </c>
      <c r="C27">
        <v>2</v>
      </c>
      <c r="E27">
        <v>8</v>
      </c>
      <c r="G27">
        <v>4</v>
      </c>
      <c r="H27">
        <v>90</v>
      </c>
      <c r="I27" t="s">
        <v>33</v>
      </c>
      <c r="J27" t="s">
        <v>33</v>
      </c>
      <c r="K27">
        <v>8</v>
      </c>
      <c r="L27" s="23">
        <f t="shared" si="0"/>
        <v>72</v>
      </c>
      <c r="M27" t="s">
        <v>34</v>
      </c>
      <c r="N27" t="s">
        <v>65</v>
      </c>
      <c r="O27">
        <v>9</v>
      </c>
      <c r="P27" s="23">
        <f>(L27*O27)*0.1</f>
        <v>64.8</v>
      </c>
      <c r="Q27" t="s">
        <v>66</v>
      </c>
      <c r="R27" t="s">
        <v>192</v>
      </c>
      <c r="S27" t="s">
        <v>37</v>
      </c>
      <c r="T27" t="s">
        <v>66</v>
      </c>
      <c r="U27" t="s">
        <v>38</v>
      </c>
      <c r="V27">
        <v>5</v>
      </c>
      <c r="W27" t="s">
        <v>194</v>
      </c>
      <c r="X27" t="s">
        <v>41</v>
      </c>
      <c r="Y27" t="s">
        <v>41</v>
      </c>
      <c r="Z27" t="s">
        <v>36</v>
      </c>
      <c r="AB27">
        <v>0</v>
      </c>
      <c r="AC27">
        <v>0</v>
      </c>
      <c r="AD27">
        <v>0</v>
      </c>
      <c r="AE27">
        <v>0</v>
      </c>
      <c r="AF27">
        <v>1</v>
      </c>
      <c r="AG27" t="s">
        <v>36</v>
      </c>
      <c r="AI27" s="7">
        <v>0</v>
      </c>
      <c r="AJ27" s="7">
        <v>0</v>
      </c>
      <c r="AK27" s="7">
        <v>0</v>
      </c>
      <c r="AL27" s="7">
        <v>1</v>
      </c>
      <c r="AM27" s="7">
        <v>0</v>
      </c>
      <c r="AN27" s="7">
        <v>0</v>
      </c>
      <c r="AO27" s="7">
        <v>0</v>
      </c>
      <c r="AP27" s="7">
        <v>0</v>
      </c>
      <c r="AQ27" s="7">
        <v>0</v>
      </c>
      <c r="AR27" s="7">
        <v>0</v>
      </c>
      <c r="AT27" s="7" t="s">
        <v>53</v>
      </c>
      <c r="AU27" s="7">
        <v>2</v>
      </c>
      <c r="AW27" s="7">
        <v>1</v>
      </c>
      <c r="AX27" s="7">
        <v>0</v>
      </c>
      <c r="AY27" s="7">
        <v>0</v>
      </c>
      <c r="AZ27" s="7">
        <v>0</v>
      </c>
      <c r="BA27" s="7">
        <v>0</v>
      </c>
      <c r="BB27" s="7">
        <v>0</v>
      </c>
      <c r="BC27" s="7">
        <v>0</v>
      </c>
      <c r="BD27" s="7">
        <v>0</v>
      </c>
      <c r="BG27" s="7">
        <v>0</v>
      </c>
      <c r="BH27" s="7">
        <v>0</v>
      </c>
      <c r="BI27" s="7">
        <v>0</v>
      </c>
      <c r="BJ27" s="7">
        <v>0</v>
      </c>
      <c r="BK27" s="7">
        <v>0</v>
      </c>
      <c r="BL27" s="7">
        <v>0</v>
      </c>
      <c r="BM27" s="7">
        <v>1</v>
      </c>
      <c r="BN27" s="7">
        <v>0</v>
      </c>
      <c r="BO27" s="7">
        <v>0</v>
      </c>
    </row>
    <row r="28" spans="1:69">
      <c r="A28">
        <v>27</v>
      </c>
      <c r="B28" t="s">
        <v>195</v>
      </c>
      <c r="C28">
        <v>2</v>
      </c>
      <c r="E28">
        <v>8</v>
      </c>
      <c r="G28">
        <v>4</v>
      </c>
      <c r="H28">
        <v>75</v>
      </c>
      <c r="I28" t="s">
        <v>33</v>
      </c>
      <c r="J28" t="s">
        <v>33</v>
      </c>
      <c r="K28">
        <v>8</v>
      </c>
      <c r="L28" s="23">
        <f t="shared" si="0"/>
        <v>60</v>
      </c>
      <c r="M28" t="s">
        <v>99</v>
      </c>
      <c r="N28" t="s">
        <v>35</v>
      </c>
      <c r="Q28" t="s">
        <v>66</v>
      </c>
      <c r="R28" t="s">
        <v>950</v>
      </c>
      <c r="S28" t="s">
        <v>37</v>
      </c>
      <c r="T28" t="s">
        <v>66</v>
      </c>
      <c r="U28" t="s">
        <v>38</v>
      </c>
      <c r="V28">
        <v>4</v>
      </c>
      <c r="X28" t="s">
        <v>41</v>
      </c>
      <c r="Y28" t="s">
        <v>41</v>
      </c>
      <c r="Z28" t="s">
        <v>36</v>
      </c>
      <c r="AB28">
        <v>0</v>
      </c>
      <c r="AC28">
        <v>0</v>
      </c>
      <c r="AD28">
        <v>0</v>
      </c>
      <c r="AE28">
        <v>0</v>
      </c>
      <c r="AF28">
        <v>1</v>
      </c>
      <c r="AG28" t="s">
        <v>36</v>
      </c>
      <c r="AI28" s="7">
        <v>1</v>
      </c>
      <c r="AJ28" s="7">
        <v>0</v>
      </c>
      <c r="AK28" s="7">
        <v>0</v>
      </c>
      <c r="AL28" s="7">
        <v>1</v>
      </c>
      <c r="AM28" s="7">
        <v>0</v>
      </c>
      <c r="AN28" s="7">
        <v>1</v>
      </c>
      <c r="AO28" s="7">
        <v>0</v>
      </c>
      <c r="AP28" s="7">
        <v>0</v>
      </c>
      <c r="AQ28" s="7">
        <v>0</v>
      </c>
      <c r="AR28" s="7">
        <v>0</v>
      </c>
      <c r="AT28" s="7" t="s">
        <v>53</v>
      </c>
      <c r="AU28" s="7">
        <v>1</v>
      </c>
      <c r="AW28" s="7">
        <v>1</v>
      </c>
      <c r="AX28" s="7">
        <v>1</v>
      </c>
      <c r="AY28" s="7">
        <v>1</v>
      </c>
      <c r="AZ28" s="7">
        <v>1</v>
      </c>
      <c r="BA28" s="7">
        <v>0</v>
      </c>
      <c r="BB28" s="7">
        <v>1</v>
      </c>
      <c r="BC28" s="7">
        <v>1</v>
      </c>
      <c r="BD28" s="7">
        <v>1</v>
      </c>
      <c r="BG28" s="7">
        <v>0</v>
      </c>
      <c r="BH28" s="7">
        <v>0</v>
      </c>
      <c r="BI28" s="7">
        <v>0</v>
      </c>
      <c r="BJ28" s="7">
        <v>0</v>
      </c>
      <c r="BK28" s="7">
        <v>0</v>
      </c>
      <c r="BL28" s="7">
        <v>0</v>
      </c>
      <c r="BM28" s="7">
        <v>0</v>
      </c>
      <c r="BN28" s="7">
        <v>1</v>
      </c>
      <c r="BO28" s="7">
        <v>1</v>
      </c>
    </row>
    <row r="29" spans="1:69" s="19" customFormat="1">
      <c r="A29">
        <v>28</v>
      </c>
      <c r="B29" s="19" t="s">
        <v>201</v>
      </c>
      <c r="C29" s="49">
        <v>9</v>
      </c>
      <c r="D29" s="49"/>
      <c r="E29" s="19">
        <v>6</v>
      </c>
      <c r="G29" s="19">
        <v>4</v>
      </c>
      <c r="H29" s="15">
        <v>6</v>
      </c>
      <c r="I29" s="19" t="s">
        <v>33</v>
      </c>
      <c r="J29" s="15" t="s">
        <v>924</v>
      </c>
      <c r="L29" s="26">
        <f t="shared" si="0"/>
        <v>0</v>
      </c>
      <c r="Q29" s="83" t="s">
        <v>66</v>
      </c>
      <c r="R29" s="19" t="s">
        <v>204</v>
      </c>
      <c r="S29" s="19" t="s">
        <v>37</v>
      </c>
      <c r="T29" s="19" t="s">
        <v>36</v>
      </c>
      <c r="U29" s="19" t="s">
        <v>38</v>
      </c>
      <c r="V29" s="19">
        <v>1</v>
      </c>
      <c r="X29" s="19" t="s">
        <v>41</v>
      </c>
      <c r="Y29" s="19" t="s">
        <v>41</v>
      </c>
      <c r="Z29" s="19" t="s">
        <v>36</v>
      </c>
      <c r="AB29" s="19">
        <v>0</v>
      </c>
      <c r="AC29" s="19">
        <v>0</v>
      </c>
      <c r="AD29" s="19">
        <v>0</v>
      </c>
      <c r="AE29" s="19">
        <v>0</v>
      </c>
      <c r="AF29" s="19">
        <v>1</v>
      </c>
      <c r="AG29" s="19" t="s">
        <v>36</v>
      </c>
      <c r="AI29" s="20">
        <v>1</v>
      </c>
      <c r="AJ29" s="20">
        <v>0</v>
      </c>
      <c r="AK29" s="20">
        <v>0</v>
      </c>
      <c r="AL29" s="20">
        <v>1</v>
      </c>
      <c r="AM29" s="20">
        <v>0</v>
      </c>
      <c r="AN29" s="20">
        <v>1</v>
      </c>
      <c r="AO29" s="20">
        <v>0</v>
      </c>
      <c r="AP29" s="20">
        <v>0</v>
      </c>
      <c r="AQ29" s="20">
        <v>0</v>
      </c>
      <c r="AR29" s="20">
        <v>0</v>
      </c>
      <c r="AS29" s="20"/>
      <c r="AT29" s="20" t="s">
        <v>44</v>
      </c>
      <c r="AU29" s="20">
        <v>3</v>
      </c>
      <c r="AV29" s="20"/>
      <c r="AW29" s="20">
        <v>1</v>
      </c>
      <c r="AX29" s="20">
        <v>0</v>
      </c>
      <c r="AY29" s="20">
        <v>1</v>
      </c>
      <c r="AZ29" s="20">
        <v>0</v>
      </c>
      <c r="BA29" s="20">
        <v>0</v>
      </c>
      <c r="BB29" s="20">
        <v>0</v>
      </c>
      <c r="BC29" s="20">
        <v>1</v>
      </c>
      <c r="BD29" s="20">
        <v>1</v>
      </c>
      <c r="BE29" s="20"/>
      <c r="BF29" s="20"/>
      <c r="BG29" s="20">
        <v>0</v>
      </c>
      <c r="BH29" s="20">
        <v>0</v>
      </c>
      <c r="BI29" s="20">
        <v>0</v>
      </c>
      <c r="BJ29" s="20">
        <v>0</v>
      </c>
      <c r="BK29" s="20">
        <v>0</v>
      </c>
      <c r="BL29" s="20">
        <v>0</v>
      </c>
      <c r="BM29" s="20">
        <v>1</v>
      </c>
      <c r="BN29" s="20">
        <v>0</v>
      </c>
      <c r="BO29" s="20">
        <v>0</v>
      </c>
      <c r="BP29" s="20"/>
      <c r="BQ29" s="20" t="s">
        <v>953</v>
      </c>
    </row>
    <row r="30" spans="1:69">
      <c r="A30">
        <v>29</v>
      </c>
      <c r="B30" t="s">
        <v>207</v>
      </c>
      <c r="C30">
        <v>1</v>
      </c>
      <c r="E30">
        <v>1</v>
      </c>
      <c r="G30">
        <v>4</v>
      </c>
      <c r="H30">
        <v>180</v>
      </c>
      <c r="I30" t="s">
        <v>33</v>
      </c>
      <c r="J30" t="s">
        <v>33</v>
      </c>
      <c r="K30">
        <v>8</v>
      </c>
      <c r="L30" s="23">
        <f t="shared" si="0"/>
        <v>144</v>
      </c>
      <c r="M30" t="s">
        <v>99</v>
      </c>
      <c r="N30" t="s">
        <v>65</v>
      </c>
      <c r="O30" s="22" t="s">
        <v>502</v>
      </c>
      <c r="P30" s="70">
        <v>0</v>
      </c>
      <c r="Q30" t="s">
        <v>66</v>
      </c>
      <c r="S30" t="s">
        <v>37</v>
      </c>
      <c r="T30" t="s">
        <v>66</v>
      </c>
      <c r="U30" t="s">
        <v>50</v>
      </c>
      <c r="X30" t="s">
        <v>69</v>
      </c>
      <c r="Y30" t="s">
        <v>69</v>
      </c>
      <c r="Z30" t="s">
        <v>36</v>
      </c>
      <c r="AB30">
        <v>1</v>
      </c>
      <c r="AC30">
        <v>0</v>
      </c>
      <c r="AD30">
        <v>0</v>
      </c>
      <c r="AE30">
        <v>0</v>
      </c>
      <c r="AF30">
        <v>0</v>
      </c>
      <c r="AG30" t="s">
        <v>66</v>
      </c>
      <c r="AI30" s="7">
        <v>0</v>
      </c>
      <c r="AJ30" s="7">
        <v>0</v>
      </c>
      <c r="AK30" s="7">
        <v>0</v>
      </c>
      <c r="AL30" s="7">
        <v>1</v>
      </c>
      <c r="AM30" s="7">
        <v>0</v>
      </c>
      <c r="AN30" s="7">
        <v>0</v>
      </c>
      <c r="AO30" s="7">
        <v>1</v>
      </c>
      <c r="AP30" s="7">
        <v>0</v>
      </c>
      <c r="AQ30" s="7">
        <v>0</v>
      </c>
      <c r="AR30" s="7">
        <v>0</v>
      </c>
      <c r="AS30" s="79" t="s">
        <v>480</v>
      </c>
      <c r="AT30" s="7" t="s">
        <v>53</v>
      </c>
      <c r="AU30" s="7">
        <v>2</v>
      </c>
      <c r="AW30" s="7">
        <v>1</v>
      </c>
      <c r="AX30" s="7">
        <v>0</v>
      </c>
      <c r="AY30" s="7">
        <v>0</v>
      </c>
      <c r="AZ30" s="7">
        <v>0</v>
      </c>
      <c r="BA30" s="7">
        <v>0</v>
      </c>
      <c r="BB30" s="7">
        <v>0</v>
      </c>
      <c r="BC30" s="7">
        <v>0</v>
      </c>
      <c r="BD30" s="7">
        <v>1</v>
      </c>
      <c r="BG30" s="7">
        <v>0</v>
      </c>
      <c r="BH30" s="7">
        <v>0</v>
      </c>
      <c r="BI30" s="7">
        <v>0</v>
      </c>
      <c r="BJ30" s="7">
        <v>0</v>
      </c>
      <c r="BK30" s="7">
        <v>0</v>
      </c>
      <c r="BL30" s="7">
        <v>0</v>
      </c>
      <c r="BM30" s="7">
        <v>1</v>
      </c>
      <c r="BN30" s="7">
        <v>0</v>
      </c>
      <c r="BO30" s="7">
        <v>0</v>
      </c>
    </row>
    <row r="31" spans="1:69">
      <c r="A31">
        <v>30</v>
      </c>
      <c r="B31" t="s">
        <v>211</v>
      </c>
      <c r="C31">
        <v>6</v>
      </c>
      <c r="E31">
        <v>1</v>
      </c>
      <c r="G31">
        <v>1</v>
      </c>
      <c r="H31">
        <v>10</v>
      </c>
      <c r="I31" t="s">
        <v>33</v>
      </c>
      <c r="J31" t="s">
        <v>33</v>
      </c>
      <c r="K31">
        <v>5</v>
      </c>
      <c r="L31" s="23">
        <f t="shared" si="0"/>
        <v>5</v>
      </c>
      <c r="M31" t="s">
        <v>99</v>
      </c>
      <c r="N31" t="s">
        <v>35</v>
      </c>
      <c r="Q31" t="s">
        <v>66</v>
      </c>
      <c r="R31" t="s">
        <v>213</v>
      </c>
      <c r="S31" t="s">
        <v>37</v>
      </c>
      <c r="T31" t="s">
        <v>36</v>
      </c>
      <c r="U31" t="s">
        <v>38</v>
      </c>
      <c r="V31" s="22" t="s">
        <v>214</v>
      </c>
      <c r="X31" t="s">
        <v>69</v>
      </c>
      <c r="Y31" t="s">
        <v>69</v>
      </c>
      <c r="Z31" t="s">
        <v>36</v>
      </c>
      <c r="AB31">
        <v>0</v>
      </c>
      <c r="AC31">
        <v>0</v>
      </c>
      <c r="AD31">
        <v>1</v>
      </c>
      <c r="AE31">
        <v>0</v>
      </c>
      <c r="AF31">
        <v>0</v>
      </c>
      <c r="AG31" t="s">
        <v>36</v>
      </c>
      <c r="AI31" s="7">
        <v>0</v>
      </c>
      <c r="AJ31" s="7">
        <v>0</v>
      </c>
      <c r="AK31" s="7">
        <v>0</v>
      </c>
      <c r="AL31" s="7">
        <v>0</v>
      </c>
      <c r="AM31" s="7">
        <v>0</v>
      </c>
      <c r="AN31" s="7">
        <v>0</v>
      </c>
      <c r="AO31" s="7">
        <v>0</v>
      </c>
      <c r="AP31" s="7">
        <v>1</v>
      </c>
      <c r="AQ31" s="7">
        <v>1</v>
      </c>
      <c r="AR31" s="7">
        <v>0</v>
      </c>
      <c r="AT31" s="7" t="s">
        <v>53</v>
      </c>
      <c r="AU31" s="7">
        <v>2</v>
      </c>
      <c r="AW31" s="7">
        <v>0</v>
      </c>
      <c r="AX31" s="7">
        <v>0</v>
      </c>
      <c r="AY31" s="7">
        <v>0</v>
      </c>
      <c r="AZ31" s="7">
        <v>0</v>
      </c>
      <c r="BA31" s="7">
        <v>1</v>
      </c>
      <c r="BB31" s="7">
        <v>0</v>
      </c>
      <c r="BC31" s="7">
        <v>0</v>
      </c>
      <c r="BD31" s="7">
        <v>0</v>
      </c>
      <c r="BG31" s="7">
        <v>0</v>
      </c>
      <c r="BH31" s="7">
        <v>0</v>
      </c>
      <c r="BI31" s="7">
        <v>0</v>
      </c>
      <c r="BJ31" s="7">
        <v>0</v>
      </c>
      <c r="BK31" s="7">
        <v>0</v>
      </c>
      <c r="BL31" s="7">
        <v>0</v>
      </c>
      <c r="BM31" s="7">
        <v>0</v>
      </c>
      <c r="BN31" s="7">
        <v>0</v>
      </c>
      <c r="BO31" s="7">
        <v>1</v>
      </c>
    </row>
    <row r="32" spans="1:69">
      <c r="A32">
        <v>31</v>
      </c>
      <c r="B32" t="s">
        <v>218</v>
      </c>
      <c r="C32">
        <v>6</v>
      </c>
      <c r="E32" s="59">
        <v>10</v>
      </c>
      <c r="G32">
        <v>3</v>
      </c>
      <c r="H32">
        <v>44</v>
      </c>
      <c r="I32" t="s">
        <v>33</v>
      </c>
      <c r="J32" t="s">
        <v>33</v>
      </c>
      <c r="K32">
        <v>6</v>
      </c>
      <c r="L32" s="23">
        <f t="shared" si="0"/>
        <v>26.400000000000002</v>
      </c>
      <c r="M32" t="s">
        <v>34</v>
      </c>
      <c r="N32" t="s">
        <v>65</v>
      </c>
      <c r="O32">
        <v>4</v>
      </c>
      <c r="P32" s="23">
        <f>(L32*O32)*0.1</f>
        <v>10.560000000000002</v>
      </c>
      <c r="Q32" t="s">
        <v>66</v>
      </c>
      <c r="R32" t="s">
        <v>220</v>
      </c>
      <c r="S32" t="s">
        <v>37</v>
      </c>
      <c r="T32" t="s">
        <v>66</v>
      </c>
      <c r="U32" t="s">
        <v>38</v>
      </c>
      <c r="V32">
        <v>3</v>
      </c>
      <c r="W32" t="s">
        <v>221</v>
      </c>
      <c r="X32" t="s">
        <v>69</v>
      </c>
      <c r="Y32" t="s">
        <v>41</v>
      </c>
      <c r="Z32" t="s">
        <v>36</v>
      </c>
      <c r="AB32">
        <v>1</v>
      </c>
      <c r="AC32">
        <v>0</v>
      </c>
      <c r="AD32">
        <v>0</v>
      </c>
      <c r="AE32">
        <v>0</v>
      </c>
      <c r="AF32">
        <v>0</v>
      </c>
      <c r="AG32" t="s">
        <v>36</v>
      </c>
      <c r="AI32" s="7">
        <v>1</v>
      </c>
      <c r="AJ32" s="7">
        <v>0</v>
      </c>
      <c r="AK32" s="7">
        <v>0</v>
      </c>
      <c r="AL32" s="7">
        <v>0</v>
      </c>
      <c r="AM32" s="7">
        <v>0</v>
      </c>
      <c r="AN32" s="7">
        <v>0</v>
      </c>
      <c r="AO32" s="7">
        <v>1</v>
      </c>
      <c r="AP32" s="7">
        <v>0</v>
      </c>
      <c r="AQ32" s="7">
        <v>0</v>
      </c>
      <c r="AR32" s="7">
        <v>0</v>
      </c>
      <c r="AT32" s="7" t="s">
        <v>53</v>
      </c>
      <c r="AU32" s="7">
        <v>2</v>
      </c>
      <c r="AW32" s="7">
        <v>1</v>
      </c>
      <c r="AX32" s="7">
        <v>1</v>
      </c>
      <c r="AY32" s="7">
        <v>0</v>
      </c>
      <c r="AZ32" s="7">
        <v>0</v>
      </c>
      <c r="BA32" s="7">
        <v>0</v>
      </c>
      <c r="BB32" s="7">
        <v>0</v>
      </c>
      <c r="BC32" s="7">
        <v>0</v>
      </c>
      <c r="BD32" s="7">
        <v>0</v>
      </c>
      <c r="BG32" s="7">
        <v>0</v>
      </c>
      <c r="BH32" s="7">
        <v>0</v>
      </c>
      <c r="BI32" s="7">
        <v>0</v>
      </c>
      <c r="BJ32" s="7">
        <v>0</v>
      </c>
      <c r="BK32" s="7">
        <v>0</v>
      </c>
      <c r="BL32" s="7">
        <v>0</v>
      </c>
      <c r="BM32" s="7">
        <v>0</v>
      </c>
      <c r="BN32" s="7">
        <v>1</v>
      </c>
      <c r="BO32" s="7">
        <v>0</v>
      </c>
      <c r="BP32" s="79" t="s">
        <v>505</v>
      </c>
    </row>
    <row r="33" spans="1:69" s="19" customFormat="1">
      <c r="A33">
        <v>32</v>
      </c>
      <c r="B33" s="19" t="s">
        <v>225</v>
      </c>
      <c r="C33" s="19">
        <v>6</v>
      </c>
      <c r="E33" s="49">
        <v>11</v>
      </c>
      <c r="G33" s="19">
        <v>4</v>
      </c>
      <c r="H33" s="49" t="s">
        <v>226</v>
      </c>
      <c r="I33" s="19" t="s">
        <v>33</v>
      </c>
      <c r="J33" s="19" t="s">
        <v>33</v>
      </c>
      <c r="K33" s="49" t="s">
        <v>501</v>
      </c>
      <c r="L33" s="71">
        <v>0</v>
      </c>
      <c r="M33" s="19" t="s">
        <v>68</v>
      </c>
      <c r="N33" s="19" t="s">
        <v>35</v>
      </c>
      <c r="Q33" s="19" t="s">
        <v>36</v>
      </c>
      <c r="S33" s="19" t="s">
        <v>108</v>
      </c>
      <c r="T33" s="19" t="s">
        <v>36</v>
      </c>
      <c r="U33" s="19" t="s">
        <v>38</v>
      </c>
      <c r="V33" s="19">
        <v>3</v>
      </c>
      <c r="X33" s="19" t="s">
        <v>41</v>
      </c>
      <c r="Y33" s="19" t="s">
        <v>41</v>
      </c>
      <c r="Z33" s="19" t="s">
        <v>36</v>
      </c>
      <c r="AB33" s="19">
        <v>0</v>
      </c>
      <c r="AC33" s="19">
        <v>0</v>
      </c>
      <c r="AD33" s="19">
        <v>0</v>
      </c>
      <c r="AE33" s="19">
        <v>0</v>
      </c>
      <c r="AF33" s="19">
        <v>1</v>
      </c>
      <c r="AG33" s="19" t="s">
        <v>36</v>
      </c>
      <c r="AI33" s="20">
        <v>0</v>
      </c>
      <c r="AJ33" s="20">
        <v>0</v>
      </c>
      <c r="AK33" s="20">
        <v>0</v>
      </c>
      <c r="AL33" s="20">
        <v>0</v>
      </c>
      <c r="AM33" s="20">
        <v>0</v>
      </c>
      <c r="AN33" s="20">
        <v>0</v>
      </c>
      <c r="AO33" s="20">
        <v>0</v>
      </c>
      <c r="AP33" s="20">
        <v>0</v>
      </c>
      <c r="AQ33" s="20">
        <v>0</v>
      </c>
      <c r="AR33" s="20">
        <v>0</v>
      </c>
      <c r="AS33" s="20" t="s">
        <v>226</v>
      </c>
      <c r="AT33" s="20" t="s">
        <v>44</v>
      </c>
      <c r="AU33" s="20">
        <v>3</v>
      </c>
      <c r="AV33" s="20"/>
      <c r="AW33" s="20">
        <v>0</v>
      </c>
      <c r="AX33" s="20">
        <v>0</v>
      </c>
      <c r="AY33" s="20">
        <v>0</v>
      </c>
      <c r="AZ33" s="20">
        <v>0</v>
      </c>
      <c r="BA33" s="20">
        <v>0</v>
      </c>
      <c r="BB33" s="20">
        <v>0</v>
      </c>
      <c r="BC33" s="20">
        <v>0</v>
      </c>
      <c r="BD33" s="20">
        <v>0</v>
      </c>
      <c r="BE33" s="20"/>
      <c r="BF33" s="20"/>
      <c r="BG33" s="20">
        <v>0</v>
      </c>
      <c r="BH33" s="20">
        <v>0</v>
      </c>
      <c r="BI33" s="20">
        <v>0</v>
      </c>
      <c r="BJ33" s="20">
        <v>0</v>
      </c>
      <c r="BK33" s="20">
        <v>0</v>
      </c>
      <c r="BL33" s="20">
        <v>0</v>
      </c>
      <c r="BM33" s="20">
        <v>0</v>
      </c>
      <c r="BN33" s="20">
        <v>0</v>
      </c>
      <c r="BO33" s="20">
        <v>0</v>
      </c>
      <c r="BP33" s="20" t="s">
        <v>501</v>
      </c>
      <c r="BQ33" s="20"/>
    </row>
    <row r="34" spans="1:69" s="19" customFormat="1" ht="31.2">
      <c r="A34">
        <v>33</v>
      </c>
      <c r="B34" s="19" t="s">
        <v>227</v>
      </c>
      <c r="C34" s="19">
        <v>5</v>
      </c>
      <c r="E34" s="19">
        <v>6</v>
      </c>
      <c r="G34" s="19">
        <v>4</v>
      </c>
      <c r="H34" s="19">
        <v>48</v>
      </c>
      <c r="I34" s="19" t="s">
        <v>33</v>
      </c>
      <c r="J34" s="19" t="s">
        <v>33</v>
      </c>
      <c r="K34" s="19">
        <v>8</v>
      </c>
      <c r="L34" s="26">
        <f t="shared" si="0"/>
        <v>38.400000000000006</v>
      </c>
      <c r="M34" s="19" t="s">
        <v>34</v>
      </c>
      <c r="N34" s="19" t="s">
        <v>35</v>
      </c>
      <c r="Q34" s="19" t="s">
        <v>66</v>
      </c>
      <c r="R34" s="19" t="s">
        <v>229</v>
      </c>
      <c r="S34" s="19" t="s">
        <v>37</v>
      </c>
      <c r="T34" s="19" t="s">
        <v>36</v>
      </c>
      <c r="U34" s="19" t="s">
        <v>38</v>
      </c>
      <c r="V34" s="19">
        <v>2</v>
      </c>
      <c r="W34" s="19" t="s">
        <v>230</v>
      </c>
      <c r="X34" s="19" t="s">
        <v>41</v>
      </c>
      <c r="Y34" s="19" t="s">
        <v>41</v>
      </c>
      <c r="Z34" s="19" t="s">
        <v>36</v>
      </c>
      <c r="AB34" s="19">
        <v>0</v>
      </c>
      <c r="AC34" s="19">
        <v>0</v>
      </c>
      <c r="AD34" s="19">
        <v>0</v>
      </c>
      <c r="AE34" s="19">
        <v>0</v>
      </c>
      <c r="AF34" s="19">
        <v>1</v>
      </c>
      <c r="AG34" s="19" t="s">
        <v>36</v>
      </c>
      <c r="AI34" s="20">
        <v>1</v>
      </c>
      <c r="AJ34" s="20">
        <v>0</v>
      </c>
      <c r="AK34" s="20">
        <v>0</v>
      </c>
      <c r="AL34" s="20">
        <v>1</v>
      </c>
      <c r="AM34" s="20">
        <v>0</v>
      </c>
      <c r="AN34" s="20">
        <v>1</v>
      </c>
      <c r="AO34" s="20">
        <v>0</v>
      </c>
      <c r="AP34" s="20">
        <v>0</v>
      </c>
      <c r="AQ34" s="20">
        <v>0</v>
      </c>
      <c r="AR34" s="20">
        <v>0</v>
      </c>
      <c r="AS34" s="20"/>
      <c r="AT34" s="20" t="s">
        <v>44</v>
      </c>
      <c r="AU34" s="20">
        <v>3</v>
      </c>
      <c r="AV34" s="20"/>
      <c r="AW34" s="20">
        <v>1</v>
      </c>
      <c r="AX34" s="20">
        <v>0</v>
      </c>
      <c r="AY34" s="20">
        <v>0</v>
      </c>
      <c r="AZ34" s="20">
        <v>0</v>
      </c>
      <c r="BA34" s="20">
        <v>0</v>
      </c>
      <c r="BB34" s="20">
        <v>1</v>
      </c>
      <c r="BC34" s="20">
        <v>0</v>
      </c>
      <c r="BD34" s="20">
        <v>0</v>
      </c>
      <c r="BE34" s="20"/>
      <c r="BF34" s="20"/>
      <c r="BG34" s="20">
        <v>0</v>
      </c>
      <c r="BH34" s="20">
        <v>0</v>
      </c>
      <c r="BI34" s="20">
        <v>0</v>
      </c>
      <c r="BJ34" s="20">
        <v>0</v>
      </c>
      <c r="BK34" s="20">
        <v>0</v>
      </c>
      <c r="BL34" s="20">
        <v>1</v>
      </c>
      <c r="BM34" s="20">
        <v>0</v>
      </c>
      <c r="BN34" s="20">
        <v>0</v>
      </c>
      <c r="BO34" s="20">
        <v>0</v>
      </c>
      <c r="BP34" s="20"/>
      <c r="BQ34" s="80" t="s">
        <v>766</v>
      </c>
    </row>
    <row r="35" spans="1:69" ht="31.2">
      <c r="A35">
        <v>34</v>
      </c>
      <c r="B35" t="s">
        <v>234</v>
      </c>
      <c r="C35">
        <v>2</v>
      </c>
      <c r="E35">
        <v>6</v>
      </c>
      <c r="G35">
        <v>3</v>
      </c>
      <c r="H35">
        <v>45</v>
      </c>
      <c r="I35" t="s">
        <v>33</v>
      </c>
      <c r="J35" t="s">
        <v>33</v>
      </c>
      <c r="K35">
        <v>8</v>
      </c>
      <c r="L35" s="23">
        <f t="shared" si="0"/>
        <v>36</v>
      </c>
      <c r="M35" t="s">
        <v>34</v>
      </c>
      <c r="N35" t="s">
        <v>65</v>
      </c>
      <c r="O35">
        <v>6</v>
      </c>
      <c r="P35" s="23">
        <f t="shared" ref="P35:P37" si="1">(L35*O35)*0.1</f>
        <v>21.6</v>
      </c>
      <c r="Q35" t="s">
        <v>36</v>
      </c>
      <c r="S35" t="s">
        <v>108</v>
      </c>
      <c r="T35" t="s">
        <v>36</v>
      </c>
      <c r="U35" t="s">
        <v>50</v>
      </c>
      <c r="X35" t="s">
        <v>41</v>
      </c>
      <c r="Y35" t="s">
        <v>41</v>
      </c>
      <c r="Z35" t="s">
        <v>36</v>
      </c>
      <c r="AB35">
        <v>0</v>
      </c>
      <c r="AC35">
        <v>0</v>
      </c>
      <c r="AD35">
        <v>0</v>
      </c>
      <c r="AE35">
        <v>0</v>
      </c>
      <c r="AF35">
        <v>1</v>
      </c>
      <c r="AG35" t="s">
        <v>36</v>
      </c>
      <c r="AI35" s="7">
        <v>1</v>
      </c>
      <c r="AJ35" s="7">
        <v>1</v>
      </c>
      <c r="AK35" s="7">
        <v>0</v>
      </c>
      <c r="AL35" s="7">
        <v>0</v>
      </c>
      <c r="AM35" s="7">
        <v>0</v>
      </c>
      <c r="AN35" s="7">
        <v>1</v>
      </c>
      <c r="AO35" s="7">
        <v>0</v>
      </c>
      <c r="AP35" s="7">
        <v>0</v>
      </c>
      <c r="AQ35" s="7">
        <v>1</v>
      </c>
      <c r="AR35" s="7">
        <v>0</v>
      </c>
      <c r="AT35" s="7" t="s">
        <v>53</v>
      </c>
      <c r="AU35" s="7">
        <v>2</v>
      </c>
      <c r="AW35" s="7">
        <v>1</v>
      </c>
      <c r="AX35" s="7">
        <v>0</v>
      </c>
      <c r="AY35" s="7">
        <v>0</v>
      </c>
      <c r="AZ35" s="7">
        <v>0</v>
      </c>
      <c r="BA35" s="7">
        <v>1</v>
      </c>
      <c r="BB35" s="7">
        <v>0</v>
      </c>
      <c r="BC35" s="7">
        <v>1</v>
      </c>
      <c r="BD35" s="7">
        <v>1</v>
      </c>
      <c r="BG35" s="7">
        <v>0</v>
      </c>
      <c r="BH35" s="7">
        <v>0</v>
      </c>
      <c r="BI35" s="7">
        <v>0</v>
      </c>
      <c r="BJ35" s="7">
        <v>1</v>
      </c>
      <c r="BK35" s="7">
        <v>0</v>
      </c>
      <c r="BL35" s="7">
        <v>0</v>
      </c>
      <c r="BM35" s="7">
        <v>0</v>
      </c>
      <c r="BN35" s="7">
        <v>0</v>
      </c>
      <c r="BO35" s="7">
        <v>0</v>
      </c>
      <c r="BQ35" s="78" t="s">
        <v>734</v>
      </c>
    </row>
    <row r="36" spans="1:69">
      <c r="A36">
        <v>35</v>
      </c>
      <c r="B36" t="s">
        <v>239</v>
      </c>
      <c r="C36">
        <v>8</v>
      </c>
      <c r="E36">
        <v>1</v>
      </c>
      <c r="G36">
        <v>3</v>
      </c>
      <c r="H36">
        <v>100</v>
      </c>
      <c r="I36" t="s">
        <v>33</v>
      </c>
      <c r="J36" t="s">
        <v>33</v>
      </c>
      <c r="K36">
        <v>6</v>
      </c>
      <c r="L36" s="23">
        <f t="shared" si="0"/>
        <v>60</v>
      </c>
      <c r="M36" t="s">
        <v>99</v>
      </c>
      <c r="N36" t="s">
        <v>65</v>
      </c>
      <c r="O36">
        <v>6</v>
      </c>
      <c r="P36" s="23">
        <f t="shared" si="1"/>
        <v>36</v>
      </c>
      <c r="Q36" t="s">
        <v>66</v>
      </c>
      <c r="R36" t="s">
        <v>241</v>
      </c>
      <c r="S36" t="s">
        <v>37</v>
      </c>
      <c r="T36" t="s">
        <v>36</v>
      </c>
      <c r="U36" t="s">
        <v>50</v>
      </c>
      <c r="X36" t="s">
        <v>69</v>
      </c>
      <c r="Y36" t="s">
        <v>41</v>
      </c>
      <c r="Z36" t="s">
        <v>36</v>
      </c>
      <c r="AB36">
        <v>0</v>
      </c>
      <c r="AC36">
        <v>0</v>
      </c>
      <c r="AD36">
        <v>0</v>
      </c>
      <c r="AE36">
        <v>0</v>
      </c>
      <c r="AF36">
        <v>1</v>
      </c>
      <c r="AG36" t="s">
        <v>36</v>
      </c>
      <c r="AI36" s="7">
        <v>0</v>
      </c>
      <c r="AJ36" s="7">
        <v>0</v>
      </c>
      <c r="AK36" s="7">
        <v>0</v>
      </c>
      <c r="AL36" s="7">
        <v>1</v>
      </c>
      <c r="AM36" s="7">
        <v>0</v>
      </c>
      <c r="AN36" s="7">
        <v>0</v>
      </c>
      <c r="AO36" s="7">
        <v>0</v>
      </c>
      <c r="AP36" s="7">
        <v>0</v>
      </c>
      <c r="AQ36" s="7">
        <v>1</v>
      </c>
      <c r="AR36" s="7">
        <v>0</v>
      </c>
      <c r="AT36" s="7" t="s">
        <v>53</v>
      </c>
      <c r="AU36" s="7">
        <v>2</v>
      </c>
      <c r="AW36" s="7">
        <v>1</v>
      </c>
      <c r="AX36" s="7">
        <v>0</v>
      </c>
      <c r="AY36" s="7">
        <v>0</v>
      </c>
      <c r="AZ36" s="7">
        <v>0</v>
      </c>
      <c r="BA36" s="7">
        <v>0</v>
      </c>
      <c r="BB36" s="7">
        <v>0</v>
      </c>
      <c r="BC36" s="7">
        <v>0</v>
      </c>
      <c r="BD36" s="7">
        <v>1</v>
      </c>
      <c r="BG36" s="7">
        <v>0</v>
      </c>
      <c r="BH36" s="7">
        <v>0</v>
      </c>
      <c r="BI36" s="7">
        <v>0</v>
      </c>
      <c r="BJ36" s="7">
        <v>0</v>
      </c>
      <c r="BK36" s="7">
        <v>0</v>
      </c>
      <c r="BL36" s="7">
        <v>0</v>
      </c>
      <c r="BM36" s="7">
        <v>0</v>
      </c>
      <c r="BN36" s="7">
        <v>1</v>
      </c>
      <c r="BO36" s="7">
        <v>0</v>
      </c>
    </row>
    <row r="37" spans="1:69">
      <c r="A37">
        <v>36</v>
      </c>
      <c r="B37" t="s">
        <v>243</v>
      </c>
      <c r="C37">
        <v>1</v>
      </c>
      <c r="E37">
        <v>1</v>
      </c>
      <c r="G37">
        <v>4</v>
      </c>
      <c r="H37">
        <v>100</v>
      </c>
      <c r="I37" t="s">
        <v>33</v>
      </c>
      <c r="J37" t="s">
        <v>33</v>
      </c>
      <c r="K37">
        <v>4</v>
      </c>
      <c r="L37" s="23">
        <f t="shared" si="0"/>
        <v>40</v>
      </c>
      <c r="M37" t="s">
        <v>99</v>
      </c>
      <c r="N37" t="s">
        <v>65</v>
      </c>
      <c r="O37">
        <v>1</v>
      </c>
      <c r="P37" s="23">
        <f t="shared" si="1"/>
        <v>4</v>
      </c>
      <c r="Q37" t="s">
        <v>66</v>
      </c>
      <c r="R37" t="s">
        <v>244</v>
      </c>
      <c r="S37" t="s">
        <v>37</v>
      </c>
      <c r="T37" t="s">
        <v>36</v>
      </c>
      <c r="U37" t="s">
        <v>50</v>
      </c>
      <c r="X37" t="s">
        <v>41</v>
      </c>
      <c r="Y37" t="s">
        <v>41</v>
      </c>
      <c r="Z37" t="s">
        <v>36</v>
      </c>
      <c r="AB37">
        <v>0</v>
      </c>
      <c r="AC37">
        <v>0</v>
      </c>
      <c r="AD37">
        <v>0</v>
      </c>
      <c r="AE37">
        <v>0</v>
      </c>
      <c r="AF37">
        <v>1</v>
      </c>
      <c r="AG37" t="s">
        <v>36</v>
      </c>
      <c r="AI37" s="7">
        <v>1</v>
      </c>
      <c r="AJ37" s="7">
        <v>0</v>
      </c>
      <c r="AK37" s="7">
        <v>0</v>
      </c>
      <c r="AL37" s="7">
        <v>1</v>
      </c>
      <c r="AM37" s="7">
        <v>0</v>
      </c>
      <c r="AN37" s="7">
        <v>1</v>
      </c>
      <c r="AO37" s="7">
        <v>1</v>
      </c>
      <c r="AP37" s="7">
        <v>0</v>
      </c>
      <c r="AQ37" s="7">
        <v>0</v>
      </c>
      <c r="AR37" s="7">
        <v>0</v>
      </c>
      <c r="AT37" s="7" t="s">
        <v>44</v>
      </c>
      <c r="AU37" s="7">
        <v>2</v>
      </c>
      <c r="AW37" s="7">
        <v>1</v>
      </c>
      <c r="AX37" s="7">
        <v>1</v>
      </c>
      <c r="AY37" s="7">
        <v>1</v>
      </c>
      <c r="AZ37" s="7">
        <v>1</v>
      </c>
      <c r="BA37" s="7">
        <v>1</v>
      </c>
      <c r="BB37" s="7">
        <v>1</v>
      </c>
      <c r="BC37" s="7">
        <v>1</v>
      </c>
      <c r="BD37" s="7">
        <v>1</v>
      </c>
      <c r="BG37" s="7">
        <v>0</v>
      </c>
      <c r="BH37" s="7">
        <v>0</v>
      </c>
      <c r="BI37" s="7">
        <v>0</v>
      </c>
      <c r="BJ37" s="7">
        <v>0</v>
      </c>
      <c r="BK37" s="7">
        <v>0</v>
      </c>
      <c r="BL37" s="7">
        <v>0</v>
      </c>
      <c r="BM37" s="7">
        <v>1</v>
      </c>
      <c r="BN37" s="7">
        <v>0</v>
      </c>
      <c r="BO37" s="7">
        <v>1</v>
      </c>
      <c r="BQ37" s="7" t="s">
        <v>245</v>
      </c>
    </row>
    <row r="38" spans="1:69">
      <c r="A38">
        <v>37</v>
      </c>
      <c r="B38" t="s">
        <v>246</v>
      </c>
      <c r="C38">
        <v>2</v>
      </c>
      <c r="E38">
        <v>8</v>
      </c>
      <c r="G38">
        <v>4</v>
      </c>
      <c r="H38">
        <v>90</v>
      </c>
      <c r="I38" t="s">
        <v>33</v>
      </c>
      <c r="J38" t="s">
        <v>33</v>
      </c>
      <c r="K38">
        <v>7</v>
      </c>
      <c r="L38" s="23">
        <f>H38*K38*0.1</f>
        <v>63</v>
      </c>
      <c r="M38" t="s">
        <v>34</v>
      </c>
      <c r="N38" t="s">
        <v>35</v>
      </c>
      <c r="Q38" t="s">
        <v>66</v>
      </c>
      <c r="R38" t="s">
        <v>135</v>
      </c>
      <c r="S38" t="s">
        <v>37</v>
      </c>
      <c r="T38" t="s">
        <v>36</v>
      </c>
      <c r="U38" t="s">
        <v>38</v>
      </c>
      <c r="V38">
        <v>1</v>
      </c>
      <c r="W38" t="s">
        <v>248</v>
      </c>
      <c r="X38" t="s">
        <v>69</v>
      </c>
      <c r="Y38" t="s">
        <v>41</v>
      </c>
      <c r="Z38" t="s">
        <v>36</v>
      </c>
      <c r="AB38">
        <v>0</v>
      </c>
      <c r="AC38">
        <v>0</v>
      </c>
      <c r="AD38">
        <v>1</v>
      </c>
      <c r="AE38">
        <v>0</v>
      </c>
      <c r="AF38">
        <v>0</v>
      </c>
      <c r="AG38" t="s">
        <v>66</v>
      </c>
      <c r="AI38" s="7">
        <v>0</v>
      </c>
      <c r="AJ38" s="7">
        <v>0</v>
      </c>
      <c r="AK38" s="7">
        <v>1</v>
      </c>
      <c r="AL38" s="7">
        <v>1</v>
      </c>
      <c r="AM38" s="7">
        <v>1</v>
      </c>
      <c r="AN38" s="7">
        <v>1</v>
      </c>
      <c r="AO38" s="7">
        <v>0</v>
      </c>
      <c r="AP38" s="7">
        <v>0</v>
      </c>
      <c r="AQ38" s="7">
        <v>1</v>
      </c>
      <c r="AR38" s="7">
        <v>0</v>
      </c>
      <c r="AT38" s="7" t="s">
        <v>44</v>
      </c>
      <c r="AU38" s="7">
        <v>2</v>
      </c>
      <c r="AW38" s="7">
        <v>0</v>
      </c>
      <c r="AX38" s="7">
        <v>0</v>
      </c>
      <c r="AY38" s="7">
        <v>1</v>
      </c>
      <c r="AZ38" s="7">
        <v>1</v>
      </c>
      <c r="BA38" s="7">
        <v>0</v>
      </c>
      <c r="BB38" s="7">
        <v>1</v>
      </c>
      <c r="BC38" s="7">
        <v>0</v>
      </c>
      <c r="BD38" s="7">
        <v>1</v>
      </c>
      <c r="BG38" s="7">
        <v>0</v>
      </c>
      <c r="BH38" s="7">
        <v>1</v>
      </c>
      <c r="BI38" s="7">
        <v>0</v>
      </c>
      <c r="BJ38" s="7">
        <v>0</v>
      </c>
      <c r="BK38" s="7">
        <v>0</v>
      </c>
      <c r="BL38" s="7">
        <v>0</v>
      </c>
      <c r="BM38" s="7">
        <v>1</v>
      </c>
      <c r="BN38" s="7">
        <v>0</v>
      </c>
      <c r="BO38" s="7">
        <v>1</v>
      </c>
    </row>
    <row r="39" spans="1:69" s="19" customFormat="1">
      <c r="A39">
        <v>38</v>
      </c>
      <c r="B39" s="19" t="s">
        <v>252</v>
      </c>
      <c r="C39" s="19">
        <v>2</v>
      </c>
      <c r="E39" s="19">
        <v>8</v>
      </c>
      <c r="G39" s="19">
        <v>4</v>
      </c>
      <c r="H39" s="19">
        <v>75</v>
      </c>
      <c r="I39" s="19" t="s">
        <v>33</v>
      </c>
      <c r="J39" s="19" t="s">
        <v>33</v>
      </c>
      <c r="K39" s="19">
        <v>8</v>
      </c>
      <c r="L39" s="26">
        <f t="shared" si="0"/>
        <v>60</v>
      </c>
      <c r="M39" s="19" t="s">
        <v>34</v>
      </c>
      <c r="N39" s="19" t="s">
        <v>35</v>
      </c>
      <c r="Q39" s="19" t="s">
        <v>66</v>
      </c>
      <c r="R39" s="19" t="s">
        <v>253</v>
      </c>
      <c r="S39" s="19" t="s">
        <v>37</v>
      </c>
      <c r="T39" s="19" t="s">
        <v>36</v>
      </c>
      <c r="U39" s="19" t="s">
        <v>68</v>
      </c>
      <c r="X39" s="19" t="s">
        <v>41</v>
      </c>
      <c r="Y39" s="19" t="s">
        <v>41</v>
      </c>
      <c r="Z39" s="19" t="s">
        <v>36</v>
      </c>
      <c r="AB39" s="19">
        <v>0</v>
      </c>
      <c r="AC39" s="19">
        <v>0</v>
      </c>
      <c r="AD39" s="19">
        <v>0</v>
      </c>
      <c r="AE39" s="19">
        <v>0</v>
      </c>
      <c r="AF39" s="19">
        <v>1</v>
      </c>
      <c r="AG39" s="19" t="s">
        <v>36</v>
      </c>
      <c r="AI39" s="20">
        <v>0</v>
      </c>
      <c r="AJ39" s="20">
        <v>0</v>
      </c>
      <c r="AK39" s="20">
        <v>0</v>
      </c>
      <c r="AL39" s="20">
        <v>0</v>
      </c>
      <c r="AM39" s="20">
        <v>0</v>
      </c>
      <c r="AN39" s="20">
        <v>0</v>
      </c>
      <c r="AO39" s="20">
        <v>0</v>
      </c>
      <c r="AP39" s="20">
        <v>0</v>
      </c>
      <c r="AQ39" s="20">
        <v>0</v>
      </c>
      <c r="AR39" s="20">
        <v>0</v>
      </c>
      <c r="AS39" s="20" t="s">
        <v>226</v>
      </c>
      <c r="AT39" s="20" t="s">
        <v>53</v>
      </c>
      <c r="AU39" s="20">
        <v>3</v>
      </c>
      <c r="AV39" s="20"/>
      <c r="AW39" s="20">
        <v>0</v>
      </c>
      <c r="AX39" s="20">
        <v>1</v>
      </c>
      <c r="AY39" s="20">
        <v>1</v>
      </c>
      <c r="AZ39" s="20">
        <v>0</v>
      </c>
      <c r="BA39" s="20">
        <v>0</v>
      </c>
      <c r="BB39" s="20">
        <v>1</v>
      </c>
      <c r="BC39" s="20">
        <v>0</v>
      </c>
      <c r="BD39" s="20">
        <v>0</v>
      </c>
      <c r="BE39" s="20"/>
      <c r="BF39" s="20"/>
      <c r="BG39" s="20">
        <v>0</v>
      </c>
      <c r="BH39" s="20">
        <v>1</v>
      </c>
      <c r="BI39" s="20">
        <v>1</v>
      </c>
      <c r="BJ39" s="20">
        <v>0</v>
      </c>
      <c r="BK39" s="20">
        <v>0</v>
      </c>
      <c r="BL39" s="20">
        <v>0</v>
      </c>
      <c r="BM39" s="20">
        <v>0</v>
      </c>
      <c r="BN39" s="20">
        <v>0</v>
      </c>
      <c r="BO39" s="20">
        <v>0</v>
      </c>
      <c r="BP39" s="20"/>
      <c r="BQ39" s="20"/>
    </row>
    <row r="40" spans="1:69">
      <c r="A40">
        <v>39</v>
      </c>
      <c r="B40" t="s">
        <v>256</v>
      </c>
      <c r="C40">
        <v>6</v>
      </c>
      <c r="E40">
        <v>8</v>
      </c>
      <c r="G40">
        <v>4</v>
      </c>
      <c r="H40">
        <v>250</v>
      </c>
      <c r="I40" t="s">
        <v>33</v>
      </c>
      <c r="J40" t="s">
        <v>33</v>
      </c>
      <c r="K40">
        <v>8</v>
      </c>
      <c r="L40" s="23">
        <f t="shared" si="0"/>
        <v>200</v>
      </c>
      <c r="M40" t="s">
        <v>34</v>
      </c>
      <c r="N40" t="s">
        <v>65</v>
      </c>
      <c r="O40">
        <v>9</v>
      </c>
      <c r="P40" s="23">
        <f t="shared" ref="P40:P42" si="2">(L40*O40)*0.1</f>
        <v>180</v>
      </c>
      <c r="Q40" t="s">
        <v>36</v>
      </c>
      <c r="S40" t="s">
        <v>37</v>
      </c>
      <c r="T40" t="s">
        <v>36</v>
      </c>
      <c r="U40" t="s">
        <v>38</v>
      </c>
      <c r="V40">
        <v>1</v>
      </c>
      <c r="X40" t="s">
        <v>41</v>
      </c>
      <c r="Y40" t="s">
        <v>41</v>
      </c>
      <c r="Z40" t="s">
        <v>36</v>
      </c>
      <c r="AB40">
        <v>0</v>
      </c>
      <c r="AC40">
        <v>0</v>
      </c>
      <c r="AD40">
        <v>0</v>
      </c>
      <c r="AE40">
        <v>0</v>
      </c>
      <c r="AF40">
        <v>1</v>
      </c>
      <c r="AG40" t="s">
        <v>36</v>
      </c>
      <c r="AI40" s="7">
        <v>0</v>
      </c>
      <c r="AJ40" s="7">
        <v>0</v>
      </c>
      <c r="AK40" s="7">
        <v>0</v>
      </c>
      <c r="AL40" s="7">
        <v>1</v>
      </c>
      <c r="AM40" s="7">
        <v>0</v>
      </c>
      <c r="AN40" s="7">
        <v>1</v>
      </c>
      <c r="AO40" s="7">
        <v>0</v>
      </c>
      <c r="AP40" s="7">
        <v>0</v>
      </c>
      <c r="AQ40" s="7">
        <v>0</v>
      </c>
      <c r="AR40" s="7">
        <v>0</v>
      </c>
      <c r="AT40" s="7" t="s">
        <v>53</v>
      </c>
      <c r="AU40" s="7">
        <v>2</v>
      </c>
      <c r="AW40" s="7">
        <v>1</v>
      </c>
      <c r="AX40" s="7">
        <v>0</v>
      </c>
      <c r="AY40" s="7">
        <v>0</v>
      </c>
      <c r="AZ40" s="7">
        <v>0</v>
      </c>
      <c r="BA40" s="7">
        <v>0</v>
      </c>
      <c r="BB40" s="7">
        <v>0</v>
      </c>
      <c r="BC40" s="7">
        <v>0</v>
      </c>
      <c r="BD40" s="7">
        <v>0</v>
      </c>
      <c r="BG40" s="7">
        <v>0</v>
      </c>
      <c r="BH40" s="7">
        <v>0</v>
      </c>
      <c r="BI40" s="7">
        <v>0</v>
      </c>
      <c r="BJ40" s="7">
        <v>0</v>
      </c>
      <c r="BK40" s="7">
        <v>0</v>
      </c>
      <c r="BL40" s="7">
        <v>0</v>
      </c>
      <c r="BM40" s="7">
        <v>1</v>
      </c>
      <c r="BN40" s="7">
        <v>0</v>
      </c>
      <c r="BO40" s="7">
        <v>0</v>
      </c>
    </row>
    <row r="41" spans="1:69">
      <c r="A41">
        <v>40</v>
      </c>
      <c r="B41" t="s">
        <v>258</v>
      </c>
      <c r="C41">
        <v>2</v>
      </c>
      <c r="E41">
        <v>8</v>
      </c>
      <c r="G41">
        <v>4</v>
      </c>
      <c r="H41">
        <v>30</v>
      </c>
      <c r="I41" t="s">
        <v>33</v>
      </c>
      <c r="J41" t="s">
        <v>33</v>
      </c>
      <c r="K41">
        <v>3</v>
      </c>
      <c r="L41" s="23">
        <f t="shared" si="0"/>
        <v>9</v>
      </c>
      <c r="M41" t="s">
        <v>34</v>
      </c>
      <c r="N41" t="s">
        <v>35</v>
      </c>
      <c r="P41" s="23"/>
      <c r="Q41" t="s">
        <v>66</v>
      </c>
      <c r="R41" t="s">
        <v>135</v>
      </c>
      <c r="S41" t="s">
        <v>37</v>
      </c>
      <c r="T41" t="s">
        <v>36</v>
      </c>
      <c r="U41" t="s">
        <v>38</v>
      </c>
      <c r="V41">
        <v>2</v>
      </c>
      <c r="W41" t="s">
        <v>68</v>
      </c>
      <c r="X41" t="s">
        <v>41</v>
      </c>
      <c r="Y41" t="s">
        <v>41</v>
      </c>
      <c r="Z41" t="s">
        <v>36</v>
      </c>
      <c r="AB41">
        <v>0</v>
      </c>
      <c r="AC41">
        <v>0</v>
      </c>
      <c r="AD41">
        <v>0</v>
      </c>
      <c r="AE41">
        <v>0</v>
      </c>
      <c r="AF41">
        <v>1</v>
      </c>
      <c r="AG41" t="s">
        <v>36</v>
      </c>
      <c r="AI41" s="7">
        <v>0</v>
      </c>
      <c r="AJ41" s="7">
        <v>0</v>
      </c>
      <c r="AK41" s="7">
        <v>0</v>
      </c>
      <c r="AL41" s="7">
        <v>1</v>
      </c>
      <c r="AM41" s="7">
        <v>0</v>
      </c>
      <c r="AN41" s="7">
        <v>0</v>
      </c>
      <c r="AO41" s="7">
        <v>0</v>
      </c>
      <c r="AP41" s="7">
        <v>0</v>
      </c>
      <c r="AQ41" s="7">
        <v>0</v>
      </c>
      <c r="AR41" s="7">
        <v>0</v>
      </c>
      <c r="AT41" s="7" t="s">
        <v>53</v>
      </c>
      <c r="AU41" s="7">
        <v>2</v>
      </c>
      <c r="AW41" s="7">
        <v>1</v>
      </c>
      <c r="AX41" s="7">
        <v>0</v>
      </c>
      <c r="AY41" s="7">
        <v>0</v>
      </c>
      <c r="AZ41" s="7">
        <v>1</v>
      </c>
      <c r="BA41" s="7">
        <v>0</v>
      </c>
      <c r="BB41" s="7">
        <v>0</v>
      </c>
      <c r="BC41" s="7">
        <v>0</v>
      </c>
      <c r="BD41" s="7">
        <v>1</v>
      </c>
      <c r="BG41" s="7">
        <v>0</v>
      </c>
      <c r="BH41" s="7">
        <v>0</v>
      </c>
      <c r="BI41" s="7">
        <v>0</v>
      </c>
      <c r="BJ41" s="7">
        <v>0</v>
      </c>
      <c r="BK41" s="7">
        <v>0</v>
      </c>
      <c r="BL41" s="7">
        <v>0</v>
      </c>
      <c r="BM41" s="7">
        <v>1</v>
      </c>
      <c r="BN41" s="7">
        <v>0</v>
      </c>
      <c r="BO41" s="7">
        <v>0</v>
      </c>
    </row>
    <row r="42" spans="1:69">
      <c r="A42">
        <v>41</v>
      </c>
      <c r="B42" t="s">
        <v>259</v>
      </c>
      <c r="C42">
        <v>2</v>
      </c>
      <c r="E42">
        <v>6</v>
      </c>
      <c r="G42">
        <v>3</v>
      </c>
      <c r="H42">
        <v>35</v>
      </c>
      <c r="I42" t="s">
        <v>33</v>
      </c>
      <c r="J42" t="s">
        <v>33</v>
      </c>
      <c r="K42">
        <v>5</v>
      </c>
      <c r="L42" s="23">
        <f t="shared" si="0"/>
        <v>17.5</v>
      </c>
      <c r="M42" t="s">
        <v>34</v>
      </c>
      <c r="N42" t="s">
        <v>65</v>
      </c>
      <c r="O42">
        <v>7</v>
      </c>
      <c r="P42" s="23">
        <f t="shared" si="2"/>
        <v>12.25</v>
      </c>
      <c r="Q42" t="s">
        <v>66</v>
      </c>
      <c r="R42" t="s">
        <v>135</v>
      </c>
      <c r="S42" t="s">
        <v>37</v>
      </c>
      <c r="T42" t="s">
        <v>36</v>
      </c>
      <c r="U42" t="s">
        <v>38</v>
      </c>
      <c r="V42">
        <v>2</v>
      </c>
      <c r="W42" t="s">
        <v>261</v>
      </c>
      <c r="X42" t="s">
        <v>41</v>
      </c>
      <c r="Y42" t="s">
        <v>41</v>
      </c>
      <c r="Z42" t="s">
        <v>36</v>
      </c>
      <c r="AB42">
        <v>0</v>
      </c>
      <c r="AC42">
        <v>0</v>
      </c>
      <c r="AD42">
        <v>0</v>
      </c>
      <c r="AE42">
        <v>0</v>
      </c>
      <c r="AF42">
        <v>1</v>
      </c>
      <c r="AG42" t="s">
        <v>36</v>
      </c>
      <c r="AI42" s="7">
        <v>0</v>
      </c>
      <c r="AJ42" s="7">
        <v>0</v>
      </c>
      <c r="AK42" s="7">
        <v>0</v>
      </c>
      <c r="AL42" s="7">
        <v>1</v>
      </c>
      <c r="AM42" s="7">
        <v>0</v>
      </c>
      <c r="AN42" s="7">
        <v>1</v>
      </c>
      <c r="AO42" s="7">
        <v>0</v>
      </c>
      <c r="AP42" s="7">
        <v>0</v>
      </c>
      <c r="AQ42" s="7">
        <v>0</v>
      </c>
      <c r="AR42" s="7">
        <v>0</v>
      </c>
      <c r="AT42" s="7" t="s">
        <v>44</v>
      </c>
      <c r="AU42" s="7">
        <v>2</v>
      </c>
      <c r="AW42" s="7">
        <v>1</v>
      </c>
      <c r="AX42" s="7">
        <v>0</v>
      </c>
      <c r="AY42" s="7">
        <v>1</v>
      </c>
      <c r="AZ42" s="7">
        <v>1</v>
      </c>
      <c r="BA42" s="7">
        <v>0</v>
      </c>
      <c r="BB42" s="7">
        <v>0</v>
      </c>
      <c r="BC42" s="7">
        <v>0</v>
      </c>
      <c r="BD42" s="7">
        <v>1</v>
      </c>
      <c r="BG42" s="7">
        <v>0</v>
      </c>
      <c r="BH42" s="7">
        <v>0</v>
      </c>
      <c r="BI42" s="7">
        <v>0</v>
      </c>
      <c r="BJ42" s="7">
        <v>0</v>
      </c>
      <c r="BK42" s="7">
        <v>0</v>
      </c>
      <c r="BL42" s="7">
        <v>1</v>
      </c>
      <c r="BM42" s="7">
        <v>1</v>
      </c>
      <c r="BN42" s="7">
        <v>0</v>
      </c>
      <c r="BO42" s="7">
        <v>1</v>
      </c>
    </row>
    <row r="43" spans="1:69">
      <c r="A43">
        <v>42</v>
      </c>
      <c r="B43" t="s">
        <v>262</v>
      </c>
      <c r="C43">
        <v>6</v>
      </c>
      <c r="E43">
        <v>8</v>
      </c>
      <c r="G43">
        <v>3</v>
      </c>
      <c r="H43">
        <v>20</v>
      </c>
      <c r="I43" t="s">
        <v>33</v>
      </c>
      <c r="J43" t="s">
        <v>59</v>
      </c>
      <c r="L43" s="23">
        <f t="shared" si="0"/>
        <v>0</v>
      </c>
      <c r="Q43" t="s">
        <v>36</v>
      </c>
      <c r="S43" t="s">
        <v>37</v>
      </c>
      <c r="T43" t="s">
        <v>36</v>
      </c>
      <c r="U43" t="s">
        <v>38</v>
      </c>
      <c r="V43">
        <v>1</v>
      </c>
      <c r="X43" t="s">
        <v>69</v>
      </c>
      <c r="Y43" t="s">
        <v>41</v>
      </c>
      <c r="Z43" t="s">
        <v>36</v>
      </c>
      <c r="AB43">
        <v>0</v>
      </c>
      <c r="AC43">
        <v>0</v>
      </c>
      <c r="AD43">
        <v>0</v>
      </c>
      <c r="AE43">
        <v>0</v>
      </c>
      <c r="AF43">
        <v>1</v>
      </c>
      <c r="AG43" t="s">
        <v>36</v>
      </c>
      <c r="AI43" s="7">
        <v>0</v>
      </c>
      <c r="AJ43" s="7">
        <v>0</v>
      </c>
      <c r="AK43" s="7">
        <v>0</v>
      </c>
      <c r="AL43" s="7">
        <v>1</v>
      </c>
      <c r="AM43" s="7">
        <v>0</v>
      </c>
      <c r="AN43" s="7">
        <v>0</v>
      </c>
      <c r="AO43" s="7">
        <v>1</v>
      </c>
      <c r="AP43" s="7">
        <v>0</v>
      </c>
      <c r="AQ43" s="7">
        <v>0</v>
      </c>
      <c r="AR43" s="7">
        <v>0</v>
      </c>
      <c r="AT43" s="7" t="s">
        <v>44</v>
      </c>
      <c r="AU43" s="7">
        <v>2</v>
      </c>
      <c r="AW43" s="7">
        <v>0</v>
      </c>
      <c r="AX43" s="7">
        <v>1</v>
      </c>
      <c r="AY43" s="7">
        <v>1</v>
      </c>
      <c r="AZ43" s="7">
        <v>1</v>
      </c>
      <c r="BA43" s="7">
        <v>1</v>
      </c>
      <c r="BB43" s="7">
        <v>1</v>
      </c>
      <c r="BC43" s="7">
        <v>1</v>
      </c>
      <c r="BD43" s="7">
        <v>0</v>
      </c>
      <c r="BG43" s="7">
        <v>0</v>
      </c>
      <c r="BH43" s="7">
        <v>0</v>
      </c>
      <c r="BI43" s="7">
        <v>0</v>
      </c>
      <c r="BJ43" s="7">
        <v>0</v>
      </c>
      <c r="BK43" s="7">
        <v>0</v>
      </c>
      <c r="BL43" s="7">
        <v>1</v>
      </c>
      <c r="BM43" s="7">
        <v>1</v>
      </c>
      <c r="BN43" s="7">
        <v>1</v>
      </c>
      <c r="BO43" s="7">
        <v>1</v>
      </c>
    </row>
    <row r="44" spans="1:69">
      <c r="A44">
        <v>43</v>
      </c>
      <c r="B44" t="s">
        <v>267</v>
      </c>
      <c r="C44">
        <v>4</v>
      </c>
      <c r="E44">
        <v>9</v>
      </c>
      <c r="G44">
        <v>4</v>
      </c>
      <c r="H44">
        <v>15</v>
      </c>
      <c r="I44" t="s">
        <v>59</v>
      </c>
      <c r="J44" t="s">
        <v>59</v>
      </c>
      <c r="L44" s="23">
        <f t="shared" si="0"/>
        <v>0</v>
      </c>
      <c r="Q44" t="s">
        <v>36</v>
      </c>
      <c r="S44" t="s">
        <v>37</v>
      </c>
      <c r="T44" t="s">
        <v>36</v>
      </c>
      <c r="U44" t="s">
        <v>50</v>
      </c>
      <c r="X44" t="s">
        <v>41</v>
      </c>
      <c r="Y44" t="s">
        <v>41</v>
      </c>
      <c r="Z44" t="s">
        <v>36</v>
      </c>
      <c r="AB44">
        <v>0</v>
      </c>
      <c r="AC44">
        <v>0</v>
      </c>
      <c r="AD44">
        <v>0</v>
      </c>
      <c r="AE44">
        <v>0</v>
      </c>
      <c r="AF44">
        <v>1</v>
      </c>
      <c r="AG44" t="s">
        <v>36</v>
      </c>
      <c r="AI44" s="7">
        <v>1</v>
      </c>
      <c r="AJ44" s="7">
        <v>1</v>
      </c>
      <c r="AK44" s="7">
        <v>0</v>
      </c>
      <c r="AL44" s="7">
        <v>1</v>
      </c>
      <c r="AM44" s="7">
        <v>0</v>
      </c>
      <c r="AN44" s="7">
        <v>1</v>
      </c>
      <c r="AO44" s="7">
        <v>1</v>
      </c>
      <c r="AP44" s="7">
        <v>0</v>
      </c>
      <c r="AQ44" s="7">
        <v>0</v>
      </c>
      <c r="AR44" s="7">
        <v>0</v>
      </c>
      <c r="AT44" s="7" t="s">
        <v>53</v>
      </c>
      <c r="AU44" s="7">
        <v>2</v>
      </c>
      <c r="AW44" s="7">
        <v>1</v>
      </c>
      <c r="AX44" s="7">
        <v>1</v>
      </c>
      <c r="AY44" s="7">
        <v>0</v>
      </c>
      <c r="AZ44" s="7">
        <v>0</v>
      </c>
      <c r="BA44" s="7">
        <v>0</v>
      </c>
      <c r="BB44" s="7">
        <v>0</v>
      </c>
      <c r="BC44" s="7">
        <v>0</v>
      </c>
      <c r="BD44" s="7">
        <v>1</v>
      </c>
      <c r="BG44" s="7">
        <v>1</v>
      </c>
      <c r="BH44" s="7">
        <v>0</v>
      </c>
      <c r="BI44" s="7">
        <v>0</v>
      </c>
      <c r="BJ44" s="7">
        <v>0</v>
      </c>
      <c r="BK44" s="7">
        <v>0</v>
      </c>
      <c r="BL44" s="7">
        <v>0</v>
      </c>
      <c r="BM44" s="7">
        <v>0</v>
      </c>
      <c r="BN44" s="7">
        <v>0</v>
      </c>
      <c r="BO44" s="7">
        <v>1</v>
      </c>
    </row>
    <row r="45" spans="1:69">
      <c r="A45">
        <v>44</v>
      </c>
      <c r="B45" t="s">
        <v>271</v>
      </c>
      <c r="C45">
        <v>2</v>
      </c>
      <c r="E45">
        <v>8</v>
      </c>
      <c r="G45">
        <v>1</v>
      </c>
      <c r="H45">
        <v>85</v>
      </c>
      <c r="I45" t="s">
        <v>33</v>
      </c>
      <c r="J45" t="s">
        <v>33</v>
      </c>
      <c r="K45">
        <v>3</v>
      </c>
      <c r="L45" s="23">
        <f t="shared" si="0"/>
        <v>25.5</v>
      </c>
      <c r="M45" t="s">
        <v>34</v>
      </c>
      <c r="N45" t="s">
        <v>35</v>
      </c>
      <c r="Q45" t="s">
        <v>36</v>
      </c>
      <c r="S45" t="s">
        <v>37</v>
      </c>
      <c r="T45" t="s">
        <v>66</v>
      </c>
      <c r="U45" t="s">
        <v>50</v>
      </c>
      <c r="X45" t="s">
        <v>69</v>
      </c>
      <c r="Y45" t="s">
        <v>69</v>
      </c>
      <c r="Z45" t="s">
        <v>36</v>
      </c>
      <c r="AB45">
        <v>1</v>
      </c>
      <c r="AC45">
        <v>0</v>
      </c>
      <c r="AD45">
        <v>1</v>
      </c>
      <c r="AE45">
        <v>0</v>
      </c>
      <c r="AF45">
        <v>0</v>
      </c>
      <c r="AG45" t="s">
        <v>66</v>
      </c>
      <c r="AI45" s="7">
        <v>1</v>
      </c>
      <c r="AJ45" s="7">
        <v>1</v>
      </c>
      <c r="AK45" s="7">
        <v>0</v>
      </c>
      <c r="AL45" s="7">
        <v>1</v>
      </c>
      <c r="AM45" s="7">
        <v>0</v>
      </c>
      <c r="AN45" s="7">
        <v>1</v>
      </c>
      <c r="AO45" s="7">
        <v>0</v>
      </c>
      <c r="AP45" s="7">
        <v>0</v>
      </c>
      <c r="AQ45" s="7">
        <v>0</v>
      </c>
      <c r="AR45" s="7">
        <v>0</v>
      </c>
      <c r="AT45" s="7" t="s">
        <v>44</v>
      </c>
      <c r="AU45" s="7">
        <v>2</v>
      </c>
      <c r="AW45" s="7">
        <v>1</v>
      </c>
      <c r="AX45" s="7">
        <v>1</v>
      </c>
      <c r="AY45" s="7">
        <v>0</v>
      </c>
      <c r="AZ45" s="7">
        <v>1</v>
      </c>
      <c r="BA45" s="7">
        <v>0</v>
      </c>
      <c r="BB45" s="7">
        <v>1</v>
      </c>
      <c r="BC45" s="7">
        <v>1</v>
      </c>
      <c r="BD45" s="7">
        <v>1</v>
      </c>
      <c r="BG45" s="7">
        <v>0</v>
      </c>
      <c r="BH45" s="7">
        <v>0</v>
      </c>
      <c r="BI45" s="7">
        <v>0</v>
      </c>
      <c r="BJ45" s="7">
        <v>0</v>
      </c>
      <c r="BK45" s="7">
        <v>1</v>
      </c>
      <c r="BL45" s="7">
        <v>0</v>
      </c>
      <c r="BM45" s="7">
        <v>1</v>
      </c>
      <c r="BN45" s="7">
        <v>0</v>
      </c>
      <c r="BO45" s="7">
        <v>0</v>
      </c>
    </row>
    <row r="46" spans="1:69">
      <c r="A46">
        <v>45</v>
      </c>
      <c r="B46" t="s">
        <v>276</v>
      </c>
      <c r="C46">
        <v>2</v>
      </c>
      <c r="E46">
        <v>8</v>
      </c>
      <c r="G46">
        <v>4</v>
      </c>
      <c r="H46">
        <v>50</v>
      </c>
      <c r="I46" t="s">
        <v>33</v>
      </c>
      <c r="J46" t="s">
        <v>33</v>
      </c>
      <c r="K46">
        <v>7</v>
      </c>
      <c r="L46" s="23">
        <f t="shared" si="0"/>
        <v>35</v>
      </c>
      <c r="M46" t="s">
        <v>34</v>
      </c>
      <c r="N46" t="s">
        <v>35</v>
      </c>
      <c r="Q46" t="s">
        <v>36</v>
      </c>
      <c r="S46" t="s">
        <v>37</v>
      </c>
      <c r="T46" t="s">
        <v>66</v>
      </c>
      <c r="U46" t="s">
        <v>38</v>
      </c>
      <c r="V46">
        <v>3</v>
      </c>
      <c r="W46" t="s">
        <v>277</v>
      </c>
      <c r="X46" t="s">
        <v>69</v>
      </c>
      <c r="Y46" t="s">
        <v>41</v>
      </c>
      <c r="Z46" t="s">
        <v>36</v>
      </c>
      <c r="AB46">
        <v>0</v>
      </c>
      <c r="AC46">
        <v>0</v>
      </c>
      <c r="AD46">
        <v>1</v>
      </c>
      <c r="AE46">
        <v>0</v>
      </c>
      <c r="AF46">
        <v>0</v>
      </c>
      <c r="AG46" t="s">
        <v>66</v>
      </c>
      <c r="AI46" s="7">
        <v>1</v>
      </c>
      <c r="AJ46" s="7">
        <v>0</v>
      </c>
      <c r="AK46" s="7">
        <v>0</v>
      </c>
      <c r="AL46" s="7">
        <v>1</v>
      </c>
      <c r="AM46" s="7">
        <v>0</v>
      </c>
      <c r="AN46" s="7">
        <v>1</v>
      </c>
      <c r="AO46" s="7">
        <v>1</v>
      </c>
      <c r="AP46" s="7">
        <v>0</v>
      </c>
      <c r="AQ46" s="7">
        <v>0</v>
      </c>
      <c r="AR46" s="7">
        <v>0</v>
      </c>
      <c r="AT46" s="7" t="s">
        <v>53</v>
      </c>
      <c r="AU46" s="7">
        <v>2</v>
      </c>
      <c r="AW46" s="7">
        <v>1</v>
      </c>
      <c r="AX46" s="7">
        <v>0</v>
      </c>
      <c r="AY46" s="7">
        <v>1</v>
      </c>
      <c r="AZ46" s="7">
        <v>0</v>
      </c>
      <c r="BA46" s="7">
        <v>1</v>
      </c>
      <c r="BB46" s="7">
        <v>0</v>
      </c>
      <c r="BC46" s="7">
        <v>0</v>
      </c>
      <c r="BD46" s="7">
        <v>1</v>
      </c>
      <c r="BG46" s="7">
        <v>0</v>
      </c>
      <c r="BH46" s="7">
        <v>0</v>
      </c>
      <c r="BI46" s="7">
        <v>0</v>
      </c>
      <c r="BJ46" s="7">
        <v>0</v>
      </c>
      <c r="BK46" s="7">
        <v>1</v>
      </c>
      <c r="BL46" s="7">
        <v>0</v>
      </c>
      <c r="BM46" s="7">
        <v>1</v>
      </c>
      <c r="BN46" s="7">
        <v>0</v>
      </c>
      <c r="BO46" s="7">
        <v>1</v>
      </c>
      <c r="BQ46" s="7" t="s">
        <v>280</v>
      </c>
    </row>
    <row r="47" spans="1:69">
      <c r="A47">
        <v>46</v>
      </c>
      <c r="B47" t="s">
        <v>281</v>
      </c>
      <c r="C47">
        <v>8</v>
      </c>
      <c r="E47">
        <v>8</v>
      </c>
      <c r="G47">
        <v>4</v>
      </c>
      <c r="H47">
        <v>70</v>
      </c>
      <c r="I47" t="s">
        <v>33</v>
      </c>
      <c r="J47" t="s">
        <v>33</v>
      </c>
      <c r="K47">
        <v>3</v>
      </c>
      <c r="L47" s="23">
        <f t="shared" si="0"/>
        <v>21</v>
      </c>
      <c r="M47" t="s">
        <v>99</v>
      </c>
      <c r="N47" t="s">
        <v>65</v>
      </c>
      <c r="O47">
        <v>3</v>
      </c>
      <c r="P47" s="23">
        <f t="shared" ref="P47" si="3">(L47*O47)*0.1</f>
        <v>6.3000000000000007</v>
      </c>
      <c r="Q47" t="s">
        <v>36</v>
      </c>
      <c r="S47" t="s">
        <v>37</v>
      </c>
      <c r="T47" t="s">
        <v>36</v>
      </c>
      <c r="U47" t="s">
        <v>38</v>
      </c>
      <c r="V47">
        <v>2</v>
      </c>
      <c r="X47" t="s">
        <v>41</v>
      </c>
      <c r="Y47" t="s">
        <v>41</v>
      </c>
      <c r="Z47" t="s">
        <v>36</v>
      </c>
      <c r="AB47">
        <v>0</v>
      </c>
      <c r="AC47">
        <v>0</v>
      </c>
      <c r="AD47">
        <v>0</v>
      </c>
      <c r="AE47">
        <v>0</v>
      </c>
      <c r="AF47">
        <v>1</v>
      </c>
      <c r="AG47" t="s">
        <v>36</v>
      </c>
      <c r="AI47" s="7">
        <v>1</v>
      </c>
      <c r="AJ47" s="7">
        <v>1</v>
      </c>
      <c r="AK47" s="7">
        <v>0</v>
      </c>
      <c r="AL47" s="7">
        <v>1</v>
      </c>
      <c r="AM47" s="7">
        <v>0</v>
      </c>
      <c r="AN47" s="7">
        <v>1</v>
      </c>
      <c r="AO47" s="7">
        <v>1</v>
      </c>
      <c r="AP47" s="7">
        <v>0</v>
      </c>
      <c r="AQ47" s="7">
        <v>0</v>
      </c>
      <c r="AR47" s="7">
        <v>0</v>
      </c>
      <c r="AT47" s="7" t="s">
        <v>44</v>
      </c>
      <c r="AU47" s="7">
        <v>1</v>
      </c>
      <c r="AW47" s="7">
        <v>1</v>
      </c>
      <c r="AX47" s="7">
        <v>1</v>
      </c>
      <c r="AY47" s="7">
        <v>1</v>
      </c>
      <c r="AZ47" s="7">
        <v>1</v>
      </c>
      <c r="BA47" s="7">
        <v>0</v>
      </c>
      <c r="BB47" s="7">
        <v>1</v>
      </c>
      <c r="BC47" s="7">
        <v>1</v>
      </c>
      <c r="BD47" s="7">
        <v>1</v>
      </c>
      <c r="BG47" s="7">
        <v>0</v>
      </c>
      <c r="BH47" s="7">
        <v>0</v>
      </c>
      <c r="BI47" s="7">
        <v>0</v>
      </c>
      <c r="BJ47" s="7">
        <v>0</v>
      </c>
      <c r="BK47" s="7">
        <v>0</v>
      </c>
      <c r="BL47" s="7">
        <v>0</v>
      </c>
      <c r="BM47" s="7">
        <v>1</v>
      </c>
      <c r="BN47" s="7">
        <v>0</v>
      </c>
      <c r="BO47" s="7">
        <v>0</v>
      </c>
    </row>
    <row r="48" spans="1:69">
      <c r="A48">
        <v>47</v>
      </c>
      <c r="B48" t="s">
        <v>282</v>
      </c>
      <c r="C48">
        <v>13</v>
      </c>
      <c r="E48">
        <v>5</v>
      </c>
      <c r="G48">
        <v>4</v>
      </c>
      <c r="H48">
        <v>50</v>
      </c>
      <c r="I48" t="s">
        <v>33</v>
      </c>
      <c r="J48" t="s">
        <v>33</v>
      </c>
      <c r="K48" s="22" t="s">
        <v>501</v>
      </c>
      <c r="L48" s="70">
        <v>0</v>
      </c>
      <c r="M48" t="s">
        <v>99</v>
      </c>
      <c r="N48" t="s">
        <v>35</v>
      </c>
      <c r="Q48" t="s">
        <v>66</v>
      </c>
      <c r="S48" t="s">
        <v>37</v>
      </c>
      <c r="T48" t="s">
        <v>36</v>
      </c>
      <c r="U48" t="s">
        <v>50</v>
      </c>
      <c r="X48" t="s">
        <v>69</v>
      </c>
      <c r="Y48" t="s">
        <v>69</v>
      </c>
      <c r="Z48" t="s">
        <v>36</v>
      </c>
      <c r="AB48">
        <v>1</v>
      </c>
      <c r="AC48">
        <v>0</v>
      </c>
      <c r="AD48">
        <v>0</v>
      </c>
      <c r="AE48">
        <v>0</v>
      </c>
      <c r="AF48">
        <v>0</v>
      </c>
      <c r="AG48" t="s">
        <v>36</v>
      </c>
      <c r="AI48" s="7">
        <v>0</v>
      </c>
      <c r="AJ48" s="7">
        <v>0</v>
      </c>
      <c r="AK48" s="7">
        <v>0</v>
      </c>
      <c r="AL48" s="7">
        <v>1</v>
      </c>
      <c r="AM48" s="7">
        <v>0</v>
      </c>
      <c r="AN48" s="7">
        <v>0</v>
      </c>
      <c r="AO48" s="7">
        <v>0</v>
      </c>
      <c r="AP48" s="7">
        <v>0</v>
      </c>
      <c r="AQ48" s="7">
        <v>0</v>
      </c>
      <c r="AR48" s="7">
        <v>0</v>
      </c>
      <c r="AT48" s="7" t="s">
        <v>44</v>
      </c>
      <c r="AU48" s="7">
        <v>2</v>
      </c>
      <c r="AW48" s="7">
        <v>0</v>
      </c>
      <c r="AX48" s="7">
        <v>0</v>
      </c>
      <c r="AY48" s="7">
        <v>0</v>
      </c>
      <c r="AZ48" s="7">
        <v>1</v>
      </c>
      <c r="BA48" s="7">
        <v>0</v>
      </c>
      <c r="BB48" s="7">
        <v>0</v>
      </c>
      <c r="BC48" s="7">
        <v>0</v>
      </c>
      <c r="BD48" s="7">
        <v>0</v>
      </c>
      <c r="BG48" s="7">
        <v>0</v>
      </c>
      <c r="BH48" s="7">
        <v>1</v>
      </c>
      <c r="BI48" s="7">
        <v>0</v>
      </c>
      <c r="BJ48" s="7">
        <v>0</v>
      </c>
      <c r="BK48" s="7">
        <v>0</v>
      </c>
      <c r="BL48" s="7">
        <v>0</v>
      </c>
      <c r="BM48" s="7">
        <v>0</v>
      </c>
      <c r="BN48" s="7">
        <v>0</v>
      </c>
      <c r="BO48" s="7">
        <v>0</v>
      </c>
    </row>
    <row r="49" spans="1:69">
      <c r="A49">
        <v>48</v>
      </c>
      <c r="B49" t="s">
        <v>285</v>
      </c>
      <c r="C49">
        <v>9</v>
      </c>
      <c r="E49">
        <v>8</v>
      </c>
      <c r="G49">
        <v>3</v>
      </c>
      <c r="H49">
        <v>90</v>
      </c>
      <c r="I49" t="s">
        <v>33</v>
      </c>
      <c r="J49" t="s">
        <v>33</v>
      </c>
      <c r="K49">
        <v>3</v>
      </c>
      <c r="L49" s="23">
        <f t="shared" si="0"/>
        <v>27</v>
      </c>
      <c r="M49" t="s">
        <v>34</v>
      </c>
      <c r="N49" t="s">
        <v>35</v>
      </c>
      <c r="Q49" t="s">
        <v>66</v>
      </c>
      <c r="R49" t="s">
        <v>287</v>
      </c>
      <c r="S49" t="s">
        <v>37</v>
      </c>
      <c r="T49" t="s">
        <v>36</v>
      </c>
      <c r="U49" t="s">
        <v>38</v>
      </c>
      <c r="V49">
        <v>2</v>
      </c>
      <c r="W49" t="s">
        <v>288</v>
      </c>
      <c r="X49" t="s">
        <v>69</v>
      </c>
      <c r="Y49" t="s">
        <v>41</v>
      </c>
      <c r="Z49" t="s">
        <v>36</v>
      </c>
      <c r="AB49">
        <v>1</v>
      </c>
      <c r="AC49">
        <v>0</v>
      </c>
      <c r="AD49">
        <v>0</v>
      </c>
      <c r="AE49">
        <v>0</v>
      </c>
      <c r="AF49">
        <v>0</v>
      </c>
      <c r="AG49" t="s">
        <v>36</v>
      </c>
      <c r="AI49" s="7">
        <v>0</v>
      </c>
      <c r="AJ49" s="7">
        <v>0</v>
      </c>
      <c r="AK49" s="7">
        <v>0</v>
      </c>
      <c r="AL49" s="7">
        <v>1</v>
      </c>
      <c r="AM49" s="7">
        <v>0</v>
      </c>
      <c r="AN49" s="7">
        <v>1</v>
      </c>
      <c r="AO49" s="7">
        <v>1</v>
      </c>
      <c r="AP49" s="7">
        <v>0</v>
      </c>
      <c r="AQ49" s="7">
        <v>0</v>
      </c>
      <c r="AR49" s="7">
        <v>0</v>
      </c>
      <c r="AT49" s="7" t="s">
        <v>44</v>
      </c>
      <c r="AU49" s="7">
        <v>2</v>
      </c>
      <c r="AW49" s="7">
        <v>1</v>
      </c>
      <c r="AX49" s="7">
        <v>0</v>
      </c>
      <c r="AY49" s="7">
        <v>0</v>
      </c>
      <c r="AZ49" s="7">
        <v>0</v>
      </c>
      <c r="BA49" s="7">
        <v>0</v>
      </c>
      <c r="BB49" s="7">
        <v>0</v>
      </c>
      <c r="BC49" s="7">
        <v>0</v>
      </c>
      <c r="BD49" s="7">
        <v>0</v>
      </c>
      <c r="BG49" s="7">
        <v>0</v>
      </c>
      <c r="BH49" s="7">
        <v>0</v>
      </c>
      <c r="BI49" s="7">
        <v>0</v>
      </c>
      <c r="BJ49" s="7">
        <v>1</v>
      </c>
      <c r="BK49" s="7">
        <v>0</v>
      </c>
      <c r="BL49" s="7">
        <v>1</v>
      </c>
      <c r="BM49" s="7">
        <v>0</v>
      </c>
      <c r="BN49" s="7">
        <v>0</v>
      </c>
      <c r="BO49" s="7">
        <v>0</v>
      </c>
    </row>
    <row r="50" spans="1:69">
      <c r="A50">
        <v>49</v>
      </c>
      <c r="B50" t="s">
        <v>290</v>
      </c>
      <c r="C50">
        <v>4</v>
      </c>
      <c r="E50">
        <v>6</v>
      </c>
      <c r="G50">
        <v>3</v>
      </c>
      <c r="H50" s="3">
        <v>26</v>
      </c>
      <c r="I50" t="s">
        <v>33</v>
      </c>
      <c r="J50" t="s">
        <v>33</v>
      </c>
      <c r="K50">
        <v>5</v>
      </c>
      <c r="L50" s="23">
        <f t="shared" si="0"/>
        <v>13</v>
      </c>
      <c r="M50" t="s">
        <v>34</v>
      </c>
      <c r="N50" t="s">
        <v>35</v>
      </c>
      <c r="Q50" t="s">
        <v>66</v>
      </c>
      <c r="R50" t="s">
        <v>292</v>
      </c>
      <c r="S50" t="s">
        <v>108</v>
      </c>
      <c r="T50" t="s">
        <v>36</v>
      </c>
      <c r="U50" t="s">
        <v>38</v>
      </c>
      <c r="V50">
        <v>1</v>
      </c>
      <c r="W50" t="s">
        <v>293</v>
      </c>
      <c r="X50" t="s">
        <v>41</v>
      </c>
      <c r="Y50" t="s">
        <v>41</v>
      </c>
      <c r="Z50" t="s">
        <v>36</v>
      </c>
      <c r="AB50">
        <v>0</v>
      </c>
      <c r="AC50">
        <v>0</v>
      </c>
      <c r="AD50">
        <v>0</v>
      </c>
      <c r="AE50">
        <v>0</v>
      </c>
      <c r="AF50">
        <v>1</v>
      </c>
      <c r="AG50" t="s">
        <v>36</v>
      </c>
      <c r="AI50" s="7">
        <v>1</v>
      </c>
      <c r="AJ50" s="7">
        <v>0</v>
      </c>
      <c r="AK50" s="7">
        <v>0</v>
      </c>
      <c r="AL50" s="7">
        <v>0</v>
      </c>
      <c r="AM50" s="7">
        <v>0</v>
      </c>
      <c r="AN50" s="7">
        <v>0</v>
      </c>
      <c r="AO50" s="7">
        <v>0</v>
      </c>
      <c r="AP50" s="7">
        <v>0</v>
      </c>
      <c r="AQ50" s="7">
        <v>0</v>
      </c>
      <c r="AR50" s="7">
        <v>0</v>
      </c>
      <c r="AT50" s="7" t="s">
        <v>53</v>
      </c>
      <c r="AU50" s="7">
        <v>2</v>
      </c>
      <c r="AW50" s="7">
        <v>0</v>
      </c>
      <c r="AX50" s="7">
        <v>0</v>
      </c>
      <c r="AY50" s="7">
        <v>0</v>
      </c>
      <c r="AZ50" s="7">
        <v>0</v>
      </c>
      <c r="BA50" s="7">
        <v>1</v>
      </c>
      <c r="BB50" s="7">
        <v>0</v>
      </c>
      <c r="BC50" s="7">
        <v>0</v>
      </c>
      <c r="BD50" s="7">
        <v>0</v>
      </c>
      <c r="BG50" s="7">
        <v>0</v>
      </c>
      <c r="BH50" s="7">
        <v>1</v>
      </c>
      <c r="BI50" s="7">
        <v>0</v>
      </c>
      <c r="BJ50" s="7">
        <v>0</v>
      </c>
      <c r="BK50" s="7">
        <v>1</v>
      </c>
      <c r="BL50" s="7">
        <v>0</v>
      </c>
      <c r="BM50" s="7">
        <v>0</v>
      </c>
      <c r="BN50" s="7">
        <v>0</v>
      </c>
      <c r="BO50" s="7">
        <v>0</v>
      </c>
    </row>
    <row r="51" spans="1:69">
      <c r="A51">
        <v>50</v>
      </c>
      <c r="B51" t="s">
        <v>295</v>
      </c>
      <c r="C51">
        <v>2</v>
      </c>
      <c r="E51">
        <v>6</v>
      </c>
      <c r="G51">
        <v>4</v>
      </c>
      <c r="H51" s="3">
        <v>21</v>
      </c>
      <c r="I51" t="s">
        <v>33</v>
      </c>
      <c r="J51" t="s">
        <v>33</v>
      </c>
      <c r="K51">
        <v>8</v>
      </c>
      <c r="L51" s="23">
        <f t="shared" si="0"/>
        <v>16.8</v>
      </c>
      <c r="M51" t="s">
        <v>99</v>
      </c>
      <c r="N51" t="s">
        <v>35</v>
      </c>
      <c r="Q51" t="s">
        <v>66</v>
      </c>
      <c r="S51" t="s">
        <v>37</v>
      </c>
      <c r="T51" t="s">
        <v>36</v>
      </c>
      <c r="U51" t="s">
        <v>68</v>
      </c>
      <c r="X51" t="s">
        <v>41</v>
      </c>
      <c r="Y51" t="s">
        <v>41</v>
      </c>
      <c r="Z51" t="s">
        <v>36</v>
      </c>
      <c r="AB51">
        <v>0</v>
      </c>
      <c r="AC51">
        <v>0</v>
      </c>
      <c r="AD51">
        <v>0</v>
      </c>
      <c r="AE51">
        <v>0</v>
      </c>
      <c r="AF51">
        <v>1</v>
      </c>
      <c r="AG51" t="s">
        <v>36</v>
      </c>
      <c r="AI51" s="7">
        <v>0</v>
      </c>
      <c r="AJ51" s="7">
        <v>0</v>
      </c>
      <c r="AK51" s="7">
        <v>0</v>
      </c>
      <c r="AL51" s="7">
        <v>0</v>
      </c>
      <c r="AM51" s="7">
        <v>0</v>
      </c>
      <c r="AN51" s="7">
        <v>0</v>
      </c>
      <c r="AO51" s="7">
        <v>0</v>
      </c>
      <c r="AP51" s="7">
        <v>0</v>
      </c>
      <c r="AQ51" s="7">
        <v>0</v>
      </c>
      <c r="AR51" s="7">
        <v>1</v>
      </c>
      <c r="AT51" s="7" t="s">
        <v>53</v>
      </c>
      <c r="AU51" s="7">
        <v>1</v>
      </c>
      <c r="AW51" s="7">
        <v>1</v>
      </c>
      <c r="AX51" s="7">
        <v>0</v>
      </c>
      <c r="AY51" s="7">
        <v>0</v>
      </c>
      <c r="AZ51" s="7">
        <v>0</v>
      </c>
      <c r="BA51" s="7">
        <v>0</v>
      </c>
      <c r="BB51" s="7">
        <v>0</v>
      </c>
      <c r="BC51" s="7">
        <v>0</v>
      </c>
      <c r="BD51" s="7">
        <v>0</v>
      </c>
      <c r="BG51" s="7">
        <v>0</v>
      </c>
      <c r="BH51" s="7">
        <v>0</v>
      </c>
      <c r="BI51" s="7">
        <v>0</v>
      </c>
      <c r="BJ51" s="7">
        <v>0</v>
      </c>
      <c r="BK51" s="7">
        <v>0</v>
      </c>
      <c r="BL51" s="7">
        <v>0</v>
      </c>
      <c r="BM51" s="7">
        <v>1</v>
      </c>
      <c r="BN51" s="7">
        <v>0</v>
      </c>
      <c r="BO51" s="7">
        <v>0</v>
      </c>
    </row>
    <row r="52" spans="1:69">
      <c r="A52">
        <v>51</v>
      </c>
      <c r="B52" t="s">
        <v>296</v>
      </c>
      <c r="C52">
        <v>1</v>
      </c>
      <c r="E52">
        <v>2</v>
      </c>
      <c r="G52">
        <v>4</v>
      </c>
      <c r="H52" s="3">
        <v>90</v>
      </c>
      <c r="I52" t="s">
        <v>33</v>
      </c>
      <c r="J52" t="s">
        <v>33</v>
      </c>
      <c r="K52">
        <v>10</v>
      </c>
      <c r="L52" s="23">
        <f t="shared" si="0"/>
        <v>90</v>
      </c>
      <c r="M52" t="s">
        <v>99</v>
      </c>
      <c r="N52" t="s">
        <v>65</v>
      </c>
      <c r="O52">
        <v>2</v>
      </c>
      <c r="P52" s="23">
        <f t="shared" ref="P52:P55" si="4">(L52*O52)*0.1</f>
        <v>18</v>
      </c>
      <c r="Q52" t="s">
        <v>66</v>
      </c>
      <c r="R52" t="s">
        <v>298</v>
      </c>
      <c r="S52" t="s">
        <v>37</v>
      </c>
      <c r="T52" t="s">
        <v>66</v>
      </c>
      <c r="U52" t="s">
        <v>38</v>
      </c>
      <c r="V52">
        <v>1</v>
      </c>
      <c r="W52" t="s">
        <v>299</v>
      </c>
      <c r="X52" t="s">
        <v>41</v>
      </c>
      <c r="Y52" t="s">
        <v>41</v>
      </c>
      <c r="Z52" t="s">
        <v>36</v>
      </c>
      <c r="AB52">
        <v>0</v>
      </c>
      <c r="AC52">
        <v>0</v>
      </c>
      <c r="AD52">
        <v>0</v>
      </c>
      <c r="AE52">
        <v>0</v>
      </c>
      <c r="AF52">
        <v>1</v>
      </c>
      <c r="AG52" t="s">
        <v>36</v>
      </c>
      <c r="AI52" s="7">
        <v>1</v>
      </c>
      <c r="AJ52" s="7">
        <v>0</v>
      </c>
      <c r="AK52" s="7">
        <v>0</v>
      </c>
      <c r="AL52" s="7">
        <v>1</v>
      </c>
      <c r="AM52" s="7">
        <v>0</v>
      </c>
      <c r="AN52" s="7">
        <v>0</v>
      </c>
      <c r="AO52" s="7">
        <v>0</v>
      </c>
      <c r="AP52" s="7">
        <v>0</v>
      </c>
      <c r="AQ52" s="7">
        <v>0</v>
      </c>
      <c r="AR52" s="7">
        <v>0</v>
      </c>
      <c r="AT52" s="7" t="s">
        <v>53</v>
      </c>
      <c r="AU52" s="7">
        <v>2</v>
      </c>
      <c r="AW52" s="7">
        <v>0</v>
      </c>
      <c r="AX52" s="7">
        <v>0</v>
      </c>
      <c r="AY52" s="7">
        <v>0</v>
      </c>
      <c r="AZ52" s="7">
        <v>0</v>
      </c>
      <c r="BA52" s="7">
        <v>0</v>
      </c>
      <c r="BB52" s="7">
        <v>0</v>
      </c>
      <c r="BC52" s="7">
        <v>0</v>
      </c>
      <c r="BD52" s="7">
        <v>0</v>
      </c>
      <c r="BE52" s="7" t="s">
        <v>226</v>
      </c>
      <c r="BG52" s="7">
        <v>0</v>
      </c>
      <c r="BH52" s="7">
        <v>0</v>
      </c>
      <c r="BI52" s="7">
        <v>0</v>
      </c>
      <c r="BJ52" s="7">
        <v>0</v>
      </c>
      <c r="BK52" s="7">
        <v>0</v>
      </c>
      <c r="BL52" s="7">
        <v>0</v>
      </c>
      <c r="BM52" s="7">
        <v>0</v>
      </c>
      <c r="BN52" s="7">
        <v>0</v>
      </c>
      <c r="BO52" s="7">
        <v>0</v>
      </c>
      <c r="BP52" s="7" t="s">
        <v>501</v>
      </c>
    </row>
    <row r="53" spans="1:69">
      <c r="A53">
        <v>52</v>
      </c>
      <c r="B53" t="s">
        <v>301</v>
      </c>
      <c r="C53">
        <v>2</v>
      </c>
      <c r="E53">
        <v>8</v>
      </c>
      <c r="G53">
        <v>3</v>
      </c>
      <c r="H53" s="3">
        <v>70</v>
      </c>
      <c r="I53" t="s">
        <v>33</v>
      </c>
      <c r="J53" t="s">
        <v>33</v>
      </c>
      <c r="K53">
        <v>8</v>
      </c>
      <c r="L53" s="23">
        <f t="shared" si="0"/>
        <v>56</v>
      </c>
      <c r="M53" t="s">
        <v>68</v>
      </c>
      <c r="N53" t="s">
        <v>65</v>
      </c>
      <c r="O53">
        <v>8</v>
      </c>
      <c r="P53" s="23">
        <f>(L53*O53)*0.1</f>
        <v>44.800000000000004</v>
      </c>
      <c r="Q53" t="s">
        <v>36</v>
      </c>
      <c r="S53" t="s">
        <v>37</v>
      </c>
      <c r="T53" t="s">
        <v>36</v>
      </c>
      <c r="U53" t="s">
        <v>38</v>
      </c>
      <c r="V53">
        <v>5</v>
      </c>
      <c r="W53" t="s">
        <v>302</v>
      </c>
      <c r="X53" t="s">
        <v>41</v>
      </c>
      <c r="Y53" t="s">
        <v>41</v>
      </c>
      <c r="Z53" t="s">
        <v>36</v>
      </c>
      <c r="AB53">
        <v>0</v>
      </c>
      <c r="AC53">
        <v>0</v>
      </c>
      <c r="AD53">
        <v>0</v>
      </c>
      <c r="AE53">
        <v>0</v>
      </c>
      <c r="AF53">
        <v>1</v>
      </c>
      <c r="AG53" t="s">
        <v>36</v>
      </c>
      <c r="AI53" s="7">
        <v>0</v>
      </c>
      <c r="AJ53" s="7">
        <v>0</v>
      </c>
      <c r="AK53" s="7">
        <v>0</v>
      </c>
      <c r="AL53" s="7">
        <v>1</v>
      </c>
      <c r="AM53" s="7">
        <v>0</v>
      </c>
      <c r="AN53" s="7">
        <v>0</v>
      </c>
      <c r="AO53" s="7">
        <v>0</v>
      </c>
      <c r="AP53" s="7">
        <v>0</v>
      </c>
      <c r="AQ53" s="7">
        <v>0</v>
      </c>
      <c r="AR53" s="7">
        <v>0</v>
      </c>
      <c r="AT53" s="7" t="s">
        <v>53</v>
      </c>
      <c r="AU53" s="7">
        <v>2</v>
      </c>
      <c r="AW53" s="7">
        <v>0</v>
      </c>
      <c r="AX53" s="7">
        <v>0</v>
      </c>
      <c r="AY53" s="7">
        <v>0</v>
      </c>
      <c r="AZ53" s="7">
        <v>0</v>
      </c>
      <c r="BA53" s="7">
        <v>0</v>
      </c>
      <c r="BB53" s="7">
        <v>0</v>
      </c>
      <c r="BC53" s="7">
        <v>0</v>
      </c>
      <c r="BD53" s="7">
        <v>0</v>
      </c>
      <c r="BE53" s="7" t="s">
        <v>226</v>
      </c>
      <c r="BG53" s="7">
        <v>0</v>
      </c>
      <c r="BH53" s="7">
        <v>0</v>
      </c>
      <c r="BI53" s="7">
        <v>0</v>
      </c>
      <c r="BJ53" s="7">
        <v>0</v>
      </c>
      <c r="BK53" s="7">
        <v>0</v>
      </c>
      <c r="BL53" s="7">
        <v>0</v>
      </c>
      <c r="BM53" s="7">
        <v>0</v>
      </c>
      <c r="BN53" s="7">
        <v>0</v>
      </c>
      <c r="BO53" s="7">
        <v>1</v>
      </c>
    </row>
    <row r="54" spans="1:69">
      <c r="A54">
        <v>53</v>
      </c>
      <c r="B54" t="s">
        <v>303</v>
      </c>
      <c r="C54">
        <v>2</v>
      </c>
      <c r="E54">
        <v>9</v>
      </c>
      <c r="G54">
        <v>4</v>
      </c>
      <c r="H54" s="72" t="s">
        <v>226</v>
      </c>
      <c r="I54" t="s">
        <v>33</v>
      </c>
      <c r="J54" t="s">
        <v>33</v>
      </c>
      <c r="K54" s="22" t="s">
        <v>501</v>
      </c>
      <c r="L54" s="70">
        <v>0</v>
      </c>
      <c r="M54" t="s">
        <v>34</v>
      </c>
      <c r="N54" t="s">
        <v>65</v>
      </c>
      <c r="O54" s="22" t="s">
        <v>502</v>
      </c>
      <c r="P54" s="70">
        <v>0</v>
      </c>
      <c r="Q54" t="s">
        <v>36</v>
      </c>
      <c r="S54" t="s">
        <v>37</v>
      </c>
      <c r="T54" t="s">
        <v>36</v>
      </c>
      <c r="U54" t="s">
        <v>38</v>
      </c>
      <c r="V54">
        <v>2</v>
      </c>
      <c r="X54" t="s">
        <v>41</v>
      </c>
      <c r="Y54" t="s">
        <v>41</v>
      </c>
      <c r="Z54" t="s">
        <v>36</v>
      </c>
      <c r="AB54">
        <v>0</v>
      </c>
      <c r="AC54">
        <v>0</v>
      </c>
      <c r="AD54">
        <v>0</v>
      </c>
      <c r="AE54">
        <v>0</v>
      </c>
      <c r="AF54">
        <v>1</v>
      </c>
      <c r="AG54" t="s">
        <v>36</v>
      </c>
      <c r="AI54" s="7">
        <v>1</v>
      </c>
      <c r="AJ54" s="7">
        <v>0</v>
      </c>
      <c r="AK54" s="7">
        <v>0</v>
      </c>
      <c r="AL54" s="7">
        <v>1</v>
      </c>
      <c r="AM54" s="7">
        <v>0</v>
      </c>
      <c r="AN54" s="7">
        <v>0</v>
      </c>
      <c r="AO54" s="7">
        <v>1</v>
      </c>
      <c r="AP54" s="7">
        <v>0</v>
      </c>
      <c r="AQ54" s="7">
        <v>0</v>
      </c>
      <c r="AR54" s="7">
        <v>0</v>
      </c>
      <c r="AT54" s="7" t="s">
        <v>53</v>
      </c>
      <c r="AU54" s="7">
        <v>2</v>
      </c>
      <c r="AW54" s="7">
        <v>1</v>
      </c>
      <c r="AX54" s="7">
        <v>0</v>
      </c>
      <c r="AY54" s="7">
        <v>0</v>
      </c>
      <c r="AZ54" s="7">
        <v>0</v>
      </c>
      <c r="BA54" s="7">
        <v>0</v>
      </c>
      <c r="BB54" s="7">
        <v>0</v>
      </c>
      <c r="BC54" s="7">
        <v>0</v>
      </c>
      <c r="BD54" s="7">
        <v>1</v>
      </c>
      <c r="BG54" s="7">
        <v>0</v>
      </c>
      <c r="BH54" s="7">
        <v>0</v>
      </c>
      <c r="BI54" s="7">
        <v>0</v>
      </c>
      <c r="BJ54" s="7">
        <v>0</v>
      </c>
      <c r="BK54" s="7">
        <v>1</v>
      </c>
      <c r="BL54" s="7">
        <v>1</v>
      </c>
      <c r="BM54" s="7">
        <v>1</v>
      </c>
      <c r="BN54" s="7">
        <v>1</v>
      </c>
      <c r="BO54" s="7">
        <v>0</v>
      </c>
    </row>
    <row r="55" spans="1:69">
      <c r="A55">
        <v>54</v>
      </c>
      <c r="B55" t="s">
        <v>306</v>
      </c>
      <c r="C55">
        <v>4</v>
      </c>
      <c r="E55">
        <v>9</v>
      </c>
      <c r="G55">
        <v>1</v>
      </c>
      <c r="H55" s="3">
        <v>50</v>
      </c>
      <c r="I55" t="s">
        <v>33</v>
      </c>
      <c r="J55" t="s">
        <v>33</v>
      </c>
      <c r="K55">
        <v>8</v>
      </c>
      <c r="L55" s="23">
        <f>H55*K55*0.1</f>
        <v>40</v>
      </c>
      <c r="M55" s="22" t="s">
        <v>925</v>
      </c>
      <c r="N55" t="s">
        <v>65</v>
      </c>
      <c r="O55">
        <v>9</v>
      </c>
      <c r="P55" s="23">
        <f t="shared" si="4"/>
        <v>36</v>
      </c>
      <c r="Q55" t="s">
        <v>66</v>
      </c>
      <c r="R55" t="s">
        <v>308</v>
      </c>
      <c r="S55" t="s">
        <v>37</v>
      </c>
      <c r="T55" t="s">
        <v>36</v>
      </c>
      <c r="U55" t="s">
        <v>38</v>
      </c>
      <c r="V55">
        <v>2</v>
      </c>
      <c r="W55" t="s">
        <v>309</v>
      </c>
      <c r="X55" t="s">
        <v>41</v>
      </c>
      <c r="Y55" t="s">
        <v>41</v>
      </c>
      <c r="Z55" t="s">
        <v>36</v>
      </c>
      <c r="AB55">
        <v>0</v>
      </c>
      <c r="AC55">
        <v>0</v>
      </c>
      <c r="AD55">
        <v>0</v>
      </c>
      <c r="AE55">
        <v>0</v>
      </c>
      <c r="AF55">
        <v>1</v>
      </c>
      <c r="AG55" t="s">
        <v>36</v>
      </c>
      <c r="AI55" s="7">
        <v>1</v>
      </c>
      <c r="AJ55" s="7">
        <v>1</v>
      </c>
      <c r="AK55" s="7">
        <v>0</v>
      </c>
      <c r="AL55" s="7">
        <v>1</v>
      </c>
      <c r="AM55" s="7">
        <v>0</v>
      </c>
      <c r="AN55" s="7">
        <v>0</v>
      </c>
      <c r="AO55" s="7">
        <v>0</v>
      </c>
      <c r="AP55" s="7">
        <v>0</v>
      </c>
      <c r="AQ55" s="7">
        <v>0</v>
      </c>
      <c r="AR55" s="7">
        <v>0</v>
      </c>
      <c r="AT55" s="7" t="s">
        <v>53</v>
      </c>
      <c r="AU55" s="7">
        <v>2</v>
      </c>
      <c r="AW55" s="7">
        <v>1</v>
      </c>
      <c r="AX55" s="7">
        <v>1</v>
      </c>
      <c r="AY55" s="7">
        <v>0</v>
      </c>
      <c r="AZ55" s="7">
        <v>0</v>
      </c>
      <c r="BA55" s="7">
        <v>0</v>
      </c>
      <c r="BB55" s="7">
        <v>0</v>
      </c>
      <c r="BC55" s="7">
        <v>0</v>
      </c>
      <c r="BD55" s="7">
        <v>1</v>
      </c>
      <c r="BG55" s="7">
        <v>0</v>
      </c>
      <c r="BH55" s="7">
        <v>0</v>
      </c>
      <c r="BI55" s="7">
        <v>0</v>
      </c>
      <c r="BJ55" s="7">
        <v>0</v>
      </c>
      <c r="BK55" s="7">
        <v>0</v>
      </c>
      <c r="BL55" s="7">
        <v>0</v>
      </c>
      <c r="BM55" s="7">
        <v>1</v>
      </c>
      <c r="BN55" s="7">
        <v>0</v>
      </c>
      <c r="BO55" s="7">
        <v>1</v>
      </c>
    </row>
    <row r="56" spans="1:69">
      <c r="A56">
        <v>55</v>
      </c>
      <c r="B56" t="s">
        <v>311</v>
      </c>
      <c r="C56">
        <v>12</v>
      </c>
      <c r="E56">
        <v>8</v>
      </c>
      <c r="G56">
        <v>1</v>
      </c>
      <c r="H56" s="72" t="s">
        <v>226</v>
      </c>
      <c r="I56" t="s">
        <v>33</v>
      </c>
      <c r="J56" t="s">
        <v>33</v>
      </c>
      <c r="K56">
        <v>9</v>
      </c>
      <c r="L56" s="70">
        <v>0</v>
      </c>
      <c r="M56" t="s">
        <v>34</v>
      </c>
      <c r="N56" t="s">
        <v>35</v>
      </c>
      <c r="Q56" t="s">
        <v>36</v>
      </c>
      <c r="S56" t="s">
        <v>37</v>
      </c>
      <c r="T56" t="s">
        <v>36</v>
      </c>
      <c r="U56" t="s">
        <v>38</v>
      </c>
      <c r="V56">
        <v>1</v>
      </c>
      <c r="W56" t="s">
        <v>312</v>
      </c>
      <c r="X56" t="s">
        <v>69</v>
      </c>
      <c r="Y56" t="s">
        <v>69</v>
      </c>
      <c r="Z56" t="s">
        <v>36</v>
      </c>
      <c r="AB56">
        <v>1</v>
      </c>
      <c r="AC56">
        <v>0</v>
      </c>
      <c r="AD56">
        <v>1</v>
      </c>
      <c r="AE56">
        <v>0</v>
      </c>
      <c r="AF56">
        <v>0</v>
      </c>
      <c r="AG56" t="s">
        <v>36</v>
      </c>
      <c r="AI56" s="7">
        <v>1</v>
      </c>
      <c r="AJ56" s="7">
        <v>0</v>
      </c>
      <c r="AK56" s="7">
        <v>0</v>
      </c>
      <c r="AL56" s="7">
        <v>0</v>
      </c>
      <c r="AM56" s="7">
        <v>0</v>
      </c>
      <c r="AN56" s="7">
        <v>0</v>
      </c>
      <c r="AO56" s="7">
        <v>0</v>
      </c>
      <c r="AP56" s="7">
        <v>0</v>
      </c>
      <c r="AQ56" s="7">
        <v>0</v>
      </c>
      <c r="AR56" s="7">
        <v>0</v>
      </c>
      <c r="AT56" s="7" t="s">
        <v>44</v>
      </c>
      <c r="AU56" s="7">
        <v>2</v>
      </c>
      <c r="AW56" s="7">
        <v>1</v>
      </c>
      <c r="AX56" s="7">
        <v>0</v>
      </c>
      <c r="AY56" s="7">
        <v>1</v>
      </c>
      <c r="AZ56" s="7">
        <v>0</v>
      </c>
      <c r="BA56" s="7">
        <v>0</v>
      </c>
      <c r="BB56" s="7">
        <v>0</v>
      </c>
      <c r="BC56" s="7">
        <v>1</v>
      </c>
      <c r="BD56" s="7">
        <v>1</v>
      </c>
      <c r="BF56" s="11"/>
      <c r="BG56" s="11">
        <v>1</v>
      </c>
      <c r="BH56" s="11">
        <v>1</v>
      </c>
      <c r="BI56" s="11">
        <v>1</v>
      </c>
      <c r="BJ56" s="11">
        <v>0</v>
      </c>
      <c r="BK56" s="11">
        <v>0</v>
      </c>
      <c r="BL56" s="11">
        <v>0</v>
      </c>
      <c r="BM56" s="11">
        <v>1</v>
      </c>
      <c r="BN56" s="11">
        <v>0</v>
      </c>
      <c r="BO56" s="11">
        <v>0</v>
      </c>
    </row>
    <row r="57" spans="1:69">
      <c r="A57">
        <v>56</v>
      </c>
      <c r="B57" t="s">
        <v>314</v>
      </c>
      <c r="C57">
        <v>2</v>
      </c>
      <c r="E57">
        <v>8</v>
      </c>
      <c r="G57">
        <v>4</v>
      </c>
      <c r="H57" s="3">
        <v>54</v>
      </c>
      <c r="I57" t="s">
        <v>33</v>
      </c>
      <c r="J57" t="s">
        <v>33</v>
      </c>
      <c r="K57">
        <v>9</v>
      </c>
      <c r="L57" s="23">
        <f t="shared" si="0"/>
        <v>48.6</v>
      </c>
      <c r="M57" t="s">
        <v>34</v>
      </c>
      <c r="N57" t="s">
        <v>35</v>
      </c>
      <c r="Q57" t="s">
        <v>36</v>
      </c>
      <c r="S57" t="s">
        <v>37</v>
      </c>
      <c r="T57" t="s">
        <v>36</v>
      </c>
      <c r="U57" t="s">
        <v>50</v>
      </c>
      <c r="X57" t="s">
        <v>69</v>
      </c>
      <c r="Y57" t="s">
        <v>41</v>
      </c>
      <c r="Z57" t="s">
        <v>36</v>
      </c>
      <c r="AB57">
        <v>0</v>
      </c>
      <c r="AC57">
        <v>0</v>
      </c>
      <c r="AD57">
        <v>0</v>
      </c>
      <c r="AE57">
        <v>0</v>
      </c>
      <c r="AF57">
        <v>1</v>
      </c>
      <c r="AG57" t="s">
        <v>36</v>
      </c>
      <c r="AI57" s="7">
        <v>1</v>
      </c>
      <c r="AJ57" s="7">
        <v>0</v>
      </c>
      <c r="AK57" s="7">
        <v>0</v>
      </c>
      <c r="AL57" s="7">
        <v>1</v>
      </c>
      <c r="AM57" s="7">
        <v>0</v>
      </c>
      <c r="AN57" s="7">
        <v>0</v>
      </c>
      <c r="AO57" s="7">
        <v>0</v>
      </c>
      <c r="AP57" s="7">
        <v>0</v>
      </c>
      <c r="AQ57" s="7">
        <v>0</v>
      </c>
      <c r="AR57" s="7">
        <v>0</v>
      </c>
      <c r="AT57" s="7" t="s">
        <v>53</v>
      </c>
      <c r="AU57" s="7">
        <v>2</v>
      </c>
      <c r="AW57" s="7">
        <v>1</v>
      </c>
      <c r="AX57" s="7">
        <v>0</v>
      </c>
      <c r="AY57" s="7">
        <v>0</v>
      </c>
      <c r="AZ57" s="7">
        <v>0</v>
      </c>
      <c r="BA57" s="7">
        <v>0</v>
      </c>
      <c r="BB57" s="7">
        <v>0</v>
      </c>
      <c r="BC57" s="7">
        <v>0</v>
      </c>
      <c r="BD57" s="7">
        <v>1</v>
      </c>
      <c r="BF57" s="11"/>
      <c r="BG57" s="11">
        <v>0</v>
      </c>
      <c r="BH57" s="11">
        <v>0</v>
      </c>
      <c r="BI57" s="11">
        <v>0</v>
      </c>
      <c r="BJ57" s="11">
        <v>0</v>
      </c>
      <c r="BK57" s="11">
        <v>1</v>
      </c>
      <c r="BL57" s="11">
        <v>0</v>
      </c>
      <c r="BM57" s="11">
        <v>1</v>
      </c>
      <c r="BN57" s="11">
        <v>0</v>
      </c>
      <c r="BO57" s="11">
        <v>0</v>
      </c>
    </row>
    <row r="58" spans="1:69">
      <c r="A58">
        <v>57</v>
      </c>
      <c r="B58" t="s">
        <v>316</v>
      </c>
      <c r="C58">
        <v>1</v>
      </c>
      <c r="E58">
        <v>1</v>
      </c>
      <c r="G58">
        <v>4</v>
      </c>
      <c r="H58" s="3">
        <v>90</v>
      </c>
      <c r="I58" t="s">
        <v>33</v>
      </c>
      <c r="J58" t="s">
        <v>33</v>
      </c>
      <c r="K58">
        <v>2</v>
      </c>
      <c r="L58" s="23">
        <f t="shared" si="0"/>
        <v>18</v>
      </c>
      <c r="M58" t="s">
        <v>99</v>
      </c>
      <c r="N58" t="s">
        <v>113</v>
      </c>
      <c r="O58" s="22"/>
      <c r="Q58" t="s">
        <v>66</v>
      </c>
      <c r="R58" t="s">
        <v>317</v>
      </c>
      <c r="S58" t="s">
        <v>37</v>
      </c>
      <c r="T58" t="s">
        <v>66</v>
      </c>
      <c r="U58" t="s">
        <v>50</v>
      </c>
      <c r="X58" t="s">
        <v>69</v>
      </c>
      <c r="Y58" t="s">
        <v>69</v>
      </c>
      <c r="Z58" t="s">
        <v>36</v>
      </c>
      <c r="AB58">
        <v>1</v>
      </c>
      <c r="AC58">
        <v>1</v>
      </c>
      <c r="AD58">
        <v>0</v>
      </c>
      <c r="AE58">
        <v>0</v>
      </c>
      <c r="AF58">
        <v>0</v>
      </c>
      <c r="AG58" t="s">
        <v>36</v>
      </c>
      <c r="AI58" s="7">
        <v>1</v>
      </c>
      <c r="AJ58" s="7">
        <v>0</v>
      </c>
      <c r="AK58" s="7">
        <v>0</v>
      </c>
      <c r="AL58" s="7">
        <v>1</v>
      </c>
      <c r="AM58" s="7">
        <v>0</v>
      </c>
      <c r="AN58" s="7">
        <v>1</v>
      </c>
      <c r="AO58" s="7">
        <v>0</v>
      </c>
      <c r="AP58" s="7">
        <v>0</v>
      </c>
      <c r="AQ58" s="7">
        <v>0</v>
      </c>
      <c r="AR58" s="7">
        <v>0</v>
      </c>
      <c r="AT58" s="7" t="s">
        <v>44</v>
      </c>
      <c r="AU58" s="7">
        <v>2</v>
      </c>
      <c r="AW58" s="7">
        <v>1</v>
      </c>
      <c r="AX58" s="7">
        <v>0</v>
      </c>
      <c r="AY58" s="7">
        <v>0</v>
      </c>
      <c r="AZ58" s="7">
        <v>0</v>
      </c>
      <c r="BA58" s="7">
        <v>0</v>
      </c>
      <c r="BB58" s="7">
        <v>1</v>
      </c>
      <c r="BC58" s="7">
        <v>0</v>
      </c>
      <c r="BD58" s="7">
        <v>1</v>
      </c>
      <c r="BF58" s="11"/>
      <c r="BG58" s="11">
        <v>0</v>
      </c>
      <c r="BH58" s="11">
        <v>0</v>
      </c>
      <c r="BI58" s="11">
        <v>0</v>
      </c>
      <c r="BJ58" s="11">
        <v>0</v>
      </c>
      <c r="BK58" s="11">
        <v>0</v>
      </c>
      <c r="BL58" s="11">
        <v>0</v>
      </c>
      <c r="BM58" s="11">
        <v>1</v>
      </c>
      <c r="BN58" s="11">
        <v>0</v>
      </c>
      <c r="BO58" s="11">
        <v>0</v>
      </c>
    </row>
    <row r="59" spans="1:69">
      <c r="A59">
        <v>58</v>
      </c>
      <c r="B59" t="s">
        <v>320</v>
      </c>
      <c r="C59">
        <v>2</v>
      </c>
      <c r="E59">
        <v>9</v>
      </c>
      <c r="G59">
        <v>3</v>
      </c>
      <c r="H59" s="3">
        <v>46</v>
      </c>
      <c r="I59" t="s">
        <v>33</v>
      </c>
      <c r="J59" t="s">
        <v>33</v>
      </c>
      <c r="K59">
        <v>9</v>
      </c>
      <c r="L59" s="23">
        <f t="shared" si="0"/>
        <v>41.400000000000006</v>
      </c>
      <c r="M59" s="22" t="s">
        <v>925</v>
      </c>
      <c r="N59" s="22" t="s">
        <v>65</v>
      </c>
      <c r="O59" s="22" t="s">
        <v>502</v>
      </c>
      <c r="P59" s="70">
        <v>0</v>
      </c>
      <c r="Q59" t="s">
        <v>66</v>
      </c>
      <c r="R59" t="s">
        <v>323</v>
      </c>
      <c r="S59" t="s">
        <v>37</v>
      </c>
      <c r="T59" t="s">
        <v>36</v>
      </c>
      <c r="U59" t="s">
        <v>50</v>
      </c>
      <c r="X59" t="s">
        <v>41</v>
      </c>
      <c r="Y59" t="s">
        <v>41</v>
      </c>
      <c r="Z59" t="s">
        <v>36</v>
      </c>
      <c r="AB59">
        <v>0</v>
      </c>
      <c r="AC59">
        <v>0</v>
      </c>
      <c r="AD59">
        <v>0</v>
      </c>
      <c r="AE59">
        <v>0</v>
      </c>
      <c r="AF59">
        <v>1</v>
      </c>
      <c r="AG59" t="s">
        <v>36</v>
      </c>
      <c r="AI59" s="7">
        <v>1</v>
      </c>
      <c r="AJ59" s="7">
        <v>0</v>
      </c>
      <c r="AK59" s="7">
        <v>0</v>
      </c>
      <c r="AL59" s="7">
        <v>1</v>
      </c>
      <c r="AM59" s="7">
        <v>0</v>
      </c>
      <c r="AN59" s="7">
        <v>0</v>
      </c>
      <c r="AO59" s="7">
        <v>0</v>
      </c>
      <c r="AP59" s="7">
        <v>0</v>
      </c>
      <c r="AQ59" s="7">
        <v>1</v>
      </c>
      <c r="AR59" s="7">
        <v>0</v>
      </c>
      <c r="AT59" s="7" t="s">
        <v>53</v>
      </c>
      <c r="AU59" s="7">
        <v>1</v>
      </c>
      <c r="AW59" s="7">
        <v>1</v>
      </c>
      <c r="AX59" s="7">
        <v>0</v>
      </c>
      <c r="AY59" s="7">
        <v>0</v>
      </c>
      <c r="AZ59" s="7">
        <v>0</v>
      </c>
      <c r="BA59" s="7">
        <v>0</v>
      </c>
      <c r="BB59" s="7">
        <v>0</v>
      </c>
      <c r="BC59" s="7">
        <v>0</v>
      </c>
      <c r="BD59" s="7">
        <v>1</v>
      </c>
      <c r="BF59" s="11"/>
      <c r="BG59" s="11">
        <v>0</v>
      </c>
      <c r="BH59" s="11">
        <v>0</v>
      </c>
      <c r="BI59" s="11">
        <v>0</v>
      </c>
      <c r="BJ59" s="11">
        <v>0</v>
      </c>
      <c r="BK59" s="11">
        <v>0</v>
      </c>
      <c r="BL59" s="11">
        <v>1</v>
      </c>
      <c r="BM59" s="11">
        <v>1</v>
      </c>
      <c r="BN59" s="11">
        <v>1</v>
      </c>
      <c r="BO59" s="11">
        <v>1</v>
      </c>
    </row>
    <row r="60" spans="1:69">
      <c r="A60">
        <v>59</v>
      </c>
      <c r="B60" t="s">
        <v>325</v>
      </c>
      <c r="C60">
        <v>2</v>
      </c>
      <c r="E60">
        <v>8</v>
      </c>
      <c r="G60">
        <v>4</v>
      </c>
      <c r="H60" s="3">
        <v>100</v>
      </c>
      <c r="I60" t="s">
        <v>33</v>
      </c>
      <c r="J60" t="s">
        <v>33</v>
      </c>
      <c r="K60">
        <v>9</v>
      </c>
      <c r="L60" s="23">
        <f t="shared" si="0"/>
        <v>90</v>
      </c>
      <c r="M60" t="s">
        <v>34</v>
      </c>
      <c r="N60" t="s">
        <v>35</v>
      </c>
      <c r="Q60" t="s">
        <v>66</v>
      </c>
      <c r="R60" t="s">
        <v>326</v>
      </c>
      <c r="S60" t="s">
        <v>37</v>
      </c>
      <c r="T60" t="s">
        <v>36</v>
      </c>
      <c r="U60" t="s">
        <v>50</v>
      </c>
      <c r="X60" t="s">
        <v>41</v>
      </c>
      <c r="Y60" t="s">
        <v>41</v>
      </c>
      <c r="Z60" t="s">
        <v>36</v>
      </c>
      <c r="AB60">
        <v>0</v>
      </c>
      <c r="AC60">
        <v>0</v>
      </c>
      <c r="AD60">
        <v>0</v>
      </c>
      <c r="AE60">
        <v>0</v>
      </c>
      <c r="AF60">
        <v>1</v>
      </c>
      <c r="AG60" t="s">
        <v>36</v>
      </c>
      <c r="AI60" s="7">
        <v>1</v>
      </c>
      <c r="AJ60" s="7">
        <v>0</v>
      </c>
      <c r="AK60" s="7">
        <v>0</v>
      </c>
      <c r="AL60" s="7">
        <v>1</v>
      </c>
      <c r="AM60" s="7">
        <v>0</v>
      </c>
      <c r="AN60" s="7">
        <v>1</v>
      </c>
      <c r="AO60" s="7">
        <v>1</v>
      </c>
      <c r="AP60" s="7">
        <v>0</v>
      </c>
      <c r="AQ60" s="7">
        <v>0</v>
      </c>
      <c r="AR60" s="7">
        <v>0</v>
      </c>
      <c r="AT60" s="7" t="s">
        <v>53</v>
      </c>
      <c r="AU60" s="7">
        <v>1</v>
      </c>
      <c r="AW60" s="7">
        <v>1</v>
      </c>
      <c r="AX60" s="7">
        <v>0</v>
      </c>
      <c r="AY60" s="7">
        <v>1</v>
      </c>
      <c r="AZ60" s="7">
        <v>0</v>
      </c>
      <c r="BA60" s="7">
        <v>0</v>
      </c>
      <c r="BB60" s="7">
        <v>0</v>
      </c>
      <c r="BC60" s="7">
        <v>1</v>
      </c>
      <c r="BD60" s="7">
        <v>1</v>
      </c>
      <c r="BF60" s="11"/>
      <c r="BG60" s="11">
        <v>0</v>
      </c>
      <c r="BH60" s="11">
        <v>0</v>
      </c>
      <c r="BI60" s="11">
        <v>0</v>
      </c>
      <c r="BJ60" s="11">
        <v>0</v>
      </c>
      <c r="BK60" s="11">
        <v>0</v>
      </c>
      <c r="BL60" s="11">
        <v>0</v>
      </c>
      <c r="BM60" s="11">
        <v>1</v>
      </c>
      <c r="BN60" s="11">
        <v>0</v>
      </c>
      <c r="BO60" s="11">
        <v>1</v>
      </c>
    </row>
    <row r="61" spans="1:69">
      <c r="A61">
        <v>60</v>
      </c>
      <c r="B61" t="s">
        <v>327</v>
      </c>
      <c r="C61">
        <v>11</v>
      </c>
      <c r="E61">
        <v>8</v>
      </c>
      <c r="G61">
        <v>4</v>
      </c>
      <c r="H61" s="3">
        <v>80</v>
      </c>
      <c r="I61" t="s">
        <v>33</v>
      </c>
      <c r="J61" t="s">
        <v>33</v>
      </c>
      <c r="K61">
        <v>8</v>
      </c>
      <c r="L61" s="23">
        <f t="shared" si="0"/>
        <v>64</v>
      </c>
      <c r="M61" t="s">
        <v>34</v>
      </c>
      <c r="N61" t="s">
        <v>35</v>
      </c>
      <c r="P61" s="23"/>
      <c r="Q61" t="s">
        <v>36</v>
      </c>
      <c r="S61" t="s">
        <v>37</v>
      </c>
      <c r="T61" t="s">
        <v>36</v>
      </c>
      <c r="U61" t="s">
        <v>38</v>
      </c>
      <c r="V61">
        <v>3</v>
      </c>
      <c r="W61" t="s">
        <v>330</v>
      </c>
      <c r="X61" t="s">
        <v>41</v>
      </c>
      <c r="Y61" t="s">
        <v>41</v>
      </c>
      <c r="Z61" t="s">
        <v>36</v>
      </c>
      <c r="AB61">
        <v>0</v>
      </c>
      <c r="AC61">
        <v>0</v>
      </c>
      <c r="AD61">
        <v>0</v>
      </c>
      <c r="AE61">
        <v>0</v>
      </c>
      <c r="AF61">
        <v>1</v>
      </c>
      <c r="AG61" t="s">
        <v>36</v>
      </c>
      <c r="AI61" s="7">
        <v>0</v>
      </c>
      <c r="AJ61" s="7">
        <v>0</v>
      </c>
      <c r="AK61" s="7">
        <v>0</v>
      </c>
      <c r="AL61" s="7">
        <v>1</v>
      </c>
      <c r="AM61" s="7">
        <v>0</v>
      </c>
      <c r="AN61" s="7">
        <v>1</v>
      </c>
      <c r="AO61" s="7">
        <v>0</v>
      </c>
      <c r="AP61" s="7">
        <v>0</v>
      </c>
      <c r="AQ61" s="7">
        <v>0</v>
      </c>
      <c r="AR61" s="7">
        <v>0</v>
      </c>
      <c r="AT61" s="7" t="s">
        <v>53</v>
      </c>
      <c r="AU61" s="7">
        <v>1</v>
      </c>
      <c r="AW61" s="7">
        <v>1</v>
      </c>
      <c r="AX61" s="7">
        <v>0</v>
      </c>
      <c r="AY61" s="7">
        <v>1</v>
      </c>
      <c r="AZ61" s="7">
        <v>0</v>
      </c>
      <c r="BA61" s="7">
        <v>0</v>
      </c>
      <c r="BB61" s="7">
        <v>0</v>
      </c>
      <c r="BC61" s="7">
        <v>0</v>
      </c>
      <c r="BD61" s="7">
        <v>1</v>
      </c>
      <c r="BF61" s="11"/>
      <c r="BG61" s="11">
        <v>0</v>
      </c>
      <c r="BH61" s="11">
        <v>0</v>
      </c>
      <c r="BI61" s="11">
        <v>0</v>
      </c>
      <c r="BJ61" s="11">
        <v>0</v>
      </c>
      <c r="BK61" s="11">
        <v>0</v>
      </c>
      <c r="BL61" s="11">
        <v>0</v>
      </c>
      <c r="BM61" s="11">
        <v>1</v>
      </c>
      <c r="BN61" s="11">
        <v>0</v>
      </c>
      <c r="BO61" s="11">
        <v>1</v>
      </c>
    </row>
    <row r="62" spans="1:69">
      <c r="A62">
        <v>61</v>
      </c>
      <c r="B62" t="s">
        <v>331</v>
      </c>
      <c r="C62">
        <v>10</v>
      </c>
      <c r="E62">
        <v>5</v>
      </c>
      <c r="G62">
        <v>2</v>
      </c>
      <c r="H62" s="3">
        <v>90</v>
      </c>
      <c r="I62" t="s">
        <v>33</v>
      </c>
      <c r="J62" t="s">
        <v>33</v>
      </c>
      <c r="K62">
        <v>9</v>
      </c>
      <c r="L62" s="23">
        <f t="shared" si="0"/>
        <v>81</v>
      </c>
      <c r="M62" t="s">
        <v>99</v>
      </c>
      <c r="N62" t="s">
        <v>65</v>
      </c>
      <c r="O62">
        <v>8</v>
      </c>
      <c r="P62" s="23">
        <f t="shared" ref="P62" si="5">(L62*O62)*0.1</f>
        <v>64.8</v>
      </c>
      <c r="Q62" t="s">
        <v>66</v>
      </c>
      <c r="R62" t="s">
        <v>333</v>
      </c>
      <c r="S62" t="s">
        <v>37</v>
      </c>
      <c r="T62" t="s">
        <v>36</v>
      </c>
      <c r="U62" t="s">
        <v>50</v>
      </c>
      <c r="X62" t="s">
        <v>69</v>
      </c>
      <c r="Y62" t="s">
        <v>41</v>
      </c>
      <c r="Z62" t="s">
        <v>36</v>
      </c>
      <c r="AB62">
        <v>1</v>
      </c>
      <c r="AC62">
        <v>0</v>
      </c>
      <c r="AD62">
        <v>0</v>
      </c>
      <c r="AE62">
        <v>0</v>
      </c>
      <c r="AF62">
        <v>0</v>
      </c>
      <c r="AG62" t="s">
        <v>66</v>
      </c>
      <c r="AI62" s="7">
        <v>1</v>
      </c>
      <c r="AJ62" s="7">
        <v>0</v>
      </c>
      <c r="AK62" s="7">
        <v>0</v>
      </c>
      <c r="AL62" s="7">
        <v>1</v>
      </c>
      <c r="AM62" s="7">
        <v>0</v>
      </c>
      <c r="AN62" s="7">
        <v>0</v>
      </c>
      <c r="AO62" s="7">
        <v>1</v>
      </c>
      <c r="AP62" s="7">
        <v>1</v>
      </c>
      <c r="AQ62" s="7">
        <v>1</v>
      </c>
      <c r="AR62" s="7">
        <v>0</v>
      </c>
      <c r="AT62" s="7" t="s">
        <v>44</v>
      </c>
      <c r="AU62" s="7">
        <v>2</v>
      </c>
      <c r="AW62" s="7">
        <v>1</v>
      </c>
      <c r="AX62" s="7">
        <v>0</v>
      </c>
      <c r="AY62" s="7">
        <v>0</v>
      </c>
      <c r="AZ62" s="7">
        <v>1</v>
      </c>
      <c r="BA62" s="7">
        <v>0</v>
      </c>
      <c r="BB62" s="7">
        <v>0</v>
      </c>
      <c r="BC62" s="7">
        <v>0</v>
      </c>
      <c r="BD62" s="7">
        <v>0</v>
      </c>
      <c r="BF62" s="11"/>
      <c r="BG62" s="11">
        <v>0</v>
      </c>
      <c r="BH62" s="11">
        <v>0</v>
      </c>
      <c r="BI62" s="11">
        <v>0</v>
      </c>
      <c r="BJ62" s="11">
        <v>1</v>
      </c>
      <c r="BK62" s="11">
        <v>0</v>
      </c>
      <c r="BL62" s="11">
        <v>0</v>
      </c>
      <c r="BM62" s="11">
        <v>1</v>
      </c>
      <c r="BN62" s="11">
        <v>0</v>
      </c>
      <c r="BO62" s="11">
        <v>0</v>
      </c>
    </row>
    <row r="63" spans="1:69" s="19" customFormat="1">
      <c r="A63">
        <v>62</v>
      </c>
      <c r="B63" s="19" t="s">
        <v>337</v>
      </c>
      <c r="C63" s="19">
        <v>1</v>
      </c>
      <c r="E63" s="19">
        <v>8</v>
      </c>
      <c r="G63" s="19">
        <v>4</v>
      </c>
      <c r="H63" s="32">
        <v>65</v>
      </c>
      <c r="I63" s="19" t="s">
        <v>33</v>
      </c>
      <c r="J63" s="19" t="s">
        <v>33</v>
      </c>
      <c r="K63" s="19">
        <v>7</v>
      </c>
      <c r="L63" s="26">
        <f t="shared" si="0"/>
        <v>45.5</v>
      </c>
      <c r="M63" s="19" t="s">
        <v>34</v>
      </c>
      <c r="N63" s="19" t="s">
        <v>35</v>
      </c>
      <c r="Q63" s="19" t="s">
        <v>36</v>
      </c>
      <c r="S63" s="19" t="s">
        <v>37</v>
      </c>
      <c r="T63" s="19" t="s">
        <v>36</v>
      </c>
      <c r="U63" s="19" t="s">
        <v>38</v>
      </c>
      <c r="V63" s="19">
        <v>3</v>
      </c>
      <c r="W63" s="19" t="s">
        <v>339</v>
      </c>
      <c r="X63" s="19" t="s">
        <v>69</v>
      </c>
      <c r="Y63" s="19" t="s">
        <v>41</v>
      </c>
      <c r="Z63" s="19" t="s">
        <v>36</v>
      </c>
      <c r="AB63" s="19">
        <v>1</v>
      </c>
      <c r="AC63" s="19">
        <v>0</v>
      </c>
      <c r="AD63" s="19">
        <v>1</v>
      </c>
      <c r="AE63" s="19">
        <v>0</v>
      </c>
      <c r="AF63" s="19">
        <v>0</v>
      </c>
      <c r="AG63" s="19" t="s">
        <v>66</v>
      </c>
      <c r="AI63" s="20">
        <v>1</v>
      </c>
      <c r="AJ63" s="20">
        <v>1</v>
      </c>
      <c r="AK63" s="20">
        <v>0</v>
      </c>
      <c r="AL63" s="20">
        <v>1</v>
      </c>
      <c r="AM63" s="20">
        <v>0</v>
      </c>
      <c r="AN63" s="20">
        <v>0</v>
      </c>
      <c r="AO63" s="20">
        <v>0</v>
      </c>
      <c r="AP63" s="20">
        <v>1</v>
      </c>
      <c r="AQ63" s="20">
        <v>0</v>
      </c>
      <c r="AR63" s="20">
        <v>0</v>
      </c>
      <c r="AS63" s="20"/>
      <c r="AT63" s="20" t="s">
        <v>44</v>
      </c>
      <c r="AU63" s="20">
        <v>3</v>
      </c>
      <c r="AV63" s="20"/>
      <c r="AW63" s="20">
        <v>1</v>
      </c>
      <c r="AX63" s="20">
        <v>1</v>
      </c>
      <c r="AY63" s="20">
        <v>1</v>
      </c>
      <c r="AZ63" s="20">
        <v>0</v>
      </c>
      <c r="BA63" s="20">
        <v>1</v>
      </c>
      <c r="BB63" s="20">
        <v>1</v>
      </c>
      <c r="BC63" s="20">
        <v>1</v>
      </c>
      <c r="BD63" s="20">
        <v>1</v>
      </c>
      <c r="BE63" s="20"/>
      <c r="BF63" s="20"/>
      <c r="BG63" s="20">
        <v>0</v>
      </c>
      <c r="BH63" s="20">
        <v>1</v>
      </c>
      <c r="BI63" s="20">
        <v>0</v>
      </c>
      <c r="BJ63" s="20">
        <v>0</v>
      </c>
      <c r="BK63" s="20">
        <v>0</v>
      </c>
      <c r="BL63" s="20">
        <v>0</v>
      </c>
      <c r="BM63" s="20">
        <v>1</v>
      </c>
      <c r="BN63" s="20">
        <v>0</v>
      </c>
      <c r="BO63" s="20">
        <v>0</v>
      </c>
      <c r="BP63" s="20"/>
      <c r="BQ63" s="20"/>
    </row>
    <row r="64" spans="1:69">
      <c r="A64">
        <v>63</v>
      </c>
      <c r="B64" t="s">
        <v>342</v>
      </c>
      <c r="C64">
        <v>6</v>
      </c>
      <c r="E64" s="22">
        <v>11</v>
      </c>
      <c r="G64">
        <v>4</v>
      </c>
      <c r="H64" s="3">
        <v>100</v>
      </c>
      <c r="I64" t="s">
        <v>33</v>
      </c>
      <c r="J64" t="s">
        <v>33</v>
      </c>
      <c r="K64">
        <v>8</v>
      </c>
      <c r="L64" s="23">
        <f t="shared" si="0"/>
        <v>80</v>
      </c>
      <c r="M64" t="s">
        <v>92</v>
      </c>
      <c r="N64" t="s">
        <v>35</v>
      </c>
      <c r="Q64" t="s">
        <v>66</v>
      </c>
      <c r="R64" t="s">
        <v>343</v>
      </c>
      <c r="S64" t="s">
        <v>37</v>
      </c>
      <c r="T64" t="s">
        <v>36</v>
      </c>
      <c r="U64" t="s">
        <v>50</v>
      </c>
      <c r="X64" t="s">
        <v>41</v>
      </c>
      <c r="Y64" t="s">
        <v>41</v>
      </c>
      <c r="Z64" t="s">
        <v>36</v>
      </c>
      <c r="AB64">
        <v>0</v>
      </c>
      <c r="AC64">
        <v>0</v>
      </c>
      <c r="AD64">
        <v>0</v>
      </c>
      <c r="AE64">
        <v>0</v>
      </c>
      <c r="AF64">
        <v>1</v>
      </c>
      <c r="AG64" t="s">
        <v>36</v>
      </c>
      <c r="AI64" s="7">
        <v>1</v>
      </c>
      <c r="AJ64" s="7">
        <v>0</v>
      </c>
      <c r="AK64" s="7">
        <v>0</v>
      </c>
      <c r="AL64" s="7">
        <v>0</v>
      </c>
      <c r="AM64" s="7">
        <v>1</v>
      </c>
      <c r="AN64" s="7">
        <v>0</v>
      </c>
      <c r="AO64" s="7">
        <v>0</v>
      </c>
      <c r="AP64" s="7">
        <v>0</v>
      </c>
      <c r="AQ64" s="7">
        <v>0</v>
      </c>
      <c r="AR64" s="7">
        <v>0</v>
      </c>
      <c r="AT64" s="7" t="s">
        <v>44</v>
      </c>
      <c r="AU64" s="7">
        <v>2</v>
      </c>
      <c r="AW64" s="7">
        <v>1</v>
      </c>
      <c r="AX64" s="7">
        <v>0</v>
      </c>
      <c r="AY64" s="7">
        <v>0</v>
      </c>
      <c r="AZ64" s="7">
        <v>0</v>
      </c>
      <c r="BA64" s="7">
        <v>0</v>
      </c>
      <c r="BB64" s="7">
        <v>0</v>
      </c>
      <c r="BC64" s="7">
        <v>0</v>
      </c>
      <c r="BD64" s="7">
        <v>1</v>
      </c>
      <c r="BF64" s="11"/>
      <c r="BG64" s="11">
        <v>0</v>
      </c>
      <c r="BH64" s="11">
        <v>0</v>
      </c>
      <c r="BI64" s="11">
        <v>0</v>
      </c>
      <c r="BJ64" s="11">
        <v>0</v>
      </c>
      <c r="BK64" s="11">
        <v>0</v>
      </c>
      <c r="BL64" s="11">
        <v>0</v>
      </c>
      <c r="BM64" s="11">
        <v>0</v>
      </c>
      <c r="BN64" s="11">
        <v>0</v>
      </c>
      <c r="BO64" s="11">
        <v>0</v>
      </c>
      <c r="BP64" s="7" t="s">
        <v>501</v>
      </c>
    </row>
    <row r="65" spans="1:69" ht="46.8">
      <c r="A65">
        <v>64</v>
      </c>
      <c r="B65" t="s">
        <v>345</v>
      </c>
      <c r="C65">
        <v>2</v>
      </c>
      <c r="E65">
        <v>1</v>
      </c>
      <c r="G65">
        <v>4</v>
      </c>
      <c r="H65" s="3">
        <v>80</v>
      </c>
      <c r="I65" t="s">
        <v>33</v>
      </c>
      <c r="J65" t="s">
        <v>33</v>
      </c>
      <c r="K65">
        <v>3</v>
      </c>
      <c r="L65" s="23">
        <f t="shared" si="0"/>
        <v>24</v>
      </c>
      <c r="M65" s="22" t="s">
        <v>925</v>
      </c>
      <c r="N65" s="22" t="s">
        <v>65</v>
      </c>
      <c r="O65" s="22" t="s">
        <v>502</v>
      </c>
      <c r="P65" s="70">
        <v>0</v>
      </c>
      <c r="Q65" t="s">
        <v>66</v>
      </c>
      <c r="R65" t="s">
        <v>348</v>
      </c>
      <c r="S65" t="s">
        <v>37</v>
      </c>
      <c r="T65" t="s">
        <v>36</v>
      </c>
      <c r="U65" t="s">
        <v>38</v>
      </c>
      <c r="V65">
        <v>1</v>
      </c>
      <c r="W65" t="s">
        <v>349</v>
      </c>
      <c r="X65" t="s">
        <v>69</v>
      </c>
      <c r="Y65" t="s">
        <v>41</v>
      </c>
      <c r="Z65" t="s">
        <v>36</v>
      </c>
      <c r="AB65">
        <v>0</v>
      </c>
      <c r="AC65">
        <v>0</v>
      </c>
      <c r="AD65">
        <v>0</v>
      </c>
      <c r="AE65">
        <v>0</v>
      </c>
      <c r="AF65">
        <v>1</v>
      </c>
      <c r="AG65" t="s">
        <v>36</v>
      </c>
      <c r="AI65" s="7">
        <v>1</v>
      </c>
      <c r="AJ65" s="7">
        <v>0</v>
      </c>
      <c r="AK65" s="7">
        <v>0</v>
      </c>
      <c r="AL65" s="7">
        <v>1</v>
      </c>
      <c r="AM65" s="7">
        <v>0</v>
      </c>
      <c r="AN65" s="7">
        <v>0</v>
      </c>
      <c r="AO65" s="7">
        <v>1</v>
      </c>
      <c r="AP65" s="7">
        <v>0</v>
      </c>
      <c r="AQ65" s="7">
        <v>0</v>
      </c>
      <c r="AR65" s="7">
        <v>0</v>
      </c>
      <c r="AS65" s="79" t="s">
        <v>481</v>
      </c>
      <c r="AT65" s="7" t="s">
        <v>53</v>
      </c>
      <c r="AU65" s="7">
        <v>2</v>
      </c>
      <c r="AW65" s="7">
        <v>1</v>
      </c>
      <c r="AX65" s="7">
        <v>1</v>
      </c>
      <c r="AY65" s="7">
        <v>1</v>
      </c>
      <c r="AZ65" s="7">
        <v>1</v>
      </c>
      <c r="BA65" s="7">
        <v>1</v>
      </c>
      <c r="BB65" s="7">
        <v>0</v>
      </c>
      <c r="BC65" s="7">
        <v>1</v>
      </c>
      <c r="BD65" s="7">
        <v>1</v>
      </c>
      <c r="BF65" s="11"/>
      <c r="BG65" s="11">
        <v>0</v>
      </c>
      <c r="BH65" s="11">
        <v>0</v>
      </c>
      <c r="BI65" s="11">
        <v>0</v>
      </c>
      <c r="BJ65" s="11">
        <v>0</v>
      </c>
      <c r="BK65" s="11">
        <v>0</v>
      </c>
      <c r="BL65" s="11">
        <v>0</v>
      </c>
      <c r="BM65" s="11">
        <v>1</v>
      </c>
      <c r="BN65" s="11">
        <v>1</v>
      </c>
      <c r="BO65" s="11">
        <v>1</v>
      </c>
      <c r="BQ65" s="78" t="s">
        <v>735</v>
      </c>
    </row>
    <row r="66" spans="1:69" s="16" customFormat="1">
      <c r="A66" s="16">
        <v>65</v>
      </c>
      <c r="B66" s="16" t="s">
        <v>352</v>
      </c>
      <c r="C66" s="16">
        <v>2</v>
      </c>
      <c r="E66" s="16">
        <v>8</v>
      </c>
      <c r="G66" s="16">
        <v>3</v>
      </c>
      <c r="H66" s="103">
        <v>100</v>
      </c>
      <c r="I66" s="16" t="s">
        <v>33</v>
      </c>
      <c r="J66" s="16" t="s">
        <v>33</v>
      </c>
      <c r="K66" s="16">
        <v>9</v>
      </c>
      <c r="L66" s="104">
        <f t="shared" si="0"/>
        <v>90</v>
      </c>
      <c r="M66" s="16" t="s">
        <v>34</v>
      </c>
      <c r="N66" s="16" t="s">
        <v>65</v>
      </c>
      <c r="O66" s="16">
        <v>9</v>
      </c>
      <c r="P66" s="104">
        <f t="shared" ref="P66" si="6">(L66*O66)*0.1</f>
        <v>81</v>
      </c>
      <c r="Q66" s="16" t="s">
        <v>36</v>
      </c>
      <c r="S66" s="16" t="s">
        <v>37</v>
      </c>
      <c r="T66" s="16" t="s">
        <v>36</v>
      </c>
      <c r="U66" s="16" t="s">
        <v>50</v>
      </c>
      <c r="X66" s="16" t="s">
        <v>69</v>
      </c>
      <c r="Y66" s="16" t="s">
        <v>41</v>
      </c>
      <c r="Z66" s="16" t="s">
        <v>36</v>
      </c>
      <c r="AB66" s="16">
        <v>0</v>
      </c>
      <c r="AC66" s="16">
        <v>0</v>
      </c>
      <c r="AD66" s="16">
        <v>0</v>
      </c>
      <c r="AE66" s="16">
        <v>0</v>
      </c>
      <c r="AF66" s="16">
        <v>1</v>
      </c>
      <c r="AG66" s="50" t="s">
        <v>66</v>
      </c>
      <c r="AI66" s="66">
        <v>1</v>
      </c>
      <c r="AJ66" s="66">
        <v>0</v>
      </c>
      <c r="AK66" s="66">
        <v>0</v>
      </c>
      <c r="AL66" s="66">
        <v>1</v>
      </c>
      <c r="AM66" s="66">
        <v>1</v>
      </c>
      <c r="AN66" s="66">
        <v>0</v>
      </c>
      <c r="AO66" s="66">
        <v>0</v>
      </c>
      <c r="AP66" s="66">
        <v>0</v>
      </c>
      <c r="AQ66" s="66">
        <v>0</v>
      </c>
      <c r="AR66" s="66">
        <v>0</v>
      </c>
      <c r="AS66" s="66"/>
      <c r="AT66" s="66" t="s">
        <v>53</v>
      </c>
      <c r="AU66" s="66">
        <v>2</v>
      </c>
      <c r="AV66" s="66"/>
      <c r="AW66" s="66">
        <v>1</v>
      </c>
      <c r="AX66" s="66">
        <v>1</v>
      </c>
      <c r="AY66" s="66">
        <v>0</v>
      </c>
      <c r="AZ66" s="66">
        <v>0</v>
      </c>
      <c r="BA66" s="66">
        <v>0</v>
      </c>
      <c r="BB66" s="66">
        <v>0</v>
      </c>
      <c r="BC66" s="66">
        <v>0</v>
      </c>
      <c r="BD66" s="66">
        <v>1</v>
      </c>
      <c r="BE66" s="66"/>
      <c r="BF66" s="66"/>
      <c r="BG66" s="66">
        <v>0</v>
      </c>
      <c r="BH66" s="66">
        <v>0</v>
      </c>
      <c r="BI66" s="66">
        <v>0</v>
      </c>
      <c r="BJ66" s="66">
        <v>0</v>
      </c>
      <c r="BK66" s="66">
        <v>0</v>
      </c>
      <c r="BL66" s="66">
        <v>0</v>
      </c>
      <c r="BM66" s="66">
        <v>1</v>
      </c>
      <c r="BN66" s="66">
        <v>1</v>
      </c>
      <c r="BO66" s="66">
        <v>0</v>
      </c>
      <c r="BP66" s="66"/>
      <c r="BQ66" s="66"/>
    </row>
    <row r="67" spans="1:69" s="16" customFormat="1">
      <c r="A67" s="16">
        <v>66</v>
      </c>
      <c r="B67" s="16" t="s">
        <v>353</v>
      </c>
      <c r="C67" s="16">
        <v>2</v>
      </c>
      <c r="E67" s="16">
        <v>8</v>
      </c>
      <c r="G67" s="16">
        <v>4</v>
      </c>
      <c r="H67" s="103">
        <v>70</v>
      </c>
      <c r="I67" s="16" t="s">
        <v>33</v>
      </c>
      <c r="J67" s="16" t="s">
        <v>33</v>
      </c>
      <c r="K67" s="16">
        <v>9</v>
      </c>
      <c r="L67" s="104">
        <f t="shared" ref="L67:L70" si="7">H67*K67*0.1</f>
        <v>63</v>
      </c>
      <c r="M67" s="16" t="s">
        <v>92</v>
      </c>
      <c r="N67" s="16" t="s">
        <v>35</v>
      </c>
      <c r="Q67" s="16" t="s">
        <v>66</v>
      </c>
      <c r="R67" s="16" t="s">
        <v>434</v>
      </c>
      <c r="S67" s="16" t="s">
        <v>37</v>
      </c>
      <c r="T67" s="16" t="s">
        <v>36</v>
      </c>
      <c r="U67" s="16" t="s">
        <v>38</v>
      </c>
      <c r="V67" s="16">
        <v>2</v>
      </c>
      <c r="W67" s="16" t="s">
        <v>354</v>
      </c>
      <c r="X67" s="16" t="s">
        <v>69</v>
      </c>
      <c r="Y67" s="16" t="s">
        <v>69</v>
      </c>
      <c r="Z67" s="16" t="s">
        <v>66</v>
      </c>
      <c r="AB67" s="16">
        <v>0</v>
      </c>
      <c r="AC67" s="16">
        <v>0</v>
      </c>
      <c r="AD67" s="16">
        <v>0</v>
      </c>
      <c r="AE67" s="16">
        <v>0</v>
      </c>
      <c r="AF67" s="16">
        <v>1</v>
      </c>
      <c r="AG67" s="105" t="s">
        <v>66</v>
      </c>
      <c r="AI67" s="66">
        <v>0</v>
      </c>
      <c r="AJ67" s="66">
        <v>0</v>
      </c>
      <c r="AK67" s="66">
        <v>0</v>
      </c>
      <c r="AL67" s="66">
        <v>1</v>
      </c>
      <c r="AM67" s="66">
        <v>0</v>
      </c>
      <c r="AN67" s="66">
        <v>1</v>
      </c>
      <c r="AO67" s="66">
        <v>0</v>
      </c>
      <c r="AP67" s="66">
        <v>0</v>
      </c>
      <c r="AQ67" s="66">
        <v>0</v>
      </c>
      <c r="AR67" s="66">
        <v>0</v>
      </c>
      <c r="AS67" s="66" t="s">
        <v>226</v>
      </c>
      <c r="AT67" s="66" t="s">
        <v>44</v>
      </c>
      <c r="AU67" s="66">
        <v>2</v>
      </c>
      <c r="AV67" s="66"/>
      <c r="AW67" s="66">
        <v>1</v>
      </c>
      <c r="AX67" s="66">
        <v>0</v>
      </c>
      <c r="AY67" s="66">
        <v>1</v>
      </c>
      <c r="AZ67" s="66">
        <v>0</v>
      </c>
      <c r="BA67" s="66">
        <v>0</v>
      </c>
      <c r="BB67" s="66">
        <v>1</v>
      </c>
      <c r="BC67" s="66">
        <v>0</v>
      </c>
      <c r="BD67" s="66">
        <v>1</v>
      </c>
      <c r="BE67" s="66"/>
      <c r="BF67" s="66"/>
      <c r="BG67" s="66">
        <v>0</v>
      </c>
      <c r="BH67" s="66">
        <v>0</v>
      </c>
      <c r="BI67" s="66">
        <v>0</v>
      </c>
      <c r="BJ67" s="66">
        <v>0</v>
      </c>
      <c r="BK67" s="66">
        <v>0</v>
      </c>
      <c r="BL67" s="66">
        <v>0</v>
      </c>
      <c r="BM67" s="66">
        <v>1</v>
      </c>
      <c r="BN67" s="66">
        <v>0</v>
      </c>
      <c r="BO67" s="66">
        <v>0</v>
      </c>
      <c r="BP67" s="66"/>
      <c r="BQ67" s="66"/>
    </row>
    <row r="68" spans="1:69">
      <c r="A68">
        <v>67</v>
      </c>
      <c r="B68" t="s">
        <v>355</v>
      </c>
      <c r="C68">
        <v>2</v>
      </c>
      <c r="E68">
        <v>6</v>
      </c>
      <c r="G68">
        <v>4</v>
      </c>
      <c r="H68" s="3">
        <v>150</v>
      </c>
      <c r="I68" t="s">
        <v>33</v>
      </c>
      <c r="J68" t="s">
        <v>33</v>
      </c>
      <c r="K68">
        <v>8</v>
      </c>
      <c r="L68" s="23">
        <f t="shared" si="7"/>
        <v>120</v>
      </c>
      <c r="M68" t="s">
        <v>34</v>
      </c>
      <c r="N68" t="s">
        <v>35</v>
      </c>
      <c r="Q68" t="s">
        <v>66</v>
      </c>
      <c r="R68" t="s">
        <v>357</v>
      </c>
      <c r="S68" t="s">
        <v>37</v>
      </c>
      <c r="T68" t="s">
        <v>66</v>
      </c>
      <c r="U68" t="s">
        <v>50</v>
      </c>
      <c r="X68" t="s">
        <v>41</v>
      </c>
      <c r="Y68" t="s">
        <v>41</v>
      </c>
      <c r="Z68" t="s">
        <v>36</v>
      </c>
      <c r="AB68">
        <v>0</v>
      </c>
      <c r="AC68">
        <v>0</v>
      </c>
      <c r="AD68">
        <v>0</v>
      </c>
      <c r="AE68">
        <v>0</v>
      </c>
      <c r="AF68">
        <v>1</v>
      </c>
      <c r="AG68" t="s">
        <v>36</v>
      </c>
      <c r="AI68" s="7">
        <v>0</v>
      </c>
      <c r="AJ68" s="7">
        <v>0</v>
      </c>
      <c r="AK68" s="7">
        <v>0</v>
      </c>
      <c r="AL68" s="7">
        <v>0</v>
      </c>
      <c r="AM68" s="7">
        <v>0</v>
      </c>
      <c r="AN68" s="7">
        <v>0</v>
      </c>
      <c r="AO68" s="7">
        <v>0</v>
      </c>
      <c r="AP68" s="7">
        <v>0</v>
      </c>
      <c r="AQ68" s="7">
        <v>0</v>
      </c>
      <c r="AR68" s="7">
        <v>0</v>
      </c>
      <c r="AS68" s="7" t="s">
        <v>226</v>
      </c>
      <c r="AT68" s="7" t="s">
        <v>53</v>
      </c>
      <c r="AU68" s="7">
        <v>2</v>
      </c>
      <c r="AW68" s="7">
        <v>0</v>
      </c>
      <c r="AX68" s="7">
        <v>0</v>
      </c>
      <c r="AY68" s="7">
        <v>0</v>
      </c>
      <c r="AZ68" s="7">
        <v>0</v>
      </c>
      <c r="BA68" s="7">
        <v>1</v>
      </c>
      <c r="BB68" s="7">
        <v>0</v>
      </c>
      <c r="BC68" s="7">
        <v>0</v>
      </c>
      <c r="BD68" s="7">
        <v>1</v>
      </c>
      <c r="BF68" s="11"/>
      <c r="BG68" s="11">
        <v>0</v>
      </c>
      <c r="BH68" s="11">
        <v>1</v>
      </c>
      <c r="BI68" s="11">
        <v>0</v>
      </c>
      <c r="BJ68" s="11">
        <v>0</v>
      </c>
      <c r="BK68" s="11">
        <v>0</v>
      </c>
      <c r="BL68" s="11">
        <v>1</v>
      </c>
      <c r="BM68" s="11">
        <v>0</v>
      </c>
      <c r="BN68" s="11">
        <v>0</v>
      </c>
      <c r="BO68" s="11">
        <v>1</v>
      </c>
    </row>
    <row r="69" spans="1:69">
      <c r="A69">
        <v>68</v>
      </c>
      <c r="B69" t="s">
        <v>360</v>
      </c>
      <c r="C69">
        <v>11</v>
      </c>
      <c r="E69">
        <v>8</v>
      </c>
      <c r="G69">
        <v>4</v>
      </c>
      <c r="H69" s="3">
        <v>20</v>
      </c>
      <c r="I69" t="s">
        <v>33</v>
      </c>
      <c r="J69" t="s">
        <v>33</v>
      </c>
      <c r="K69">
        <v>7</v>
      </c>
      <c r="L69" s="23">
        <f t="shared" si="7"/>
        <v>14</v>
      </c>
      <c r="M69" t="s">
        <v>34</v>
      </c>
      <c r="N69" t="s">
        <v>35</v>
      </c>
      <c r="Q69" t="s">
        <v>36</v>
      </c>
      <c r="S69" t="s">
        <v>37</v>
      </c>
      <c r="T69" t="s">
        <v>36</v>
      </c>
      <c r="U69" t="s">
        <v>38</v>
      </c>
      <c r="V69">
        <v>3</v>
      </c>
      <c r="X69" t="s">
        <v>41</v>
      </c>
      <c r="Y69" t="s">
        <v>41</v>
      </c>
      <c r="Z69" t="s">
        <v>36</v>
      </c>
      <c r="AB69">
        <v>0</v>
      </c>
      <c r="AC69">
        <v>0</v>
      </c>
      <c r="AD69">
        <v>0</v>
      </c>
      <c r="AE69">
        <v>0</v>
      </c>
      <c r="AF69">
        <v>1</v>
      </c>
      <c r="AG69" t="s">
        <v>36</v>
      </c>
      <c r="AI69" s="7">
        <v>0</v>
      </c>
      <c r="AJ69" s="7">
        <v>0</v>
      </c>
      <c r="AK69" s="7">
        <v>0</v>
      </c>
      <c r="AL69" s="7">
        <v>0</v>
      </c>
      <c r="AM69" s="7">
        <v>0</v>
      </c>
      <c r="AN69" s="7">
        <v>0</v>
      </c>
      <c r="AO69" s="7">
        <v>0</v>
      </c>
      <c r="AP69" s="7">
        <v>0</v>
      </c>
      <c r="AQ69" s="7">
        <v>0</v>
      </c>
      <c r="AR69" s="7">
        <v>0</v>
      </c>
      <c r="AT69" s="7" t="s">
        <v>53</v>
      </c>
      <c r="AU69" s="7">
        <v>2</v>
      </c>
      <c r="AV69" s="11"/>
      <c r="AW69" s="7">
        <v>0</v>
      </c>
      <c r="AX69" s="7">
        <v>0</v>
      </c>
      <c r="AY69" s="7">
        <v>0</v>
      </c>
      <c r="AZ69" s="7">
        <v>0</v>
      </c>
      <c r="BA69" s="7">
        <v>0</v>
      </c>
      <c r="BB69" s="7">
        <v>0</v>
      </c>
      <c r="BC69" s="7">
        <v>0</v>
      </c>
      <c r="BD69" s="7">
        <v>0</v>
      </c>
      <c r="BE69" s="7" t="s">
        <v>501</v>
      </c>
      <c r="BF69" s="11"/>
      <c r="BG69" s="11">
        <v>0</v>
      </c>
      <c r="BH69" s="11">
        <v>0</v>
      </c>
      <c r="BI69" s="11">
        <v>0</v>
      </c>
      <c r="BJ69" s="11">
        <v>0</v>
      </c>
      <c r="BK69" s="11">
        <v>0</v>
      </c>
      <c r="BL69" s="11">
        <v>0</v>
      </c>
      <c r="BM69" s="11">
        <v>0</v>
      </c>
      <c r="BN69" s="11">
        <v>0</v>
      </c>
      <c r="BO69" s="11">
        <v>0</v>
      </c>
      <c r="BP69" s="7" t="s">
        <v>501</v>
      </c>
    </row>
    <row r="70" spans="1:69">
      <c r="A70">
        <v>69</v>
      </c>
      <c r="B70" t="s">
        <v>361</v>
      </c>
      <c r="C70">
        <v>4</v>
      </c>
      <c r="E70">
        <v>6</v>
      </c>
      <c r="G70">
        <v>1</v>
      </c>
      <c r="H70" s="3">
        <v>2</v>
      </c>
      <c r="I70" t="s">
        <v>33</v>
      </c>
      <c r="J70" t="s">
        <v>33</v>
      </c>
      <c r="K70">
        <v>9</v>
      </c>
      <c r="L70" s="23">
        <f t="shared" si="7"/>
        <v>1.8</v>
      </c>
      <c r="M70" t="s">
        <v>34</v>
      </c>
      <c r="N70" t="s">
        <v>35</v>
      </c>
      <c r="Q70" t="s">
        <v>36</v>
      </c>
      <c r="S70" t="s">
        <v>37</v>
      </c>
      <c r="T70" t="s">
        <v>36</v>
      </c>
      <c r="U70" t="s">
        <v>38</v>
      </c>
      <c r="V70">
        <v>2</v>
      </c>
      <c r="W70" t="s">
        <v>362</v>
      </c>
      <c r="X70" t="s">
        <v>69</v>
      </c>
      <c r="Y70" t="s">
        <v>41</v>
      </c>
      <c r="Z70" t="s">
        <v>36</v>
      </c>
      <c r="AB70">
        <v>1</v>
      </c>
      <c r="AC70">
        <v>0</v>
      </c>
      <c r="AD70">
        <v>0</v>
      </c>
      <c r="AE70">
        <v>0</v>
      </c>
      <c r="AF70">
        <v>0</v>
      </c>
      <c r="AG70" t="s">
        <v>36</v>
      </c>
      <c r="AI70" s="7">
        <v>0</v>
      </c>
      <c r="AJ70" s="7">
        <v>0</v>
      </c>
      <c r="AK70" s="7">
        <v>0</v>
      </c>
      <c r="AL70" s="7">
        <v>1</v>
      </c>
      <c r="AM70" s="7">
        <v>0</v>
      </c>
      <c r="AN70" s="7">
        <v>1</v>
      </c>
      <c r="AO70" s="7">
        <v>0</v>
      </c>
      <c r="AP70" s="7">
        <v>0</v>
      </c>
      <c r="AQ70" s="7">
        <v>0</v>
      </c>
      <c r="AR70" s="7">
        <v>0</v>
      </c>
      <c r="AT70" s="7" t="s">
        <v>44</v>
      </c>
      <c r="AU70" s="7">
        <v>1</v>
      </c>
      <c r="AW70" s="7">
        <v>1</v>
      </c>
      <c r="AX70" s="7">
        <v>0</v>
      </c>
      <c r="AY70" s="7">
        <v>1</v>
      </c>
      <c r="AZ70" s="7">
        <v>1</v>
      </c>
      <c r="BA70" s="7">
        <v>0</v>
      </c>
      <c r="BB70" s="7">
        <v>0</v>
      </c>
      <c r="BC70" s="7">
        <v>0</v>
      </c>
      <c r="BD70" s="7">
        <v>1</v>
      </c>
      <c r="BF70" s="11"/>
      <c r="BG70" s="11">
        <v>1</v>
      </c>
      <c r="BH70" s="11">
        <v>0</v>
      </c>
      <c r="BI70" s="11">
        <v>0</v>
      </c>
      <c r="BJ70" s="11">
        <v>0</v>
      </c>
      <c r="BK70" s="11">
        <v>0</v>
      </c>
      <c r="BL70" s="11">
        <v>0</v>
      </c>
      <c r="BM70" s="11">
        <v>1</v>
      </c>
      <c r="BN70" s="11">
        <v>0</v>
      </c>
      <c r="BO70" s="11">
        <v>0</v>
      </c>
    </row>
    <row r="71" spans="1:69">
      <c r="A71">
        <v>70</v>
      </c>
      <c r="B71" t="s">
        <v>364</v>
      </c>
      <c r="C71">
        <v>10</v>
      </c>
      <c r="E71">
        <v>2</v>
      </c>
      <c r="G71">
        <v>3</v>
      </c>
      <c r="H71" s="3">
        <v>80</v>
      </c>
      <c r="I71" t="s">
        <v>33</v>
      </c>
      <c r="J71" t="s">
        <v>33</v>
      </c>
      <c r="K71" s="22" t="s">
        <v>501</v>
      </c>
      <c r="L71" s="69">
        <v>0</v>
      </c>
      <c r="M71" t="s">
        <v>99</v>
      </c>
      <c r="N71" t="s">
        <v>35</v>
      </c>
      <c r="Q71" t="s">
        <v>66</v>
      </c>
      <c r="R71" t="s">
        <v>365</v>
      </c>
      <c r="S71" t="s">
        <v>37</v>
      </c>
      <c r="T71" t="s">
        <v>36</v>
      </c>
      <c r="U71" t="s">
        <v>50</v>
      </c>
      <c r="X71" t="s">
        <v>69</v>
      </c>
      <c r="Y71" t="s">
        <v>41</v>
      </c>
      <c r="Z71" t="s">
        <v>36</v>
      </c>
      <c r="AB71">
        <v>0</v>
      </c>
      <c r="AC71">
        <v>0</v>
      </c>
      <c r="AD71">
        <v>0</v>
      </c>
      <c r="AE71">
        <v>0</v>
      </c>
      <c r="AF71">
        <v>1</v>
      </c>
      <c r="AG71" t="s">
        <v>36</v>
      </c>
      <c r="AI71" s="7">
        <v>0</v>
      </c>
      <c r="AJ71" s="7">
        <v>0</v>
      </c>
      <c r="AK71" s="7">
        <v>0</v>
      </c>
      <c r="AL71" s="7">
        <v>1</v>
      </c>
      <c r="AM71" s="7">
        <v>0</v>
      </c>
      <c r="AN71" s="7">
        <v>0</v>
      </c>
      <c r="AO71" s="7">
        <v>0</v>
      </c>
      <c r="AP71" s="7">
        <v>0</v>
      </c>
      <c r="AQ71" s="7">
        <v>0</v>
      </c>
      <c r="AR71" s="7">
        <v>0</v>
      </c>
      <c r="AT71" s="7" t="s">
        <v>44</v>
      </c>
      <c r="AU71" s="7">
        <v>2</v>
      </c>
      <c r="AW71" s="7">
        <v>0</v>
      </c>
      <c r="AX71" s="7">
        <v>0</v>
      </c>
      <c r="AY71" s="7">
        <v>0</v>
      </c>
      <c r="AZ71" s="7">
        <v>1</v>
      </c>
      <c r="BA71" s="7">
        <v>0</v>
      </c>
      <c r="BB71" s="7">
        <v>0</v>
      </c>
      <c r="BC71" s="7">
        <v>0</v>
      </c>
      <c r="BD71" s="7">
        <v>0</v>
      </c>
      <c r="BF71" s="11"/>
      <c r="BG71" s="11">
        <v>0</v>
      </c>
      <c r="BH71" s="11">
        <v>0</v>
      </c>
      <c r="BI71" s="11">
        <v>1</v>
      </c>
      <c r="BJ71" s="11">
        <v>0</v>
      </c>
      <c r="BK71" s="11">
        <v>0</v>
      </c>
      <c r="BL71" s="11">
        <v>0</v>
      </c>
      <c r="BM71" s="11">
        <v>0</v>
      </c>
      <c r="BN71" s="11">
        <v>0</v>
      </c>
      <c r="BO71" s="11">
        <v>0</v>
      </c>
      <c r="BQ71" s="7" t="s">
        <v>367</v>
      </c>
    </row>
    <row r="72" spans="1:69">
      <c r="A72">
        <v>71</v>
      </c>
      <c r="B72" t="s">
        <v>368</v>
      </c>
      <c r="C72">
        <v>11</v>
      </c>
      <c r="E72">
        <v>8</v>
      </c>
      <c r="G72">
        <v>2</v>
      </c>
      <c r="H72" s="3">
        <v>40</v>
      </c>
      <c r="I72" t="s">
        <v>33</v>
      </c>
      <c r="J72" t="s">
        <v>33</v>
      </c>
      <c r="K72">
        <v>6</v>
      </c>
      <c r="L72" s="23">
        <f t="shared" ref="L72:L85" si="8">H72*K72*0.1</f>
        <v>24</v>
      </c>
      <c r="M72" s="22" t="s">
        <v>925</v>
      </c>
      <c r="N72" t="s">
        <v>35</v>
      </c>
      <c r="Q72" t="s">
        <v>66</v>
      </c>
      <c r="R72" t="s">
        <v>371</v>
      </c>
      <c r="S72" t="s">
        <v>37</v>
      </c>
      <c r="T72" t="s">
        <v>36</v>
      </c>
      <c r="U72" t="s">
        <v>38</v>
      </c>
      <c r="V72" s="22" t="s">
        <v>214</v>
      </c>
      <c r="W72" t="s">
        <v>214</v>
      </c>
      <c r="X72" t="s">
        <v>41</v>
      </c>
      <c r="Y72" t="s">
        <v>41</v>
      </c>
      <c r="Z72" t="s">
        <v>36</v>
      </c>
      <c r="AB72">
        <v>0</v>
      </c>
      <c r="AC72">
        <v>0</v>
      </c>
      <c r="AD72">
        <v>0</v>
      </c>
      <c r="AE72">
        <v>0</v>
      </c>
      <c r="AF72">
        <v>1</v>
      </c>
      <c r="AG72" t="s">
        <v>36</v>
      </c>
      <c r="AI72" s="7">
        <v>0</v>
      </c>
      <c r="AJ72" s="7">
        <v>0</v>
      </c>
      <c r="AK72" s="7">
        <v>0</v>
      </c>
      <c r="AL72" s="7">
        <v>1</v>
      </c>
      <c r="AM72" s="7">
        <v>0</v>
      </c>
      <c r="AN72" s="7">
        <v>1</v>
      </c>
      <c r="AO72" s="7">
        <v>1</v>
      </c>
      <c r="AP72" s="7">
        <v>0</v>
      </c>
      <c r="AQ72" s="7">
        <v>0</v>
      </c>
      <c r="AR72" s="7">
        <v>0</v>
      </c>
      <c r="AT72" s="7" t="s">
        <v>53</v>
      </c>
      <c r="AU72" s="7">
        <v>2</v>
      </c>
      <c r="AW72" s="7">
        <v>1</v>
      </c>
      <c r="AX72" s="7">
        <v>0</v>
      </c>
      <c r="AY72" s="7">
        <v>0</v>
      </c>
      <c r="AZ72" s="7">
        <v>0</v>
      </c>
      <c r="BA72" s="7">
        <v>0</v>
      </c>
      <c r="BB72" s="7">
        <v>0</v>
      </c>
      <c r="BC72" s="7">
        <v>0</v>
      </c>
      <c r="BD72" s="7">
        <v>1</v>
      </c>
      <c r="BG72" s="7">
        <v>0</v>
      </c>
      <c r="BH72" s="7">
        <v>0</v>
      </c>
      <c r="BI72" s="7">
        <v>1</v>
      </c>
      <c r="BJ72" s="7">
        <v>0</v>
      </c>
      <c r="BK72" s="7">
        <v>0</v>
      </c>
      <c r="BL72" s="7">
        <v>1</v>
      </c>
      <c r="BM72" s="7">
        <v>1</v>
      </c>
      <c r="BN72" s="7">
        <v>0</v>
      </c>
      <c r="BO72" s="7">
        <v>1</v>
      </c>
    </row>
    <row r="73" spans="1:69">
      <c r="A73">
        <v>72</v>
      </c>
      <c r="B73" t="s">
        <v>373</v>
      </c>
      <c r="C73">
        <v>6</v>
      </c>
      <c r="E73">
        <v>8</v>
      </c>
      <c r="G73">
        <v>2</v>
      </c>
      <c r="H73" s="3">
        <v>14</v>
      </c>
      <c r="I73" t="s">
        <v>33</v>
      </c>
      <c r="J73" t="s">
        <v>33</v>
      </c>
      <c r="K73">
        <v>8</v>
      </c>
      <c r="L73" s="23">
        <f t="shared" si="8"/>
        <v>11.200000000000001</v>
      </c>
      <c r="M73" t="s">
        <v>34</v>
      </c>
      <c r="N73" t="s">
        <v>35</v>
      </c>
      <c r="Q73" t="s">
        <v>36</v>
      </c>
      <c r="S73" t="s">
        <v>37</v>
      </c>
      <c r="T73" t="s">
        <v>36</v>
      </c>
      <c r="U73" t="s">
        <v>38</v>
      </c>
      <c r="V73">
        <v>4</v>
      </c>
      <c r="W73" t="s">
        <v>375</v>
      </c>
      <c r="X73" t="s">
        <v>41</v>
      </c>
      <c r="Y73" t="s">
        <v>41</v>
      </c>
      <c r="Z73" t="s">
        <v>36</v>
      </c>
      <c r="AB73">
        <v>0</v>
      </c>
      <c r="AC73">
        <v>0</v>
      </c>
      <c r="AD73">
        <v>0</v>
      </c>
      <c r="AE73">
        <v>0</v>
      </c>
      <c r="AF73">
        <v>1</v>
      </c>
      <c r="AG73" t="s">
        <v>36</v>
      </c>
      <c r="AI73" s="7">
        <v>0</v>
      </c>
      <c r="AJ73" s="7">
        <v>1</v>
      </c>
      <c r="AK73" s="7">
        <v>0</v>
      </c>
      <c r="AL73" s="7">
        <v>1</v>
      </c>
      <c r="AM73" s="7">
        <v>0</v>
      </c>
      <c r="AN73" s="7">
        <v>0</v>
      </c>
      <c r="AO73" s="7">
        <v>0</v>
      </c>
      <c r="AP73" s="7">
        <v>0</v>
      </c>
      <c r="AQ73" s="7">
        <v>0</v>
      </c>
      <c r="AR73" s="7">
        <v>0</v>
      </c>
      <c r="AT73" s="7" t="s">
        <v>53</v>
      </c>
      <c r="AU73" s="7">
        <v>1</v>
      </c>
      <c r="AW73" s="7">
        <v>1</v>
      </c>
      <c r="AX73" s="7">
        <v>0</v>
      </c>
      <c r="AY73" s="7">
        <v>1</v>
      </c>
      <c r="AZ73" s="7">
        <v>1</v>
      </c>
      <c r="BA73" s="7">
        <v>1</v>
      </c>
      <c r="BB73" s="7">
        <v>0</v>
      </c>
      <c r="BC73" s="7">
        <v>0</v>
      </c>
      <c r="BD73" s="7">
        <v>1</v>
      </c>
      <c r="BG73" s="7">
        <v>0</v>
      </c>
      <c r="BH73" s="7">
        <v>0</v>
      </c>
      <c r="BI73" s="7">
        <v>0</v>
      </c>
      <c r="BJ73" s="7">
        <v>0</v>
      </c>
      <c r="BK73" s="7">
        <v>0</v>
      </c>
      <c r="BL73" s="7">
        <v>0</v>
      </c>
      <c r="BM73" s="7">
        <v>0</v>
      </c>
      <c r="BN73" s="7">
        <v>0</v>
      </c>
      <c r="BO73" s="7">
        <v>1</v>
      </c>
    </row>
    <row r="74" spans="1:69">
      <c r="A74">
        <v>73</v>
      </c>
      <c r="B74" t="s">
        <v>377</v>
      </c>
      <c r="C74">
        <v>2</v>
      </c>
      <c r="E74">
        <v>8</v>
      </c>
      <c r="G74">
        <v>4</v>
      </c>
      <c r="H74" s="3">
        <v>100</v>
      </c>
      <c r="I74" t="s">
        <v>33</v>
      </c>
      <c r="J74" t="s">
        <v>33</v>
      </c>
      <c r="K74">
        <v>7</v>
      </c>
      <c r="L74" s="23">
        <f t="shared" si="8"/>
        <v>70</v>
      </c>
      <c r="M74" t="s">
        <v>34</v>
      </c>
      <c r="N74" t="s">
        <v>35</v>
      </c>
      <c r="Q74" t="s">
        <v>66</v>
      </c>
      <c r="R74" t="s">
        <v>378</v>
      </c>
      <c r="S74" t="s">
        <v>37</v>
      </c>
      <c r="T74" t="s">
        <v>36</v>
      </c>
      <c r="U74" t="s">
        <v>38</v>
      </c>
      <c r="V74">
        <v>3</v>
      </c>
      <c r="W74" t="s">
        <v>379</v>
      </c>
      <c r="X74" t="s">
        <v>41</v>
      </c>
      <c r="Y74" t="s">
        <v>41</v>
      </c>
      <c r="Z74" t="s">
        <v>36</v>
      </c>
      <c r="AB74">
        <v>0</v>
      </c>
      <c r="AC74">
        <v>0</v>
      </c>
      <c r="AD74">
        <v>0</v>
      </c>
      <c r="AE74">
        <v>0</v>
      </c>
      <c r="AF74">
        <v>1</v>
      </c>
      <c r="AG74" t="s">
        <v>36</v>
      </c>
      <c r="AI74" s="7">
        <v>0</v>
      </c>
      <c r="AJ74" s="7">
        <v>0</v>
      </c>
      <c r="AK74" s="7">
        <v>0</v>
      </c>
      <c r="AL74" s="7">
        <v>1</v>
      </c>
      <c r="AM74" s="7">
        <v>1</v>
      </c>
      <c r="AN74" s="7">
        <v>0</v>
      </c>
      <c r="AO74" s="7">
        <v>0</v>
      </c>
      <c r="AP74" s="7">
        <v>0</v>
      </c>
      <c r="AQ74" s="7">
        <v>0</v>
      </c>
      <c r="AR74" s="7">
        <v>0</v>
      </c>
      <c r="AT74" s="7" t="s">
        <v>53</v>
      </c>
      <c r="AU74" s="7">
        <v>1</v>
      </c>
      <c r="AW74" s="7">
        <v>1</v>
      </c>
      <c r="AX74" s="7">
        <v>1</v>
      </c>
      <c r="AY74" s="7">
        <v>1</v>
      </c>
      <c r="AZ74" s="7">
        <v>1</v>
      </c>
      <c r="BA74" s="7">
        <v>1</v>
      </c>
      <c r="BB74" s="7">
        <v>1</v>
      </c>
      <c r="BC74" s="7">
        <v>1</v>
      </c>
      <c r="BD74" s="7">
        <v>1</v>
      </c>
      <c r="BG74" s="7">
        <v>0</v>
      </c>
      <c r="BH74" s="7">
        <v>0</v>
      </c>
      <c r="BI74" s="7">
        <v>0</v>
      </c>
      <c r="BJ74" s="7">
        <v>0</v>
      </c>
      <c r="BK74" s="7">
        <v>0</v>
      </c>
      <c r="BL74" s="7">
        <v>0</v>
      </c>
      <c r="BM74" s="7">
        <v>1</v>
      </c>
      <c r="BN74" s="7">
        <v>0</v>
      </c>
      <c r="BO74" s="7">
        <v>0</v>
      </c>
    </row>
    <row r="75" spans="1:69" s="19" customFormat="1">
      <c r="A75">
        <v>74</v>
      </c>
      <c r="B75" s="19" t="s">
        <v>381</v>
      </c>
      <c r="C75" s="19">
        <v>1</v>
      </c>
      <c r="E75" s="19">
        <v>1</v>
      </c>
      <c r="G75" s="19">
        <v>4</v>
      </c>
      <c r="H75" s="32">
        <v>80</v>
      </c>
      <c r="I75" s="19" t="s">
        <v>33</v>
      </c>
      <c r="J75" s="19" t="s">
        <v>33</v>
      </c>
      <c r="K75" s="19">
        <v>8</v>
      </c>
      <c r="L75" s="26">
        <f t="shared" si="8"/>
        <v>64</v>
      </c>
      <c r="M75" s="19" t="s">
        <v>99</v>
      </c>
      <c r="N75" s="19" t="s">
        <v>35</v>
      </c>
      <c r="Q75" s="19" t="s">
        <v>66</v>
      </c>
      <c r="S75" s="19" t="s">
        <v>37</v>
      </c>
      <c r="T75" s="19" t="s">
        <v>36</v>
      </c>
      <c r="U75" s="19" t="s">
        <v>50</v>
      </c>
      <c r="X75" s="19" t="s">
        <v>69</v>
      </c>
      <c r="Y75" s="19" t="s">
        <v>41</v>
      </c>
      <c r="Z75" s="19" t="s">
        <v>36</v>
      </c>
      <c r="AB75" s="19">
        <v>1</v>
      </c>
      <c r="AC75" s="19">
        <v>0</v>
      </c>
      <c r="AD75" s="19">
        <v>0</v>
      </c>
      <c r="AE75" s="19">
        <v>0</v>
      </c>
      <c r="AF75" s="19">
        <v>0</v>
      </c>
      <c r="AG75" s="19" t="s">
        <v>66</v>
      </c>
      <c r="AI75" s="20">
        <v>0</v>
      </c>
      <c r="AJ75" s="20">
        <v>0</v>
      </c>
      <c r="AK75" s="20">
        <v>0</v>
      </c>
      <c r="AL75" s="20">
        <v>1</v>
      </c>
      <c r="AM75" s="20">
        <v>0</v>
      </c>
      <c r="AN75" s="20">
        <v>0</v>
      </c>
      <c r="AO75" s="20">
        <v>0</v>
      </c>
      <c r="AP75" s="20">
        <v>0</v>
      </c>
      <c r="AQ75" s="20">
        <v>0</v>
      </c>
      <c r="AR75" s="20">
        <v>0</v>
      </c>
      <c r="AS75" s="20"/>
      <c r="AT75" s="20" t="s">
        <v>44</v>
      </c>
      <c r="AU75" s="20">
        <v>3</v>
      </c>
      <c r="AV75" s="20"/>
      <c r="AW75" s="20">
        <v>0</v>
      </c>
      <c r="AX75" s="20">
        <v>0</v>
      </c>
      <c r="AY75" s="20">
        <v>0</v>
      </c>
      <c r="AZ75" s="20">
        <v>0</v>
      </c>
      <c r="BA75" s="20">
        <v>0</v>
      </c>
      <c r="BB75" s="20">
        <v>0</v>
      </c>
      <c r="BC75" s="20">
        <v>0</v>
      </c>
      <c r="BD75" s="20">
        <v>0</v>
      </c>
      <c r="BE75" s="20" t="s">
        <v>501</v>
      </c>
      <c r="BF75" s="20"/>
      <c r="BG75" s="20">
        <v>0</v>
      </c>
      <c r="BH75" s="20">
        <v>1</v>
      </c>
      <c r="BI75" s="20">
        <v>1</v>
      </c>
      <c r="BJ75" s="20">
        <v>0</v>
      </c>
      <c r="BK75" s="20">
        <v>0</v>
      </c>
      <c r="BL75" s="20">
        <v>0</v>
      </c>
      <c r="BM75" s="20">
        <v>1</v>
      </c>
      <c r="BN75" s="20">
        <v>0</v>
      </c>
      <c r="BO75" s="20">
        <v>0</v>
      </c>
      <c r="BP75" s="20"/>
      <c r="BQ75" s="20"/>
    </row>
    <row r="76" spans="1:69">
      <c r="A76">
        <v>75</v>
      </c>
      <c r="B76" t="s">
        <v>383</v>
      </c>
      <c r="C76">
        <v>2</v>
      </c>
      <c r="E76">
        <v>9</v>
      </c>
      <c r="G76">
        <v>3</v>
      </c>
      <c r="H76" s="3">
        <v>60</v>
      </c>
      <c r="I76" t="s">
        <v>33</v>
      </c>
      <c r="J76" t="s">
        <v>33</v>
      </c>
      <c r="K76">
        <v>5</v>
      </c>
      <c r="L76" s="23">
        <f t="shared" si="8"/>
        <v>30</v>
      </c>
      <c r="M76" t="s">
        <v>34</v>
      </c>
      <c r="N76" t="s">
        <v>65</v>
      </c>
      <c r="O76" s="22" t="s">
        <v>502</v>
      </c>
      <c r="P76" s="70">
        <v>0</v>
      </c>
      <c r="Q76" t="s">
        <v>36</v>
      </c>
      <c r="S76" t="s">
        <v>108</v>
      </c>
      <c r="T76" t="s">
        <v>36</v>
      </c>
      <c r="U76" t="s">
        <v>50</v>
      </c>
      <c r="X76" t="s">
        <v>41</v>
      </c>
      <c r="Y76" t="s">
        <v>41</v>
      </c>
      <c r="Z76" t="s">
        <v>36</v>
      </c>
      <c r="AB76">
        <v>0</v>
      </c>
      <c r="AC76">
        <v>0</v>
      </c>
      <c r="AD76">
        <v>0</v>
      </c>
      <c r="AE76">
        <v>0</v>
      </c>
      <c r="AF76">
        <v>1</v>
      </c>
      <c r="AG76" t="s">
        <v>36</v>
      </c>
      <c r="AI76" s="7">
        <v>0</v>
      </c>
      <c r="AJ76" s="7">
        <v>0</v>
      </c>
      <c r="AK76" s="7">
        <v>0</v>
      </c>
      <c r="AL76" s="7">
        <v>0</v>
      </c>
      <c r="AM76" s="7">
        <v>0</v>
      </c>
      <c r="AN76" s="7">
        <v>0</v>
      </c>
      <c r="AO76" s="7">
        <v>0</v>
      </c>
      <c r="AP76" s="7">
        <v>0</v>
      </c>
      <c r="AQ76" s="7">
        <v>0</v>
      </c>
      <c r="AR76" s="7">
        <v>1</v>
      </c>
      <c r="AT76" s="7" t="s">
        <v>53</v>
      </c>
      <c r="AU76" s="7">
        <v>2</v>
      </c>
      <c r="AW76" s="7">
        <v>0</v>
      </c>
      <c r="AX76" s="7">
        <v>0</v>
      </c>
      <c r="AY76" s="7">
        <v>0</v>
      </c>
      <c r="AZ76" s="7">
        <v>0</v>
      </c>
      <c r="BA76" s="7">
        <v>0</v>
      </c>
      <c r="BB76" s="7">
        <v>0</v>
      </c>
      <c r="BC76" s="7">
        <v>0</v>
      </c>
      <c r="BD76" s="7">
        <v>0</v>
      </c>
      <c r="BE76" s="7" t="s">
        <v>501</v>
      </c>
      <c r="BG76" s="7">
        <v>0</v>
      </c>
      <c r="BH76" s="7">
        <v>0</v>
      </c>
      <c r="BI76" s="7">
        <v>0</v>
      </c>
      <c r="BJ76" s="7">
        <v>0</v>
      </c>
      <c r="BK76" s="7">
        <v>0</v>
      </c>
      <c r="BL76" s="7">
        <v>0</v>
      </c>
      <c r="BM76" s="7">
        <v>0</v>
      </c>
      <c r="BN76" s="7">
        <v>0</v>
      </c>
      <c r="BO76" s="7">
        <v>0</v>
      </c>
      <c r="BP76" s="7" t="s">
        <v>501</v>
      </c>
    </row>
    <row r="77" spans="1:69">
      <c r="A77">
        <v>76</v>
      </c>
      <c r="B77" t="s">
        <v>385</v>
      </c>
      <c r="C77">
        <v>6</v>
      </c>
      <c r="E77" s="59">
        <v>10</v>
      </c>
      <c r="G77">
        <v>3</v>
      </c>
      <c r="H77" s="3">
        <v>42</v>
      </c>
      <c r="I77" t="s">
        <v>33</v>
      </c>
      <c r="J77" t="s">
        <v>33</v>
      </c>
      <c r="K77">
        <v>6</v>
      </c>
      <c r="L77" s="23">
        <f t="shared" si="8"/>
        <v>25.200000000000003</v>
      </c>
      <c r="M77" s="22" t="s">
        <v>925</v>
      </c>
      <c r="N77" t="s">
        <v>65</v>
      </c>
      <c r="O77">
        <v>5</v>
      </c>
      <c r="P77" s="23">
        <f t="shared" ref="P77" si="9">(L77*O77)*0.1</f>
        <v>12.600000000000001</v>
      </c>
      <c r="Q77" t="s">
        <v>66</v>
      </c>
      <c r="R77" t="s">
        <v>951</v>
      </c>
      <c r="S77" t="s">
        <v>108</v>
      </c>
      <c r="T77" t="s">
        <v>66</v>
      </c>
      <c r="U77" t="s">
        <v>38</v>
      </c>
      <c r="V77">
        <v>4</v>
      </c>
      <c r="W77" t="s">
        <v>389</v>
      </c>
      <c r="X77" t="s">
        <v>41</v>
      </c>
      <c r="Y77" t="s">
        <v>41</v>
      </c>
      <c r="Z77" t="s">
        <v>36</v>
      </c>
      <c r="AB77">
        <v>0</v>
      </c>
      <c r="AC77">
        <v>0</v>
      </c>
      <c r="AD77">
        <v>0</v>
      </c>
      <c r="AE77">
        <v>0</v>
      </c>
      <c r="AF77">
        <v>1</v>
      </c>
      <c r="AG77" t="s">
        <v>36</v>
      </c>
      <c r="AI77" s="7">
        <v>1</v>
      </c>
      <c r="AJ77" s="7">
        <v>1</v>
      </c>
      <c r="AK77" s="7">
        <v>0</v>
      </c>
      <c r="AL77" s="7">
        <v>1</v>
      </c>
      <c r="AM77" s="7">
        <v>0</v>
      </c>
      <c r="AN77" s="7">
        <v>0</v>
      </c>
      <c r="AO77" s="7">
        <v>0</v>
      </c>
      <c r="AP77" s="7">
        <v>0</v>
      </c>
      <c r="AQ77" s="7">
        <v>0</v>
      </c>
      <c r="AR77" s="7">
        <v>0</v>
      </c>
      <c r="AT77" s="7" t="s">
        <v>53</v>
      </c>
      <c r="AU77" s="7">
        <v>2</v>
      </c>
      <c r="AW77" s="7">
        <v>1</v>
      </c>
      <c r="AX77" s="7">
        <v>0</v>
      </c>
      <c r="AY77" s="7">
        <v>0</v>
      </c>
      <c r="AZ77" s="7">
        <v>0</v>
      </c>
      <c r="BA77" s="7">
        <v>1</v>
      </c>
      <c r="BB77" s="7">
        <v>1</v>
      </c>
      <c r="BC77" s="7">
        <v>1</v>
      </c>
      <c r="BD77" s="7">
        <v>1</v>
      </c>
      <c r="BG77" s="7">
        <v>0</v>
      </c>
      <c r="BH77" s="7">
        <v>0</v>
      </c>
      <c r="BI77" s="7">
        <v>0</v>
      </c>
      <c r="BJ77" s="7">
        <v>0</v>
      </c>
      <c r="BK77" s="7">
        <v>1</v>
      </c>
      <c r="BL77" s="7">
        <v>0</v>
      </c>
      <c r="BM77" s="7">
        <v>1</v>
      </c>
      <c r="BN77" s="7">
        <v>1</v>
      </c>
      <c r="BO77" s="7">
        <v>1</v>
      </c>
    </row>
    <row r="78" spans="1:69">
      <c r="A78">
        <v>77</v>
      </c>
      <c r="B78" t="s">
        <v>392</v>
      </c>
      <c r="C78">
        <v>2</v>
      </c>
      <c r="E78">
        <v>9</v>
      </c>
      <c r="G78">
        <v>2</v>
      </c>
      <c r="H78" s="3">
        <v>15</v>
      </c>
      <c r="I78" t="s">
        <v>33</v>
      </c>
      <c r="J78" t="s">
        <v>33</v>
      </c>
      <c r="K78">
        <v>3</v>
      </c>
      <c r="L78" s="23">
        <f t="shared" si="8"/>
        <v>4.5</v>
      </c>
      <c r="M78" t="s">
        <v>34</v>
      </c>
      <c r="N78" t="s">
        <v>35</v>
      </c>
      <c r="Q78" t="s">
        <v>36</v>
      </c>
      <c r="S78" t="s">
        <v>37</v>
      </c>
      <c r="T78" t="s">
        <v>36</v>
      </c>
      <c r="U78" t="s">
        <v>38</v>
      </c>
      <c r="V78">
        <v>3</v>
      </c>
      <c r="X78" t="s">
        <v>41</v>
      </c>
      <c r="Y78" t="s">
        <v>41</v>
      </c>
      <c r="Z78" t="s">
        <v>36</v>
      </c>
      <c r="AB78">
        <v>0</v>
      </c>
      <c r="AC78">
        <v>0</v>
      </c>
      <c r="AD78">
        <v>0</v>
      </c>
      <c r="AE78">
        <v>0</v>
      </c>
      <c r="AF78">
        <v>1</v>
      </c>
      <c r="AG78" t="s">
        <v>36</v>
      </c>
      <c r="AI78" s="7">
        <v>0</v>
      </c>
      <c r="AJ78" s="7">
        <v>0</v>
      </c>
      <c r="AK78" s="7">
        <v>0</v>
      </c>
      <c r="AL78" s="7">
        <v>1</v>
      </c>
      <c r="AM78" s="7">
        <v>0</v>
      </c>
      <c r="AN78" s="7">
        <v>1</v>
      </c>
      <c r="AO78" s="7">
        <v>0</v>
      </c>
      <c r="AP78" s="7">
        <v>0</v>
      </c>
      <c r="AQ78" s="7">
        <v>0</v>
      </c>
      <c r="AR78" s="7">
        <v>0</v>
      </c>
      <c r="AT78" s="7" t="s">
        <v>53</v>
      </c>
      <c r="AU78" s="7">
        <v>2</v>
      </c>
      <c r="AW78" s="7">
        <v>1</v>
      </c>
      <c r="AX78" s="7">
        <v>1</v>
      </c>
      <c r="AY78" s="7">
        <v>0</v>
      </c>
      <c r="AZ78" s="7">
        <v>0</v>
      </c>
      <c r="BA78" s="7">
        <v>1</v>
      </c>
      <c r="BB78" s="7">
        <v>0</v>
      </c>
      <c r="BC78" s="7">
        <v>0</v>
      </c>
      <c r="BD78" s="7">
        <v>1</v>
      </c>
      <c r="BG78" s="7">
        <v>1</v>
      </c>
      <c r="BH78" s="7">
        <v>0</v>
      </c>
      <c r="BI78" s="7">
        <v>0</v>
      </c>
      <c r="BJ78" s="7">
        <v>0</v>
      </c>
      <c r="BK78" s="7">
        <v>0</v>
      </c>
      <c r="BL78" s="7">
        <v>0</v>
      </c>
      <c r="BM78" s="7">
        <v>0</v>
      </c>
      <c r="BN78" s="7">
        <v>1</v>
      </c>
      <c r="BO78" s="7">
        <v>0</v>
      </c>
    </row>
    <row r="79" spans="1:69">
      <c r="A79">
        <v>78</v>
      </c>
      <c r="B79" t="s">
        <v>394</v>
      </c>
      <c r="C79">
        <v>2</v>
      </c>
      <c r="E79">
        <v>2</v>
      </c>
      <c r="G79">
        <v>4</v>
      </c>
      <c r="H79" s="3">
        <v>29</v>
      </c>
      <c r="I79" t="s">
        <v>33</v>
      </c>
      <c r="J79" t="s">
        <v>33</v>
      </c>
      <c r="K79">
        <v>5</v>
      </c>
      <c r="L79" s="23">
        <f>H79*K79*0.1</f>
        <v>14.5</v>
      </c>
      <c r="M79" t="s">
        <v>99</v>
      </c>
      <c r="N79" t="s">
        <v>65</v>
      </c>
      <c r="O79">
        <v>5</v>
      </c>
      <c r="P79" s="23">
        <f>(L79*O79)*0.1</f>
        <v>7.25</v>
      </c>
      <c r="Q79" t="s">
        <v>66</v>
      </c>
      <c r="R79" t="s">
        <v>396</v>
      </c>
      <c r="S79" t="s">
        <v>37</v>
      </c>
      <c r="T79" t="s">
        <v>36</v>
      </c>
      <c r="U79" t="s">
        <v>38</v>
      </c>
      <c r="V79">
        <v>3</v>
      </c>
      <c r="W79" t="s">
        <v>397</v>
      </c>
      <c r="X79" t="s">
        <v>41</v>
      </c>
      <c r="Y79" t="s">
        <v>41</v>
      </c>
      <c r="Z79" t="s">
        <v>36</v>
      </c>
      <c r="AB79">
        <v>1</v>
      </c>
      <c r="AC79">
        <v>0</v>
      </c>
      <c r="AD79">
        <v>0</v>
      </c>
      <c r="AE79">
        <v>0</v>
      </c>
      <c r="AF79">
        <v>0</v>
      </c>
      <c r="AG79" t="s">
        <v>36</v>
      </c>
      <c r="AI79" s="7">
        <v>0</v>
      </c>
      <c r="AJ79" s="7">
        <v>0</v>
      </c>
      <c r="AK79" s="7">
        <v>0</v>
      </c>
      <c r="AL79" s="7">
        <v>1</v>
      </c>
      <c r="AM79" s="7">
        <v>0</v>
      </c>
      <c r="AN79" s="7">
        <v>0</v>
      </c>
      <c r="AO79" s="7">
        <v>0</v>
      </c>
      <c r="AP79" s="7">
        <v>0</v>
      </c>
      <c r="AQ79" s="7">
        <v>1</v>
      </c>
      <c r="AR79" s="7">
        <v>0</v>
      </c>
      <c r="AT79" s="7" t="s">
        <v>53</v>
      </c>
      <c r="AU79" s="7">
        <v>2</v>
      </c>
      <c r="AW79" s="7">
        <v>0</v>
      </c>
      <c r="AX79" s="7">
        <v>0</v>
      </c>
      <c r="AY79" s="7">
        <v>0</v>
      </c>
      <c r="AZ79" s="7">
        <v>0</v>
      </c>
      <c r="BA79" s="7">
        <v>0</v>
      </c>
      <c r="BB79" s="7">
        <v>0</v>
      </c>
      <c r="BC79" s="7">
        <v>0</v>
      </c>
      <c r="BD79" s="7">
        <v>1</v>
      </c>
      <c r="BG79" s="7">
        <v>0</v>
      </c>
      <c r="BH79" s="7">
        <v>0</v>
      </c>
      <c r="BI79" s="7">
        <v>0</v>
      </c>
      <c r="BJ79" s="7">
        <v>0</v>
      </c>
      <c r="BK79" s="7">
        <v>0</v>
      </c>
      <c r="BL79" s="7">
        <v>0</v>
      </c>
      <c r="BM79" s="7">
        <v>1</v>
      </c>
      <c r="BN79" s="7">
        <v>0</v>
      </c>
      <c r="BO79" s="7">
        <v>1</v>
      </c>
    </row>
    <row r="80" spans="1:69">
      <c r="A80">
        <v>79</v>
      </c>
      <c r="B80" t="s">
        <v>398</v>
      </c>
      <c r="C80">
        <v>4</v>
      </c>
      <c r="E80">
        <v>9</v>
      </c>
      <c r="G80">
        <v>4</v>
      </c>
      <c r="H80" s="3">
        <v>10</v>
      </c>
      <c r="I80" t="s">
        <v>33</v>
      </c>
      <c r="J80" t="s">
        <v>33</v>
      </c>
      <c r="K80" s="22" t="s">
        <v>501</v>
      </c>
      <c r="L80" s="70">
        <v>0</v>
      </c>
      <c r="M80" s="22" t="s">
        <v>925</v>
      </c>
      <c r="N80" t="s">
        <v>65</v>
      </c>
      <c r="O80" s="22" t="s">
        <v>502</v>
      </c>
      <c r="P80" s="70">
        <v>0</v>
      </c>
      <c r="Q80" t="s">
        <v>36</v>
      </c>
      <c r="S80" t="s">
        <v>37</v>
      </c>
      <c r="T80" t="s">
        <v>36</v>
      </c>
      <c r="U80" s="22" t="s">
        <v>745</v>
      </c>
      <c r="V80" s="22" t="s">
        <v>501</v>
      </c>
      <c r="X80" t="s">
        <v>41</v>
      </c>
      <c r="Y80" t="s">
        <v>41</v>
      </c>
      <c r="Z80" t="s">
        <v>36</v>
      </c>
      <c r="AB80">
        <v>0</v>
      </c>
      <c r="AC80">
        <v>0</v>
      </c>
      <c r="AD80">
        <v>0</v>
      </c>
      <c r="AE80">
        <v>0</v>
      </c>
      <c r="AF80">
        <v>1</v>
      </c>
      <c r="AG80" t="s">
        <v>36</v>
      </c>
      <c r="AI80" s="7">
        <v>0</v>
      </c>
      <c r="AJ80" s="7">
        <v>1</v>
      </c>
      <c r="AK80" s="7">
        <v>0</v>
      </c>
      <c r="AL80" s="7">
        <v>0</v>
      </c>
      <c r="AM80" s="7">
        <v>1</v>
      </c>
      <c r="AN80" s="7">
        <v>0</v>
      </c>
      <c r="AO80" s="7">
        <v>0</v>
      </c>
      <c r="AP80" s="7">
        <v>0</v>
      </c>
      <c r="AQ80" s="7">
        <v>0</v>
      </c>
      <c r="AR80" s="7">
        <v>0</v>
      </c>
      <c r="AT80" s="7" t="s">
        <v>44</v>
      </c>
      <c r="AU80" s="7">
        <v>2</v>
      </c>
      <c r="AW80" s="7">
        <v>1</v>
      </c>
      <c r="AX80" s="7">
        <v>1</v>
      </c>
      <c r="AY80" s="7">
        <v>1</v>
      </c>
      <c r="AZ80" s="7">
        <v>0</v>
      </c>
      <c r="BA80" s="7">
        <v>0</v>
      </c>
      <c r="BB80" s="7">
        <v>1</v>
      </c>
      <c r="BC80" s="7">
        <v>0</v>
      </c>
      <c r="BD80" s="7">
        <v>1</v>
      </c>
      <c r="BG80" s="7">
        <v>1</v>
      </c>
      <c r="BH80" s="7">
        <v>0</v>
      </c>
      <c r="BI80" s="7">
        <v>0</v>
      </c>
      <c r="BJ80" s="7">
        <v>0</v>
      </c>
      <c r="BK80" s="7">
        <v>0</v>
      </c>
      <c r="BL80" s="7">
        <v>0</v>
      </c>
      <c r="BM80" s="7">
        <v>0</v>
      </c>
      <c r="BN80" s="7">
        <v>1</v>
      </c>
      <c r="BO80" s="7">
        <v>0</v>
      </c>
    </row>
    <row r="81" spans="1:69" s="19" customFormat="1">
      <c r="A81">
        <v>80</v>
      </c>
      <c r="B81" s="19" t="s">
        <v>403</v>
      </c>
      <c r="C81" s="19">
        <v>2</v>
      </c>
      <c r="E81" s="19">
        <v>9</v>
      </c>
      <c r="G81" s="19">
        <v>3</v>
      </c>
      <c r="H81" s="73" t="s">
        <v>226</v>
      </c>
      <c r="I81" s="19" t="s">
        <v>33</v>
      </c>
      <c r="J81" s="19" t="s">
        <v>33</v>
      </c>
      <c r="K81" s="49" t="s">
        <v>502</v>
      </c>
      <c r="L81" s="71">
        <v>0</v>
      </c>
      <c r="M81" s="19" t="s">
        <v>34</v>
      </c>
      <c r="N81" s="19" t="s">
        <v>35</v>
      </c>
      <c r="Q81" s="19" t="s">
        <v>36</v>
      </c>
      <c r="S81" s="19" t="s">
        <v>108</v>
      </c>
      <c r="T81" s="19" t="s">
        <v>36</v>
      </c>
      <c r="U81" s="19" t="s">
        <v>38</v>
      </c>
      <c r="V81" s="19">
        <v>2</v>
      </c>
      <c r="X81" s="19" t="s">
        <v>69</v>
      </c>
      <c r="Y81" s="19" t="s">
        <v>41</v>
      </c>
      <c r="Z81" s="19" t="s">
        <v>36</v>
      </c>
      <c r="AB81" s="19">
        <v>0</v>
      </c>
      <c r="AC81" s="19">
        <v>0</v>
      </c>
      <c r="AD81" s="19">
        <v>0</v>
      </c>
      <c r="AE81" s="19">
        <v>0</v>
      </c>
      <c r="AF81" s="19">
        <v>1</v>
      </c>
      <c r="AG81" s="19" t="s">
        <v>36</v>
      </c>
      <c r="AI81" s="20">
        <v>0</v>
      </c>
      <c r="AJ81" s="20">
        <v>0</v>
      </c>
      <c r="AK81" s="20">
        <v>0</v>
      </c>
      <c r="AL81" s="20">
        <v>1</v>
      </c>
      <c r="AM81" s="20">
        <v>0</v>
      </c>
      <c r="AN81" s="20">
        <v>1</v>
      </c>
      <c r="AO81" s="20">
        <v>0</v>
      </c>
      <c r="AP81" s="20">
        <v>0</v>
      </c>
      <c r="AQ81" s="20">
        <v>0</v>
      </c>
      <c r="AR81" s="20">
        <v>0</v>
      </c>
      <c r="AS81" s="20"/>
      <c r="AT81" s="20" t="s">
        <v>44</v>
      </c>
      <c r="AU81" s="20">
        <v>3</v>
      </c>
      <c r="AV81" s="20"/>
      <c r="AW81" s="20">
        <v>0</v>
      </c>
      <c r="AX81" s="20">
        <v>0</v>
      </c>
      <c r="AY81" s="20">
        <v>1</v>
      </c>
      <c r="AZ81" s="20">
        <v>1</v>
      </c>
      <c r="BA81" s="20">
        <v>0</v>
      </c>
      <c r="BB81" s="20">
        <v>0</v>
      </c>
      <c r="BC81" s="20">
        <v>0</v>
      </c>
      <c r="BD81" s="20">
        <v>0</v>
      </c>
      <c r="BE81" s="20"/>
      <c r="BF81" s="20"/>
      <c r="BG81" s="20">
        <v>0</v>
      </c>
      <c r="BH81" s="20">
        <v>0</v>
      </c>
      <c r="BI81" s="20">
        <v>1</v>
      </c>
      <c r="BJ81" s="20">
        <v>0</v>
      </c>
      <c r="BK81" s="20">
        <v>0</v>
      </c>
      <c r="BL81" s="20">
        <v>0</v>
      </c>
      <c r="BM81" s="20">
        <v>1</v>
      </c>
      <c r="BN81" s="20">
        <v>0</v>
      </c>
      <c r="BO81" s="20">
        <v>0</v>
      </c>
      <c r="BP81" s="20"/>
      <c r="BQ81" s="20"/>
    </row>
    <row r="82" spans="1:69" ht="151.05000000000001" customHeight="1">
      <c r="A82">
        <v>81</v>
      </c>
      <c r="B82" t="s">
        <v>406</v>
      </c>
      <c r="C82">
        <v>6</v>
      </c>
      <c r="E82">
        <v>1</v>
      </c>
      <c r="G82">
        <v>3</v>
      </c>
      <c r="H82" s="3">
        <v>120</v>
      </c>
      <c r="I82" t="s">
        <v>33</v>
      </c>
      <c r="J82" t="s">
        <v>33</v>
      </c>
      <c r="K82" s="22" t="s">
        <v>501</v>
      </c>
      <c r="L82" s="70">
        <v>0</v>
      </c>
      <c r="M82" s="22" t="s">
        <v>925</v>
      </c>
      <c r="N82" t="s">
        <v>65</v>
      </c>
      <c r="O82" s="22" t="s">
        <v>502</v>
      </c>
      <c r="P82" s="70">
        <v>0</v>
      </c>
      <c r="Q82" t="s">
        <v>66</v>
      </c>
      <c r="R82" s="1" t="s">
        <v>433</v>
      </c>
      <c r="S82" t="s">
        <v>37</v>
      </c>
      <c r="T82" t="s">
        <v>36</v>
      </c>
      <c r="U82" t="s">
        <v>38</v>
      </c>
      <c r="V82" s="22" t="s">
        <v>409</v>
      </c>
      <c r="X82" t="s">
        <v>69</v>
      </c>
      <c r="Y82" t="s">
        <v>69</v>
      </c>
      <c r="Z82" t="s">
        <v>36</v>
      </c>
      <c r="AB82">
        <v>0</v>
      </c>
      <c r="AC82">
        <v>0</v>
      </c>
      <c r="AD82">
        <v>0</v>
      </c>
      <c r="AE82">
        <v>0</v>
      </c>
      <c r="AF82">
        <v>1</v>
      </c>
      <c r="AG82" t="s">
        <v>36</v>
      </c>
      <c r="AI82" s="7">
        <v>1</v>
      </c>
      <c r="AJ82" s="7">
        <v>0</v>
      </c>
      <c r="AK82" s="7">
        <v>0</v>
      </c>
      <c r="AL82" s="7">
        <v>1</v>
      </c>
      <c r="AM82" s="7">
        <v>0</v>
      </c>
      <c r="AN82" s="7">
        <v>1</v>
      </c>
      <c r="AO82" s="7">
        <v>0</v>
      </c>
      <c r="AP82" s="7">
        <v>0</v>
      </c>
      <c r="AQ82" s="7">
        <v>0</v>
      </c>
      <c r="AR82" s="7">
        <v>0</v>
      </c>
      <c r="AT82" s="7" t="s">
        <v>53</v>
      </c>
      <c r="AU82" s="7">
        <v>1</v>
      </c>
      <c r="AW82" s="7">
        <v>1</v>
      </c>
      <c r="AX82" s="7">
        <v>0</v>
      </c>
      <c r="AY82" s="7">
        <v>1</v>
      </c>
      <c r="AZ82" s="7">
        <v>0</v>
      </c>
      <c r="BA82" s="7">
        <v>0</v>
      </c>
      <c r="BB82" s="7">
        <v>0</v>
      </c>
      <c r="BC82" s="7">
        <v>0</v>
      </c>
      <c r="BD82" s="7">
        <v>1</v>
      </c>
      <c r="BG82" s="7">
        <v>0</v>
      </c>
      <c r="BH82" s="7">
        <v>0</v>
      </c>
      <c r="BI82" s="7">
        <v>0</v>
      </c>
      <c r="BJ82" s="7">
        <v>0</v>
      </c>
      <c r="BK82" s="7">
        <v>0</v>
      </c>
      <c r="BL82" s="7">
        <v>0</v>
      </c>
      <c r="BM82" s="7">
        <v>1</v>
      </c>
      <c r="BN82" s="7">
        <v>0</v>
      </c>
      <c r="BO82" s="7">
        <v>1</v>
      </c>
      <c r="BQ82" s="78" t="s">
        <v>736</v>
      </c>
    </row>
    <row r="83" spans="1:69">
      <c r="A83">
        <v>82</v>
      </c>
      <c r="B83" t="s">
        <v>411</v>
      </c>
      <c r="C83">
        <v>2</v>
      </c>
      <c r="E83">
        <v>8</v>
      </c>
      <c r="G83">
        <v>3</v>
      </c>
      <c r="H83" s="3">
        <v>33</v>
      </c>
      <c r="I83" t="s">
        <v>33</v>
      </c>
      <c r="J83" t="s">
        <v>33</v>
      </c>
      <c r="K83">
        <v>8</v>
      </c>
      <c r="L83" s="23">
        <f t="shared" si="8"/>
        <v>26.400000000000002</v>
      </c>
      <c r="M83" t="s">
        <v>99</v>
      </c>
      <c r="N83" t="s">
        <v>65</v>
      </c>
      <c r="O83">
        <v>9</v>
      </c>
      <c r="P83" s="23">
        <f>(L83*O83)*0.1</f>
        <v>23.760000000000005</v>
      </c>
      <c r="Q83" t="s">
        <v>66</v>
      </c>
      <c r="R83" t="s">
        <v>135</v>
      </c>
      <c r="S83" t="s">
        <v>37</v>
      </c>
      <c r="T83" t="s">
        <v>66</v>
      </c>
      <c r="U83" t="s">
        <v>38</v>
      </c>
      <c r="V83">
        <v>5</v>
      </c>
      <c r="W83" t="s">
        <v>412</v>
      </c>
      <c r="X83" t="s">
        <v>69</v>
      </c>
      <c r="Y83" t="s">
        <v>41</v>
      </c>
      <c r="Z83" t="s">
        <v>36</v>
      </c>
      <c r="AB83">
        <v>1</v>
      </c>
      <c r="AC83">
        <v>0</v>
      </c>
      <c r="AD83">
        <v>0</v>
      </c>
      <c r="AE83">
        <v>0</v>
      </c>
      <c r="AF83">
        <v>0</v>
      </c>
      <c r="AG83" t="s">
        <v>66</v>
      </c>
      <c r="AI83" s="7">
        <v>1</v>
      </c>
      <c r="AJ83" s="7">
        <v>0</v>
      </c>
      <c r="AK83" s="7">
        <v>1</v>
      </c>
      <c r="AL83" s="7">
        <v>1</v>
      </c>
      <c r="AM83" s="7">
        <v>0</v>
      </c>
      <c r="AN83" s="7">
        <v>1</v>
      </c>
      <c r="AO83" s="7">
        <v>1</v>
      </c>
      <c r="AP83" s="7">
        <v>0</v>
      </c>
      <c r="AQ83" s="7">
        <v>0</v>
      </c>
      <c r="AR83" s="7">
        <v>0</v>
      </c>
      <c r="AT83" s="7" t="s">
        <v>44</v>
      </c>
      <c r="AU83" s="7">
        <v>2</v>
      </c>
      <c r="AW83" s="7">
        <v>1</v>
      </c>
      <c r="AX83" s="7">
        <v>1</v>
      </c>
      <c r="AY83" s="7">
        <v>1</v>
      </c>
      <c r="AZ83" s="7">
        <v>1</v>
      </c>
      <c r="BA83" s="7">
        <v>1</v>
      </c>
      <c r="BB83" s="7">
        <v>1</v>
      </c>
      <c r="BC83" s="7">
        <v>1</v>
      </c>
      <c r="BD83" s="7">
        <v>1</v>
      </c>
      <c r="BG83" s="7">
        <v>1</v>
      </c>
      <c r="BH83" s="7">
        <v>1</v>
      </c>
      <c r="BI83" s="7">
        <v>1</v>
      </c>
      <c r="BJ83" s="7">
        <v>1</v>
      </c>
      <c r="BK83" s="7">
        <v>0</v>
      </c>
      <c r="BL83" s="7">
        <v>0</v>
      </c>
      <c r="BM83" s="7">
        <v>1</v>
      </c>
      <c r="BN83" s="7">
        <v>0</v>
      </c>
      <c r="BO83" s="7">
        <v>1</v>
      </c>
    </row>
    <row r="84" spans="1:69" s="19" customFormat="1">
      <c r="A84">
        <v>83</v>
      </c>
      <c r="B84" s="19" t="s">
        <v>415</v>
      </c>
      <c r="C84" s="19">
        <v>2</v>
      </c>
      <c r="E84" s="19">
        <v>8</v>
      </c>
      <c r="G84" s="19">
        <v>4</v>
      </c>
      <c r="H84" s="32">
        <v>70</v>
      </c>
      <c r="I84" s="19" t="s">
        <v>33</v>
      </c>
      <c r="J84" s="19" t="s">
        <v>33</v>
      </c>
      <c r="K84" s="19">
        <v>8</v>
      </c>
      <c r="L84" s="26">
        <f t="shared" si="8"/>
        <v>56</v>
      </c>
      <c r="M84" s="19" t="s">
        <v>34</v>
      </c>
      <c r="N84" s="19" t="s">
        <v>35</v>
      </c>
      <c r="Q84" s="19" t="s">
        <v>36</v>
      </c>
      <c r="S84" s="19" t="s">
        <v>37</v>
      </c>
      <c r="T84" s="19" t="s">
        <v>36</v>
      </c>
      <c r="U84" s="19" t="s">
        <v>38</v>
      </c>
      <c r="V84" s="19">
        <v>1</v>
      </c>
      <c r="W84" s="19" t="s">
        <v>416</v>
      </c>
      <c r="X84" s="19" t="s">
        <v>41</v>
      </c>
      <c r="Y84" s="19" t="s">
        <v>41</v>
      </c>
      <c r="Z84" s="19" t="s">
        <v>36</v>
      </c>
      <c r="AB84" s="19">
        <v>0</v>
      </c>
      <c r="AC84" s="19">
        <v>0</v>
      </c>
      <c r="AD84" s="19">
        <v>0</v>
      </c>
      <c r="AE84" s="19">
        <v>0</v>
      </c>
      <c r="AF84" s="19">
        <v>1</v>
      </c>
      <c r="AG84" s="19" t="s">
        <v>36</v>
      </c>
      <c r="AI84" s="20">
        <v>0</v>
      </c>
      <c r="AJ84" s="20">
        <v>0</v>
      </c>
      <c r="AK84" s="20">
        <v>0</v>
      </c>
      <c r="AL84" s="20">
        <v>1</v>
      </c>
      <c r="AM84" s="20">
        <v>0</v>
      </c>
      <c r="AN84" s="20">
        <v>0</v>
      </c>
      <c r="AO84" s="20">
        <v>0</v>
      </c>
      <c r="AP84" s="20">
        <v>0</v>
      </c>
      <c r="AQ84" s="20">
        <v>0</v>
      </c>
      <c r="AR84" s="20">
        <v>0</v>
      </c>
      <c r="AS84" s="20"/>
      <c r="AT84" s="20" t="s">
        <v>44</v>
      </c>
      <c r="AU84" s="20">
        <v>3</v>
      </c>
      <c r="AV84" s="20"/>
      <c r="AW84" s="20">
        <v>1</v>
      </c>
      <c r="AX84" s="20">
        <v>0</v>
      </c>
      <c r="AY84" s="20">
        <v>0</v>
      </c>
      <c r="AZ84" s="20">
        <v>0</v>
      </c>
      <c r="BA84" s="20">
        <v>0</v>
      </c>
      <c r="BB84" s="20">
        <v>0</v>
      </c>
      <c r="BC84" s="20">
        <v>0</v>
      </c>
      <c r="BD84" s="20">
        <v>1</v>
      </c>
      <c r="BE84" s="20"/>
      <c r="BF84" s="20"/>
      <c r="BG84" s="20">
        <v>0</v>
      </c>
      <c r="BH84" s="20">
        <v>0</v>
      </c>
      <c r="BI84" s="20">
        <v>0</v>
      </c>
      <c r="BJ84" s="20">
        <v>1</v>
      </c>
      <c r="BK84" s="20">
        <v>0</v>
      </c>
      <c r="BL84" s="20">
        <v>0</v>
      </c>
      <c r="BM84" s="20">
        <v>1</v>
      </c>
      <c r="BN84" s="20">
        <v>0</v>
      </c>
      <c r="BO84" s="20">
        <v>0</v>
      </c>
      <c r="BP84" s="20"/>
      <c r="BQ84" s="20"/>
    </row>
    <row r="85" spans="1:69">
      <c r="A85">
        <v>84</v>
      </c>
      <c r="B85" t="s">
        <v>417</v>
      </c>
      <c r="C85">
        <v>2</v>
      </c>
      <c r="E85">
        <v>2</v>
      </c>
      <c r="G85">
        <v>4</v>
      </c>
      <c r="H85" s="3">
        <v>49</v>
      </c>
      <c r="I85" t="s">
        <v>33</v>
      </c>
      <c r="J85" t="s">
        <v>33</v>
      </c>
      <c r="K85">
        <v>6</v>
      </c>
      <c r="L85" s="23">
        <f t="shared" si="8"/>
        <v>29.400000000000002</v>
      </c>
      <c r="M85" t="s">
        <v>92</v>
      </c>
      <c r="N85" t="s">
        <v>65</v>
      </c>
      <c r="O85">
        <v>7</v>
      </c>
      <c r="P85" s="23">
        <f>(L85*O85)*0.1</f>
        <v>20.580000000000002</v>
      </c>
      <c r="Q85" t="s">
        <v>66</v>
      </c>
      <c r="R85" t="s">
        <v>419</v>
      </c>
      <c r="S85" t="s">
        <v>37</v>
      </c>
      <c r="T85" t="s">
        <v>36</v>
      </c>
      <c r="U85" t="s">
        <v>38</v>
      </c>
      <c r="V85">
        <v>1</v>
      </c>
      <c r="W85" t="s">
        <v>420</v>
      </c>
      <c r="X85" t="s">
        <v>41</v>
      </c>
      <c r="Y85" t="s">
        <v>41</v>
      </c>
      <c r="Z85" t="s">
        <v>36</v>
      </c>
      <c r="AB85">
        <v>1</v>
      </c>
      <c r="AC85">
        <v>1</v>
      </c>
      <c r="AD85">
        <v>0</v>
      </c>
      <c r="AE85">
        <v>0</v>
      </c>
      <c r="AF85">
        <v>0</v>
      </c>
      <c r="AG85" t="s">
        <v>66</v>
      </c>
      <c r="AI85" s="7">
        <v>1</v>
      </c>
      <c r="AJ85" s="7">
        <v>0</v>
      </c>
      <c r="AK85" s="7">
        <v>0</v>
      </c>
      <c r="AL85" s="7">
        <v>0</v>
      </c>
      <c r="AM85" s="7">
        <v>0</v>
      </c>
      <c r="AN85" s="7">
        <v>1</v>
      </c>
      <c r="AO85" s="7">
        <v>0</v>
      </c>
      <c r="AP85" s="7">
        <v>0</v>
      </c>
      <c r="AQ85" s="7">
        <v>0</v>
      </c>
      <c r="AR85" s="7">
        <v>0</v>
      </c>
      <c r="AT85" s="7" t="s">
        <v>53</v>
      </c>
      <c r="AU85" s="7">
        <v>2</v>
      </c>
      <c r="AW85" s="7">
        <v>1</v>
      </c>
      <c r="AX85" s="7">
        <v>0</v>
      </c>
      <c r="AY85" s="7">
        <v>0</v>
      </c>
      <c r="AZ85" s="7">
        <v>0</v>
      </c>
      <c r="BA85" s="7">
        <v>0</v>
      </c>
      <c r="BB85" s="7">
        <v>0</v>
      </c>
      <c r="BC85" s="7">
        <v>1</v>
      </c>
      <c r="BD85" s="7">
        <v>1</v>
      </c>
      <c r="BG85" s="7">
        <v>0</v>
      </c>
      <c r="BH85" s="7">
        <v>0</v>
      </c>
      <c r="BI85" s="7">
        <v>0</v>
      </c>
      <c r="BJ85" s="7">
        <v>0</v>
      </c>
      <c r="BK85" s="7">
        <v>0</v>
      </c>
      <c r="BL85" s="7">
        <v>1</v>
      </c>
      <c r="BM85" s="7">
        <v>1</v>
      </c>
      <c r="BN85" s="7">
        <v>0</v>
      </c>
      <c r="BO85" s="7">
        <v>0</v>
      </c>
    </row>
    <row r="86" spans="1:69" ht="46.8">
      <c r="A86">
        <v>85</v>
      </c>
      <c r="B86" t="s">
        <v>422</v>
      </c>
      <c r="C86">
        <v>6</v>
      </c>
      <c r="E86">
        <v>1</v>
      </c>
      <c r="G86">
        <v>3</v>
      </c>
      <c r="H86" s="3">
        <v>82</v>
      </c>
      <c r="I86" t="s">
        <v>33</v>
      </c>
      <c r="J86" t="s">
        <v>33</v>
      </c>
      <c r="K86">
        <v>9</v>
      </c>
      <c r="L86" s="23">
        <f>H86*K86*0.1</f>
        <v>73.8</v>
      </c>
      <c r="M86" t="s">
        <v>99</v>
      </c>
      <c r="N86" t="s">
        <v>65</v>
      </c>
      <c r="O86">
        <v>3</v>
      </c>
      <c r="P86" s="23">
        <f>(L86*O86)*0.1</f>
        <v>22.14</v>
      </c>
      <c r="Q86" t="s">
        <v>66</v>
      </c>
      <c r="R86" t="s">
        <v>135</v>
      </c>
      <c r="S86" t="s">
        <v>37</v>
      </c>
      <c r="T86" t="s">
        <v>36</v>
      </c>
      <c r="U86" t="s">
        <v>50</v>
      </c>
      <c r="X86" t="s">
        <v>69</v>
      </c>
      <c r="Y86" t="s">
        <v>41</v>
      </c>
      <c r="Z86" t="s">
        <v>36</v>
      </c>
      <c r="AB86">
        <v>1</v>
      </c>
      <c r="AC86">
        <v>0</v>
      </c>
      <c r="AD86">
        <v>0</v>
      </c>
      <c r="AE86">
        <v>0</v>
      </c>
      <c r="AF86">
        <v>0</v>
      </c>
      <c r="AG86" t="s">
        <v>36</v>
      </c>
      <c r="AI86" s="7">
        <v>1</v>
      </c>
      <c r="AJ86" s="7">
        <v>0</v>
      </c>
      <c r="AK86" s="7">
        <v>0</v>
      </c>
      <c r="AL86" s="7">
        <v>1</v>
      </c>
      <c r="AM86" s="7">
        <v>0</v>
      </c>
      <c r="AN86" s="7">
        <v>1</v>
      </c>
      <c r="AO86" s="7">
        <v>1</v>
      </c>
      <c r="AP86" s="7">
        <v>0</v>
      </c>
      <c r="AQ86" s="7">
        <v>0</v>
      </c>
      <c r="AR86" s="7">
        <v>0</v>
      </c>
      <c r="AT86" s="7" t="s">
        <v>53</v>
      </c>
      <c r="AU86" s="7">
        <v>2</v>
      </c>
      <c r="AW86" s="7">
        <v>0</v>
      </c>
      <c r="AX86" s="7">
        <v>0</v>
      </c>
      <c r="AY86" s="7">
        <v>0</v>
      </c>
      <c r="AZ86" s="7">
        <v>0</v>
      </c>
      <c r="BA86" s="7">
        <v>1</v>
      </c>
      <c r="BB86" s="7">
        <v>0</v>
      </c>
      <c r="BC86" s="7">
        <v>1</v>
      </c>
      <c r="BD86" s="7">
        <v>1</v>
      </c>
      <c r="BG86" s="7">
        <v>0</v>
      </c>
      <c r="BH86" s="7">
        <v>0</v>
      </c>
      <c r="BI86" s="7">
        <v>0</v>
      </c>
      <c r="BJ86" s="7">
        <v>0</v>
      </c>
      <c r="BK86" s="7">
        <v>1</v>
      </c>
      <c r="BL86" s="7">
        <v>0</v>
      </c>
      <c r="BM86" s="7">
        <v>1</v>
      </c>
      <c r="BN86" s="7">
        <v>1</v>
      </c>
      <c r="BO86" s="7">
        <v>1</v>
      </c>
      <c r="BQ86" s="78" t="s">
        <v>737</v>
      </c>
    </row>
    <row r="87" spans="1:69">
      <c r="A87">
        <v>86</v>
      </c>
      <c r="B87" t="s">
        <v>426</v>
      </c>
      <c r="C87">
        <v>6</v>
      </c>
      <c r="E87" s="22">
        <v>11</v>
      </c>
      <c r="G87">
        <v>4</v>
      </c>
      <c r="H87" s="3">
        <v>90</v>
      </c>
      <c r="I87" t="s">
        <v>33</v>
      </c>
      <c r="J87" t="s">
        <v>33</v>
      </c>
      <c r="K87">
        <v>9</v>
      </c>
      <c r="L87" s="23">
        <f t="shared" ref="L87:L107" si="10">H87*K87*0.1</f>
        <v>81</v>
      </c>
      <c r="M87" t="s">
        <v>92</v>
      </c>
      <c r="N87" t="s">
        <v>35</v>
      </c>
      <c r="Q87" t="s">
        <v>66</v>
      </c>
      <c r="S87" t="s">
        <v>37</v>
      </c>
      <c r="T87" t="s">
        <v>36</v>
      </c>
      <c r="U87" t="s">
        <v>38</v>
      </c>
      <c r="V87">
        <v>3</v>
      </c>
      <c r="X87" t="s">
        <v>41</v>
      </c>
      <c r="Y87" t="s">
        <v>41</v>
      </c>
      <c r="Z87" t="s">
        <v>36</v>
      </c>
      <c r="AB87">
        <v>0</v>
      </c>
      <c r="AC87">
        <v>0</v>
      </c>
      <c r="AD87">
        <v>0</v>
      </c>
      <c r="AE87">
        <v>0</v>
      </c>
      <c r="AF87">
        <v>1</v>
      </c>
      <c r="AG87" t="s">
        <v>36</v>
      </c>
      <c r="AI87" s="7">
        <v>1</v>
      </c>
      <c r="AJ87" s="7">
        <v>0</v>
      </c>
      <c r="AK87" s="7">
        <v>0</v>
      </c>
      <c r="AL87" s="7">
        <v>1</v>
      </c>
      <c r="AM87" s="7">
        <v>0</v>
      </c>
      <c r="AN87" s="7">
        <v>0</v>
      </c>
      <c r="AO87" s="7">
        <v>0</v>
      </c>
      <c r="AP87" s="7">
        <v>0</v>
      </c>
      <c r="AQ87" s="7">
        <v>0</v>
      </c>
      <c r="AR87" s="7">
        <v>0</v>
      </c>
      <c r="AT87" s="7" t="s">
        <v>53</v>
      </c>
      <c r="AU87" s="7">
        <v>2</v>
      </c>
      <c r="AW87" s="7">
        <v>1</v>
      </c>
      <c r="AX87" s="7">
        <v>0</v>
      </c>
      <c r="AY87" s="7">
        <v>0</v>
      </c>
      <c r="AZ87" s="7">
        <v>0</v>
      </c>
      <c r="BA87" s="7">
        <v>0</v>
      </c>
      <c r="BB87" s="7">
        <v>0</v>
      </c>
      <c r="BC87" s="7">
        <v>0</v>
      </c>
      <c r="BD87" s="7">
        <v>1</v>
      </c>
      <c r="BG87" s="7">
        <v>0</v>
      </c>
      <c r="BH87" s="7">
        <v>1</v>
      </c>
      <c r="BI87" s="7">
        <v>0</v>
      </c>
      <c r="BJ87" s="7">
        <v>0</v>
      </c>
      <c r="BK87" s="7">
        <v>0</v>
      </c>
      <c r="BL87" s="7">
        <v>0</v>
      </c>
      <c r="BM87" s="7">
        <v>1</v>
      </c>
      <c r="BN87" s="7">
        <v>0</v>
      </c>
      <c r="BO87" s="7">
        <v>1</v>
      </c>
    </row>
    <row r="88" spans="1:69" s="16" customFormat="1">
      <c r="A88" s="16">
        <v>87</v>
      </c>
      <c r="B88" s="16" t="s">
        <v>427</v>
      </c>
      <c r="C88" s="16">
        <v>2</v>
      </c>
      <c r="E88" s="16">
        <v>9</v>
      </c>
      <c r="G88" s="16">
        <v>4</v>
      </c>
      <c r="H88" s="103">
        <v>48</v>
      </c>
      <c r="I88" s="16" t="s">
        <v>33</v>
      </c>
      <c r="J88" s="16" t="s">
        <v>33</v>
      </c>
      <c r="K88" s="16">
        <v>8</v>
      </c>
      <c r="L88" s="104">
        <f t="shared" si="10"/>
        <v>38.400000000000006</v>
      </c>
      <c r="M88" s="16" t="s">
        <v>34</v>
      </c>
      <c r="N88" s="16" t="s">
        <v>35</v>
      </c>
      <c r="Q88" s="16" t="s">
        <v>66</v>
      </c>
      <c r="R88" s="16" t="s">
        <v>428</v>
      </c>
      <c r="S88" s="16" t="s">
        <v>37</v>
      </c>
      <c r="T88" s="16" t="s">
        <v>36</v>
      </c>
      <c r="U88" s="16" t="s">
        <v>50</v>
      </c>
      <c r="X88" s="16" t="s">
        <v>41</v>
      </c>
      <c r="Y88" s="16" t="s">
        <v>41</v>
      </c>
      <c r="Z88" s="16" t="s">
        <v>36</v>
      </c>
      <c r="AB88" s="16">
        <v>0</v>
      </c>
      <c r="AC88" s="16">
        <v>0</v>
      </c>
      <c r="AD88" s="16">
        <v>0</v>
      </c>
      <c r="AE88" s="16">
        <v>0</v>
      </c>
      <c r="AF88" s="16">
        <v>1</v>
      </c>
      <c r="AG88" s="50" t="s">
        <v>66</v>
      </c>
      <c r="AI88" s="66">
        <v>1</v>
      </c>
      <c r="AJ88" s="66">
        <v>1</v>
      </c>
      <c r="AK88" s="66">
        <v>0</v>
      </c>
      <c r="AL88" s="66">
        <v>0</v>
      </c>
      <c r="AM88" s="66">
        <v>0</v>
      </c>
      <c r="AN88" s="66">
        <v>1</v>
      </c>
      <c r="AO88" s="66">
        <v>1</v>
      </c>
      <c r="AP88" s="66">
        <v>0</v>
      </c>
      <c r="AQ88" s="66">
        <v>0</v>
      </c>
      <c r="AR88" s="66">
        <v>0</v>
      </c>
      <c r="AS88" s="66"/>
      <c r="AT88" s="66" t="s">
        <v>53</v>
      </c>
      <c r="AU88" s="66">
        <v>2</v>
      </c>
      <c r="AV88" s="66"/>
      <c r="AW88" s="66">
        <v>1</v>
      </c>
      <c r="AX88" s="66">
        <v>0</v>
      </c>
      <c r="AY88" s="66">
        <v>0</v>
      </c>
      <c r="AZ88" s="66">
        <v>0</v>
      </c>
      <c r="BA88" s="66">
        <v>1</v>
      </c>
      <c r="BB88" s="66">
        <v>1</v>
      </c>
      <c r="BC88" s="66">
        <v>0</v>
      </c>
      <c r="BD88" s="66">
        <v>1</v>
      </c>
      <c r="BE88" s="66"/>
      <c r="BF88" s="66"/>
      <c r="BG88" s="66">
        <v>0</v>
      </c>
      <c r="BH88" s="66">
        <v>0</v>
      </c>
      <c r="BI88" s="66">
        <v>0</v>
      </c>
      <c r="BJ88" s="66">
        <v>0</v>
      </c>
      <c r="BK88" s="66">
        <v>0</v>
      </c>
      <c r="BL88" s="66">
        <v>1</v>
      </c>
      <c r="BM88" s="66">
        <v>1</v>
      </c>
      <c r="BN88" s="66">
        <v>0</v>
      </c>
      <c r="BO88" s="66">
        <v>1</v>
      </c>
      <c r="BP88" s="66"/>
      <c r="BQ88" s="66" t="s">
        <v>431</v>
      </c>
    </row>
    <row r="89" spans="1:69" s="17" customFormat="1">
      <c r="A89">
        <v>88</v>
      </c>
      <c r="B89" s="17" t="s">
        <v>536</v>
      </c>
      <c r="C89" s="13">
        <v>1</v>
      </c>
      <c r="D89" s="13"/>
      <c r="E89" s="17">
        <v>6</v>
      </c>
      <c r="G89" s="17">
        <v>4</v>
      </c>
      <c r="H89" s="17">
        <v>41</v>
      </c>
      <c r="I89" s="17" t="s">
        <v>33</v>
      </c>
      <c r="J89" s="17" t="s">
        <v>33</v>
      </c>
      <c r="K89" s="17">
        <v>3</v>
      </c>
      <c r="L89" s="23">
        <f t="shared" si="10"/>
        <v>12.3</v>
      </c>
      <c r="M89" s="17" t="s">
        <v>99</v>
      </c>
      <c r="N89" s="17" t="s">
        <v>65</v>
      </c>
      <c r="O89" s="17">
        <v>2</v>
      </c>
      <c r="P89" s="23">
        <f>(L89*O89)*0.1</f>
        <v>2.4600000000000004</v>
      </c>
      <c r="Q89" s="17" t="s">
        <v>36</v>
      </c>
      <c r="S89" s="17" t="s">
        <v>37</v>
      </c>
      <c r="T89" s="17" t="s">
        <v>66</v>
      </c>
      <c r="U89" s="17" t="s">
        <v>50</v>
      </c>
      <c r="X89" s="17" t="s">
        <v>69</v>
      </c>
      <c r="Y89" s="17" t="s">
        <v>41</v>
      </c>
      <c r="Z89" s="17" t="s">
        <v>36</v>
      </c>
      <c r="AB89" s="17">
        <v>1</v>
      </c>
      <c r="AC89" s="17">
        <v>0</v>
      </c>
      <c r="AD89" s="17">
        <v>0</v>
      </c>
      <c r="AE89" s="17">
        <v>0</v>
      </c>
      <c r="AF89" s="17">
        <v>0</v>
      </c>
      <c r="AG89" s="17" t="s">
        <v>66</v>
      </c>
      <c r="AI89" s="11">
        <v>1</v>
      </c>
      <c r="AJ89" s="11">
        <v>0</v>
      </c>
      <c r="AK89" s="11">
        <v>0</v>
      </c>
      <c r="AL89" s="11">
        <v>1</v>
      </c>
      <c r="AM89" s="11">
        <v>0</v>
      </c>
      <c r="AN89" s="11">
        <v>0</v>
      </c>
      <c r="AO89" s="11">
        <v>0</v>
      </c>
      <c r="AP89" s="11">
        <v>0</v>
      </c>
      <c r="AQ89" s="11">
        <v>0</v>
      </c>
      <c r="AR89" s="11">
        <v>0</v>
      </c>
      <c r="AS89" s="11"/>
      <c r="AT89" s="11" t="s">
        <v>44</v>
      </c>
      <c r="AU89" s="11">
        <v>1</v>
      </c>
      <c r="AV89" s="11"/>
      <c r="AW89" s="11">
        <v>1</v>
      </c>
      <c r="AX89" s="11">
        <v>0</v>
      </c>
      <c r="AY89" s="11">
        <v>0</v>
      </c>
      <c r="AZ89" s="11">
        <v>1</v>
      </c>
      <c r="BA89" s="11">
        <v>0</v>
      </c>
      <c r="BB89" s="11">
        <v>1</v>
      </c>
      <c r="BC89" s="11">
        <v>1</v>
      </c>
      <c r="BD89" s="11">
        <v>0</v>
      </c>
      <c r="BE89" s="11"/>
      <c r="BF89" s="11"/>
      <c r="BG89" s="11">
        <v>0</v>
      </c>
      <c r="BH89" s="11">
        <v>0</v>
      </c>
      <c r="BI89" s="11">
        <v>0</v>
      </c>
      <c r="BJ89" s="11">
        <v>0</v>
      </c>
      <c r="BK89" s="11">
        <v>0</v>
      </c>
      <c r="BL89" s="11">
        <v>1</v>
      </c>
      <c r="BM89" s="11">
        <v>1</v>
      </c>
      <c r="BN89" s="11">
        <v>0</v>
      </c>
      <c r="BO89" s="11">
        <v>0</v>
      </c>
      <c r="BP89" s="11"/>
      <c r="BQ89" s="11"/>
    </row>
    <row r="90" spans="1:69">
      <c r="A90">
        <v>89</v>
      </c>
      <c r="B90" t="s">
        <v>539</v>
      </c>
      <c r="C90">
        <v>6</v>
      </c>
      <c r="E90">
        <v>5</v>
      </c>
      <c r="G90">
        <v>4</v>
      </c>
      <c r="H90">
        <v>18</v>
      </c>
      <c r="I90" t="s">
        <v>33</v>
      </c>
      <c r="J90" t="s">
        <v>33</v>
      </c>
      <c r="K90">
        <v>3</v>
      </c>
      <c r="L90" s="23">
        <f t="shared" si="10"/>
        <v>5.4</v>
      </c>
      <c r="M90" t="s">
        <v>99</v>
      </c>
      <c r="N90" t="s">
        <v>113</v>
      </c>
      <c r="Q90" t="s">
        <v>66</v>
      </c>
      <c r="R90" t="s">
        <v>541</v>
      </c>
      <c r="S90" t="s">
        <v>37</v>
      </c>
      <c r="T90" t="s">
        <v>36</v>
      </c>
      <c r="U90" t="s">
        <v>38</v>
      </c>
      <c r="V90">
        <v>3</v>
      </c>
      <c r="W90" t="s">
        <v>542</v>
      </c>
      <c r="X90" t="s">
        <v>41</v>
      </c>
      <c r="Y90" t="s">
        <v>41</v>
      </c>
      <c r="Z90" t="s">
        <v>36</v>
      </c>
      <c r="AB90" s="17">
        <v>0</v>
      </c>
      <c r="AC90" s="17">
        <v>0</v>
      </c>
      <c r="AD90" s="17">
        <v>0</v>
      </c>
      <c r="AE90" s="17">
        <v>0</v>
      </c>
      <c r="AF90">
        <v>1</v>
      </c>
      <c r="AG90" t="s">
        <v>36</v>
      </c>
      <c r="AI90" s="11">
        <v>0</v>
      </c>
      <c r="AJ90" s="11">
        <v>0</v>
      </c>
      <c r="AK90" s="11">
        <v>0</v>
      </c>
      <c r="AL90" s="11">
        <v>0</v>
      </c>
      <c r="AM90" s="11">
        <v>0</v>
      </c>
      <c r="AN90" s="11">
        <v>0</v>
      </c>
      <c r="AO90" s="11">
        <v>0</v>
      </c>
      <c r="AP90" s="11">
        <v>0</v>
      </c>
      <c r="AQ90" s="11">
        <v>0</v>
      </c>
      <c r="AR90" s="11">
        <v>0</v>
      </c>
      <c r="AS90" s="7" t="s">
        <v>226</v>
      </c>
      <c r="AT90" s="7" t="s">
        <v>53</v>
      </c>
      <c r="AU90" s="7">
        <v>5</v>
      </c>
      <c r="AW90" s="7">
        <v>1</v>
      </c>
      <c r="AX90" s="7">
        <v>1</v>
      </c>
      <c r="AY90" s="7">
        <v>1</v>
      </c>
      <c r="AZ90" s="7">
        <v>1</v>
      </c>
      <c r="BA90" s="7">
        <v>1</v>
      </c>
      <c r="BB90" s="7">
        <v>1</v>
      </c>
      <c r="BC90" s="7">
        <v>1</v>
      </c>
      <c r="BD90" s="7">
        <v>1</v>
      </c>
      <c r="BG90" s="11">
        <v>0</v>
      </c>
      <c r="BH90" s="11">
        <v>0</v>
      </c>
      <c r="BI90" s="7">
        <v>0</v>
      </c>
      <c r="BJ90" s="7">
        <v>0</v>
      </c>
      <c r="BK90" s="7">
        <v>0</v>
      </c>
      <c r="BL90" s="7">
        <v>0</v>
      </c>
      <c r="BM90" s="7">
        <v>1</v>
      </c>
      <c r="BN90" s="7">
        <v>1</v>
      </c>
      <c r="BO90" s="7">
        <v>0</v>
      </c>
    </row>
    <row r="91" spans="1:69">
      <c r="A91">
        <v>90</v>
      </c>
      <c r="B91" t="s">
        <v>543</v>
      </c>
      <c r="C91">
        <v>6</v>
      </c>
      <c r="E91" s="59">
        <v>10</v>
      </c>
      <c r="G91">
        <v>2</v>
      </c>
      <c r="H91">
        <v>60</v>
      </c>
      <c r="I91" t="s">
        <v>33</v>
      </c>
      <c r="J91" t="s">
        <v>33</v>
      </c>
      <c r="K91" s="22" t="s">
        <v>501</v>
      </c>
      <c r="L91" s="70">
        <v>0</v>
      </c>
      <c r="M91" t="s">
        <v>92</v>
      </c>
      <c r="N91" t="s">
        <v>35</v>
      </c>
      <c r="Q91" t="s">
        <v>36</v>
      </c>
      <c r="S91" t="s">
        <v>108</v>
      </c>
      <c r="T91" t="s">
        <v>36</v>
      </c>
      <c r="U91" t="s">
        <v>50</v>
      </c>
      <c r="X91" t="s">
        <v>41</v>
      </c>
      <c r="Y91" t="s">
        <v>41</v>
      </c>
      <c r="Z91" t="s">
        <v>36</v>
      </c>
      <c r="AB91" s="17">
        <v>0</v>
      </c>
      <c r="AC91" s="17">
        <v>0</v>
      </c>
      <c r="AD91" s="17">
        <v>0</v>
      </c>
      <c r="AE91" s="17">
        <v>0</v>
      </c>
      <c r="AF91">
        <v>1</v>
      </c>
      <c r="AG91" t="s">
        <v>36</v>
      </c>
      <c r="AI91" s="11">
        <v>0</v>
      </c>
      <c r="AJ91" s="11">
        <v>0</v>
      </c>
      <c r="AK91" s="11">
        <v>0</v>
      </c>
      <c r="AL91" s="7">
        <v>1</v>
      </c>
      <c r="AM91" s="11">
        <v>0</v>
      </c>
      <c r="AN91" s="11">
        <v>0</v>
      </c>
      <c r="AO91" s="11">
        <v>0</v>
      </c>
      <c r="AP91" s="11">
        <v>0</v>
      </c>
      <c r="AQ91" s="11">
        <v>0</v>
      </c>
      <c r="AR91" s="11">
        <v>0</v>
      </c>
      <c r="AT91" s="7" t="s">
        <v>44</v>
      </c>
      <c r="AU91" s="7">
        <v>2</v>
      </c>
      <c r="AW91" s="7">
        <v>0</v>
      </c>
      <c r="AX91" s="7">
        <v>0</v>
      </c>
      <c r="AY91" s="7">
        <v>0</v>
      </c>
      <c r="AZ91" s="7">
        <v>0</v>
      </c>
      <c r="BA91" s="7">
        <v>0</v>
      </c>
      <c r="BB91" s="7">
        <v>0</v>
      </c>
      <c r="BC91" s="7">
        <v>0</v>
      </c>
      <c r="BD91" s="7">
        <v>1</v>
      </c>
      <c r="BG91" s="7">
        <v>0</v>
      </c>
      <c r="BH91" s="7">
        <v>0</v>
      </c>
      <c r="BI91" s="7">
        <v>0</v>
      </c>
      <c r="BJ91" s="7">
        <v>0</v>
      </c>
      <c r="BK91" s="7">
        <v>0</v>
      </c>
      <c r="BL91" s="7">
        <v>0</v>
      </c>
      <c r="BM91" s="7">
        <v>0</v>
      </c>
      <c r="BN91" s="7">
        <v>0</v>
      </c>
      <c r="BO91" s="7">
        <v>0</v>
      </c>
      <c r="BP91" s="7" t="s">
        <v>501</v>
      </c>
    </row>
    <row r="92" spans="1:69">
      <c r="A92">
        <v>91</v>
      </c>
      <c r="B92" t="s">
        <v>545</v>
      </c>
      <c r="C92">
        <v>6</v>
      </c>
      <c r="E92" s="22">
        <v>11</v>
      </c>
      <c r="G92">
        <v>3</v>
      </c>
      <c r="H92">
        <v>40</v>
      </c>
      <c r="I92" t="s">
        <v>33</v>
      </c>
      <c r="J92" t="s">
        <v>33</v>
      </c>
      <c r="K92">
        <v>5</v>
      </c>
      <c r="L92" s="23">
        <f t="shared" si="10"/>
        <v>20</v>
      </c>
      <c r="M92" t="s">
        <v>92</v>
      </c>
      <c r="N92" t="s">
        <v>65</v>
      </c>
      <c r="O92">
        <v>9</v>
      </c>
      <c r="P92" s="23">
        <f>(L92*O92)*0.1</f>
        <v>18</v>
      </c>
      <c r="Q92" t="s">
        <v>36</v>
      </c>
      <c r="S92" t="s">
        <v>37</v>
      </c>
      <c r="T92" t="s">
        <v>36</v>
      </c>
      <c r="U92" t="s">
        <v>38</v>
      </c>
      <c r="V92">
        <v>1</v>
      </c>
      <c r="W92" t="s">
        <v>546</v>
      </c>
      <c r="X92" t="s">
        <v>69</v>
      </c>
      <c r="Y92" t="s">
        <v>41</v>
      </c>
      <c r="Z92" t="s">
        <v>36</v>
      </c>
      <c r="AB92" s="17">
        <v>0</v>
      </c>
      <c r="AC92" s="17">
        <v>0</v>
      </c>
      <c r="AD92" s="17">
        <v>0</v>
      </c>
      <c r="AE92" s="17">
        <v>0</v>
      </c>
      <c r="AF92">
        <v>1</v>
      </c>
      <c r="AG92" t="s">
        <v>36</v>
      </c>
      <c r="AI92" s="7">
        <v>1</v>
      </c>
      <c r="AJ92" s="11">
        <v>0</v>
      </c>
      <c r="AK92" s="11">
        <v>0</v>
      </c>
      <c r="AL92" s="7">
        <v>1</v>
      </c>
      <c r="AM92" s="11">
        <v>0</v>
      </c>
      <c r="AN92" s="7">
        <v>1</v>
      </c>
      <c r="AO92" s="7">
        <v>1</v>
      </c>
      <c r="AP92" s="11">
        <v>0</v>
      </c>
      <c r="AQ92" s="11">
        <v>0</v>
      </c>
      <c r="AR92" s="11">
        <v>0</v>
      </c>
      <c r="AT92" s="7" t="s">
        <v>44</v>
      </c>
      <c r="AU92" s="7">
        <v>2</v>
      </c>
      <c r="AW92" s="7">
        <v>1</v>
      </c>
      <c r="AX92" s="7">
        <v>0</v>
      </c>
      <c r="AY92" s="7">
        <v>0</v>
      </c>
      <c r="AZ92" s="7">
        <v>1</v>
      </c>
      <c r="BA92" s="7">
        <v>1</v>
      </c>
      <c r="BB92" s="7">
        <v>1</v>
      </c>
      <c r="BC92" s="7">
        <v>1</v>
      </c>
      <c r="BD92" s="7">
        <v>0</v>
      </c>
      <c r="BG92" s="11">
        <v>0</v>
      </c>
      <c r="BH92" s="7">
        <v>1</v>
      </c>
      <c r="BI92" s="11">
        <v>0</v>
      </c>
      <c r="BJ92" s="7">
        <v>1</v>
      </c>
      <c r="BK92" s="11">
        <v>0</v>
      </c>
      <c r="BL92" s="11">
        <v>0</v>
      </c>
      <c r="BM92" s="7">
        <v>1</v>
      </c>
      <c r="BN92" s="7">
        <v>1</v>
      </c>
      <c r="BO92" s="7">
        <v>1</v>
      </c>
    </row>
    <row r="93" spans="1:69">
      <c r="A93">
        <v>92</v>
      </c>
      <c r="B93" t="s">
        <v>548</v>
      </c>
      <c r="C93">
        <v>2</v>
      </c>
      <c r="E93">
        <v>8</v>
      </c>
      <c r="G93">
        <v>4</v>
      </c>
      <c r="H93" s="15" t="s">
        <v>226</v>
      </c>
      <c r="I93" t="s">
        <v>59</v>
      </c>
      <c r="J93" s="15" t="s">
        <v>924</v>
      </c>
      <c r="L93" s="23"/>
      <c r="Q93" s="83" t="s">
        <v>66</v>
      </c>
      <c r="S93" t="s">
        <v>37</v>
      </c>
      <c r="T93" t="s">
        <v>36</v>
      </c>
      <c r="U93" t="s">
        <v>68</v>
      </c>
      <c r="X93" t="s">
        <v>41</v>
      </c>
      <c r="Y93" t="s">
        <v>41</v>
      </c>
      <c r="Z93" t="s">
        <v>36</v>
      </c>
      <c r="AB93" s="17">
        <v>0</v>
      </c>
      <c r="AC93" s="17">
        <v>0</v>
      </c>
      <c r="AD93" s="17">
        <v>0</v>
      </c>
      <c r="AE93" s="17">
        <v>0</v>
      </c>
      <c r="AF93">
        <v>1</v>
      </c>
      <c r="AG93" t="s">
        <v>36</v>
      </c>
      <c r="AI93" s="7">
        <v>0</v>
      </c>
      <c r="AJ93" s="11">
        <v>0</v>
      </c>
      <c r="AK93" s="11">
        <v>0</v>
      </c>
      <c r="AL93" s="11">
        <v>0</v>
      </c>
      <c r="AM93" s="11">
        <v>0</v>
      </c>
      <c r="AN93" s="11">
        <v>0</v>
      </c>
      <c r="AO93" s="11">
        <v>0</v>
      </c>
      <c r="AP93" s="11">
        <v>0</v>
      </c>
      <c r="AQ93" s="11">
        <v>0</v>
      </c>
      <c r="AR93" s="11">
        <v>0</v>
      </c>
      <c r="AS93" s="7" t="s">
        <v>226</v>
      </c>
      <c r="AT93" s="7" t="s">
        <v>53</v>
      </c>
      <c r="AU93" s="7">
        <v>1</v>
      </c>
      <c r="AW93" s="7">
        <v>1</v>
      </c>
      <c r="AX93" s="7">
        <v>0</v>
      </c>
      <c r="AY93" s="7">
        <v>0</v>
      </c>
      <c r="AZ93" s="7">
        <v>0</v>
      </c>
      <c r="BA93" s="7">
        <v>0</v>
      </c>
      <c r="BB93" s="7">
        <v>0</v>
      </c>
      <c r="BC93" s="7">
        <v>0</v>
      </c>
      <c r="BD93" s="7">
        <v>1</v>
      </c>
      <c r="BG93" s="7">
        <v>0</v>
      </c>
      <c r="BH93" s="7">
        <v>0</v>
      </c>
      <c r="BI93" s="7">
        <v>0</v>
      </c>
      <c r="BJ93" s="7">
        <v>0</v>
      </c>
      <c r="BK93" s="7">
        <v>0</v>
      </c>
      <c r="BL93" s="7">
        <v>0</v>
      </c>
      <c r="BM93" s="7">
        <v>0</v>
      </c>
      <c r="BN93" s="7">
        <v>0</v>
      </c>
      <c r="BO93" s="7">
        <v>0</v>
      </c>
    </row>
    <row r="94" spans="1:69">
      <c r="A94">
        <v>93</v>
      </c>
      <c r="B94" t="s">
        <v>549</v>
      </c>
      <c r="C94">
        <v>6</v>
      </c>
      <c r="E94">
        <v>8</v>
      </c>
      <c r="G94">
        <v>4</v>
      </c>
      <c r="H94">
        <v>60</v>
      </c>
      <c r="I94" t="s">
        <v>33</v>
      </c>
      <c r="J94" t="s">
        <v>33</v>
      </c>
      <c r="K94">
        <v>8</v>
      </c>
      <c r="L94" s="23">
        <f t="shared" si="10"/>
        <v>48</v>
      </c>
      <c r="M94" t="s">
        <v>34</v>
      </c>
      <c r="N94" t="s">
        <v>35</v>
      </c>
      <c r="Q94" t="s">
        <v>36</v>
      </c>
      <c r="S94" t="s">
        <v>37</v>
      </c>
      <c r="T94" t="s">
        <v>36</v>
      </c>
      <c r="U94" t="s">
        <v>745</v>
      </c>
      <c r="V94">
        <v>4</v>
      </c>
      <c r="W94" t="s">
        <v>550</v>
      </c>
      <c r="X94" t="s">
        <v>69</v>
      </c>
      <c r="Y94" t="s">
        <v>41</v>
      </c>
      <c r="Z94" t="s">
        <v>36</v>
      </c>
      <c r="AB94" s="17">
        <v>0</v>
      </c>
      <c r="AC94" s="17">
        <v>0</v>
      </c>
      <c r="AD94" s="17">
        <v>0</v>
      </c>
      <c r="AE94" s="17">
        <v>0</v>
      </c>
      <c r="AF94">
        <v>1</v>
      </c>
      <c r="AG94" t="s">
        <v>36</v>
      </c>
      <c r="AI94" s="7">
        <v>1</v>
      </c>
      <c r="AJ94" s="11">
        <v>0</v>
      </c>
      <c r="AK94" s="11">
        <v>0</v>
      </c>
      <c r="AL94" s="7">
        <v>1</v>
      </c>
      <c r="AM94" s="11">
        <v>0</v>
      </c>
      <c r="AN94" s="7">
        <v>1</v>
      </c>
      <c r="AO94" s="11">
        <v>0</v>
      </c>
      <c r="AP94" s="11">
        <v>0</v>
      </c>
      <c r="AQ94" s="11">
        <v>0</v>
      </c>
      <c r="AR94" s="11">
        <v>0</v>
      </c>
      <c r="AT94" s="7" t="s">
        <v>44</v>
      </c>
      <c r="AU94" s="7">
        <v>2</v>
      </c>
      <c r="AW94" s="7">
        <v>1</v>
      </c>
      <c r="AX94" s="7">
        <v>0</v>
      </c>
      <c r="AY94" s="7">
        <v>0</v>
      </c>
      <c r="AZ94" s="7">
        <v>1</v>
      </c>
      <c r="BA94" s="7">
        <v>0</v>
      </c>
      <c r="BB94" s="7">
        <v>1</v>
      </c>
      <c r="BC94" s="7">
        <v>0</v>
      </c>
      <c r="BD94" s="7">
        <v>1</v>
      </c>
      <c r="BG94" s="11">
        <v>0</v>
      </c>
      <c r="BH94" s="11">
        <v>0</v>
      </c>
      <c r="BI94" s="7">
        <v>0</v>
      </c>
      <c r="BJ94" s="7">
        <v>0</v>
      </c>
      <c r="BK94" s="7">
        <v>0</v>
      </c>
      <c r="BL94" s="7">
        <v>0</v>
      </c>
      <c r="BM94" s="7">
        <v>1</v>
      </c>
      <c r="BN94" s="7">
        <v>1</v>
      </c>
      <c r="BO94" s="7">
        <v>0</v>
      </c>
    </row>
    <row r="95" spans="1:69" s="19" customFormat="1">
      <c r="A95">
        <v>94</v>
      </c>
      <c r="B95" s="19" t="s">
        <v>552</v>
      </c>
      <c r="C95" s="19">
        <v>4</v>
      </c>
      <c r="E95" s="19">
        <v>9</v>
      </c>
      <c r="G95" s="19">
        <v>4</v>
      </c>
      <c r="H95" s="19">
        <v>15</v>
      </c>
      <c r="I95" s="19" t="s">
        <v>33</v>
      </c>
      <c r="J95" s="19" t="s">
        <v>33</v>
      </c>
      <c r="K95" s="19">
        <v>9</v>
      </c>
      <c r="L95" s="26">
        <f t="shared" si="10"/>
        <v>13.5</v>
      </c>
      <c r="M95" s="19" t="s">
        <v>34</v>
      </c>
      <c r="N95" s="19" t="s">
        <v>35</v>
      </c>
      <c r="Q95" s="19" t="s">
        <v>66</v>
      </c>
      <c r="R95" s="19" t="s">
        <v>553</v>
      </c>
      <c r="S95" s="19" t="s">
        <v>37</v>
      </c>
      <c r="T95" s="19" t="s">
        <v>36</v>
      </c>
      <c r="U95" s="19" t="s">
        <v>50</v>
      </c>
      <c r="X95" s="19" t="s">
        <v>69</v>
      </c>
      <c r="Y95" s="19" t="s">
        <v>41</v>
      </c>
      <c r="Z95" s="19" t="s">
        <v>36</v>
      </c>
      <c r="AB95" s="19">
        <v>0</v>
      </c>
      <c r="AC95" s="19">
        <v>0</v>
      </c>
      <c r="AD95" s="19">
        <v>1</v>
      </c>
      <c r="AE95" s="19">
        <v>0</v>
      </c>
      <c r="AF95" s="19">
        <v>0</v>
      </c>
      <c r="AG95" s="19" t="s">
        <v>66</v>
      </c>
      <c r="AI95" s="20">
        <v>0</v>
      </c>
      <c r="AJ95" s="20">
        <v>0</v>
      </c>
      <c r="AK95" s="20">
        <v>0</v>
      </c>
      <c r="AL95" s="20">
        <v>1</v>
      </c>
      <c r="AM95" s="20">
        <v>0</v>
      </c>
      <c r="AN95" s="20">
        <v>0</v>
      </c>
      <c r="AO95" s="20">
        <v>0</v>
      </c>
      <c r="AP95" s="20">
        <v>0</v>
      </c>
      <c r="AQ95" s="20">
        <v>1</v>
      </c>
      <c r="AR95" s="20">
        <v>0</v>
      </c>
      <c r="AS95" s="20"/>
      <c r="AT95" s="20" t="s">
        <v>44</v>
      </c>
      <c r="AU95" s="20">
        <v>3</v>
      </c>
      <c r="AV95" s="20"/>
      <c r="AW95" s="20">
        <v>1</v>
      </c>
      <c r="AX95" s="20">
        <v>0</v>
      </c>
      <c r="AY95" s="20">
        <v>0</v>
      </c>
      <c r="AZ95" s="20">
        <v>1</v>
      </c>
      <c r="BA95" s="20">
        <v>0</v>
      </c>
      <c r="BB95" s="20">
        <v>0</v>
      </c>
      <c r="BC95" s="20">
        <v>0</v>
      </c>
      <c r="BD95" s="20">
        <v>1</v>
      </c>
      <c r="BE95" s="20"/>
      <c r="BF95" s="20"/>
      <c r="BG95" s="20">
        <v>0</v>
      </c>
      <c r="BH95" s="20">
        <v>0</v>
      </c>
      <c r="BI95" s="20">
        <v>0</v>
      </c>
      <c r="BJ95" s="20">
        <v>0</v>
      </c>
      <c r="BK95" s="20">
        <v>0</v>
      </c>
      <c r="BL95" s="20">
        <v>1</v>
      </c>
      <c r="BM95" s="20">
        <v>1</v>
      </c>
      <c r="BN95" s="20">
        <v>1</v>
      </c>
      <c r="BO95" s="20">
        <v>0</v>
      </c>
      <c r="BP95" s="20"/>
      <c r="BQ95" s="20"/>
    </row>
    <row r="96" spans="1:69" s="19" customFormat="1">
      <c r="A96">
        <v>95</v>
      </c>
      <c r="B96" s="19" t="s">
        <v>555</v>
      </c>
      <c r="C96" s="49">
        <v>9</v>
      </c>
      <c r="D96" s="49"/>
      <c r="E96" s="19">
        <v>6</v>
      </c>
      <c r="G96" s="19">
        <v>3</v>
      </c>
      <c r="H96" s="19">
        <v>10</v>
      </c>
      <c r="I96" s="19" t="s">
        <v>33</v>
      </c>
      <c r="J96" s="19" t="s">
        <v>33</v>
      </c>
      <c r="K96" s="19">
        <v>2</v>
      </c>
      <c r="L96" s="26">
        <f>H96*K96*0.1</f>
        <v>2</v>
      </c>
      <c r="M96" s="19" t="s">
        <v>99</v>
      </c>
      <c r="N96" s="19" t="s">
        <v>65</v>
      </c>
      <c r="O96" s="19">
        <v>1</v>
      </c>
      <c r="P96" s="26">
        <f>(L96*O96)*0.1</f>
        <v>0.2</v>
      </c>
      <c r="Q96" s="19" t="s">
        <v>66</v>
      </c>
      <c r="R96" s="19" t="s">
        <v>557</v>
      </c>
      <c r="S96" s="19" t="s">
        <v>37</v>
      </c>
      <c r="T96" s="19" t="s">
        <v>36</v>
      </c>
      <c r="U96" s="19" t="s">
        <v>50</v>
      </c>
      <c r="X96" s="19" t="s">
        <v>41</v>
      </c>
      <c r="Y96" s="19" t="s">
        <v>41</v>
      </c>
      <c r="Z96" s="19" t="s">
        <v>36</v>
      </c>
      <c r="AB96" s="19">
        <v>0</v>
      </c>
      <c r="AC96" s="19">
        <v>0</v>
      </c>
      <c r="AD96" s="19">
        <v>0</v>
      </c>
      <c r="AE96" s="19">
        <v>0</v>
      </c>
      <c r="AF96" s="19">
        <v>1</v>
      </c>
      <c r="AG96" s="19" t="s">
        <v>36</v>
      </c>
      <c r="AI96" s="20">
        <v>0</v>
      </c>
      <c r="AJ96" s="20">
        <v>0</v>
      </c>
      <c r="AK96" s="20">
        <v>0</v>
      </c>
      <c r="AL96" s="20">
        <v>1</v>
      </c>
      <c r="AM96" s="20">
        <v>0</v>
      </c>
      <c r="AN96" s="20">
        <v>0</v>
      </c>
      <c r="AO96" s="20">
        <v>0</v>
      </c>
      <c r="AP96" s="20">
        <v>0</v>
      </c>
      <c r="AQ96" s="20">
        <v>0</v>
      </c>
      <c r="AR96" s="20">
        <v>0</v>
      </c>
      <c r="AS96" s="20"/>
      <c r="AT96" s="20" t="s">
        <v>44</v>
      </c>
      <c r="AU96" s="20">
        <v>3</v>
      </c>
      <c r="AV96" s="20"/>
      <c r="AW96" s="20">
        <v>0</v>
      </c>
      <c r="AX96" s="20">
        <v>1</v>
      </c>
      <c r="AY96" s="20">
        <v>0</v>
      </c>
      <c r="AZ96" s="20">
        <v>0</v>
      </c>
      <c r="BA96" s="20">
        <v>0</v>
      </c>
      <c r="BB96" s="20">
        <v>0</v>
      </c>
      <c r="BC96" s="20">
        <v>0</v>
      </c>
      <c r="BD96" s="20">
        <v>1</v>
      </c>
      <c r="BE96" s="20"/>
      <c r="BF96" s="20"/>
      <c r="BG96" s="20">
        <v>0</v>
      </c>
      <c r="BH96" s="20">
        <v>1</v>
      </c>
      <c r="BI96" s="20">
        <v>1</v>
      </c>
      <c r="BJ96" s="20">
        <v>0</v>
      </c>
      <c r="BK96" s="20">
        <v>1</v>
      </c>
      <c r="BL96" s="20">
        <v>1</v>
      </c>
      <c r="BM96" s="20">
        <v>1</v>
      </c>
      <c r="BN96" s="20">
        <v>0</v>
      </c>
      <c r="BO96" s="20">
        <v>1</v>
      </c>
      <c r="BP96" s="20"/>
      <c r="BQ96" s="20"/>
    </row>
    <row r="97" spans="1:69">
      <c r="A97">
        <v>96</v>
      </c>
      <c r="B97" t="s">
        <v>560</v>
      </c>
      <c r="C97">
        <v>5</v>
      </c>
      <c r="E97">
        <v>2</v>
      </c>
      <c r="G97">
        <v>4</v>
      </c>
      <c r="H97">
        <v>215</v>
      </c>
      <c r="I97" t="s">
        <v>33</v>
      </c>
      <c r="J97" t="s">
        <v>33</v>
      </c>
      <c r="K97">
        <v>9</v>
      </c>
      <c r="L97" s="23">
        <f t="shared" si="10"/>
        <v>193.5</v>
      </c>
      <c r="M97" t="s">
        <v>99</v>
      </c>
      <c r="N97" t="s">
        <v>65</v>
      </c>
      <c r="O97">
        <v>5</v>
      </c>
      <c r="P97" s="23">
        <f t="shared" ref="P97" si="11">(L97*O97)*0.1</f>
        <v>96.75</v>
      </c>
      <c r="Q97" t="s">
        <v>66</v>
      </c>
      <c r="R97" t="s">
        <v>562</v>
      </c>
      <c r="S97" t="s">
        <v>108</v>
      </c>
      <c r="T97" t="s">
        <v>66</v>
      </c>
      <c r="U97" t="s">
        <v>38</v>
      </c>
      <c r="V97">
        <v>1</v>
      </c>
      <c r="W97" t="s">
        <v>563</v>
      </c>
      <c r="X97" t="s">
        <v>69</v>
      </c>
      <c r="Y97" t="s">
        <v>41</v>
      </c>
      <c r="Z97" t="s">
        <v>36</v>
      </c>
      <c r="AB97" s="17">
        <v>0</v>
      </c>
      <c r="AC97" s="17">
        <v>0</v>
      </c>
      <c r="AD97" s="17">
        <v>0</v>
      </c>
      <c r="AE97" s="17">
        <v>0</v>
      </c>
      <c r="AF97">
        <v>1</v>
      </c>
      <c r="AG97" t="s">
        <v>36</v>
      </c>
      <c r="AI97" s="7">
        <v>1</v>
      </c>
      <c r="AJ97" s="11">
        <v>0</v>
      </c>
      <c r="AK97" s="11">
        <v>0</v>
      </c>
      <c r="AL97" s="7">
        <v>1</v>
      </c>
      <c r="AM97" s="11">
        <v>0</v>
      </c>
      <c r="AN97" s="11">
        <v>0</v>
      </c>
      <c r="AO97" s="7">
        <v>1</v>
      </c>
      <c r="AP97" s="11">
        <v>0</v>
      </c>
      <c r="AQ97" s="11">
        <v>0</v>
      </c>
      <c r="AR97" s="11">
        <v>0</v>
      </c>
      <c r="AT97" s="7" t="s">
        <v>53</v>
      </c>
      <c r="AU97" s="7">
        <v>2</v>
      </c>
      <c r="AW97" s="7">
        <v>1</v>
      </c>
      <c r="AX97" s="7">
        <v>0</v>
      </c>
      <c r="AY97" s="7">
        <v>0</v>
      </c>
      <c r="AZ97" s="7">
        <v>0</v>
      </c>
      <c r="BA97" s="7">
        <v>1</v>
      </c>
      <c r="BB97" s="7">
        <v>0</v>
      </c>
      <c r="BC97" s="7">
        <v>0</v>
      </c>
      <c r="BD97" s="7">
        <v>0</v>
      </c>
      <c r="BG97" s="11">
        <v>0</v>
      </c>
      <c r="BH97" s="7">
        <v>1</v>
      </c>
      <c r="BI97" s="11">
        <v>0</v>
      </c>
      <c r="BJ97" s="11">
        <v>0</v>
      </c>
      <c r="BK97" s="7">
        <v>0</v>
      </c>
      <c r="BL97" s="7">
        <v>0</v>
      </c>
      <c r="BM97" s="7">
        <v>1</v>
      </c>
      <c r="BN97" s="7">
        <v>1</v>
      </c>
      <c r="BO97" s="7">
        <v>0</v>
      </c>
    </row>
    <row r="98" spans="1:69">
      <c r="A98">
        <v>97</v>
      </c>
      <c r="B98" t="s">
        <v>565</v>
      </c>
      <c r="C98">
        <v>2</v>
      </c>
      <c r="E98">
        <v>6</v>
      </c>
      <c r="G98">
        <v>2</v>
      </c>
      <c r="H98">
        <v>16</v>
      </c>
      <c r="I98" t="s">
        <v>59</v>
      </c>
      <c r="J98" t="s">
        <v>33</v>
      </c>
      <c r="K98">
        <v>7</v>
      </c>
      <c r="L98" s="23">
        <f t="shared" si="10"/>
        <v>11.200000000000001</v>
      </c>
      <c r="M98" t="s">
        <v>34</v>
      </c>
      <c r="N98" t="s">
        <v>35</v>
      </c>
      <c r="Q98" t="s">
        <v>66</v>
      </c>
      <c r="R98" t="s">
        <v>567</v>
      </c>
      <c r="S98" t="s">
        <v>37</v>
      </c>
      <c r="T98" t="s">
        <v>36</v>
      </c>
      <c r="U98" t="s">
        <v>50</v>
      </c>
      <c r="X98" t="s">
        <v>41</v>
      </c>
      <c r="Y98" t="s">
        <v>41</v>
      </c>
      <c r="Z98" t="s">
        <v>36</v>
      </c>
      <c r="AB98" s="17">
        <v>0</v>
      </c>
      <c r="AC98" s="17">
        <v>0</v>
      </c>
      <c r="AD98" s="17">
        <v>0</v>
      </c>
      <c r="AE98" s="17">
        <v>0</v>
      </c>
      <c r="AF98">
        <v>1</v>
      </c>
      <c r="AG98" t="s">
        <v>36</v>
      </c>
      <c r="AI98" s="7">
        <v>0</v>
      </c>
      <c r="AJ98" s="7">
        <v>1</v>
      </c>
      <c r="AK98" s="11">
        <v>0</v>
      </c>
      <c r="AL98" s="7">
        <v>1</v>
      </c>
      <c r="AM98" s="11">
        <v>0</v>
      </c>
      <c r="AN98" s="7">
        <v>1</v>
      </c>
      <c r="AO98" s="7">
        <v>1</v>
      </c>
      <c r="AP98" s="11">
        <v>0</v>
      </c>
      <c r="AQ98" s="11">
        <v>0</v>
      </c>
      <c r="AR98" s="11">
        <v>0</v>
      </c>
      <c r="AT98" s="7" t="s">
        <v>44</v>
      </c>
      <c r="AU98" s="7">
        <v>1</v>
      </c>
      <c r="AW98" s="7">
        <v>1</v>
      </c>
      <c r="AX98" s="7">
        <v>1</v>
      </c>
      <c r="AY98" s="7">
        <v>0</v>
      </c>
      <c r="AZ98" s="7">
        <v>0</v>
      </c>
      <c r="BA98" s="7">
        <v>1</v>
      </c>
      <c r="BB98" s="7">
        <v>0</v>
      </c>
      <c r="BC98" s="7">
        <v>0</v>
      </c>
      <c r="BD98" s="7">
        <v>1</v>
      </c>
      <c r="BG98" s="11">
        <v>0</v>
      </c>
      <c r="BH98" s="11">
        <v>0</v>
      </c>
      <c r="BI98" s="7">
        <v>0</v>
      </c>
      <c r="BJ98" s="7">
        <v>0</v>
      </c>
      <c r="BK98" s="7">
        <v>0</v>
      </c>
      <c r="BL98" s="7">
        <v>1</v>
      </c>
      <c r="BM98" s="11">
        <v>0</v>
      </c>
      <c r="BN98" s="7">
        <v>1</v>
      </c>
      <c r="BO98" s="7">
        <v>0</v>
      </c>
    </row>
    <row r="99" spans="1:69">
      <c r="A99">
        <v>98</v>
      </c>
      <c r="B99" t="s">
        <v>570</v>
      </c>
      <c r="C99">
        <v>4</v>
      </c>
      <c r="E99">
        <v>9</v>
      </c>
      <c r="G99">
        <v>4</v>
      </c>
      <c r="H99">
        <v>80</v>
      </c>
      <c r="I99" t="s">
        <v>33</v>
      </c>
      <c r="J99" t="s">
        <v>33</v>
      </c>
      <c r="K99">
        <v>5</v>
      </c>
      <c r="L99" s="23">
        <f t="shared" si="10"/>
        <v>40</v>
      </c>
      <c r="M99" t="s">
        <v>34</v>
      </c>
      <c r="N99" t="s">
        <v>35</v>
      </c>
      <c r="Q99" t="s">
        <v>36</v>
      </c>
      <c r="S99" t="s">
        <v>37</v>
      </c>
      <c r="T99" t="s">
        <v>36</v>
      </c>
      <c r="U99" t="s">
        <v>50</v>
      </c>
      <c r="X99" t="s">
        <v>41</v>
      </c>
      <c r="Y99" t="s">
        <v>41</v>
      </c>
      <c r="Z99" t="s">
        <v>36</v>
      </c>
      <c r="AB99" s="17">
        <v>0</v>
      </c>
      <c r="AC99" s="17">
        <v>0</v>
      </c>
      <c r="AD99" s="17">
        <v>0</v>
      </c>
      <c r="AE99" s="17">
        <v>0</v>
      </c>
      <c r="AF99">
        <v>1</v>
      </c>
      <c r="AG99" t="s">
        <v>36</v>
      </c>
      <c r="AI99" s="7">
        <v>1</v>
      </c>
      <c r="AJ99" s="7">
        <v>0</v>
      </c>
      <c r="AK99" s="11">
        <v>0</v>
      </c>
      <c r="AL99" s="7">
        <v>1</v>
      </c>
      <c r="AM99" s="11">
        <v>0</v>
      </c>
      <c r="AN99" s="7">
        <v>1</v>
      </c>
      <c r="AO99" s="7">
        <v>0</v>
      </c>
      <c r="AP99" s="11">
        <v>0</v>
      </c>
      <c r="AQ99" s="11">
        <v>0</v>
      </c>
      <c r="AR99" s="11">
        <v>0</v>
      </c>
      <c r="AT99" s="7" t="s">
        <v>53</v>
      </c>
      <c r="AU99" s="7">
        <v>1</v>
      </c>
      <c r="AW99" s="7">
        <v>1</v>
      </c>
      <c r="AX99" s="7">
        <v>1</v>
      </c>
      <c r="AY99" s="7">
        <v>0</v>
      </c>
      <c r="AZ99" s="7">
        <v>1</v>
      </c>
      <c r="BA99" s="7">
        <v>1</v>
      </c>
      <c r="BB99" s="7">
        <v>0</v>
      </c>
      <c r="BC99" s="7">
        <v>0</v>
      </c>
      <c r="BD99" s="7">
        <v>0</v>
      </c>
      <c r="BG99" s="7">
        <v>0</v>
      </c>
      <c r="BH99" s="7">
        <v>0</v>
      </c>
      <c r="BI99" s="7">
        <v>0</v>
      </c>
      <c r="BJ99" s="7">
        <v>0</v>
      </c>
      <c r="BK99" s="7">
        <v>0</v>
      </c>
      <c r="BL99" s="7">
        <v>0</v>
      </c>
      <c r="BM99" s="7">
        <v>0</v>
      </c>
      <c r="BN99" s="7">
        <v>0</v>
      </c>
      <c r="BO99" s="7">
        <v>0</v>
      </c>
      <c r="BP99" s="7" t="s">
        <v>501</v>
      </c>
    </row>
    <row r="100" spans="1:69">
      <c r="A100">
        <v>99</v>
      </c>
      <c r="B100" t="s">
        <v>572</v>
      </c>
      <c r="C100">
        <v>2</v>
      </c>
      <c r="E100">
        <v>6</v>
      </c>
      <c r="G100">
        <v>3</v>
      </c>
      <c r="H100">
        <v>18</v>
      </c>
      <c r="I100" t="s">
        <v>33</v>
      </c>
      <c r="J100" t="s">
        <v>33</v>
      </c>
      <c r="K100">
        <v>5</v>
      </c>
      <c r="L100" s="23">
        <f t="shared" si="10"/>
        <v>9</v>
      </c>
      <c r="M100" t="s">
        <v>34</v>
      </c>
      <c r="N100" t="s">
        <v>35</v>
      </c>
      <c r="Q100" t="s">
        <v>66</v>
      </c>
      <c r="R100" t="s">
        <v>573</v>
      </c>
      <c r="S100" t="s">
        <v>37</v>
      </c>
      <c r="T100" t="s">
        <v>36</v>
      </c>
      <c r="U100" t="s">
        <v>38</v>
      </c>
      <c r="V100">
        <v>2</v>
      </c>
      <c r="W100" t="s">
        <v>574</v>
      </c>
      <c r="X100" t="s">
        <v>69</v>
      </c>
      <c r="Y100" t="s">
        <v>41</v>
      </c>
      <c r="Z100" t="s">
        <v>36</v>
      </c>
      <c r="AB100">
        <v>1</v>
      </c>
      <c r="AC100" s="17">
        <v>0</v>
      </c>
      <c r="AD100" s="17">
        <v>0</v>
      </c>
      <c r="AE100" s="17">
        <v>0</v>
      </c>
      <c r="AF100" s="17">
        <v>0</v>
      </c>
      <c r="AG100" t="s">
        <v>36</v>
      </c>
      <c r="AI100" s="7">
        <v>1</v>
      </c>
      <c r="AJ100" s="11">
        <v>0</v>
      </c>
      <c r="AK100" s="11">
        <v>0</v>
      </c>
      <c r="AL100" s="7">
        <v>1</v>
      </c>
      <c r="AM100" s="11">
        <v>0</v>
      </c>
      <c r="AN100" s="7">
        <v>1</v>
      </c>
      <c r="AO100" s="7">
        <v>1</v>
      </c>
      <c r="AP100" s="11">
        <v>0</v>
      </c>
      <c r="AQ100" s="11">
        <v>0</v>
      </c>
      <c r="AR100" s="11">
        <v>0</v>
      </c>
      <c r="AT100" s="7" t="s">
        <v>44</v>
      </c>
      <c r="AU100" s="7">
        <v>1</v>
      </c>
      <c r="AW100" s="7">
        <v>1</v>
      </c>
      <c r="AX100" s="7">
        <v>0</v>
      </c>
      <c r="AY100" s="7">
        <v>1</v>
      </c>
      <c r="AZ100" s="7">
        <v>0</v>
      </c>
      <c r="BA100" s="7">
        <v>0</v>
      </c>
      <c r="BB100" s="7">
        <v>0</v>
      </c>
      <c r="BC100" s="7">
        <v>1</v>
      </c>
      <c r="BD100" s="7">
        <v>1</v>
      </c>
      <c r="BG100" s="7">
        <v>0</v>
      </c>
      <c r="BH100" s="7">
        <v>0</v>
      </c>
      <c r="BI100" s="7">
        <v>0</v>
      </c>
      <c r="BJ100" s="7">
        <v>0</v>
      </c>
      <c r="BK100" s="7">
        <v>0</v>
      </c>
      <c r="BL100" s="7">
        <v>0</v>
      </c>
      <c r="BM100" s="7">
        <v>0</v>
      </c>
      <c r="BN100" s="7">
        <v>0</v>
      </c>
      <c r="BO100" s="7">
        <v>0</v>
      </c>
      <c r="BP100" s="7" t="s">
        <v>501</v>
      </c>
    </row>
    <row r="101" spans="1:69">
      <c r="A101">
        <v>100</v>
      </c>
      <c r="B101" t="s">
        <v>575</v>
      </c>
      <c r="C101" s="22">
        <v>9</v>
      </c>
      <c r="D101" s="55" t="s">
        <v>780</v>
      </c>
      <c r="E101">
        <v>6</v>
      </c>
      <c r="G101">
        <v>4</v>
      </c>
      <c r="H101">
        <v>39</v>
      </c>
      <c r="I101" t="s">
        <v>33</v>
      </c>
      <c r="J101" t="s">
        <v>33</v>
      </c>
      <c r="K101">
        <v>8</v>
      </c>
      <c r="L101" s="23">
        <f t="shared" si="10"/>
        <v>31.200000000000003</v>
      </c>
      <c r="M101" t="s">
        <v>34</v>
      </c>
      <c r="N101" t="s">
        <v>65</v>
      </c>
      <c r="O101">
        <v>5</v>
      </c>
      <c r="P101" s="23">
        <f t="shared" ref="P101:P106" si="12">(L101*O101)*0.1</f>
        <v>15.600000000000001</v>
      </c>
      <c r="Q101" t="s">
        <v>36</v>
      </c>
      <c r="S101" t="s">
        <v>37</v>
      </c>
      <c r="T101" t="s">
        <v>36</v>
      </c>
      <c r="U101" t="s">
        <v>50</v>
      </c>
      <c r="X101" t="s">
        <v>69</v>
      </c>
      <c r="Y101" t="s">
        <v>41</v>
      </c>
      <c r="Z101" t="s">
        <v>36</v>
      </c>
      <c r="AB101">
        <v>0</v>
      </c>
      <c r="AC101" s="17">
        <v>0</v>
      </c>
      <c r="AD101">
        <v>1</v>
      </c>
      <c r="AE101" s="17">
        <v>0</v>
      </c>
      <c r="AF101" s="17">
        <v>0</v>
      </c>
      <c r="AG101" t="s">
        <v>66</v>
      </c>
      <c r="AI101" s="7">
        <v>1</v>
      </c>
      <c r="AJ101" s="11">
        <v>0</v>
      </c>
      <c r="AK101" s="11">
        <v>0</v>
      </c>
      <c r="AL101" s="7">
        <v>1</v>
      </c>
      <c r="AM101" s="11">
        <v>0</v>
      </c>
      <c r="AN101" s="7">
        <v>1</v>
      </c>
      <c r="AO101" s="7">
        <v>1</v>
      </c>
      <c r="AP101" s="11">
        <v>0</v>
      </c>
      <c r="AQ101" s="7">
        <v>1</v>
      </c>
      <c r="AR101" s="11">
        <v>0</v>
      </c>
      <c r="AT101" s="7" t="s">
        <v>44</v>
      </c>
      <c r="AU101" s="7">
        <v>1</v>
      </c>
      <c r="AW101" s="7">
        <v>1</v>
      </c>
      <c r="AX101" s="7">
        <v>1</v>
      </c>
      <c r="AY101" s="7">
        <v>0</v>
      </c>
      <c r="AZ101" s="7">
        <v>0</v>
      </c>
      <c r="BA101" s="7">
        <v>0</v>
      </c>
      <c r="BB101" s="7">
        <v>0</v>
      </c>
      <c r="BC101" s="7">
        <v>1</v>
      </c>
      <c r="BD101" s="7">
        <v>1</v>
      </c>
      <c r="BG101" s="11">
        <v>0</v>
      </c>
      <c r="BH101" s="11">
        <v>0</v>
      </c>
      <c r="BI101" s="7">
        <v>0</v>
      </c>
      <c r="BJ101" s="7">
        <v>0</v>
      </c>
      <c r="BK101" s="7">
        <v>0</v>
      </c>
      <c r="BL101" s="7">
        <v>0</v>
      </c>
      <c r="BM101" s="7">
        <v>1</v>
      </c>
      <c r="BN101" s="7">
        <v>1</v>
      </c>
      <c r="BO101" s="7">
        <v>0</v>
      </c>
    </row>
    <row r="102" spans="1:69">
      <c r="A102">
        <v>101</v>
      </c>
      <c r="B102" t="s">
        <v>579</v>
      </c>
      <c r="C102">
        <v>1</v>
      </c>
      <c r="E102">
        <v>1</v>
      </c>
      <c r="G102">
        <v>4</v>
      </c>
      <c r="H102">
        <v>30</v>
      </c>
      <c r="I102" t="s">
        <v>33</v>
      </c>
      <c r="J102" t="s">
        <v>33</v>
      </c>
      <c r="K102">
        <v>3</v>
      </c>
      <c r="L102" s="23">
        <f t="shared" si="10"/>
        <v>9</v>
      </c>
      <c r="M102" t="s">
        <v>99</v>
      </c>
      <c r="N102" t="s">
        <v>35</v>
      </c>
      <c r="P102" s="23"/>
      <c r="Q102" t="s">
        <v>66</v>
      </c>
      <c r="R102" t="s">
        <v>580</v>
      </c>
      <c r="S102" t="s">
        <v>37</v>
      </c>
      <c r="T102" t="s">
        <v>36</v>
      </c>
      <c r="U102" t="s">
        <v>50</v>
      </c>
      <c r="X102" t="s">
        <v>41</v>
      </c>
      <c r="Y102" t="s">
        <v>41</v>
      </c>
      <c r="Z102" t="s">
        <v>36</v>
      </c>
      <c r="AB102">
        <v>0</v>
      </c>
      <c r="AC102" s="17">
        <v>0</v>
      </c>
      <c r="AD102">
        <v>0</v>
      </c>
      <c r="AE102" s="17">
        <v>0</v>
      </c>
      <c r="AF102">
        <v>1</v>
      </c>
      <c r="AG102" t="s">
        <v>36</v>
      </c>
      <c r="AI102" s="7">
        <v>0</v>
      </c>
      <c r="AJ102" s="11">
        <v>0</v>
      </c>
      <c r="AK102" s="11">
        <v>0</v>
      </c>
      <c r="AL102" s="7">
        <v>1</v>
      </c>
      <c r="AM102" s="11">
        <v>0</v>
      </c>
      <c r="AN102" s="7">
        <v>1</v>
      </c>
      <c r="AO102" s="7">
        <v>0</v>
      </c>
      <c r="AP102" s="11">
        <v>0</v>
      </c>
      <c r="AQ102" s="7">
        <v>1</v>
      </c>
      <c r="AR102" s="11">
        <v>0</v>
      </c>
      <c r="AT102" s="7" t="s">
        <v>53</v>
      </c>
      <c r="AU102" s="7">
        <v>2</v>
      </c>
      <c r="AW102" s="7">
        <v>1</v>
      </c>
      <c r="AX102" s="7">
        <v>0</v>
      </c>
      <c r="AY102" s="7">
        <v>0</v>
      </c>
      <c r="AZ102" s="7">
        <v>0</v>
      </c>
      <c r="BA102" s="7">
        <v>1</v>
      </c>
      <c r="BB102" s="7">
        <v>0</v>
      </c>
      <c r="BC102" s="7">
        <v>0</v>
      </c>
      <c r="BD102" s="7">
        <v>1</v>
      </c>
      <c r="BG102" s="11">
        <v>0</v>
      </c>
      <c r="BH102" s="11">
        <v>0</v>
      </c>
      <c r="BI102" s="7">
        <v>0</v>
      </c>
      <c r="BJ102" s="7">
        <v>0</v>
      </c>
      <c r="BK102" s="7">
        <v>0</v>
      </c>
      <c r="BL102" s="7">
        <v>0</v>
      </c>
      <c r="BM102" s="7">
        <v>1</v>
      </c>
      <c r="BN102" s="7">
        <v>0</v>
      </c>
      <c r="BO102" s="7">
        <v>0</v>
      </c>
    </row>
    <row r="103" spans="1:69">
      <c r="A103">
        <v>102</v>
      </c>
      <c r="B103" t="s">
        <v>582</v>
      </c>
      <c r="C103">
        <v>6</v>
      </c>
      <c r="E103" s="16">
        <v>8</v>
      </c>
      <c r="F103" s="62">
        <v>10</v>
      </c>
      <c r="G103">
        <v>2</v>
      </c>
      <c r="H103">
        <v>50</v>
      </c>
      <c r="I103" t="s">
        <v>33</v>
      </c>
      <c r="J103" t="s">
        <v>33</v>
      </c>
      <c r="K103">
        <v>4</v>
      </c>
      <c r="L103" s="23">
        <f t="shared" si="10"/>
        <v>20</v>
      </c>
      <c r="M103" t="s">
        <v>92</v>
      </c>
      <c r="N103" t="s">
        <v>65</v>
      </c>
      <c r="O103">
        <v>7</v>
      </c>
      <c r="P103" s="23">
        <f t="shared" si="12"/>
        <v>14</v>
      </c>
      <c r="Q103" t="s">
        <v>66</v>
      </c>
      <c r="R103" t="s">
        <v>584</v>
      </c>
      <c r="S103" t="s">
        <v>37</v>
      </c>
      <c r="T103" t="s">
        <v>36</v>
      </c>
      <c r="U103" t="s">
        <v>38</v>
      </c>
      <c r="V103">
        <v>1</v>
      </c>
      <c r="W103" t="s">
        <v>585</v>
      </c>
      <c r="X103" t="s">
        <v>69</v>
      </c>
      <c r="Y103" t="s">
        <v>41</v>
      </c>
      <c r="Z103" t="s">
        <v>36</v>
      </c>
      <c r="AB103">
        <v>1</v>
      </c>
      <c r="AC103" s="17">
        <v>0</v>
      </c>
      <c r="AD103">
        <v>0</v>
      </c>
      <c r="AE103" s="17">
        <v>0</v>
      </c>
      <c r="AF103" s="17">
        <v>0</v>
      </c>
      <c r="AG103" t="s">
        <v>36</v>
      </c>
      <c r="AI103" s="11">
        <v>0</v>
      </c>
      <c r="AJ103" s="11">
        <v>0</v>
      </c>
      <c r="AK103" s="11">
        <v>0</v>
      </c>
      <c r="AL103" s="11">
        <v>0</v>
      </c>
      <c r="AM103" s="11">
        <v>0</v>
      </c>
      <c r="AN103" s="11">
        <v>0</v>
      </c>
      <c r="AO103" s="7">
        <v>1</v>
      </c>
      <c r="AP103" s="11">
        <v>0</v>
      </c>
      <c r="AQ103" s="11">
        <v>0</v>
      </c>
      <c r="AR103" s="11">
        <v>0</v>
      </c>
      <c r="AT103" s="7" t="s">
        <v>53</v>
      </c>
      <c r="AU103" s="7">
        <v>2</v>
      </c>
      <c r="AW103" s="7">
        <v>1</v>
      </c>
      <c r="AX103" s="7">
        <v>0</v>
      </c>
      <c r="AY103" s="7">
        <v>0</v>
      </c>
      <c r="AZ103" s="7">
        <v>0</v>
      </c>
      <c r="BA103" s="7">
        <v>0</v>
      </c>
      <c r="BB103" s="7">
        <v>0</v>
      </c>
      <c r="BC103" s="7">
        <v>0</v>
      </c>
      <c r="BD103" s="7">
        <v>0</v>
      </c>
      <c r="BG103" s="11">
        <v>0</v>
      </c>
      <c r="BH103" s="11">
        <v>0</v>
      </c>
      <c r="BI103" s="7">
        <v>0</v>
      </c>
      <c r="BJ103" s="7">
        <v>0</v>
      </c>
      <c r="BK103" s="7">
        <v>1</v>
      </c>
      <c r="BL103" s="11">
        <v>0</v>
      </c>
      <c r="BM103" s="7">
        <v>0</v>
      </c>
      <c r="BN103" s="7">
        <v>1</v>
      </c>
      <c r="BO103" s="7">
        <v>0</v>
      </c>
    </row>
    <row r="104" spans="1:69">
      <c r="A104">
        <v>103</v>
      </c>
      <c r="B104" t="s">
        <v>587</v>
      </c>
      <c r="C104">
        <v>1</v>
      </c>
      <c r="E104">
        <v>1</v>
      </c>
      <c r="G104">
        <v>4</v>
      </c>
      <c r="H104">
        <v>98</v>
      </c>
      <c r="I104" t="s">
        <v>33</v>
      </c>
      <c r="J104" t="s">
        <v>33</v>
      </c>
      <c r="K104">
        <v>7</v>
      </c>
      <c r="L104" s="23">
        <f t="shared" si="10"/>
        <v>68.600000000000009</v>
      </c>
      <c r="M104" t="s">
        <v>99</v>
      </c>
      <c r="N104" t="s">
        <v>35</v>
      </c>
      <c r="P104" s="23"/>
      <c r="Q104" t="s">
        <v>36</v>
      </c>
      <c r="S104" t="s">
        <v>37</v>
      </c>
      <c r="T104" t="s">
        <v>66</v>
      </c>
      <c r="U104" t="s">
        <v>38</v>
      </c>
      <c r="V104">
        <v>1</v>
      </c>
      <c r="W104" t="s">
        <v>589</v>
      </c>
      <c r="X104" t="s">
        <v>69</v>
      </c>
      <c r="Y104" t="s">
        <v>69</v>
      </c>
      <c r="Z104" t="s">
        <v>66</v>
      </c>
      <c r="AB104">
        <v>1</v>
      </c>
      <c r="AC104" s="17">
        <v>0</v>
      </c>
      <c r="AD104">
        <v>1</v>
      </c>
      <c r="AE104">
        <v>1</v>
      </c>
      <c r="AF104" s="17">
        <v>0</v>
      </c>
      <c r="AG104" t="s">
        <v>501</v>
      </c>
      <c r="AI104" s="7">
        <v>1</v>
      </c>
      <c r="AJ104" s="11">
        <v>0</v>
      </c>
      <c r="AK104" s="11">
        <v>0</v>
      </c>
      <c r="AL104" s="7">
        <v>1</v>
      </c>
      <c r="AM104" s="11">
        <v>0</v>
      </c>
      <c r="AN104" s="11">
        <v>0</v>
      </c>
      <c r="AO104" s="11">
        <v>0</v>
      </c>
      <c r="AP104" s="11">
        <v>0</v>
      </c>
      <c r="AQ104" s="11">
        <v>0</v>
      </c>
      <c r="AR104" s="11">
        <v>0</v>
      </c>
      <c r="AT104" s="7" t="s">
        <v>53</v>
      </c>
      <c r="AU104" s="7">
        <v>1</v>
      </c>
      <c r="AW104" s="7">
        <v>1</v>
      </c>
      <c r="AX104" s="7">
        <v>0</v>
      </c>
      <c r="AY104" s="7">
        <v>0</v>
      </c>
      <c r="AZ104" s="7">
        <v>0</v>
      </c>
      <c r="BA104" s="7">
        <v>0</v>
      </c>
      <c r="BB104" s="7">
        <v>0</v>
      </c>
      <c r="BC104" s="7">
        <v>0</v>
      </c>
      <c r="BD104" s="7">
        <v>1</v>
      </c>
      <c r="BG104" s="11">
        <v>0</v>
      </c>
      <c r="BH104" s="7">
        <v>0</v>
      </c>
      <c r="BI104" s="7">
        <v>0</v>
      </c>
      <c r="BJ104" s="7">
        <v>0</v>
      </c>
      <c r="BK104" s="7">
        <v>0</v>
      </c>
      <c r="BL104" s="7">
        <v>0</v>
      </c>
      <c r="BM104" s="7">
        <v>0</v>
      </c>
      <c r="BN104" s="7">
        <v>1</v>
      </c>
      <c r="BO104" s="7">
        <v>0</v>
      </c>
      <c r="BQ104" s="7" t="s">
        <v>591</v>
      </c>
    </row>
    <row r="105" spans="1:69">
      <c r="A105">
        <v>104</v>
      </c>
      <c r="B105" t="s">
        <v>592</v>
      </c>
      <c r="C105">
        <v>1</v>
      </c>
      <c r="E105" s="59">
        <v>10</v>
      </c>
      <c r="G105">
        <v>4</v>
      </c>
      <c r="H105">
        <v>11</v>
      </c>
      <c r="I105" t="s">
        <v>33</v>
      </c>
      <c r="J105" t="s">
        <v>33</v>
      </c>
      <c r="K105">
        <v>8</v>
      </c>
      <c r="L105" s="23">
        <f t="shared" si="10"/>
        <v>8.8000000000000007</v>
      </c>
      <c r="M105" t="s">
        <v>34</v>
      </c>
      <c r="N105" t="s">
        <v>65</v>
      </c>
      <c r="O105">
        <v>8</v>
      </c>
      <c r="P105" s="23">
        <f t="shared" si="12"/>
        <v>7.0400000000000009</v>
      </c>
      <c r="Q105" t="s">
        <v>66</v>
      </c>
      <c r="R105" t="s">
        <v>595</v>
      </c>
      <c r="S105" t="s">
        <v>37</v>
      </c>
      <c r="T105" t="s">
        <v>36</v>
      </c>
      <c r="U105" t="s">
        <v>38</v>
      </c>
      <c r="V105">
        <v>3</v>
      </c>
      <c r="W105" t="s">
        <v>596</v>
      </c>
      <c r="X105" t="s">
        <v>41</v>
      </c>
      <c r="Y105" t="s">
        <v>41</v>
      </c>
      <c r="Z105" t="s">
        <v>36</v>
      </c>
      <c r="AB105">
        <v>0</v>
      </c>
      <c r="AC105" s="17">
        <v>0</v>
      </c>
      <c r="AD105">
        <v>0</v>
      </c>
      <c r="AE105">
        <v>0</v>
      </c>
      <c r="AF105">
        <v>1</v>
      </c>
      <c r="AG105" t="s">
        <v>36</v>
      </c>
      <c r="AI105" s="7">
        <v>1</v>
      </c>
      <c r="AJ105" s="11">
        <v>0</v>
      </c>
      <c r="AK105" s="11">
        <v>0</v>
      </c>
      <c r="AL105" s="7">
        <v>1</v>
      </c>
      <c r="AM105" s="11">
        <v>0</v>
      </c>
      <c r="AN105" s="11">
        <v>0</v>
      </c>
      <c r="AO105" s="11">
        <v>0</v>
      </c>
      <c r="AP105" s="11">
        <v>0</v>
      </c>
      <c r="AQ105" s="11">
        <v>0</v>
      </c>
      <c r="AR105" s="11">
        <v>0</v>
      </c>
      <c r="AT105" s="7" t="s">
        <v>501</v>
      </c>
      <c r="AU105" s="7">
        <v>2</v>
      </c>
      <c r="AW105" s="7">
        <v>1</v>
      </c>
      <c r="AX105" s="7">
        <v>0</v>
      </c>
      <c r="AY105" s="7">
        <v>0</v>
      </c>
      <c r="AZ105" s="7">
        <v>1</v>
      </c>
      <c r="BA105" s="7">
        <v>0</v>
      </c>
      <c r="BB105" s="7">
        <v>0</v>
      </c>
      <c r="BC105" s="7">
        <v>0</v>
      </c>
      <c r="BD105" s="7">
        <v>0</v>
      </c>
      <c r="BG105" s="11">
        <v>0</v>
      </c>
      <c r="BH105" s="11">
        <v>0</v>
      </c>
      <c r="BI105" s="11">
        <v>0</v>
      </c>
      <c r="BJ105" s="11">
        <v>0</v>
      </c>
      <c r="BK105" s="7">
        <v>0</v>
      </c>
      <c r="BL105" s="7">
        <v>1</v>
      </c>
      <c r="BM105" s="7">
        <v>1</v>
      </c>
      <c r="BN105" s="7">
        <v>1</v>
      </c>
      <c r="BO105" s="7">
        <v>1</v>
      </c>
      <c r="BQ105" s="7" t="s">
        <v>597</v>
      </c>
    </row>
    <row r="106" spans="1:69">
      <c r="A106">
        <v>105</v>
      </c>
      <c r="B106" t="s">
        <v>598</v>
      </c>
      <c r="C106">
        <v>5</v>
      </c>
      <c r="E106">
        <v>8</v>
      </c>
      <c r="G106">
        <v>4</v>
      </c>
      <c r="H106">
        <v>90</v>
      </c>
      <c r="I106" t="s">
        <v>33</v>
      </c>
      <c r="J106" t="s">
        <v>33</v>
      </c>
      <c r="K106">
        <v>9</v>
      </c>
      <c r="L106" s="23">
        <f t="shared" si="10"/>
        <v>81</v>
      </c>
      <c r="M106" t="s">
        <v>34</v>
      </c>
      <c r="N106" t="s">
        <v>65</v>
      </c>
      <c r="O106">
        <v>9</v>
      </c>
      <c r="P106" s="23">
        <f t="shared" si="12"/>
        <v>72.900000000000006</v>
      </c>
      <c r="Q106" t="s">
        <v>66</v>
      </c>
      <c r="R106" t="s">
        <v>599</v>
      </c>
      <c r="S106" t="s">
        <v>37</v>
      </c>
      <c r="T106" t="s">
        <v>66</v>
      </c>
      <c r="U106" t="s">
        <v>38</v>
      </c>
      <c r="V106">
        <v>5</v>
      </c>
      <c r="W106" t="s">
        <v>600</v>
      </c>
      <c r="X106" t="s">
        <v>41</v>
      </c>
      <c r="Y106" t="s">
        <v>41</v>
      </c>
      <c r="Z106" t="s">
        <v>36</v>
      </c>
      <c r="AB106">
        <v>0</v>
      </c>
      <c r="AC106" s="17">
        <v>0</v>
      </c>
      <c r="AD106">
        <v>0</v>
      </c>
      <c r="AE106">
        <v>0</v>
      </c>
      <c r="AF106">
        <v>1</v>
      </c>
      <c r="AG106" t="s">
        <v>36</v>
      </c>
      <c r="AI106" s="7">
        <v>1</v>
      </c>
      <c r="AJ106" s="7">
        <v>1</v>
      </c>
      <c r="AK106" s="11">
        <v>0</v>
      </c>
      <c r="AL106" s="7">
        <v>1</v>
      </c>
      <c r="AM106" s="11">
        <v>0</v>
      </c>
      <c r="AN106" s="7">
        <v>1</v>
      </c>
      <c r="AO106" s="7">
        <v>1</v>
      </c>
      <c r="AP106" s="11">
        <v>0</v>
      </c>
      <c r="AQ106" s="11">
        <v>0</v>
      </c>
      <c r="AR106" s="11">
        <v>0</v>
      </c>
      <c r="AT106" s="7" t="s">
        <v>53</v>
      </c>
      <c r="AU106" s="7">
        <v>2</v>
      </c>
      <c r="AW106" s="7">
        <v>1</v>
      </c>
      <c r="AX106" s="7">
        <v>1</v>
      </c>
      <c r="AY106" s="7">
        <v>0</v>
      </c>
      <c r="AZ106" s="7">
        <v>1</v>
      </c>
      <c r="BA106" s="7">
        <v>0</v>
      </c>
      <c r="BB106" s="7">
        <v>0</v>
      </c>
      <c r="BC106" s="7">
        <v>0</v>
      </c>
      <c r="BD106" s="7">
        <v>1</v>
      </c>
      <c r="BG106" s="11">
        <v>0</v>
      </c>
      <c r="BH106" s="7">
        <v>0</v>
      </c>
      <c r="BI106" s="7">
        <v>0</v>
      </c>
      <c r="BJ106" s="7">
        <v>0</v>
      </c>
      <c r="BK106" s="7">
        <v>0</v>
      </c>
      <c r="BL106" s="7">
        <v>0</v>
      </c>
      <c r="BM106" s="7">
        <v>1</v>
      </c>
      <c r="BN106" s="7">
        <v>0</v>
      </c>
      <c r="BO106" s="7">
        <v>0</v>
      </c>
    </row>
    <row r="107" spans="1:69">
      <c r="A107">
        <v>106</v>
      </c>
      <c r="B107" t="s">
        <v>602</v>
      </c>
      <c r="C107">
        <v>2</v>
      </c>
      <c r="E107">
        <v>8</v>
      </c>
      <c r="G107">
        <v>2</v>
      </c>
      <c r="H107">
        <v>80</v>
      </c>
      <c r="I107" t="s">
        <v>33</v>
      </c>
      <c r="J107" t="s">
        <v>33</v>
      </c>
      <c r="K107">
        <v>8</v>
      </c>
      <c r="L107" s="23">
        <f t="shared" si="10"/>
        <v>64</v>
      </c>
      <c r="M107" t="s">
        <v>34</v>
      </c>
      <c r="N107" t="s">
        <v>35</v>
      </c>
      <c r="P107" s="23"/>
      <c r="Q107" t="s">
        <v>36</v>
      </c>
      <c r="S107" t="s">
        <v>37</v>
      </c>
      <c r="T107" t="s">
        <v>36</v>
      </c>
      <c r="U107" t="s">
        <v>50</v>
      </c>
      <c r="X107" t="s">
        <v>41</v>
      </c>
      <c r="Y107" t="s">
        <v>41</v>
      </c>
      <c r="Z107" t="s">
        <v>36</v>
      </c>
      <c r="AB107">
        <v>0</v>
      </c>
      <c r="AC107" s="17">
        <v>0</v>
      </c>
      <c r="AD107">
        <v>0</v>
      </c>
      <c r="AE107">
        <v>0</v>
      </c>
      <c r="AF107">
        <v>1</v>
      </c>
      <c r="AG107" t="s">
        <v>501</v>
      </c>
      <c r="AI107" s="7">
        <v>0</v>
      </c>
      <c r="AJ107" s="7">
        <v>0</v>
      </c>
      <c r="AK107" s="11">
        <v>0</v>
      </c>
      <c r="AL107" s="11">
        <v>0</v>
      </c>
      <c r="AM107" s="11">
        <v>0</v>
      </c>
      <c r="AN107" s="11">
        <v>0</v>
      </c>
      <c r="AO107" s="11">
        <v>0</v>
      </c>
      <c r="AP107" s="11">
        <v>0</v>
      </c>
      <c r="AQ107" s="11">
        <v>0</v>
      </c>
      <c r="AR107" s="11">
        <v>0</v>
      </c>
      <c r="AS107" s="7" t="s">
        <v>226</v>
      </c>
      <c r="AT107" s="7" t="s">
        <v>44</v>
      </c>
      <c r="AU107" s="7">
        <v>5</v>
      </c>
      <c r="AW107" s="7">
        <v>0</v>
      </c>
      <c r="AX107" s="7">
        <v>0</v>
      </c>
      <c r="AY107" s="7">
        <v>0</v>
      </c>
      <c r="AZ107" s="7">
        <v>0</v>
      </c>
      <c r="BA107" s="7">
        <v>0</v>
      </c>
      <c r="BB107" s="7">
        <v>0</v>
      </c>
      <c r="BC107" s="7">
        <v>0</v>
      </c>
      <c r="BD107" s="7">
        <v>0</v>
      </c>
      <c r="BE107" s="7" t="s">
        <v>226</v>
      </c>
      <c r="BG107" s="11">
        <v>0</v>
      </c>
      <c r="BH107" s="7">
        <v>0</v>
      </c>
      <c r="BI107" s="7">
        <v>0</v>
      </c>
      <c r="BJ107" s="7">
        <v>0</v>
      </c>
      <c r="BK107" s="7">
        <v>0</v>
      </c>
      <c r="BL107" s="7">
        <v>0</v>
      </c>
      <c r="BM107" s="7">
        <v>0</v>
      </c>
      <c r="BN107" s="7">
        <v>0</v>
      </c>
      <c r="BO107" s="7">
        <v>0</v>
      </c>
      <c r="BP107" s="7" t="s">
        <v>226</v>
      </c>
      <c r="BQ107" s="7" t="s">
        <v>591</v>
      </c>
    </row>
    <row r="108" spans="1:69">
      <c r="A108">
        <v>107</v>
      </c>
      <c r="B108" t="s">
        <v>603</v>
      </c>
      <c r="C108">
        <v>2</v>
      </c>
      <c r="E108">
        <v>9</v>
      </c>
      <c r="G108">
        <v>4</v>
      </c>
      <c r="H108">
        <v>100</v>
      </c>
      <c r="I108" t="s">
        <v>33</v>
      </c>
      <c r="J108" t="s">
        <v>33</v>
      </c>
      <c r="K108">
        <v>6</v>
      </c>
      <c r="L108" s="23">
        <f>H108*K108*0.1</f>
        <v>60</v>
      </c>
      <c r="M108" t="s">
        <v>34</v>
      </c>
      <c r="N108" t="s">
        <v>68</v>
      </c>
      <c r="Q108" t="s">
        <v>66</v>
      </c>
      <c r="R108" t="s">
        <v>604</v>
      </c>
      <c r="S108" t="s">
        <v>37</v>
      </c>
      <c r="T108" t="s">
        <v>36</v>
      </c>
      <c r="U108" t="s">
        <v>38</v>
      </c>
      <c r="V108">
        <v>2</v>
      </c>
      <c r="W108" t="s">
        <v>605</v>
      </c>
      <c r="X108" t="s">
        <v>69</v>
      </c>
      <c r="Y108" t="s">
        <v>41</v>
      </c>
      <c r="Z108" t="s">
        <v>36</v>
      </c>
      <c r="AB108">
        <v>0</v>
      </c>
      <c r="AC108" s="17">
        <v>0</v>
      </c>
      <c r="AD108">
        <v>0</v>
      </c>
      <c r="AE108">
        <v>0</v>
      </c>
      <c r="AF108">
        <v>1</v>
      </c>
      <c r="AG108" t="s">
        <v>36</v>
      </c>
      <c r="AI108" s="7">
        <v>1</v>
      </c>
      <c r="AJ108" s="7">
        <v>0</v>
      </c>
      <c r="AK108" s="11">
        <v>0</v>
      </c>
      <c r="AL108" s="7">
        <v>1</v>
      </c>
      <c r="AM108" s="11">
        <v>0</v>
      </c>
      <c r="AN108" s="7">
        <v>1</v>
      </c>
      <c r="AO108" s="11">
        <v>0</v>
      </c>
      <c r="AP108" s="11">
        <v>0</v>
      </c>
      <c r="AQ108" s="11">
        <v>0</v>
      </c>
      <c r="AR108" s="11">
        <v>0</v>
      </c>
      <c r="AT108" s="7" t="s">
        <v>501</v>
      </c>
      <c r="AU108" s="7">
        <v>2</v>
      </c>
      <c r="AW108" s="7">
        <v>1</v>
      </c>
      <c r="AX108" s="7">
        <v>0</v>
      </c>
      <c r="AY108" s="7">
        <v>0</v>
      </c>
      <c r="AZ108" s="7">
        <v>0</v>
      </c>
      <c r="BA108" s="7">
        <v>0</v>
      </c>
      <c r="BB108" s="7">
        <v>0</v>
      </c>
      <c r="BC108" s="7">
        <v>0</v>
      </c>
      <c r="BD108" s="7">
        <v>1</v>
      </c>
      <c r="BG108" s="11">
        <v>0</v>
      </c>
      <c r="BH108" s="11">
        <v>0</v>
      </c>
      <c r="BI108" s="7">
        <v>0</v>
      </c>
      <c r="BJ108" s="7">
        <v>0</v>
      </c>
      <c r="BK108" s="7">
        <v>0</v>
      </c>
      <c r="BL108" s="7">
        <v>0</v>
      </c>
      <c r="BM108" s="7">
        <v>1</v>
      </c>
      <c r="BN108" s="7">
        <v>0</v>
      </c>
      <c r="BO108" s="7">
        <v>0</v>
      </c>
      <c r="BQ108" s="7" t="s">
        <v>597</v>
      </c>
    </row>
    <row r="109" spans="1:69">
      <c r="A109">
        <v>108</v>
      </c>
      <c r="B109" t="s">
        <v>606</v>
      </c>
      <c r="C109">
        <v>2</v>
      </c>
      <c r="E109">
        <v>8</v>
      </c>
      <c r="G109">
        <v>4</v>
      </c>
      <c r="H109">
        <v>70</v>
      </c>
      <c r="I109" t="s">
        <v>33</v>
      </c>
      <c r="J109" t="s">
        <v>33</v>
      </c>
      <c r="K109">
        <v>9</v>
      </c>
      <c r="L109" s="23">
        <f t="shared" ref="L109:L128" si="13">H109*K109*0.1</f>
        <v>63</v>
      </c>
      <c r="M109" t="s">
        <v>34</v>
      </c>
      <c r="N109" t="s">
        <v>35</v>
      </c>
      <c r="Q109" t="s">
        <v>66</v>
      </c>
      <c r="S109" t="s">
        <v>37</v>
      </c>
      <c r="T109" t="s">
        <v>36</v>
      </c>
      <c r="U109" t="s">
        <v>38</v>
      </c>
      <c r="V109">
        <v>3</v>
      </c>
      <c r="X109" t="s">
        <v>41</v>
      </c>
      <c r="Y109" t="s">
        <v>41</v>
      </c>
      <c r="Z109" t="s">
        <v>36</v>
      </c>
      <c r="AB109">
        <v>0</v>
      </c>
      <c r="AC109" s="17">
        <v>0</v>
      </c>
      <c r="AD109">
        <v>0</v>
      </c>
      <c r="AE109">
        <v>0</v>
      </c>
      <c r="AF109">
        <v>1</v>
      </c>
      <c r="AG109" t="s">
        <v>501</v>
      </c>
      <c r="AI109" s="7">
        <v>1</v>
      </c>
      <c r="AJ109" s="11">
        <v>0</v>
      </c>
      <c r="AK109" s="11">
        <v>0</v>
      </c>
      <c r="AL109" s="7">
        <v>1</v>
      </c>
      <c r="AM109" s="11">
        <v>0</v>
      </c>
      <c r="AN109" s="7">
        <v>1</v>
      </c>
      <c r="AO109" s="7">
        <v>1</v>
      </c>
      <c r="AP109" s="11">
        <v>0</v>
      </c>
      <c r="AQ109" s="11">
        <v>0</v>
      </c>
      <c r="AR109" s="11">
        <v>0</v>
      </c>
      <c r="AT109" s="7" t="s">
        <v>44</v>
      </c>
      <c r="AU109" s="7">
        <v>1</v>
      </c>
      <c r="AW109" s="7">
        <v>1</v>
      </c>
      <c r="AX109" s="7">
        <v>0</v>
      </c>
      <c r="AY109" s="7">
        <v>0</v>
      </c>
      <c r="AZ109" s="7">
        <v>0</v>
      </c>
      <c r="BA109" s="7">
        <v>0</v>
      </c>
      <c r="BB109" s="7">
        <v>0</v>
      </c>
      <c r="BC109" s="7">
        <v>1</v>
      </c>
      <c r="BD109" s="7">
        <v>1</v>
      </c>
      <c r="BG109" s="11">
        <v>0</v>
      </c>
      <c r="BH109" s="11">
        <v>0</v>
      </c>
      <c r="BI109" s="7">
        <v>0</v>
      </c>
      <c r="BJ109" s="7">
        <v>0</v>
      </c>
      <c r="BK109" s="7">
        <v>0</v>
      </c>
      <c r="BL109" s="7">
        <v>0</v>
      </c>
      <c r="BM109" s="7">
        <v>1</v>
      </c>
      <c r="BN109" s="11">
        <v>0</v>
      </c>
      <c r="BO109" s="7">
        <v>1</v>
      </c>
      <c r="BQ109" s="7" t="s">
        <v>591</v>
      </c>
    </row>
    <row r="110" spans="1:69">
      <c r="A110">
        <v>109</v>
      </c>
      <c r="B110" t="s">
        <v>607</v>
      </c>
      <c r="C110">
        <v>6</v>
      </c>
      <c r="E110" s="16">
        <v>9</v>
      </c>
      <c r="F110" s="62">
        <v>10</v>
      </c>
      <c r="G110">
        <v>4</v>
      </c>
      <c r="H110" s="22" t="s">
        <v>226</v>
      </c>
      <c r="I110" t="s">
        <v>33</v>
      </c>
      <c r="J110" t="s">
        <v>33</v>
      </c>
      <c r="K110">
        <v>8</v>
      </c>
      <c r="L110" s="23"/>
      <c r="M110" t="s">
        <v>34</v>
      </c>
      <c r="N110" t="s">
        <v>35</v>
      </c>
      <c r="Q110" t="s">
        <v>66</v>
      </c>
      <c r="R110" t="s">
        <v>609</v>
      </c>
      <c r="S110" t="s">
        <v>37</v>
      </c>
      <c r="T110" t="s">
        <v>36</v>
      </c>
      <c r="U110" t="s">
        <v>50</v>
      </c>
      <c r="X110" t="s">
        <v>41</v>
      </c>
      <c r="Y110" t="s">
        <v>41</v>
      </c>
      <c r="Z110" t="s">
        <v>36</v>
      </c>
      <c r="AB110">
        <v>0</v>
      </c>
      <c r="AC110" s="17">
        <v>0</v>
      </c>
      <c r="AD110">
        <v>0</v>
      </c>
      <c r="AE110">
        <v>0</v>
      </c>
      <c r="AF110">
        <v>1</v>
      </c>
      <c r="AG110" t="s">
        <v>36</v>
      </c>
      <c r="AI110" s="7">
        <v>1</v>
      </c>
      <c r="AJ110" s="7">
        <v>1</v>
      </c>
      <c r="AK110" s="11">
        <v>0</v>
      </c>
      <c r="AL110" s="7">
        <v>1</v>
      </c>
      <c r="AM110" s="11">
        <v>0</v>
      </c>
      <c r="AN110" s="7">
        <v>1</v>
      </c>
      <c r="AO110" s="7">
        <v>0</v>
      </c>
      <c r="AP110" s="11">
        <v>0</v>
      </c>
      <c r="AQ110" s="7">
        <v>1</v>
      </c>
      <c r="AR110" s="11">
        <v>0</v>
      </c>
      <c r="AT110" s="7" t="s">
        <v>44</v>
      </c>
      <c r="AU110" s="7">
        <v>2</v>
      </c>
      <c r="AW110" s="7">
        <v>1</v>
      </c>
      <c r="AX110" s="7">
        <v>1</v>
      </c>
      <c r="AY110" s="7">
        <v>1</v>
      </c>
      <c r="AZ110" s="7">
        <v>0</v>
      </c>
      <c r="BA110" s="7">
        <v>0</v>
      </c>
      <c r="BB110" s="7">
        <v>1</v>
      </c>
      <c r="BC110" s="7">
        <v>0</v>
      </c>
      <c r="BD110" s="7">
        <v>1</v>
      </c>
      <c r="BG110" s="11">
        <v>0</v>
      </c>
      <c r="BH110" s="7">
        <v>0</v>
      </c>
      <c r="BI110" s="7">
        <v>0</v>
      </c>
      <c r="BJ110" s="7">
        <v>0</v>
      </c>
      <c r="BK110" s="7">
        <v>0</v>
      </c>
      <c r="BL110" s="7">
        <v>0</v>
      </c>
      <c r="BM110" s="7">
        <v>0</v>
      </c>
      <c r="BN110" s="7">
        <v>0</v>
      </c>
      <c r="BO110" s="7">
        <v>1</v>
      </c>
    </row>
    <row r="111" spans="1:69">
      <c r="A111">
        <v>110</v>
      </c>
      <c r="B111" t="s">
        <v>611</v>
      </c>
      <c r="C111">
        <v>6</v>
      </c>
      <c r="E111" s="59">
        <v>10</v>
      </c>
      <c r="G111">
        <v>4</v>
      </c>
      <c r="H111">
        <v>40</v>
      </c>
      <c r="I111" t="s">
        <v>33</v>
      </c>
      <c r="J111" t="s">
        <v>33</v>
      </c>
      <c r="K111">
        <v>6</v>
      </c>
      <c r="L111" s="23">
        <f t="shared" si="13"/>
        <v>24</v>
      </c>
      <c r="M111" t="s">
        <v>34</v>
      </c>
      <c r="N111" t="s">
        <v>35</v>
      </c>
      <c r="Q111" t="s">
        <v>66</v>
      </c>
      <c r="R111" t="s">
        <v>613</v>
      </c>
      <c r="S111" t="s">
        <v>108</v>
      </c>
      <c r="T111" t="s">
        <v>36</v>
      </c>
      <c r="U111" t="s">
        <v>38</v>
      </c>
      <c r="V111">
        <v>2</v>
      </c>
      <c r="W111" t="s">
        <v>614</v>
      </c>
      <c r="X111" t="s">
        <v>41</v>
      </c>
      <c r="Y111" t="s">
        <v>41</v>
      </c>
      <c r="Z111" t="s">
        <v>36</v>
      </c>
      <c r="AB111">
        <v>0</v>
      </c>
      <c r="AC111" s="17">
        <v>0</v>
      </c>
      <c r="AD111">
        <v>0</v>
      </c>
      <c r="AE111">
        <v>0</v>
      </c>
      <c r="AF111">
        <v>1</v>
      </c>
      <c r="AG111" t="s">
        <v>36</v>
      </c>
      <c r="AI111" s="7">
        <v>0</v>
      </c>
      <c r="AJ111" s="7">
        <v>0</v>
      </c>
      <c r="AK111" s="11">
        <v>0</v>
      </c>
      <c r="AL111" s="7">
        <v>1</v>
      </c>
      <c r="AM111" s="11">
        <v>0</v>
      </c>
      <c r="AN111" s="11">
        <v>0</v>
      </c>
      <c r="AO111" s="11">
        <v>0</v>
      </c>
      <c r="AP111" s="11">
        <v>0</v>
      </c>
      <c r="AQ111" s="11">
        <v>0</v>
      </c>
      <c r="AR111" s="11">
        <v>0</v>
      </c>
      <c r="AT111" s="7" t="s">
        <v>44</v>
      </c>
      <c r="AU111" s="7">
        <v>2</v>
      </c>
      <c r="AW111" s="7">
        <v>1</v>
      </c>
      <c r="AX111" s="7">
        <v>0</v>
      </c>
      <c r="AY111" s="7">
        <v>1</v>
      </c>
      <c r="AZ111" s="7">
        <v>0</v>
      </c>
      <c r="BA111" s="7">
        <v>0</v>
      </c>
      <c r="BB111" s="7">
        <v>0</v>
      </c>
      <c r="BC111" s="7">
        <v>0</v>
      </c>
      <c r="BD111" s="7">
        <v>1</v>
      </c>
      <c r="BG111" s="7">
        <v>1</v>
      </c>
      <c r="BH111" s="11">
        <v>0</v>
      </c>
      <c r="BI111" s="7">
        <v>0</v>
      </c>
      <c r="BJ111" s="7">
        <v>0</v>
      </c>
      <c r="BK111" s="7">
        <v>0</v>
      </c>
      <c r="BL111" s="7">
        <v>0</v>
      </c>
      <c r="BM111" s="7">
        <v>1</v>
      </c>
      <c r="BN111" s="7">
        <v>0</v>
      </c>
      <c r="BO111" s="7">
        <v>0</v>
      </c>
    </row>
    <row r="112" spans="1:69">
      <c r="A112">
        <v>111</v>
      </c>
      <c r="B112" t="s">
        <v>615</v>
      </c>
      <c r="C112">
        <v>2</v>
      </c>
      <c r="E112">
        <v>6</v>
      </c>
      <c r="G112">
        <v>4</v>
      </c>
      <c r="H112">
        <v>40</v>
      </c>
      <c r="I112" t="s">
        <v>33</v>
      </c>
      <c r="J112" t="s">
        <v>33</v>
      </c>
      <c r="K112">
        <v>8</v>
      </c>
      <c r="L112" s="23">
        <f t="shared" si="13"/>
        <v>32</v>
      </c>
      <c r="M112" t="s">
        <v>34</v>
      </c>
      <c r="N112" t="s">
        <v>35</v>
      </c>
      <c r="Q112" t="s">
        <v>36</v>
      </c>
      <c r="S112" t="s">
        <v>37</v>
      </c>
      <c r="T112" t="s">
        <v>36</v>
      </c>
      <c r="U112" t="s">
        <v>50</v>
      </c>
      <c r="X112" t="s">
        <v>69</v>
      </c>
      <c r="Y112" t="s">
        <v>41</v>
      </c>
      <c r="Z112" t="s">
        <v>36</v>
      </c>
      <c r="AB112">
        <v>1</v>
      </c>
      <c r="AC112" s="17">
        <v>0</v>
      </c>
      <c r="AD112">
        <v>0</v>
      </c>
      <c r="AE112">
        <v>0</v>
      </c>
      <c r="AF112">
        <v>0</v>
      </c>
      <c r="AG112" t="s">
        <v>36</v>
      </c>
      <c r="AI112" s="11">
        <v>0</v>
      </c>
      <c r="AJ112" s="11">
        <v>0</v>
      </c>
      <c r="AK112" s="11">
        <v>0</v>
      </c>
      <c r="AL112" s="7">
        <v>1</v>
      </c>
      <c r="AM112" s="7">
        <v>1</v>
      </c>
      <c r="AN112" s="7">
        <v>1</v>
      </c>
      <c r="AO112" s="7">
        <v>1</v>
      </c>
      <c r="AP112" s="11">
        <v>0</v>
      </c>
      <c r="AQ112" s="11">
        <v>0</v>
      </c>
      <c r="AR112" s="11">
        <v>0</v>
      </c>
      <c r="AT112" s="7" t="s">
        <v>44</v>
      </c>
      <c r="AU112" s="7">
        <v>1</v>
      </c>
      <c r="AW112" s="7">
        <v>1</v>
      </c>
      <c r="AX112" s="7">
        <v>1</v>
      </c>
      <c r="AY112" s="7">
        <v>0</v>
      </c>
      <c r="AZ112" s="7">
        <v>0</v>
      </c>
      <c r="BA112" s="7">
        <v>1</v>
      </c>
      <c r="BB112" s="7">
        <v>0</v>
      </c>
      <c r="BC112" s="7">
        <v>0</v>
      </c>
      <c r="BD112" s="7">
        <v>1</v>
      </c>
      <c r="BG112" s="11">
        <v>0</v>
      </c>
      <c r="BH112" s="7">
        <v>1</v>
      </c>
      <c r="BI112" s="11">
        <v>0</v>
      </c>
      <c r="BJ112" s="7">
        <v>1</v>
      </c>
      <c r="BK112" s="7">
        <v>0</v>
      </c>
      <c r="BL112" s="7">
        <v>0</v>
      </c>
      <c r="BM112" s="7">
        <v>0</v>
      </c>
      <c r="BN112" s="7">
        <v>0</v>
      </c>
      <c r="BO112" s="7">
        <v>0</v>
      </c>
    </row>
    <row r="113" spans="1:69" s="19" customFormat="1">
      <c r="A113">
        <v>112</v>
      </c>
      <c r="B113" s="19" t="s">
        <v>618</v>
      </c>
      <c r="C113" s="19">
        <v>10</v>
      </c>
      <c r="E113" s="19">
        <v>2</v>
      </c>
      <c r="G113" s="19">
        <v>2</v>
      </c>
      <c r="H113" s="19">
        <v>60</v>
      </c>
      <c r="I113" s="19" t="s">
        <v>33</v>
      </c>
      <c r="J113" s="19" t="s">
        <v>33</v>
      </c>
      <c r="K113" s="19">
        <v>6</v>
      </c>
      <c r="L113" s="26">
        <f t="shared" si="13"/>
        <v>36</v>
      </c>
      <c r="M113" s="19" t="s">
        <v>99</v>
      </c>
      <c r="N113" s="19" t="s">
        <v>35</v>
      </c>
      <c r="Q113" s="19" t="s">
        <v>36</v>
      </c>
      <c r="S113" s="19" t="s">
        <v>108</v>
      </c>
      <c r="T113" s="19" t="s">
        <v>36</v>
      </c>
      <c r="U113" s="19" t="s">
        <v>50</v>
      </c>
      <c r="X113" s="19" t="s">
        <v>41</v>
      </c>
      <c r="Y113" s="19" t="s">
        <v>41</v>
      </c>
      <c r="Z113" s="19" t="s">
        <v>36</v>
      </c>
      <c r="AB113" s="19">
        <v>0</v>
      </c>
      <c r="AC113" s="19">
        <v>0</v>
      </c>
      <c r="AD113" s="19">
        <v>0</v>
      </c>
      <c r="AE113" s="19">
        <v>0</v>
      </c>
      <c r="AF113" s="19">
        <v>1</v>
      </c>
      <c r="AG113" s="19" t="s">
        <v>36</v>
      </c>
      <c r="AI113" s="20">
        <v>0</v>
      </c>
      <c r="AJ113" s="20">
        <v>0</v>
      </c>
      <c r="AK113" s="20">
        <v>0</v>
      </c>
      <c r="AL113" s="20">
        <v>1</v>
      </c>
      <c r="AM113" s="20">
        <v>0</v>
      </c>
      <c r="AN113" s="20">
        <v>1</v>
      </c>
      <c r="AO113" s="20">
        <v>0</v>
      </c>
      <c r="AP113" s="20">
        <v>0</v>
      </c>
      <c r="AQ113" s="20">
        <v>0</v>
      </c>
      <c r="AR113" s="20">
        <v>0</v>
      </c>
      <c r="AS113" s="20"/>
      <c r="AT113" s="20" t="s">
        <v>53</v>
      </c>
      <c r="AU113" s="20">
        <v>3</v>
      </c>
      <c r="AV113" s="20"/>
      <c r="AW113" s="20">
        <v>0</v>
      </c>
      <c r="AX113" s="20">
        <v>0</v>
      </c>
      <c r="AY113" s="20">
        <v>0</v>
      </c>
      <c r="AZ113" s="20">
        <v>0</v>
      </c>
      <c r="BA113" s="20">
        <v>0</v>
      </c>
      <c r="BB113" s="20">
        <v>0</v>
      </c>
      <c r="BC113" s="20">
        <v>0</v>
      </c>
      <c r="BD113" s="20">
        <v>0</v>
      </c>
      <c r="BE113" s="20"/>
      <c r="BF113" s="20"/>
      <c r="BG113" s="20">
        <v>0</v>
      </c>
      <c r="BH113" s="20">
        <v>1</v>
      </c>
      <c r="BI113" s="20">
        <v>1</v>
      </c>
      <c r="BJ113" s="20">
        <v>0</v>
      </c>
      <c r="BK113" s="20">
        <v>0</v>
      </c>
      <c r="BL113" s="20">
        <v>1</v>
      </c>
      <c r="BM113" s="20">
        <v>1</v>
      </c>
      <c r="BN113" s="20">
        <v>0</v>
      </c>
      <c r="BO113" s="20">
        <v>1</v>
      </c>
      <c r="BP113" s="20"/>
      <c r="BQ113" s="20"/>
    </row>
    <row r="114" spans="1:69">
      <c r="A114">
        <v>113</v>
      </c>
      <c r="B114" t="s">
        <v>620</v>
      </c>
      <c r="C114">
        <v>2</v>
      </c>
      <c r="E114">
        <v>9</v>
      </c>
      <c r="G114">
        <v>4</v>
      </c>
      <c r="H114">
        <v>20</v>
      </c>
      <c r="I114" t="s">
        <v>33</v>
      </c>
      <c r="J114" t="s">
        <v>33</v>
      </c>
      <c r="K114" s="22" t="s">
        <v>501</v>
      </c>
      <c r="L114" s="70">
        <v>0</v>
      </c>
      <c r="M114" s="22" t="s">
        <v>502</v>
      </c>
      <c r="N114" t="s">
        <v>65</v>
      </c>
      <c r="O114" s="22" t="s">
        <v>502</v>
      </c>
      <c r="P114" s="70">
        <v>0</v>
      </c>
      <c r="Q114" t="s">
        <v>66</v>
      </c>
      <c r="R114" t="s">
        <v>621</v>
      </c>
      <c r="S114" t="s">
        <v>37</v>
      </c>
      <c r="T114" t="s">
        <v>36</v>
      </c>
      <c r="U114" t="s">
        <v>38</v>
      </c>
      <c r="V114" s="22" t="s">
        <v>622</v>
      </c>
      <c r="X114" t="s">
        <v>69</v>
      </c>
      <c r="Y114" t="s">
        <v>69</v>
      </c>
      <c r="Z114" t="s">
        <v>36</v>
      </c>
      <c r="AB114">
        <v>1</v>
      </c>
      <c r="AC114" s="17">
        <v>0</v>
      </c>
      <c r="AD114">
        <v>0</v>
      </c>
      <c r="AE114">
        <v>0</v>
      </c>
      <c r="AF114">
        <v>0</v>
      </c>
      <c r="AG114" t="s">
        <v>66</v>
      </c>
      <c r="AI114" s="11">
        <v>0</v>
      </c>
      <c r="AJ114" s="11">
        <v>0</v>
      </c>
      <c r="AK114" s="11">
        <v>0</v>
      </c>
      <c r="AL114" s="11">
        <v>0</v>
      </c>
      <c r="AM114" s="11">
        <v>0</v>
      </c>
      <c r="AN114" s="7">
        <v>0</v>
      </c>
      <c r="AO114" s="7">
        <v>0</v>
      </c>
      <c r="AP114" s="11">
        <v>0</v>
      </c>
      <c r="AQ114" s="11">
        <v>0</v>
      </c>
      <c r="AR114" s="7">
        <v>1</v>
      </c>
      <c r="AT114" s="7" t="s">
        <v>44</v>
      </c>
      <c r="AU114" s="7">
        <v>2</v>
      </c>
      <c r="AW114" s="7">
        <v>0</v>
      </c>
      <c r="AX114" s="7">
        <v>0</v>
      </c>
      <c r="AY114" s="7">
        <v>0</v>
      </c>
      <c r="AZ114" s="7">
        <v>0</v>
      </c>
      <c r="BA114" s="7">
        <v>0</v>
      </c>
      <c r="BB114" s="7">
        <v>0</v>
      </c>
      <c r="BC114" s="7">
        <v>0</v>
      </c>
      <c r="BD114" s="7">
        <v>1</v>
      </c>
      <c r="BG114" s="11">
        <v>0</v>
      </c>
      <c r="BH114" s="11">
        <v>0</v>
      </c>
      <c r="BI114" s="7">
        <v>0</v>
      </c>
      <c r="BJ114" s="7">
        <v>0</v>
      </c>
      <c r="BK114" s="7">
        <v>0</v>
      </c>
      <c r="BL114" s="7">
        <v>0</v>
      </c>
      <c r="BM114" s="7">
        <v>1</v>
      </c>
      <c r="BN114" s="7">
        <v>1</v>
      </c>
      <c r="BO114" s="7">
        <v>0</v>
      </c>
    </row>
    <row r="115" spans="1:69">
      <c r="A115">
        <v>114</v>
      </c>
      <c r="B115" t="s">
        <v>623</v>
      </c>
      <c r="C115">
        <v>5</v>
      </c>
      <c r="E115">
        <v>1</v>
      </c>
      <c r="G115">
        <v>2</v>
      </c>
      <c r="H115">
        <v>88</v>
      </c>
      <c r="I115" t="s">
        <v>33</v>
      </c>
      <c r="J115" t="s">
        <v>59</v>
      </c>
      <c r="L115" s="23">
        <f t="shared" si="13"/>
        <v>0</v>
      </c>
      <c r="Q115" t="s">
        <v>36</v>
      </c>
      <c r="S115" t="s">
        <v>37</v>
      </c>
      <c r="T115" t="s">
        <v>36</v>
      </c>
      <c r="U115" t="s">
        <v>50</v>
      </c>
      <c r="X115" t="s">
        <v>41</v>
      </c>
      <c r="Y115" t="s">
        <v>41</v>
      </c>
      <c r="Z115" t="s">
        <v>36</v>
      </c>
      <c r="AB115">
        <v>0</v>
      </c>
      <c r="AC115" s="17">
        <v>0</v>
      </c>
      <c r="AD115">
        <v>0</v>
      </c>
      <c r="AE115">
        <v>0</v>
      </c>
      <c r="AF115">
        <v>1</v>
      </c>
      <c r="AG115" t="s">
        <v>36</v>
      </c>
      <c r="AI115" s="11">
        <v>0</v>
      </c>
      <c r="AJ115" s="11">
        <v>0</v>
      </c>
      <c r="AK115" s="11">
        <v>0</v>
      </c>
      <c r="AL115" s="11">
        <v>0</v>
      </c>
      <c r="AM115" s="11">
        <v>0</v>
      </c>
      <c r="AN115" s="7">
        <v>0</v>
      </c>
      <c r="AO115" s="7">
        <v>0</v>
      </c>
      <c r="AP115" s="11">
        <v>0</v>
      </c>
      <c r="AQ115" s="11">
        <v>0</v>
      </c>
      <c r="AR115" s="7">
        <v>1</v>
      </c>
      <c r="AT115" s="7" t="s">
        <v>53</v>
      </c>
      <c r="AU115" s="7">
        <v>2</v>
      </c>
      <c r="AW115" s="7">
        <v>1</v>
      </c>
      <c r="AX115" s="7">
        <v>1</v>
      </c>
      <c r="AY115" s="7">
        <v>1</v>
      </c>
      <c r="AZ115" s="7">
        <v>0</v>
      </c>
      <c r="BA115" s="7">
        <v>0</v>
      </c>
      <c r="BB115" s="7">
        <v>1</v>
      </c>
      <c r="BC115" s="7">
        <v>0</v>
      </c>
      <c r="BD115" s="7">
        <v>1</v>
      </c>
      <c r="BG115" s="11">
        <v>0</v>
      </c>
      <c r="BH115" s="7">
        <v>1</v>
      </c>
      <c r="BI115" s="11">
        <v>0</v>
      </c>
      <c r="BJ115" s="7">
        <v>1</v>
      </c>
      <c r="BK115" s="11">
        <v>0</v>
      </c>
      <c r="BL115" s="11">
        <v>0</v>
      </c>
      <c r="BM115" s="7">
        <v>1</v>
      </c>
      <c r="BN115" s="7">
        <v>1</v>
      </c>
      <c r="BO115" s="7">
        <v>0</v>
      </c>
    </row>
    <row r="116" spans="1:69">
      <c r="A116">
        <v>115</v>
      </c>
      <c r="B116" t="s">
        <v>626</v>
      </c>
      <c r="C116">
        <v>1</v>
      </c>
      <c r="E116">
        <v>1</v>
      </c>
      <c r="G116">
        <v>4</v>
      </c>
      <c r="H116">
        <v>90</v>
      </c>
      <c r="I116" t="s">
        <v>33</v>
      </c>
      <c r="J116" t="s">
        <v>33</v>
      </c>
      <c r="K116">
        <v>3</v>
      </c>
      <c r="L116" s="23">
        <f t="shared" si="13"/>
        <v>27</v>
      </c>
      <c r="M116" t="s">
        <v>99</v>
      </c>
      <c r="N116" t="s">
        <v>35</v>
      </c>
      <c r="Q116" t="s">
        <v>66</v>
      </c>
      <c r="R116" t="s">
        <v>627</v>
      </c>
      <c r="S116" t="s">
        <v>37</v>
      </c>
      <c r="T116" t="s">
        <v>36</v>
      </c>
      <c r="U116" t="s">
        <v>38</v>
      </c>
      <c r="V116">
        <v>1</v>
      </c>
      <c r="W116" t="s">
        <v>628</v>
      </c>
      <c r="X116" t="s">
        <v>69</v>
      </c>
      <c r="Y116" t="s">
        <v>41</v>
      </c>
      <c r="Z116" t="s">
        <v>36</v>
      </c>
      <c r="AB116">
        <v>1</v>
      </c>
      <c r="AC116" s="17">
        <v>0</v>
      </c>
      <c r="AD116">
        <v>0</v>
      </c>
      <c r="AE116">
        <v>0</v>
      </c>
      <c r="AF116">
        <v>0</v>
      </c>
      <c r="AG116" t="s">
        <v>36</v>
      </c>
      <c r="AI116" s="7">
        <v>1</v>
      </c>
      <c r="AJ116" s="11">
        <v>0</v>
      </c>
      <c r="AK116" s="11">
        <v>0</v>
      </c>
      <c r="AL116" s="7">
        <v>1</v>
      </c>
      <c r="AM116" s="11">
        <v>0</v>
      </c>
      <c r="AN116" s="7">
        <v>1</v>
      </c>
      <c r="AO116" s="7">
        <v>0</v>
      </c>
      <c r="AP116" s="11">
        <v>0</v>
      </c>
      <c r="AQ116" s="7">
        <v>1</v>
      </c>
      <c r="AR116" s="7">
        <v>0</v>
      </c>
      <c r="AT116" s="7" t="s">
        <v>53</v>
      </c>
      <c r="AU116" s="7">
        <v>2</v>
      </c>
      <c r="AW116" s="7">
        <v>1</v>
      </c>
      <c r="AX116" s="7">
        <v>1</v>
      </c>
      <c r="AY116" s="7">
        <v>1</v>
      </c>
      <c r="AZ116" s="7">
        <v>0</v>
      </c>
      <c r="BA116" s="7">
        <v>0</v>
      </c>
      <c r="BB116" s="7">
        <v>0</v>
      </c>
      <c r="BC116" s="7">
        <v>1</v>
      </c>
      <c r="BD116" s="7">
        <v>1</v>
      </c>
      <c r="BG116" s="11">
        <v>0</v>
      </c>
      <c r="BH116" s="11">
        <v>0</v>
      </c>
      <c r="BI116" s="11">
        <v>0</v>
      </c>
      <c r="BJ116" s="7">
        <v>0</v>
      </c>
      <c r="BK116" s="7">
        <v>1</v>
      </c>
      <c r="BL116" s="11">
        <v>0</v>
      </c>
      <c r="BM116" s="7">
        <v>1</v>
      </c>
      <c r="BN116" s="7">
        <v>0</v>
      </c>
      <c r="BO116" s="7">
        <v>0</v>
      </c>
    </row>
    <row r="117" spans="1:69">
      <c r="A117">
        <v>116</v>
      </c>
      <c r="B117" t="s">
        <v>631</v>
      </c>
      <c r="C117">
        <v>2</v>
      </c>
      <c r="E117">
        <v>8</v>
      </c>
      <c r="G117">
        <v>3</v>
      </c>
      <c r="H117">
        <v>45</v>
      </c>
      <c r="I117" t="s">
        <v>33</v>
      </c>
      <c r="J117" t="s">
        <v>33</v>
      </c>
      <c r="K117">
        <v>5</v>
      </c>
      <c r="L117" s="23">
        <f t="shared" si="13"/>
        <v>22.5</v>
      </c>
      <c r="M117" s="22" t="s">
        <v>925</v>
      </c>
      <c r="N117" t="s">
        <v>35</v>
      </c>
      <c r="Q117" t="s">
        <v>36</v>
      </c>
      <c r="S117" t="s">
        <v>37</v>
      </c>
      <c r="T117" t="s">
        <v>36</v>
      </c>
      <c r="U117" t="s">
        <v>38</v>
      </c>
      <c r="V117">
        <v>3</v>
      </c>
      <c r="W117" t="s">
        <v>633</v>
      </c>
      <c r="X117" t="s">
        <v>41</v>
      </c>
      <c r="Y117" t="s">
        <v>41</v>
      </c>
      <c r="Z117" t="s">
        <v>36</v>
      </c>
      <c r="AB117">
        <v>0</v>
      </c>
      <c r="AC117" s="17">
        <v>0</v>
      </c>
      <c r="AD117">
        <v>0</v>
      </c>
      <c r="AE117">
        <v>0</v>
      </c>
      <c r="AF117">
        <v>1</v>
      </c>
      <c r="AG117" t="s">
        <v>36</v>
      </c>
      <c r="AI117" s="7">
        <v>1</v>
      </c>
      <c r="AJ117" s="7">
        <v>1</v>
      </c>
      <c r="AK117" s="11">
        <v>0</v>
      </c>
      <c r="AL117" s="7">
        <v>1</v>
      </c>
      <c r="AM117" s="11">
        <v>0</v>
      </c>
      <c r="AN117" s="7">
        <v>1</v>
      </c>
      <c r="AO117" s="7">
        <v>1</v>
      </c>
      <c r="AP117" s="11">
        <v>0</v>
      </c>
      <c r="AQ117" s="7">
        <v>0</v>
      </c>
      <c r="AR117" s="7">
        <v>0</v>
      </c>
      <c r="AT117" s="7" t="s">
        <v>53</v>
      </c>
      <c r="AU117" s="7">
        <v>2</v>
      </c>
      <c r="AW117" s="7">
        <v>1</v>
      </c>
      <c r="AX117" s="7">
        <v>1</v>
      </c>
      <c r="AY117" s="7">
        <v>0</v>
      </c>
      <c r="AZ117" s="7">
        <v>0</v>
      </c>
      <c r="BA117" s="7">
        <v>0</v>
      </c>
      <c r="BB117" s="7">
        <v>0</v>
      </c>
      <c r="BC117" s="7">
        <v>0</v>
      </c>
      <c r="BD117" s="7">
        <v>1</v>
      </c>
      <c r="BG117" s="11">
        <v>0</v>
      </c>
      <c r="BH117" s="7">
        <v>1</v>
      </c>
      <c r="BI117" s="11">
        <v>0</v>
      </c>
      <c r="BJ117" s="7">
        <v>1</v>
      </c>
      <c r="BK117" s="11">
        <v>0</v>
      </c>
      <c r="BL117" s="11">
        <v>0</v>
      </c>
      <c r="BM117" s="7">
        <v>1</v>
      </c>
      <c r="BN117" s="7">
        <v>1</v>
      </c>
      <c r="BO117" s="7">
        <v>1</v>
      </c>
    </row>
    <row r="118" spans="1:69">
      <c r="A118">
        <v>117</v>
      </c>
      <c r="B118" t="s">
        <v>634</v>
      </c>
      <c r="C118">
        <v>1</v>
      </c>
      <c r="E118">
        <v>8</v>
      </c>
      <c r="G118">
        <v>4</v>
      </c>
      <c r="H118">
        <v>90</v>
      </c>
      <c r="I118" t="s">
        <v>33</v>
      </c>
      <c r="J118" t="s">
        <v>59</v>
      </c>
      <c r="L118" s="23">
        <f t="shared" si="13"/>
        <v>0</v>
      </c>
      <c r="Q118" t="s">
        <v>36</v>
      </c>
      <c r="S118" t="s">
        <v>37</v>
      </c>
      <c r="T118" t="s">
        <v>36</v>
      </c>
      <c r="U118" t="s">
        <v>50</v>
      </c>
      <c r="X118" t="s">
        <v>41</v>
      </c>
      <c r="Y118" t="s">
        <v>41</v>
      </c>
      <c r="Z118" t="s">
        <v>36</v>
      </c>
      <c r="AB118">
        <v>0</v>
      </c>
      <c r="AC118" s="17">
        <v>0</v>
      </c>
      <c r="AD118">
        <v>0</v>
      </c>
      <c r="AE118">
        <v>0</v>
      </c>
      <c r="AF118">
        <v>1</v>
      </c>
      <c r="AG118" t="s">
        <v>36</v>
      </c>
      <c r="AI118" s="7">
        <v>0</v>
      </c>
      <c r="AJ118" s="7">
        <v>0</v>
      </c>
      <c r="AK118" s="11">
        <v>0</v>
      </c>
      <c r="AL118" s="7">
        <v>1</v>
      </c>
      <c r="AM118" s="11">
        <v>0</v>
      </c>
      <c r="AN118" s="7">
        <v>1</v>
      </c>
      <c r="AO118" s="7">
        <v>1</v>
      </c>
      <c r="AP118" s="11">
        <v>0</v>
      </c>
      <c r="AQ118" s="7">
        <v>0</v>
      </c>
      <c r="AR118" s="7">
        <v>0</v>
      </c>
      <c r="AT118" s="7" t="s">
        <v>53</v>
      </c>
      <c r="AU118" s="7">
        <v>1</v>
      </c>
      <c r="AW118" s="7">
        <v>1</v>
      </c>
      <c r="AX118" s="7">
        <v>1</v>
      </c>
      <c r="AY118" s="7">
        <v>0</v>
      </c>
      <c r="AZ118" s="7">
        <v>0</v>
      </c>
      <c r="BA118" s="7">
        <v>0</v>
      </c>
      <c r="BB118" s="7">
        <v>0</v>
      </c>
      <c r="BC118" s="7">
        <v>0</v>
      </c>
      <c r="BD118" s="7">
        <v>1</v>
      </c>
      <c r="BG118" s="11">
        <v>0</v>
      </c>
      <c r="BH118" s="11">
        <v>0</v>
      </c>
      <c r="BI118" s="11">
        <v>0</v>
      </c>
      <c r="BJ118" s="7">
        <v>0</v>
      </c>
      <c r="BK118" s="7">
        <v>0</v>
      </c>
      <c r="BL118" s="7">
        <v>1</v>
      </c>
      <c r="BM118" s="7">
        <v>1</v>
      </c>
      <c r="BN118" s="11">
        <v>0</v>
      </c>
      <c r="BO118" s="7">
        <v>1</v>
      </c>
    </row>
    <row r="119" spans="1:69" s="8" customFormat="1">
      <c r="A119">
        <v>118</v>
      </c>
      <c r="B119" s="8" t="s">
        <v>635</v>
      </c>
      <c r="C119" s="8">
        <v>8</v>
      </c>
      <c r="E119" s="8">
        <v>1</v>
      </c>
      <c r="G119" s="8">
        <v>3</v>
      </c>
      <c r="H119" s="8">
        <v>160</v>
      </c>
      <c r="I119" s="8" t="s">
        <v>33</v>
      </c>
      <c r="J119" s="8" t="s">
        <v>33</v>
      </c>
      <c r="K119" s="87" t="s">
        <v>501</v>
      </c>
      <c r="L119" s="34">
        <v>0</v>
      </c>
      <c r="M119" s="8" t="s">
        <v>99</v>
      </c>
      <c r="N119" s="8" t="s">
        <v>35</v>
      </c>
      <c r="Q119" s="8" t="s">
        <v>36</v>
      </c>
      <c r="S119" s="8" t="s">
        <v>37</v>
      </c>
      <c r="T119" s="8" t="s">
        <v>36</v>
      </c>
      <c r="U119" s="8" t="s">
        <v>50</v>
      </c>
      <c r="X119" s="8" t="s">
        <v>41</v>
      </c>
      <c r="Y119" s="8" t="s">
        <v>41</v>
      </c>
      <c r="Z119" s="8" t="s">
        <v>36</v>
      </c>
      <c r="AB119" s="8">
        <v>0</v>
      </c>
      <c r="AC119" s="8">
        <v>0</v>
      </c>
      <c r="AD119" s="8">
        <v>0</v>
      </c>
      <c r="AE119" s="8">
        <v>0</v>
      </c>
      <c r="AF119" s="8">
        <v>1</v>
      </c>
      <c r="AG119" s="8" t="s">
        <v>36</v>
      </c>
      <c r="AI119" s="10">
        <v>0</v>
      </c>
      <c r="AJ119" s="10">
        <v>0</v>
      </c>
      <c r="AK119" s="10">
        <v>0</v>
      </c>
      <c r="AL119" s="10">
        <v>1</v>
      </c>
      <c r="AM119" s="10">
        <v>0</v>
      </c>
      <c r="AN119" s="10">
        <v>1</v>
      </c>
      <c r="AO119" s="10">
        <v>1</v>
      </c>
      <c r="AP119" s="10">
        <v>1</v>
      </c>
      <c r="AQ119" s="10">
        <v>1</v>
      </c>
      <c r="AR119" s="10">
        <v>0</v>
      </c>
      <c r="AS119" s="10"/>
      <c r="AT119" s="10" t="s">
        <v>53</v>
      </c>
      <c r="AU119" s="10">
        <v>4</v>
      </c>
      <c r="AV119" s="10"/>
      <c r="AW119" s="10">
        <v>1</v>
      </c>
      <c r="AX119" s="10">
        <v>0</v>
      </c>
      <c r="AY119" s="10">
        <v>0</v>
      </c>
      <c r="AZ119" s="10">
        <v>0</v>
      </c>
      <c r="BA119" s="10">
        <v>1</v>
      </c>
      <c r="BB119" s="10">
        <v>0</v>
      </c>
      <c r="BC119" s="10">
        <v>1</v>
      </c>
      <c r="BD119" s="10">
        <v>0</v>
      </c>
      <c r="BE119" s="10"/>
      <c r="BF119" s="10"/>
      <c r="BG119" s="10">
        <v>0</v>
      </c>
      <c r="BH119" s="10">
        <v>0</v>
      </c>
      <c r="BI119" s="10">
        <v>0</v>
      </c>
      <c r="BJ119" s="10">
        <v>0</v>
      </c>
      <c r="BK119" s="10">
        <v>0</v>
      </c>
      <c r="BL119" s="10">
        <v>0</v>
      </c>
      <c r="BM119" s="10">
        <v>1</v>
      </c>
      <c r="BN119" s="10">
        <v>0</v>
      </c>
      <c r="BO119" s="10">
        <v>0</v>
      </c>
      <c r="BP119" s="10"/>
      <c r="BQ119" s="10"/>
    </row>
    <row r="120" spans="1:69">
      <c r="A120">
        <v>119</v>
      </c>
      <c r="B120" t="s">
        <v>639</v>
      </c>
      <c r="C120">
        <v>2</v>
      </c>
      <c r="E120">
        <v>1</v>
      </c>
      <c r="G120">
        <v>3</v>
      </c>
      <c r="H120">
        <v>79</v>
      </c>
      <c r="I120" t="s">
        <v>33</v>
      </c>
      <c r="J120" t="s">
        <v>33</v>
      </c>
      <c r="K120">
        <v>6</v>
      </c>
      <c r="L120" s="23">
        <f t="shared" si="13"/>
        <v>47.400000000000006</v>
      </c>
      <c r="M120" t="s">
        <v>99</v>
      </c>
      <c r="N120" t="s">
        <v>35</v>
      </c>
      <c r="Q120" t="s">
        <v>36</v>
      </c>
      <c r="S120" t="s">
        <v>37</v>
      </c>
      <c r="T120" t="s">
        <v>36</v>
      </c>
      <c r="U120" t="s">
        <v>50</v>
      </c>
      <c r="X120" t="s">
        <v>69</v>
      </c>
      <c r="Y120" t="s">
        <v>41</v>
      </c>
      <c r="Z120" t="s">
        <v>36</v>
      </c>
      <c r="AB120">
        <v>0</v>
      </c>
      <c r="AC120" s="17">
        <v>0</v>
      </c>
      <c r="AD120">
        <v>1</v>
      </c>
      <c r="AE120">
        <v>0</v>
      </c>
      <c r="AF120">
        <v>0</v>
      </c>
      <c r="AG120" t="s">
        <v>36</v>
      </c>
      <c r="AI120" s="11">
        <v>0</v>
      </c>
      <c r="AJ120" s="11">
        <v>0</v>
      </c>
      <c r="AK120" s="11">
        <v>0</v>
      </c>
      <c r="AL120" s="7">
        <v>1</v>
      </c>
      <c r="AM120" s="11">
        <v>0</v>
      </c>
      <c r="AN120" s="11">
        <v>0</v>
      </c>
      <c r="AO120" s="7">
        <v>1</v>
      </c>
      <c r="AP120" s="11">
        <v>0</v>
      </c>
      <c r="AQ120" s="7">
        <v>1</v>
      </c>
      <c r="AR120" s="7">
        <v>0</v>
      </c>
      <c r="AT120" s="7" t="s">
        <v>53</v>
      </c>
      <c r="AU120" s="7">
        <v>2</v>
      </c>
      <c r="AW120" s="7">
        <v>1</v>
      </c>
      <c r="AX120" s="7">
        <v>0</v>
      </c>
      <c r="AY120" s="7">
        <v>1</v>
      </c>
      <c r="AZ120" s="7">
        <v>0</v>
      </c>
      <c r="BA120" s="7">
        <v>1</v>
      </c>
      <c r="BB120" s="7">
        <v>0</v>
      </c>
      <c r="BC120" s="7">
        <v>1</v>
      </c>
      <c r="BD120" s="7">
        <v>1</v>
      </c>
      <c r="BG120" s="11">
        <v>0</v>
      </c>
      <c r="BH120" s="11">
        <v>0</v>
      </c>
      <c r="BI120" s="11">
        <v>0</v>
      </c>
      <c r="BJ120" s="7">
        <v>1</v>
      </c>
      <c r="BK120" s="11">
        <v>0</v>
      </c>
      <c r="BL120" s="7">
        <v>1</v>
      </c>
      <c r="BM120" s="7">
        <v>1</v>
      </c>
      <c r="BN120" s="7">
        <v>1</v>
      </c>
      <c r="BO120" s="7">
        <v>0</v>
      </c>
    </row>
    <row r="121" spans="1:69">
      <c r="A121">
        <v>120</v>
      </c>
      <c r="B121" t="s">
        <v>644</v>
      </c>
      <c r="C121">
        <v>6</v>
      </c>
      <c r="E121">
        <v>8</v>
      </c>
      <c r="G121">
        <v>3</v>
      </c>
      <c r="H121" s="22" t="s">
        <v>501</v>
      </c>
      <c r="I121" t="s">
        <v>33</v>
      </c>
      <c r="J121" t="s">
        <v>33</v>
      </c>
      <c r="K121">
        <v>9</v>
      </c>
      <c r="L121" s="23"/>
      <c r="M121" t="s">
        <v>92</v>
      </c>
      <c r="N121" t="s">
        <v>35</v>
      </c>
      <c r="Q121" t="s">
        <v>36</v>
      </c>
      <c r="S121" t="s">
        <v>37</v>
      </c>
      <c r="T121" t="s">
        <v>36</v>
      </c>
      <c r="U121" t="s">
        <v>38</v>
      </c>
      <c r="V121">
        <v>1</v>
      </c>
      <c r="X121" t="s">
        <v>41</v>
      </c>
      <c r="Y121" t="s">
        <v>41</v>
      </c>
      <c r="Z121" t="s">
        <v>36</v>
      </c>
      <c r="AB121">
        <v>0</v>
      </c>
      <c r="AC121" s="17">
        <v>0</v>
      </c>
      <c r="AD121">
        <v>1</v>
      </c>
      <c r="AE121">
        <v>0</v>
      </c>
      <c r="AF121">
        <v>0</v>
      </c>
      <c r="AG121" t="s">
        <v>66</v>
      </c>
      <c r="AI121" s="11">
        <v>0</v>
      </c>
      <c r="AJ121" s="7">
        <v>1</v>
      </c>
      <c r="AK121" s="11">
        <v>0</v>
      </c>
      <c r="AL121" s="11">
        <v>0</v>
      </c>
      <c r="AM121" s="11">
        <v>0</v>
      </c>
      <c r="AN121" s="7">
        <v>1</v>
      </c>
      <c r="AO121" s="7">
        <v>0</v>
      </c>
      <c r="AP121" s="11">
        <v>0</v>
      </c>
      <c r="AQ121" s="11">
        <v>0</v>
      </c>
      <c r="AR121" s="11">
        <v>0</v>
      </c>
      <c r="AT121" s="7" t="s">
        <v>53</v>
      </c>
      <c r="AU121" s="7">
        <v>1</v>
      </c>
      <c r="AW121" s="7">
        <v>1</v>
      </c>
      <c r="AX121" s="7">
        <v>0</v>
      </c>
      <c r="AY121" s="7">
        <v>0</v>
      </c>
      <c r="AZ121" s="7">
        <v>0</v>
      </c>
      <c r="BA121" s="7">
        <v>0</v>
      </c>
      <c r="BB121" s="7">
        <v>0</v>
      </c>
      <c r="BC121" s="7">
        <v>0</v>
      </c>
      <c r="BD121" s="7">
        <v>1</v>
      </c>
      <c r="BG121" s="11">
        <v>0</v>
      </c>
      <c r="BH121" s="11">
        <v>0</v>
      </c>
      <c r="BI121" s="7">
        <v>0</v>
      </c>
      <c r="BJ121" s="7">
        <v>0</v>
      </c>
      <c r="BK121" s="7">
        <v>0</v>
      </c>
      <c r="BL121" s="7">
        <v>0</v>
      </c>
      <c r="BM121" s="7">
        <v>1</v>
      </c>
      <c r="BN121" s="7">
        <v>1</v>
      </c>
      <c r="BO121" s="7">
        <v>0</v>
      </c>
    </row>
    <row r="122" spans="1:69">
      <c r="A122">
        <v>121</v>
      </c>
      <c r="B122" t="s">
        <v>646</v>
      </c>
      <c r="C122">
        <v>2</v>
      </c>
      <c r="E122">
        <v>9</v>
      </c>
      <c r="G122">
        <v>4</v>
      </c>
      <c r="H122">
        <v>30</v>
      </c>
      <c r="I122" t="s">
        <v>33</v>
      </c>
      <c r="J122" t="s">
        <v>33</v>
      </c>
      <c r="K122">
        <v>4</v>
      </c>
      <c r="L122" s="23">
        <f t="shared" si="13"/>
        <v>12</v>
      </c>
      <c r="M122" t="s">
        <v>34</v>
      </c>
      <c r="N122" t="s">
        <v>113</v>
      </c>
      <c r="Q122" t="s">
        <v>66</v>
      </c>
      <c r="R122" t="s">
        <v>647</v>
      </c>
      <c r="S122" t="s">
        <v>37</v>
      </c>
      <c r="T122" t="s">
        <v>36</v>
      </c>
      <c r="U122" t="s">
        <v>50</v>
      </c>
      <c r="X122" t="s">
        <v>41</v>
      </c>
      <c r="Y122" t="s">
        <v>41</v>
      </c>
      <c r="Z122" t="s">
        <v>36</v>
      </c>
      <c r="AB122">
        <v>0</v>
      </c>
      <c r="AC122" s="17">
        <v>0</v>
      </c>
      <c r="AD122">
        <v>0</v>
      </c>
      <c r="AE122">
        <v>0</v>
      </c>
      <c r="AF122">
        <v>1</v>
      </c>
      <c r="AG122" t="s">
        <v>36</v>
      </c>
      <c r="AI122" s="7">
        <v>1</v>
      </c>
      <c r="AJ122" s="7">
        <v>0</v>
      </c>
      <c r="AK122" s="11">
        <v>0</v>
      </c>
      <c r="AL122" s="7">
        <v>1</v>
      </c>
      <c r="AM122" s="7">
        <v>1</v>
      </c>
      <c r="AN122" s="7">
        <v>0</v>
      </c>
      <c r="AO122" s="7">
        <v>0</v>
      </c>
      <c r="AP122" s="11">
        <v>0</v>
      </c>
      <c r="AQ122" s="11">
        <v>0</v>
      </c>
      <c r="AR122" s="11">
        <v>0</v>
      </c>
      <c r="AT122" s="7" t="s">
        <v>53</v>
      </c>
      <c r="AU122" s="7">
        <v>2</v>
      </c>
      <c r="AW122" s="7">
        <v>1</v>
      </c>
      <c r="AX122" s="7">
        <v>0</v>
      </c>
      <c r="AY122" s="7">
        <v>0</v>
      </c>
      <c r="AZ122" s="7">
        <v>0</v>
      </c>
      <c r="BA122" s="7">
        <v>0</v>
      </c>
      <c r="BB122" s="7">
        <v>1</v>
      </c>
      <c r="BC122" s="7">
        <v>0</v>
      </c>
      <c r="BD122" s="7">
        <v>0</v>
      </c>
      <c r="BG122" s="11">
        <v>0</v>
      </c>
      <c r="BH122" s="11">
        <v>0</v>
      </c>
      <c r="BI122" s="7">
        <v>0</v>
      </c>
      <c r="BJ122" s="7">
        <v>0</v>
      </c>
      <c r="BK122" s="7">
        <v>0</v>
      </c>
      <c r="BL122" s="7">
        <v>0</v>
      </c>
      <c r="BM122" s="7">
        <v>1</v>
      </c>
      <c r="BN122" s="7">
        <v>0</v>
      </c>
      <c r="BO122" s="7">
        <v>0</v>
      </c>
    </row>
    <row r="123" spans="1:69" s="19" customFormat="1">
      <c r="A123">
        <v>122</v>
      </c>
      <c r="B123" s="19" t="s">
        <v>648</v>
      </c>
      <c r="C123" s="19">
        <v>2</v>
      </c>
      <c r="E123" s="19">
        <v>9</v>
      </c>
      <c r="G123" s="19">
        <v>4</v>
      </c>
      <c r="H123" s="19">
        <v>30</v>
      </c>
      <c r="I123" s="19" t="s">
        <v>33</v>
      </c>
      <c r="J123" s="19" t="s">
        <v>33</v>
      </c>
      <c r="K123" s="19">
        <v>6</v>
      </c>
      <c r="L123" s="26">
        <f t="shared" si="13"/>
        <v>18</v>
      </c>
      <c r="M123" s="19" t="s">
        <v>34</v>
      </c>
      <c r="N123" s="19" t="s">
        <v>35</v>
      </c>
      <c r="Q123" s="19" t="s">
        <v>36</v>
      </c>
      <c r="S123" s="19" t="s">
        <v>108</v>
      </c>
      <c r="T123" s="19" t="s">
        <v>36</v>
      </c>
      <c r="U123" s="19" t="s">
        <v>50</v>
      </c>
      <c r="X123" s="19" t="s">
        <v>41</v>
      </c>
      <c r="Y123" s="19" t="s">
        <v>41</v>
      </c>
      <c r="Z123" s="19" t="s">
        <v>36</v>
      </c>
      <c r="AB123" s="19">
        <v>0</v>
      </c>
      <c r="AC123" s="19">
        <v>0</v>
      </c>
      <c r="AD123" s="19">
        <v>0</v>
      </c>
      <c r="AE123" s="19">
        <v>0</v>
      </c>
      <c r="AF123" s="19">
        <v>1</v>
      </c>
      <c r="AG123" s="19" t="s">
        <v>36</v>
      </c>
      <c r="AI123" s="20">
        <v>0</v>
      </c>
      <c r="AJ123" s="20">
        <v>0</v>
      </c>
      <c r="AK123" s="20">
        <v>0</v>
      </c>
      <c r="AL123" s="20">
        <v>1</v>
      </c>
      <c r="AM123" s="20">
        <v>0</v>
      </c>
      <c r="AN123" s="20">
        <v>1</v>
      </c>
      <c r="AO123" s="20">
        <v>1</v>
      </c>
      <c r="AP123" s="20">
        <v>0</v>
      </c>
      <c r="AQ123" s="20">
        <v>0</v>
      </c>
      <c r="AR123" s="20">
        <v>0</v>
      </c>
      <c r="AS123" s="20"/>
      <c r="AT123" s="20" t="s">
        <v>502</v>
      </c>
      <c r="AU123" s="20">
        <v>3</v>
      </c>
      <c r="AV123" s="20"/>
      <c r="AW123" s="20">
        <v>1</v>
      </c>
      <c r="AX123" s="20">
        <v>0</v>
      </c>
      <c r="AY123" s="20">
        <v>0</v>
      </c>
      <c r="AZ123" s="20">
        <v>0</v>
      </c>
      <c r="BA123" s="20">
        <v>0</v>
      </c>
      <c r="BB123" s="20">
        <v>0</v>
      </c>
      <c r="BC123" s="20">
        <v>0</v>
      </c>
      <c r="BD123" s="20">
        <v>1</v>
      </c>
      <c r="BE123" s="20"/>
      <c r="BF123" s="20"/>
      <c r="BG123" s="20">
        <v>0</v>
      </c>
      <c r="BH123" s="20">
        <v>0</v>
      </c>
      <c r="BI123" s="20">
        <v>0</v>
      </c>
      <c r="BJ123" s="20">
        <v>0</v>
      </c>
      <c r="BK123" s="20">
        <v>0</v>
      </c>
      <c r="BL123" s="20">
        <v>1</v>
      </c>
      <c r="BM123" s="20">
        <v>0</v>
      </c>
      <c r="BN123" s="20">
        <v>1</v>
      </c>
      <c r="BO123" s="20">
        <v>0</v>
      </c>
      <c r="BP123" s="20"/>
      <c r="BQ123" s="20" t="s">
        <v>597</v>
      </c>
    </row>
    <row r="124" spans="1:69">
      <c r="A124">
        <v>123</v>
      </c>
      <c r="B124" t="s">
        <v>649</v>
      </c>
      <c r="C124">
        <v>2</v>
      </c>
      <c r="E124">
        <v>2</v>
      </c>
      <c r="G124">
        <v>4</v>
      </c>
      <c r="H124">
        <v>130</v>
      </c>
      <c r="I124" t="s">
        <v>33</v>
      </c>
      <c r="J124" t="s">
        <v>33</v>
      </c>
      <c r="K124">
        <v>6</v>
      </c>
      <c r="L124" s="23">
        <f t="shared" si="13"/>
        <v>78</v>
      </c>
      <c r="M124" t="s">
        <v>99</v>
      </c>
      <c r="N124" t="s">
        <v>65</v>
      </c>
      <c r="O124">
        <v>7</v>
      </c>
      <c r="P124" s="23">
        <f t="shared" ref="P124" si="14">(L124*O124)*0.1</f>
        <v>54.6</v>
      </c>
      <c r="Q124" t="s">
        <v>36</v>
      </c>
      <c r="S124" t="s">
        <v>37</v>
      </c>
      <c r="T124" t="s">
        <v>66</v>
      </c>
      <c r="U124" t="s">
        <v>38</v>
      </c>
      <c r="V124">
        <v>2</v>
      </c>
      <c r="W124" t="s">
        <v>651</v>
      </c>
      <c r="X124" t="s">
        <v>69</v>
      </c>
      <c r="Y124" t="s">
        <v>41</v>
      </c>
      <c r="Z124" t="s">
        <v>36</v>
      </c>
      <c r="AB124">
        <v>0</v>
      </c>
      <c r="AC124" s="17">
        <v>0</v>
      </c>
      <c r="AD124">
        <v>1</v>
      </c>
      <c r="AE124">
        <v>0</v>
      </c>
      <c r="AF124">
        <v>0</v>
      </c>
      <c r="AG124" t="s">
        <v>66</v>
      </c>
      <c r="AI124" s="7">
        <v>1</v>
      </c>
      <c r="AJ124" s="11">
        <v>0</v>
      </c>
      <c r="AK124" s="11">
        <v>0</v>
      </c>
      <c r="AL124" s="7">
        <v>1</v>
      </c>
      <c r="AM124" s="7">
        <v>0</v>
      </c>
      <c r="AN124" s="7">
        <v>1</v>
      </c>
      <c r="AO124" s="7">
        <v>1</v>
      </c>
      <c r="AP124" s="11">
        <v>0</v>
      </c>
      <c r="AQ124" s="11">
        <v>0</v>
      </c>
      <c r="AR124" s="11">
        <v>0</v>
      </c>
      <c r="AT124" s="7" t="s">
        <v>44</v>
      </c>
      <c r="AU124" s="7">
        <v>2</v>
      </c>
      <c r="AW124" s="7">
        <v>1</v>
      </c>
      <c r="AX124" s="7">
        <v>1</v>
      </c>
      <c r="AY124" s="7">
        <v>0</v>
      </c>
      <c r="AZ124" s="7">
        <v>0</v>
      </c>
      <c r="BA124" s="7">
        <v>0</v>
      </c>
      <c r="BB124" s="7">
        <v>1</v>
      </c>
      <c r="BC124" s="7">
        <v>1</v>
      </c>
      <c r="BD124" s="7">
        <v>1</v>
      </c>
      <c r="BG124" s="11">
        <v>0</v>
      </c>
      <c r="BH124" s="11">
        <v>0</v>
      </c>
      <c r="BI124" s="11">
        <v>0</v>
      </c>
      <c r="BJ124" s="7">
        <v>0</v>
      </c>
      <c r="BK124" s="7">
        <v>0</v>
      </c>
      <c r="BL124" s="7">
        <v>1</v>
      </c>
      <c r="BM124" s="7">
        <v>1</v>
      </c>
      <c r="BN124" s="11">
        <v>0</v>
      </c>
      <c r="BO124" s="7">
        <v>1</v>
      </c>
    </row>
    <row r="125" spans="1:69">
      <c r="A125">
        <v>124</v>
      </c>
      <c r="B125" t="s">
        <v>653</v>
      </c>
      <c r="C125">
        <v>2</v>
      </c>
      <c r="E125">
        <v>8</v>
      </c>
      <c r="G125">
        <v>4</v>
      </c>
      <c r="H125">
        <v>60</v>
      </c>
      <c r="I125" t="s">
        <v>33</v>
      </c>
      <c r="J125" t="s">
        <v>33</v>
      </c>
      <c r="K125">
        <v>8</v>
      </c>
      <c r="L125" s="23">
        <f t="shared" si="13"/>
        <v>48</v>
      </c>
      <c r="M125" t="s">
        <v>68</v>
      </c>
      <c r="N125" t="s">
        <v>65</v>
      </c>
      <c r="O125">
        <v>9</v>
      </c>
      <c r="P125" s="23">
        <f>(L125*O125)*0.1</f>
        <v>43.2</v>
      </c>
      <c r="Q125" t="s">
        <v>66</v>
      </c>
      <c r="S125" t="s">
        <v>37</v>
      </c>
      <c r="T125" t="s">
        <v>66</v>
      </c>
      <c r="U125" t="s">
        <v>50</v>
      </c>
      <c r="X125" t="s">
        <v>69</v>
      </c>
      <c r="Y125" t="s">
        <v>41</v>
      </c>
      <c r="Z125" t="s">
        <v>36</v>
      </c>
      <c r="AB125">
        <v>1</v>
      </c>
      <c r="AC125" s="17">
        <v>0</v>
      </c>
      <c r="AD125">
        <v>0</v>
      </c>
      <c r="AE125">
        <v>0</v>
      </c>
      <c r="AF125">
        <v>0</v>
      </c>
      <c r="AG125" t="s">
        <v>36</v>
      </c>
      <c r="AI125" s="7">
        <v>1</v>
      </c>
      <c r="AJ125" s="11">
        <v>0</v>
      </c>
      <c r="AK125" s="11">
        <v>0</v>
      </c>
      <c r="AL125" s="7">
        <v>1</v>
      </c>
      <c r="AM125" s="11">
        <v>0</v>
      </c>
      <c r="AN125" s="7">
        <v>1</v>
      </c>
      <c r="AO125" s="7">
        <v>0</v>
      </c>
      <c r="AP125" s="11">
        <v>0</v>
      </c>
      <c r="AQ125" s="11">
        <v>0</v>
      </c>
      <c r="AR125" s="11">
        <v>0</v>
      </c>
      <c r="AT125" s="7" t="s">
        <v>53</v>
      </c>
      <c r="AU125" s="7">
        <v>2</v>
      </c>
      <c r="AW125" s="7">
        <v>1</v>
      </c>
      <c r="AX125" s="7">
        <v>0</v>
      </c>
      <c r="AY125" s="7">
        <v>1</v>
      </c>
      <c r="AZ125" s="7">
        <v>0</v>
      </c>
      <c r="BA125" s="7">
        <v>0</v>
      </c>
      <c r="BB125" s="7">
        <v>0</v>
      </c>
      <c r="BC125" s="7">
        <v>0</v>
      </c>
      <c r="BD125" s="7">
        <v>1</v>
      </c>
      <c r="BG125" s="11">
        <v>0</v>
      </c>
      <c r="BH125" s="11">
        <v>0</v>
      </c>
      <c r="BI125" s="11">
        <v>0</v>
      </c>
      <c r="BJ125" s="7">
        <v>0</v>
      </c>
      <c r="BK125" s="7">
        <v>0</v>
      </c>
      <c r="BL125" s="7">
        <v>1</v>
      </c>
      <c r="BM125" s="7">
        <v>1</v>
      </c>
      <c r="BN125" s="7">
        <v>0</v>
      </c>
      <c r="BO125" s="7">
        <v>0</v>
      </c>
    </row>
    <row r="126" spans="1:69">
      <c r="A126">
        <v>125</v>
      </c>
      <c r="B126" t="s">
        <v>654</v>
      </c>
      <c r="C126">
        <v>1</v>
      </c>
      <c r="E126">
        <v>1</v>
      </c>
      <c r="G126">
        <v>4</v>
      </c>
      <c r="H126">
        <v>92</v>
      </c>
      <c r="I126" t="s">
        <v>33</v>
      </c>
      <c r="J126" t="s">
        <v>33</v>
      </c>
      <c r="K126">
        <v>4</v>
      </c>
      <c r="L126" s="23">
        <f t="shared" si="13"/>
        <v>36.800000000000004</v>
      </c>
      <c r="M126" t="s">
        <v>99</v>
      </c>
      <c r="N126" t="s">
        <v>35</v>
      </c>
      <c r="Q126" t="s">
        <v>36</v>
      </c>
      <c r="S126" t="s">
        <v>37</v>
      </c>
      <c r="T126" t="s">
        <v>36</v>
      </c>
      <c r="U126" t="s">
        <v>50</v>
      </c>
      <c r="X126" t="s">
        <v>69</v>
      </c>
      <c r="Y126" t="s">
        <v>41</v>
      </c>
      <c r="Z126" t="s">
        <v>36</v>
      </c>
      <c r="AB126">
        <v>0</v>
      </c>
      <c r="AC126" s="17">
        <v>0</v>
      </c>
      <c r="AD126">
        <v>1</v>
      </c>
      <c r="AE126">
        <v>0</v>
      </c>
      <c r="AF126">
        <v>0</v>
      </c>
      <c r="AG126" t="s">
        <v>66</v>
      </c>
      <c r="AI126" s="7">
        <v>0</v>
      </c>
      <c r="AJ126" s="11">
        <v>0</v>
      </c>
      <c r="AK126" s="11">
        <v>0</v>
      </c>
      <c r="AL126" s="7">
        <v>1</v>
      </c>
      <c r="AM126" s="11">
        <v>0</v>
      </c>
      <c r="AN126" s="7">
        <v>0</v>
      </c>
      <c r="AO126" s="7">
        <v>0</v>
      </c>
      <c r="AP126" s="11">
        <v>0</v>
      </c>
      <c r="AQ126" s="11">
        <v>0</v>
      </c>
      <c r="AR126" s="11">
        <v>0</v>
      </c>
      <c r="AT126" s="7" t="s">
        <v>502</v>
      </c>
      <c r="AU126" s="7">
        <v>2</v>
      </c>
      <c r="AW126" s="7">
        <v>1</v>
      </c>
      <c r="AX126" s="7">
        <v>0</v>
      </c>
      <c r="AY126" s="7">
        <v>0</v>
      </c>
      <c r="AZ126" s="7">
        <v>1</v>
      </c>
      <c r="BA126" s="7">
        <v>0</v>
      </c>
      <c r="BB126" s="7">
        <v>0</v>
      </c>
      <c r="BC126" s="7">
        <v>1</v>
      </c>
      <c r="BD126" s="7">
        <v>0</v>
      </c>
      <c r="BG126" s="11">
        <v>0</v>
      </c>
      <c r="BH126" s="11">
        <v>0</v>
      </c>
      <c r="BI126" s="11">
        <v>0</v>
      </c>
      <c r="BJ126" s="7">
        <v>0</v>
      </c>
      <c r="BK126" s="7">
        <v>0</v>
      </c>
      <c r="BL126" s="7">
        <v>1</v>
      </c>
      <c r="BM126" s="7">
        <v>1</v>
      </c>
      <c r="BN126" s="7">
        <v>0</v>
      </c>
      <c r="BO126" s="7">
        <v>0</v>
      </c>
      <c r="BQ126" s="7" t="s">
        <v>597</v>
      </c>
    </row>
    <row r="127" spans="1:69">
      <c r="A127">
        <v>126</v>
      </c>
      <c r="B127" t="s">
        <v>657</v>
      </c>
      <c r="C127">
        <v>4</v>
      </c>
      <c r="E127">
        <v>9</v>
      </c>
      <c r="G127">
        <v>4</v>
      </c>
      <c r="H127">
        <v>25</v>
      </c>
      <c r="I127" t="s">
        <v>33</v>
      </c>
      <c r="J127" t="s">
        <v>33</v>
      </c>
      <c r="K127">
        <v>5</v>
      </c>
      <c r="L127" s="23">
        <f t="shared" si="13"/>
        <v>12.5</v>
      </c>
      <c r="M127" t="s">
        <v>34</v>
      </c>
      <c r="N127" t="s">
        <v>113</v>
      </c>
      <c r="Q127" t="s">
        <v>36</v>
      </c>
      <c r="S127" t="s">
        <v>37</v>
      </c>
      <c r="T127" t="s">
        <v>36</v>
      </c>
      <c r="U127" t="s">
        <v>50</v>
      </c>
      <c r="X127" t="s">
        <v>41</v>
      </c>
      <c r="Y127" t="s">
        <v>41</v>
      </c>
      <c r="Z127" t="s">
        <v>36</v>
      </c>
      <c r="AB127">
        <v>0</v>
      </c>
      <c r="AC127" s="17">
        <v>0</v>
      </c>
      <c r="AD127">
        <v>0</v>
      </c>
      <c r="AE127">
        <v>0</v>
      </c>
      <c r="AF127">
        <v>1</v>
      </c>
      <c r="AG127" t="s">
        <v>36</v>
      </c>
      <c r="AI127" s="7">
        <v>1</v>
      </c>
      <c r="AJ127" s="11">
        <v>0</v>
      </c>
      <c r="AK127" s="11">
        <v>0</v>
      </c>
      <c r="AL127" s="7">
        <v>1</v>
      </c>
      <c r="AM127" s="11">
        <v>0</v>
      </c>
      <c r="AN127" s="11">
        <v>0</v>
      </c>
      <c r="AO127" s="7">
        <v>1</v>
      </c>
      <c r="AP127" s="11">
        <v>0</v>
      </c>
      <c r="AQ127" s="7">
        <v>1</v>
      </c>
      <c r="AR127" s="11">
        <v>0</v>
      </c>
      <c r="AT127" s="7" t="s">
        <v>53</v>
      </c>
      <c r="AU127" s="7">
        <v>2</v>
      </c>
      <c r="AW127" s="7">
        <v>1</v>
      </c>
      <c r="AX127" s="7">
        <v>0</v>
      </c>
      <c r="AY127" s="7">
        <v>1</v>
      </c>
      <c r="AZ127" s="7">
        <v>0</v>
      </c>
      <c r="BA127" s="7">
        <v>1</v>
      </c>
      <c r="BB127" s="7">
        <v>0</v>
      </c>
      <c r="BC127" s="7">
        <v>1</v>
      </c>
      <c r="BD127" s="7">
        <v>1</v>
      </c>
      <c r="BG127" s="11">
        <v>0</v>
      </c>
      <c r="BH127" s="7">
        <v>0</v>
      </c>
      <c r="BI127" s="7">
        <v>0</v>
      </c>
      <c r="BJ127" s="7">
        <v>0</v>
      </c>
      <c r="BK127" s="7">
        <v>0</v>
      </c>
      <c r="BL127" s="7">
        <v>0</v>
      </c>
      <c r="BM127" s="7">
        <v>0</v>
      </c>
      <c r="BN127" s="7">
        <v>1</v>
      </c>
      <c r="BO127" s="7">
        <v>0</v>
      </c>
    </row>
    <row r="128" spans="1:69" s="19" customFormat="1">
      <c r="A128">
        <v>127</v>
      </c>
      <c r="B128" s="19" t="s">
        <v>659</v>
      </c>
      <c r="C128" s="19">
        <v>10</v>
      </c>
      <c r="E128" s="19">
        <v>8</v>
      </c>
      <c r="G128" s="19">
        <v>3</v>
      </c>
      <c r="H128" s="19">
        <v>80</v>
      </c>
      <c r="I128" s="19" t="s">
        <v>33</v>
      </c>
      <c r="J128" s="19" t="s">
        <v>33</v>
      </c>
      <c r="K128" s="19">
        <v>5</v>
      </c>
      <c r="L128" s="26">
        <f t="shared" si="13"/>
        <v>40</v>
      </c>
      <c r="M128" s="19" t="s">
        <v>34</v>
      </c>
      <c r="N128" s="19" t="s">
        <v>35</v>
      </c>
      <c r="Q128" s="19" t="s">
        <v>36</v>
      </c>
      <c r="S128" s="19" t="s">
        <v>37</v>
      </c>
      <c r="T128" s="19" t="s">
        <v>36</v>
      </c>
      <c r="U128" s="19" t="s">
        <v>38</v>
      </c>
      <c r="V128" s="19">
        <v>1</v>
      </c>
      <c r="X128" s="19" t="s">
        <v>41</v>
      </c>
      <c r="Y128" s="19" t="s">
        <v>41</v>
      </c>
      <c r="Z128" s="19" t="s">
        <v>36</v>
      </c>
      <c r="AB128" s="19">
        <v>0</v>
      </c>
      <c r="AC128" s="19">
        <v>0</v>
      </c>
      <c r="AD128" s="19">
        <v>0</v>
      </c>
      <c r="AE128" s="19">
        <v>0</v>
      </c>
      <c r="AF128" s="19">
        <v>1</v>
      </c>
      <c r="AG128" s="19" t="s">
        <v>36</v>
      </c>
      <c r="AI128" s="20">
        <v>1</v>
      </c>
      <c r="AJ128" s="20">
        <v>1</v>
      </c>
      <c r="AK128" s="20">
        <v>0</v>
      </c>
      <c r="AL128" s="20">
        <v>1</v>
      </c>
      <c r="AM128" s="20">
        <v>0</v>
      </c>
      <c r="AN128" s="20">
        <v>0</v>
      </c>
      <c r="AO128" s="20">
        <v>1</v>
      </c>
      <c r="AP128" s="20">
        <v>0</v>
      </c>
      <c r="AQ128" s="20">
        <v>0</v>
      </c>
      <c r="AR128" s="20">
        <v>0</v>
      </c>
      <c r="AS128" s="20"/>
      <c r="AT128" s="20" t="s">
        <v>44</v>
      </c>
      <c r="AU128" s="20">
        <v>3</v>
      </c>
      <c r="AV128" s="20"/>
      <c r="AW128" s="20">
        <v>0</v>
      </c>
      <c r="AX128" s="20">
        <v>0</v>
      </c>
      <c r="AY128" s="20">
        <v>1</v>
      </c>
      <c r="AZ128" s="20">
        <v>0</v>
      </c>
      <c r="BA128" s="20">
        <v>0</v>
      </c>
      <c r="BB128" s="20">
        <v>0</v>
      </c>
      <c r="BC128" s="20">
        <v>0</v>
      </c>
      <c r="BD128" s="20">
        <v>1</v>
      </c>
      <c r="BE128" s="20"/>
      <c r="BF128" s="20"/>
      <c r="BG128" s="20">
        <v>0</v>
      </c>
      <c r="BH128" s="20">
        <v>0</v>
      </c>
      <c r="BI128" s="20">
        <v>0</v>
      </c>
      <c r="BJ128" s="20">
        <v>0</v>
      </c>
      <c r="BK128" s="20">
        <v>0</v>
      </c>
      <c r="BL128" s="20">
        <v>0</v>
      </c>
      <c r="BM128" s="20">
        <v>0</v>
      </c>
      <c r="BN128" s="20">
        <v>0</v>
      </c>
      <c r="BO128" s="20">
        <v>1</v>
      </c>
      <c r="BP128" s="20"/>
      <c r="BQ128" s="20"/>
    </row>
    <row r="129" spans="1:69">
      <c r="A129">
        <v>128</v>
      </c>
      <c r="B129" t="s">
        <v>661</v>
      </c>
      <c r="C129">
        <v>1</v>
      </c>
      <c r="E129">
        <v>8</v>
      </c>
      <c r="G129">
        <v>4</v>
      </c>
      <c r="H129">
        <v>100</v>
      </c>
      <c r="I129" t="s">
        <v>33</v>
      </c>
      <c r="J129" t="s">
        <v>33</v>
      </c>
      <c r="K129">
        <v>9</v>
      </c>
      <c r="L129" s="23">
        <f>H129*K129*0.1</f>
        <v>90</v>
      </c>
      <c r="M129" s="22" t="s">
        <v>925</v>
      </c>
      <c r="N129" t="s">
        <v>65</v>
      </c>
      <c r="O129">
        <v>9</v>
      </c>
      <c r="P129" s="23">
        <f>(L129*O129)*0.1</f>
        <v>81</v>
      </c>
      <c r="Q129" t="s">
        <v>36</v>
      </c>
      <c r="S129" t="s">
        <v>37</v>
      </c>
      <c r="T129" t="s">
        <v>66</v>
      </c>
      <c r="U129" t="s">
        <v>38</v>
      </c>
      <c r="V129">
        <v>1</v>
      </c>
      <c r="X129" t="s">
        <v>41</v>
      </c>
      <c r="Y129" t="s">
        <v>41</v>
      </c>
      <c r="Z129" t="s">
        <v>36</v>
      </c>
      <c r="AB129">
        <v>0</v>
      </c>
      <c r="AC129" s="17">
        <v>0</v>
      </c>
      <c r="AD129">
        <v>0</v>
      </c>
      <c r="AE129">
        <v>0</v>
      </c>
      <c r="AF129">
        <v>1</v>
      </c>
      <c r="AG129" t="s">
        <v>36</v>
      </c>
      <c r="AI129" s="7">
        <v>1</v>
      </c>
      <c r="AJ129" s="11">
        <v>0</v>
      </c>
      <c r="AK129" s="11">
        <v>0</v>
      </c>
      <c r="AL129" s="7">
        <v>1</v>
      </c>
      <c r="AM129" s="11">
        <v>0</v>
      </c>
      <c r="AN129" s="7">
        <v>1</v>
      </c>
      <c r="AO129" s="7">
        <v>1</v>
      </c>
      <c r="AP129" s="11">
        <v>0</v>
      </c>
      <c r="AQ129" s="7">
        <v>0</v>
      </c>
      <c r="AR129" s="11">
        <v>0</v>
      </c>
      <c r="AT129" s="7" t="s">
        <v>53</v>
      </c>
      <c r="AU129" s="7">
        <v>2</v>
      </c>
      <c r="AW129" s="7">
        <v>1</v>
      </c>
      <c r="AX129" s="7">
        <v>1</v>
      </c>
      <c r="AY129" s="7">
        <v>0</v>
      </c>
      <c r="AZ129" s="7">
        <v>0</v>
      </c>
      <c r="BA129" s="7">
        <v>1</v>
      </c>
      <c r="BB129" s="7">
        <v>0</v>
      </c>
      <c r="BC129" s="7">
        <v>0</v>
      </c>
      <c r="BD129" s="7">
        <v>1</v>
      </c>
      <c r="BG129" s="11">
        <v>0</v>
      </c>
      <c r="BH129" s="11">
        <v>0</v>
      </c>
      <c r="BI129" s="11">
        <v>0</v>
      </c>
      <c r="BJ129" s="7">
        <v>0</v>
      </c>
      <c r="BK129" s="7">
        <v>0</v>
      </c>
      <c r="BL129" s="7">
        <v>1</v>
      </c>
      <c r="BM129" s="7">
        <v>1</v>
      </c>
      <c r="BN129" s="11">
        <v>0</v>
      </c>
      <c r="BO129" s="7">
        <v>1</v>
      </c>
    </row>
    <row r="130" spans="1:69" s="19" customFormat="1">
      <c r="A130">
        <v>129</v>
      </c>
      <c r="B130" s="19" t="s">
        <v>664</v>
      </c>
      <c r="C130" s="49">
        <v>10</v>
      </c>
      <c r="D130" s="77" t="s">
        <v>780</v>
      </c>
      <c r="E130" s="19">
        <v>6</v>
      </c>
      <c r="G130" s="19">
        <v>2</v>
      </c>
      <c r="H130" s="49" t="s">
        <v>226</v>
      </c>
      <c r="I130" s="19" t="s">
        <v>59</v>
      </c>
      <c r="J130" s="19" t="s">
        <v>33</v>
      </c>
      <c r="K130" s="19">
        <v>4</v>
      </c>
      <c r="L130" s="26"/>
      <c r="M130" s="19" t="s">
        <v>34</v>
      </c>
      <c r="N130" s="19" t="s">
        <v>35</v>
      </c>
      <c r="Q130" s="19" t="s">
        <v>66</v>
      </c>
      <c r="S130" s="19" t="s">
        <v>108</v>
      </c>
      <c r="T130" s="19" t="s">
        <v>36</v>
      </c>
      <c r="U130" s="19" t="s">
        <v>50</v>
      </c>
      <c r="X130" s="19" t="s">
        <v>41</v>
      </c>
      <c r="Y130" s="19" t="s">
        <v>41</v>
      </c>
      <c r="Z130" s="19" t="s">
        <v>36</v>
      </c>
      <c r="AB130" s="19">
        <v>0</v>
      </c>
      <c r="AC130" s="19">
        <v>0</v>
      </c>
      <c r="AD130" s="19">
        <v>0</v>
      </c>
      <c r="AE130" s="19">
        <v>0</v>
      </c>
      <c r="AF130" s="19">
        <v>1</v>
      </c>
      <c r="AG130" s="19" t="s">
        <v>36</v>
      </c>
      <c r="AI130" s="20">
        <v>0</v>
      </c>
      <c r="AJ130" s="20">
        <v>0</v>
      </c>
      <c r="AK130" s="20">
        <v>0</v>
      </c>
      <c r="AL130" s="20">
        <v>0</v>
      </c>
      <c r="AM130" s="20">
        <v>0</v>
      </c>
      <c r="AN130" s="20">
        <v>0</v>
      </c>
      <c r="AO130" s="20">
        <v>0</v>
      </c>
      <c r="AP130" s="20">
        <v>0</v>
      </c>
      <c r="AQ130" s="20">
        <v>0</v>
      </c>
      <c r="AR130" s="20">
        <v>1</v>
      </c>
      <c r="AS130" s="20"/>
      <c r="AT130" s="20" t="s">
        <v>53</v>
      </c>
      <c r="AU130" s="20">
        <v>3</v>
      </c>
      <c r="AV130" s="20"/>
      <c r="AW130" s="20">
        <v>1</v>
      </c>
      <c r="AX130" s="20">
        <v>0</v>
      </c>
      <c r="AY130" s="20">
        <v>0</v>
      </c>
      <c r="AZ130" s="20">
        <v>0</v>
      </c>
      <c r="BA130" s="20">
        <v>0</v>
      </c>
      <c r="BB130" s="20">
        <v>0</v>
      </c>
      <c r="BC130" s="20">
        <v>0</v>
      </c>
      <c r="BD130" s="20">
        <v>0</v>
      </c>
      <c r="BE130" s="20"/>
      <c r="BF130" s="20"/>
      <c r="BG130" s="20">
        <v>0</v>
      </c>
      <c r="BH130" s="20">
        <v>1</v>
      </c>
      <c r="BI130" s="20">
        <v>0</v>
      </c>
      <c r="BJ130" s="20">
        <v>1</v>
      </c>
      <c r="BK130" s="20">
        <v>0</v>
      </c>
      <c r="BL130" s="20">
        <v>0</v>
      </c>
      <c r="BM130" s="20">
        <v>0</v>
      </c>
      <c r="BN130" s="20">
        <v>0</v>
      </c>
      <c r="BO130" s="20">
        <v>0</v>
      </c>
      <c r="BP130" s="20"/>
      <c r="BQ130" s="20"/>
    </row>
    <row r="131" spans="1:69">
      <c r="A131">
        <v>130</v>
      </c>
      <c r="B131" t="s">
        <v>666</v>
      </c>
      <c r="C131">
        <v>1</v>
      </c>
      <c r="E131">
        <v>8</v>
      </c>
      <c r="G131">
        <v>4</v>
      </c>
      <c r="H131">
        <v>60</v>
      </c>
      <c r="I131" t="s">
        <v>33</v>
      </c>
      <c r="J131" t="s">
        <v>33</v>
      </c>
      <c r="K131">
        <v>5</v>
      </c>
      <c r="L131" s="23">
        <f t="shared" ref="L131:L141" si="15">H131*K131*0.1</f>
        <v>30</v>
      </c>
      <c r="M131" s="22" t="s">
        <v>925</v>
      </c>
      <c r="N131" t="s">
        <v>65</v>
      </c>
      <c r="O131">
        <v>9</v>
      </c>
      <c r="P131" s="23">
        <f>(L131*O131)*0.1</f>
        <v>27</v>
      </c>
      <c r="Q131" t="s">
        <v>66</v>
      </c>
      <c r="R131" t="s">
        <v>668</v>
      </c>
      <c r="S131" t="s">
        <v>37</v>
      </c>
      <c r="T131" t="s">
        <v>36</v>
      </c>
      <c r="U131" t="s">
        <v>38</v>
      </c>
      <c r="V131">
        <v>2</v>
      </c>
      <c r="W131" t="s">
        <v>669</v>
      </c>
      <c r="X131" t="s">
        <v>69</v>
      </c>
      <c r="Y131" t="s">
        <v>41</v>
      </c>
      <c r="Z131" t="s">
        <v>36</v>
      </c>
      <c r="AB131" s="17">
        <v>0</v>
      </c>
      <c r="AC131" s="17">
        <v>0</v>
      </c>
      <c r="AD131">
        <v>0</v>
      </c>
      <c r="AE131">
        <v>0</v>
      </c>
      <c r="AF131">
        <v>1</v>
      </c>
      <c r="AG131" t="s">
        <v>36</v>
      </c>
      <c r="AI131" s="7">
        <v>1</v>
      </c>
      <c r="AJ131" s="7">
        <v>1</v>
      </c>
      <c r="AK131" s="11">
        <v>0</v>
      </c>
      <c r="AL131" s="7">
        <v>1</v>
      </c>
      <c r="AM131" s="11">
        <v>0</v>
      </c>
      <c r="AN131" s="7">
        <v>1</v>
      </c>
      <c r="AO131" s="7">
        <v>0</v>
      </c>
      <c r="AP131" s="11">
        <v>0</v>
      </c>
      <c r="AQ131" s="11">
        <v>0</v>
      </c>
      <c r="AR131" s="11">
        <v>0</v>
      </c>
      <c r="AT131" s="7" t="s">
        <v>44</v>
      </c>
      <c r="AU131" s="7">
        <v>2</v>
      </c>
      <c r="AW131" s="7">
        <v>1</v>
      </c>
      <c r="AX131" s="7">
        <v>0</v>
      </c>
      <c r="AY131" s="7">
        <v>0</v>
      </c>
      <c r="AZ131" s="7">
        <v>0</v>
      </c>
      <c r="BA131" s="7">
        <v>0</v>
      </c>
      <c r="BB131" s="7">
        <v>0</v>
      </c>
      <c r="BC131" s="7">
        <v>0</v>
      </c>
      <c r="BD131" s="7">
        <v>0</v>
      </c>
      <c r="BG131" s="11">
        <v>0</v>
      </c>
      <c r="BH131" s="7">
        <v>0</v>
      </c>
      <c r="BI131" s="7">
        <v>0</v>
      </c>
      <c r="BJ131" s="7">
        <v>0</v>
      </c>
      <c r="BK131" s="7">
        <v>0</v>
      </c>
      <c r="BL131" s="7">
        <v>0</v>
      </c>
      <c r="BM131" s="7">
        <v>0</v>
      </c>
      <c r="BN131" s="7">
        <v>0</v>
      </c>
      <c r="BO131" s="7">
        <v>0</v>
      </c>
      <c r="BP131" s="7" t="s">
        <v>502</v>
      </c>
    </row>
    <row r="132" spans="1:69">
      <c r="A132">
        <v>131</v>
      </c>
      <c r="B132" t="s">
        <v>670</v>
      </c>
      <c r="C132">
        <v>6</v>
      </c>
      <c r="E132" s="59">
        <v>10</v>
      </c>
      <c r="G132">
        <v>4</v>
      </c>
      <c r="H132">
        <v>39</v>
      </c>
      <c r="I132" t="s">
        <v>501</v>
      </c>
      <c r="J132" t="s">
        <v>33</v>
      </c>
      <c r="K132">
        <v>6</v>
      </c>
      <c r="L132" s="23">
        <f t="shared" si="15"/>
        <v>23.400000000000002</v>
      </c>
      <c r="M132" t="s">
        <v>34</v>
      </c>
      <c r="N132" t="s">
        <v>35</v>
      </c>
      <c r="Q132" t="s">
        <v>66</v>
      </c>
      <c r="R132" t="s">
        <v>671</v>
      </c>
      <c r="S132" t="s">
        <v>37</v>
      </c>
      <c r="T132" t="s">
        <v>66</v>
      </c>
      <c r="U132" t="s">
        <v>38</v>
      </c>
      <c r="V132">
        <v>2</v>
      </c>
      <c r="W132" t="s">
        <v>672</v>
      </c>
      <c r="X132" t="s">
        <v>41</v>
      </c>
      <c r="Y132" t="s">
        <v>41</v>
      </c>
      <c r="Z132" t="s">
        <v>36</v>
      </c>
      <c r="AB132" s="17">
        <v>0</v>
      </c>
      <c r="AC132" s="17">
        <v>0</v>
      </c>
      <c r="AD132" s="17">
        <v>0</v>
      </c>
      <c r="AE132" s="17">
        <v>0</v>
      </c>
      <c r="AF132" s="17">
        <v>1</v>
      </c>
      <c r="AG132" s="17" t="s">
        <v>36</v>
      </c>
      <c r="AH132" s="17"/>
      <c r="AI132" s="11">
        <v>1</v>
      </c>
      <c r="AJ132" s="11">
        <v>1</v>
      </c>
      <c r="AK132" s="11">
        <v>0</v>
      </c>
      <c r="AL132" s="11">
        <v>1</v>
      </c>
      <c r="AM132" s="11">
        <v>0</v>
      </c>
      <c r="AN132" s="11">
        <v>1</v>
      </c>
      <c r="AO132" s="11">
        <v>0</v>
      </c>
      <c r="AP132" s="11">
        <v>0</v>
      </c>
      <c r="AQ132" s="11">
        <v>0</v>
      </c>
      <c r="AR132" s="11">
        <v>0</v>
      </c>
      <c r="AT132" s="7" t="s">
        <v>44</v>
      </c>
      <c r="AU132" s="7">
        <v>2</v>
      </c>
      <c r="AW132" s="7">
        <v>1</v>
      </c>
      <c r="AX132" s="7">
        <v>0</v>
      </c>
      <c r="AY132" s="7">
        <v>1</v>
      </c>
      <c r="AZ132" s="7">
        <v>0</v>
      </c>
      <c r="BA132" s="7">
        <v>0</v>
      </c>
      <c r="BB132" s="7">
        <v>0</v>
      </c>
      <c r="BC132" s="7">
        <v>0</v>
      </c>
      <c r="BD132" s="7">
        <v>1</v>
      </c>
      <c r="BG132" s="11">
        <v>0</v>
      </c>
      <c r="BH132" s="20">
        <v>0</v>
      </c>
      <c r="BI132" s="7">
        <v>0</v>
      </c>
      <c r="BJ132" s="7">
        <v>0</v>
      </c>
      <c r="BK132" s="7">
        <v>0</v>
      </c>
      <c r="BL132" s="7">
        <v>0</v>
      </c>
      <c r="BM132" s="7">
        <v>1</v>
      </c>
      <c r="BN132" s="20">
        <v>0</v>
      </c>
      <c r="BO132" s="7">
        <v>1</v>
      </c>
      <c r="BQ132" s="7" t="s">
        <v>673</v>
      </c>
    </row>
    <row r="133" spans="1:69">
      <c r="A133">
        <v>132</v>
      </c>
      <c r="B133" t="s">
        <v>674</v>
      </c>
      <c r="C133">
        <v>6</v>
      </c>
      <c r="E133">
        <v>6</v>
      </c>
      <c r="G133">
        <v>4</v>
      </c>
      <c r="H133">
        <v>20</v>
      </c>
      <c r="I133" t="s">
        <v>59</v>
      </c>
      <c r="J133" t="s">
        <v>59</v>
      </c>
      <c r="L133" s="23">
        <f t="shared" si="15"/>
        <v>0</v>
      </c>
      <c r="Q133" t="s">
        <v>36</v>
      </c>
      <c r="S133" t="s">
        <v>37</v>
      </c>
      <c r="T133" t="s">
        <v>36</v>
      </c>
      <c r="U133" t="s">
        <v>38</v>
      </c>
      <c r="V133">
        <v>2</v>
      </c>
      <c r="W133" t="s">
        <v>675</v>
      </c>
      <c r="X133" t="s">
        <v>41</v>
      </c>
      <c r="Y133" t="s">
        <v>41</v>
      </c>
      <c r="Z133" t="s">
        <v>36</v>
      </c>
      <c r="AB133" s="17">
        <v>0</v>
      </c>
      <c r="AC133" s="17">
        <v>0</v>
      </c>
      <c r="AD133" s="17">
        <v>0</v>
      </c>
      <c r="AE133" s="17">
        <v>0</v>
      </c>
      <c r="AF133" s="17">
        <v>1</v>
      </c>
      <c r="AG133" s="17" t="s">
        <v>36</v>
      </c>
      <c r="AH133" s="17"/>
      <c r="AI133" s="11">
        <v>0</v>
      </c>
      <c r="AJ133" s="11">
        <v>0</v>
      </c>
      <c r="AK133" s="11">
        <v>0</v>
      </c>
      <c r="AL133" s="11">
        <v>1</v>
      </c>
      <c r="AM133" s="11">
        <v>0</v>
      </c>
      <c r="AN133" s="11">
        <v>0</v>
      </c>
      <c r="AO133" s="11">
        <v>0</v>
      </c>
      <c r="AP133" s="11">
        <v>0</v>
      </c>
      <c r="AQ133" s="11">
        <v>0</v>
      </c>
      <c r="AR133" s="11">
        <v>0</v>
      </c>
      <c r="AT133" s="7" t="s">
        <v>44</v>
      </c>
      <c r="AU133" s="7">
        <v>1</v>
      </c>
      <c r="AW133" s="7">
        <v>1</v>
      </c>
      <c r="AX133" s="7">
        <v>0</v>
      </c>
      <c r="AY133" s="7">
        <v>0</v>
      </c>
      <c r="AZ133" s="7">
        <v>1</v>
      </c>
      <c r="BA133" s="7">
        <v>0</v>
      </c>
      <c r="BB133" s="7">
        <v>1</v>
      </c>
      <c r="BC133" s="7">
        <v>0</v>
      </c>
      <c r="BD133" s="7">
        <v>1</v>
      </c>
      <c r="BG133" s="11">
        <v>0</v>
      </c>
      <c r="BH133" s="7">
        <v>1</v>
      </c>
      <c r="BI133" s="11">
        <v>0</v>
      </c>
      <c r="BJ133" s="7">
        <v>0</v>
      </c>
      <c r="BK133" s="7">
        <v>0</v>
      </c>
      <c r="BL133" s="7">
        <v>0</v>
      </c>
      <c r="BM133" s="7">
        <v>1</v>
      </c>
      <c r="BN133" s="7">
        <v>0</v>
      </c>
      <c r="BO133" s="7">
        <v>0</v>
      </c>
    </row>
    <row r="134" spans="1:69">
      <c r="A134">
        <v>133</v>
      </c>
      <c r="B134" t="s">
        <v>676</v>
      </c>
      <c r="C134">
        <v>2</v>
      </c>
      <c r="E134">
        <v>8</v>
      </c>
      <c r="G134">
        <v>3</v>
      </c>
      <c r="H134">
        <v>50</v>
      </c>
      <c r="I134" t="s">
        <v>33</v>
      </c>
      <c r="J134" t="s">
        <v>33</v>
      </c>
      <c r="K134">
        <v>3</v>
      </c>
      <c r="L134" s="23">
        <f t="shared" si="15"/>
        <v>15</v>
      </c>
      <c r="M134" t="s">
        <v>34</v>
      </c>
      <c r="N134" t="s">
        <v>35</v>
      </c>
      <c r="Q134" t="s">
        <v>36</v>
      </c>
      <c r="S134" t="s">
        <v>37</v>
      </c>
      <c r="T134" t="s">
        <v>36</v>
      </c>
      <c r="U134" t="s">
        <v>50</v>
      </c>
      <c r="X134" t="s">
        <v>41</v>
      </c>
      <c r="Y134" t="s">
        <v>41</v>
      </c>
      <c r="Z134" t="s">
        <v>36</v>
      </c>
      <c r="AB134" s="17">
        <v>0</v>
      </c>
      <c r="AC134" s="17">
        <v>0</v>
      </c>
      <c r="AD134" s="17">
        <v>0</v>
      </c>
      <c r="AE134" s="17">
        <v>0</v>
      </c>
      <c r="AF134" s="17">
        <v>1</v>
      </c>
      <c r="AG134" s="17" t="s">
        <v>36</v>
      </c>
      <c r="AH134" s="17"/>
      <c r="AI134" s="11">
        <v>1</v>
      </c>
      <c r="AJ134" s="11">
        <v>0</v>
      </c>
      <c r="AK134" s="11">
        <v>0</v>
      </c>
      <c r="AL134" s="11">
        <v>1</v>
      </c>
      <c r="AM134" s="11">
        <v>0</v>
      </c>
      <c r="AN134" s="11">
        <v>0</v>
      </c>
      <c r="AO134" s="11">
        <v>0</v>
      </c>
      <c r="AP134" s="11">
        <v>0</v>
      </c>
      <c r="AQ134" s="11">
        <v>0</v>
      </c>
      <c r="AR134" s="11">
        <v>0</v>
      </c>
      <c r="AT134" s="7" t="s">
        <v>53</v>
      </c>
      <c r="AU134" s="7">
        <v>2</v>
      </c>
      <c r="AW134" s="7">
        <v>1</v>
      </c>
      <c r="AX134" s="7">
        <v>0</v>
      </c>
      <c r="AY134" s="7">
        <v>0</v>
      </c>
      <c r="AZ134" s="7">
        <v>0</v>
      </c>
      <c r="BA134" s="7">
        <v>0</v>
      </c>
      <c r="BB134" s="7">
        <v>0</v>
      </c>
      <c r="BC134" s="7">
        <v>0</v>
      </c>
      <c r="BD134" s="7">
        <v>1</v>
      </c>
      <c r="BG134" s="11">
        <v>0</v>
      </c>
      <c r="BH134" s="20">
        <v>0</v>
      </c>
      <c r="BI134" s="11">
        <v>0</v>
      </c>
      <c r="BJ134" s="7">
        <v>0</v>
      </c>
      <c r="BK134" s="7">
        <v>1</v>
      </c>
      <c r="BL134" s="11">
        <v>0</v>
      </c>
      <c r="BM134" s="11">
        <v>0</v>
      </c>
      <c r="BN134" s="7">
        <v>1</v>
      </c>
      <c r="BO134" s="7">
        <v>1</v>
      </c>
    </row>
    <row r="135" spans="1:69">
      <c r="A135">
        <v>134</v>
      </c>
      <c r="B135" t="s">
        <v>678</v>
      </c>
      <c r="C135">
        <v>2</v>
      </c>
      <c r="E135">
        <v>9</v>
      </c>
      <c r="G135">
        <v>4</v>
      </c>
      <c r="H135">
        <v>55</v>
      </c>
      <c r="I135" t="s">
        <v>33</v>
      </c>
      <c r="J135" t="s">
        <v>33</v>
      </c>
      <c r="K135">
        <v>7</v>
      </c>
      <c r="L135" s="23">
        <f t="shared" si="15"/>
        <v>38.5</v>
      </c>
      <c r="M135" t="s">
        <v>34</v>
      </c>
      <c r="N135" t="s">
        <v>35</v>
      </c>
      <c r="Q135" t="s">
        <v>36</v>
      </c>
      <c r="S135" t="s">
        <v>37</v>
      </c>
      <c r="T135" t="s">
        <v>36</v>
      </c>
      <c r="U135" t="s">
        <v>50</v>
      </c>
      <c r="X135" t="s">
        <v>69</v>
      </c>
      <c r="Y135" t="s">
        <v>41</v>
      </c>
      <c r="Z135" t="s">
        <v>36</v>
      </c>
      <c r="AB135" s="17">
        <v>0</v>
      </c>
      <c r="AC135" s="17">
        <v>0</v>
      </c>
      <c r="AD135" s="17">
        <v>0</v>
      </c>
      <c r="AE135" s="17">
        <v>0</v>
      </c>
      <c r="AF135" s="17">
        <v>1</v>
      </c>
      <c r="AG135" s="17" t="s">
        <v>36</v>
      </c>
      <c r="AH135" s="17"/>
      <c r="AI135" s="11">
        <v>0</v>
      </c>
      <c r="AJ135" s="11">
        <v>0</v>
      </c>
      <c r="AK135" s="11">
        <v>0</v>
      </c>
      <c r="AL135" s="11">
        <v>1</v>
      </c>
      <c r="AM135" s="11">
        <v>1</v>
      </c>
      <c r="AN135" s="11">
        <v>0</v>
      </c>
      <c r="AO135" s="11">
        <v>0</v>
      </c>
      <c r="AP135" s="11">
        <v>0</v>
      </c>
      <c r="AQ135" s="11">
        <v>0</v>
      </c>
      <c r="AR135" s="11">
        <v>0</v>
      </c>
      <c r="AT135" s="7" t="s">
        <v>53</v>
      </c>
      <c r="AU135" s="7">
        <v>2</v>
      </c>
      <c r="AW135" s="7">
        <v>0</v>
      </c>
      <c r="AX135" s="7">
        <v>0</v>
      </c>
      <c r="AY135" s="7">
        <v>0</v>
      </c>
      <c r="AZ135" s="7">
        <v>0</v>
      </c>
      <c r="BA135" s="7">
        <v>0</v>
      </c>
      <c r="BB135" s="7">
        <v>0</v>
      </c>
      <c r="BC135" s="7">
        <v>0</v>
      </c>
      <c r="BD135" s="7">
        <v>1</v>
      </c>
      <c r="BG135" s="11">
        <v>0</v>
      </c>
      <c r="BH135" s="7">
        <v>1</v>
      </c>
      <c r="BI135" s="7">
        <v>0</v>
      </c>
      <c r="BJ135" s="7">
        <v>0</v>
      </c>
      <c r="BK135" s="7">
        <v>0</v>
      </c>
      <c r="BL135" s="7">
        <v>0</v>
      </c>
      <c r="BM135" s="7">
        <v>0</v>
      </c>
      <c r="BN135" s="7">
        <v>0</v>
      </c>
      <c r="BO135" s="7">
        <v>0</v>
      </c>
    </row>
    <row r="136" spans="1:69" ht="61.05" customHeight="1">
      <c r="A136">
        <v>135</v>
      </c>
      <c r="B136" t="s">
        <v>680</v>
      </c>
      <c r="C136">
        <v>1</v>
      </c>
      <c r="E136">
        <v>8</v>
      </c>
      <c r="G136">
        <v>4</v>
      </c>
      <c r="H136">
        <v>60</v>
      </c>
      <c r="I136" t="s">
        <v>33</v>
      </c>
      <c r="J136" t="s">
        <v>33</v>
      </c>
      <c r="K136">
        <v>8</v>
      </c>
      <c r="L136" s="23">
        <f t="shared" si="15"/>
        <v>48</v>
      </c>
      <c r="M136" t="s">
        <v>34</v>
      </c>
      <c r="N136" t="s">
        <v>35</v>
      </c>
      <c r="Q136" t="s">
        <v>36</v>
      </c>
      <c r="S136" t="s">
        <v>37</v>
      </c>
      <c r="T136" t="s">
        <v>36</v>
      </c>
      <c r="U136" t="s">
        <v>50</v>
      </c>
      <c r="X136" t="s">
        <v>69</v>
      </c>
      <c r="Y136" t="s">
        <v>41</v>
      </c>
      <c r="Z136" t="s">
        <v>36</v>
      </c>
      <c r="AB136" s="17">
        <v>0</v>
      </c>
      <c r="AC136" s="17">
        <v>0</v>
      </c>
      <c r="AD136" s="17">
        <v>0</v>
      </c>
      <c r="AE136" s="17">
        <v>0</v>
      </c>
      <c r="AF136" s="17">
        <v>1</v>
      </c>
      <c r="AG136" s="17" t="s">
        <v>36</v>
      </c>
      <c r="AH136" s="17"/>
      <c r="AI136" s="11">
        <v>1</v>
      </c>
      <c r="AJ136" s="11">
        <v>1</v>
      </c>
      <c r="AK136" s="11">
        <v>1</v>
      </c>
      <c r="AL136" s="11">
        <v>1</v>
      </c>
      <c r="AM136" s="11">
        <v>1</v>
      </c>
      <c r="AN136" s="11">
        <v>1</v>
      </c>
      <c r="AO136" s="11">
        <v>0</v>
      </c>
      <c r="AP136" s="11">
        <v>1</v>
      </c>
      <c r="AQ136" s="11">
        <v>1</v>
      </c>
      <c r="AR136" s="11">
        <v>0</v>
      </c>
      <c r="AT136" s="7" t="s">
        <v>44</v>
      </c>
      <c r="AU136" s="7">
        <v>2</v>
      </c>
      <c r="AW136" s="7">
        <v>0</v>
      </c>
      <c r="AX136" s="7">
        <v>1</v>
      </c>
      <c r="AY136" s="7">
        <v>0</v>
      </c>
      <c r="AZ136" s="7">
        <v>0</v>
      </c>
      <c r="BA136" s="7">
        <v>0</v>
      </c>
      <c r="BB136" s="7">
        <v>0</v>
      </c>
      <c r="BC136" s="7">
        <v>1</v>
      </c>
      <c r="BD136" s="7">
        <v>0</v>
      </c>
      <c r="BG136" s="11">
        <v>0</v>
      </c>
      <c r="BH136" s="7">
        <v>1</v>
      </c>
      <c r="BI136" s="11">
        <v>0</v>
      </c>
      <c r="BJ136" s="7">
        <v>0</v>
      </c>
      <c r="BK136" s="7">
        <v>0</v>
      </c>
      <c r="BL136" s="7">
        <v>0</v>
      </c>
      <c r="BM136" s="7">
        <v>1</v>
      </c>
      <c r="BN136" s="7">
        <v>0</v>
      </c>
      <c r="BO136" s="7">
        <v>0</v>
      </c>
      <c r="BQ136" s="78" t="s">
        <v>738</v>
      </c>
    </row>
    <row r="137" spans="1:69">
      <c r="A137">
        <v>136</v>
      </c>
      <c r="B137" t="s">
        <v>685</v>
      </c>
      <c r="C137">
        <v>12</v>
      </c>
      <c r="E137">
        <v>8</v>
      </c>
      <c r="G137">
        <v>4</v>
      </c>
      <c r="H137">
        <v>56</v>
      </c>
      <c r="I137" t="s">
        <v>33</v>
      </c>
      <c r="J137" t="s">
        <v>33</v>
      </c>
      <c r="K137">
        <v>7</v>
      </c>
      <c r="L137" s="23">
        <f t="shared" si="15"/>
        <v>39.200000000000003</v>
      </c>
      <c r="M137" s="22" t="s">
        <v>925</v>
      </c>
      <c r="N137" t="s">
        <v>65</v>
      </c>
      <c r="O137">
        <v>9</v>
      </c>
      <c r="P137" s="23">
        <f>(L137*O137)*0.1</f>
        <v>35.28</v>
      </c>
      <c r="Q137" t="s">
        <v>66</v>
      </c>
      <c r="R137" t="s">
        <v>687</v>
      </c>
      <c r="S137" t="s">
        <v>37</v>
      </c>
      <c r="T137" t="s">
        <v>36</v>
      </c>
      <c r="U137" t="s">
        <v>50</v>
      </c>
      <c r="X137" t="s">
        <v>69</v>
      </c>
      <c r="Y137" t="s">
        <v>41</v>
      </c>
      <c r="Z137" t="s">
        <v>36</v>
      </c>
      <c r="AB137" s="17">
        <v>1</v>
      </c>
      <c r="AC137" s="17">
        <v>0</v>
      </c>
      <c r="AD137" s="17">
        <v>0</v>
      </c>
      <c r="AE137" s="17">
        <v>0</v>
      </c>
      <c r="AF137" s="17">
        <v>0</v>
      </c>
      <c r="AG137" s="17" t="s">
        <v>36</v>
      </c>
      <c r="AH137" s="17"/>
      <c r="AI137" s="11">
        <v>1</v>
      </c>
      <c r="AJ137" s="11">
        <v>1</v>
      </c>
      <c r="AK137" s="11">
        <v>0</v>
      </c>
      <c r="AL137" s="11">
        <v>1</v>
      </c>
      <c r="AM137" s="11">
        <v>0</v>
      </c>
      <c r="AN137" s="11">
        <v>1</v>
      </c>
      <c r="AO137" s="11">
        <v>1</v>
      </c>
      <c r="AP137" s="11">
        <v>0</v>
      </c>
      <c r="AQ137" s="11">
        <v>0</v>
      </c>
      <c r="AR137" s="11">
        <v>0</v>
      </c>
      <c r="AT137" s="7" t="s">
        <v>44</v>
      </c>
      <c r="AU137" s="7">
        <v>2</v>
      </c>
      <c r="AW137" s="7">
        <v>1</v>
      </c>
      <c r="AX137" s="7">
        <v>1</v>
      </c>
      <c r="AY137" s="7">
        <v>1</v>
      </c>
      <c r="AZ137" s="7">
        <v>1</v>
      </c>
      <c r="BA137" s="7">
        <v>1</v>
      </c>
      <c r="BB137" s="7">
        <v>1</v>
      </c>
      <c r="BC137" s="7">
        <v>1</v>
      </c>
      <c r="BD137" s="7">
        <v>1</v>
      </c>
      <c r="BG137" s="11">
        <v>0</v>
      </c>
      <c r="BH137" s="11">
        <v>0</v>
      </c>
      <c r="BI137" s="7">
        <v>0</v>
      </c>
      <c r="BJ137" s="7">
        <v>0</v>
      </c>
      <c r="BK137" s="7">
        <v>0</v>
      </c>
      <c r="BL137" s="7">
        <v>0</v>
      </c>
      <c r="BM137" s="7">
        <v>1</v>
      </c>
      <c r="BN137" s="11">
        <v>0</v>
      </c>
      <c r="BO137" s="7">
        <v>1</v>
      </c>
    </row>
    <row r="138" spans="1:69">
      <c r="A138">
        <v>137</v>
      </c>
      <c r="B138" t="s">
        <v>688</v>
      </c>
      <c r="C138">
        <v>2</v>
      </c>
      <c r="E138">
        <v>9</v>
      </c>
      <c r="G138">
        <v>4</v>
      </c>
      <c r="H138">
        <v>71</v>
      </c>
      <c r="I138" t="s">
        <v>33</v>
      </c>
      <c r="J138" t="s">
        <v>33</v>
      </c>
      <c r="K138">
        <v>3</v>
      </c>
      <c r="L138" s="23">
        <f t="shared" si="15"/>
        <v>21.3</v>
      </c>
      <c r="M138" t="s">
        <v>92</v>
      </c>
      <c r="N138" t="s">
        <v>35</v>
      </c>
      <c r="Q138" t="s">
        <v>66</v>
      </c>
      <c r="R138" t="s">
        <v>690</v>
      </c>
      <c r="S138" t="s">
        <v>108</v>
      </c>
      <c r="T138" t="s">
        <v>36</v>
      </c>
      <c r="U138" t="s">
        <v>50</v>
      </c>
      <c r="X138" t="s">
        <v>41</v>
      </c>
      <c r="Y138" t="s">
        <v>41</v>
      </c>
      <c r="Z138" t="s">
        <v>36</v>
      </c>
      <c r="AB138" s="17">
        <v>0</v>
      </c>
      <c r="AC138" s="17">
        <v>0</v>
      </c>
      <c r="AD138" s="17">
        <v>0</v>
      </c>
      <c r="AE138" s="17">
        <v>0</v>
      </c>
      <c r="AF138" s="17">
        <v>1</v>
      </c>
      <c r="AG138" s="17" t="s">
        <v>36</v>
      </c>
      <c r="AH138" s="17"/>
      <c r="AI138" s="11">
        <v>1</v>
      </c>
      <c r="AJ138" s="11">
        <v>0</v>
      </c>
      <c r="AK138" s="11">
        <v>0</v>
      </c>
      <c r="AL138" s="11">
        <v>1</v>
      </c>
      <c r="AM138" s="11">
        <v>0</v>
      </c>
      <c r="AN138" s="11">
        <v>0</v>
      </c>
      <c r="AO138" s="11">
        <v>1</v>
      </c>
      <c r="AP138" s="11">
        <v>0</v>
      </c>
      <c r="AQ138" s="11">
        <v>0</v>
      </c>
      <c r="AR138" s="11">
        <v>0</v>
      </c>
      <c r="AT138" s="7" t="s">
        <v>53</v>
      </c>
      <c r="AU138" s="7">
        <v>2</v>
      </c>
      <c r="AW138" s="7">
        <v>1</v>
      </c>
      <c r="AX138" s="7">
        <v>0</v>
      </c>
      <c r="AY138" s="7">
        <v>0</v>
      </c>
      <c r="AZ138" s="7">
        <v>0</v>
      </c>
      <c r="BA138" s="7">
        <v>0</v>
      </c>
      <c r="BB138" s="7">
        <v>1</v>
      </c>
      <c r="BC138" s="7">
        <v>0</v>
      </c>
      <c r="BD138" s="7">
        <v>1</v>
      </c>
      <c r="BG138" s="11">
        <v>0</v>
      </c>
      <c r="BH138" s="7">
        <v>1</v>
      </c>
      <c r="BI138" s="7">
        <v>0</v>
      </c>
      <c r="BJ138" s="7">
        <v>0</v>
      </c>
      <c r="BK138" s="7">
        <v>0</v>
      </c>
      <c r="BL138" s="7">
        <v>0</v>
      </c>
      <c r="BM138" s="7">
        <v>0</v>
      </c>
      <c r="BN138" s="7">
        <v>0</v>
      </c>
      <c r="BO138" s="7">
        <v>0</v>
      </c>
      <c r="BQ138" s="7" t="s">
        <v>691</v>
      </c>
    </row>
    <row r="139" spans="1:69">
      <c r="A139">
        <v>138</v>
      </c>
      <c r="B139" t="s">
        <v>692</v>
      </c>
      <c r="C139">
        <v>2</v>
      </c>
      <c r="E139">
        <v>8</v>
      </c>
      <c r="G139">
        <v>4</v>
      </c>
      <c r="H139">
        <v>80</v>
      </c>
      <c r="I139" t="s">
        <v>33</v>
      </c>
      <c r="J139" t="s">
        <v>33</v>
      </c>
      <c r="K139">
        <v>5</v>
      </c>
      <c r="L139" s="23">
        <f t="shared" si="15"/>
        <v>40</v>
      </c>
      <c r="M139" t="s">
        <v>34</v>
      </c>
      <c r="N139" t="s">
        <v>35</v>
      </c>
      <c r="Q139" t="s">
        <v>66</v>
      </c>
      <c r="R139" t="s">
        <v>693</v>
      </c>
      <c r="S139" t="s">
        <v>37</v>
      </c>
      <c r="T139" t="s">
        <v>36</v>
      </c>
      <c r="U139" t="s">
        <v>50</v>
      </c>
      <c r="X139" t="s">
        <v>69</v>
      </c>
      <c r="Y139" t="s">
        <v>41</v>
      </c>
      <c r="Z139" t="s">
        <v>36</v>
      </c>
      <c r="AB139" s="17">
        <v>0</v>
      </c>
      <c r="AC139" s="17">
        <v>0</v>
      </c>
      <c r="AD139" s="17">
        <v>0</v>
      </c>
      <c r="AE139" s="17">
        <v>0</v>
      </c>
      <c r="AF139" s="17">
        <v>1</v>
      </c>
      <c r="AG139" s="17" t="s">
        <v>36</v>
      </c>
      <c r="AH139" s="17"/>
      <c r="AI139" s="11">
        <v>1</v>
      </c>
      <c r="AJ139" s="11">
        <v>0</v>
      </c>
      <c r="AK139" s="11">
        <v>0</v>
      </c>
      <c r="AL139" s="11">
        <v>1</v>
      </c>
      <c r="AM139" s="11">
        <v>0</v>
      </c>
      <c r="AN139" s="11">
        <v>1</v>
      </c>
      <c r="AO139" s="11">
        <v>1</v>
      </c>
      <c r="AP139" s="11">
        <v>0</v>
      </c>
      <c r="AQ139" s="11">
        <v>0</v>
      </c>
      <c r="AR139" s="11">
        <v>0</v>
      </c>
      <c r="AT139" s="7" t="s">
        <v>44</v>
      </c>
      <c r="AU139" s="7">
        <v>2</v>
      </c>
      <c r="AW139" s="7">
        <v>1</v>
      </c>
      <c r="AX139" s="7">
        <v>0</v>
      </c>
      <c r="AY139" s="7">
        <v>1</v>
      </c>
      <c r="AZ139" s="7">
        <v>0</v>
      </c>
      <c r="BA139" s="7">
        <v>0</v>
      </c>
      <c r="BB139" s="7">
        <v>0</v>
      </c>
      <c r="BC139" s="7">
        <v>0</v>
      </c>
      <c r="BD139" s="7">
        <v>1</v>
      </c>
      <c r="BG139" s="11">
        <v>0</v>
      </c>
      <c r="BH139" s="11">
        <v>0</v>
      </c>
      <c r="BI139" s="7">
        <v>0</v>
      </c>
      <c r="BJ139" s="7">
        <v>0</v>
      </c>
      <c r="BK139" s="7">
        <v>0</v>
      </c>
      <c r="BL139" s="7">
        <v>0</v>
      </c>
      <c r="BM139" s="7">
        <v>1</v>
      </c>
      <c r="BN139" s="7">
        <v>0</v>
      </c>
      <c r="BO139" s="7">
        <v>0</v>
      </c>
      <c r="BQ139" s="7" t="s">
        <v>694</v>
      </c>
    </row>
    <row r="140" spans="1:69">
      <c r="A140">
        <v>139</v>
      </c>
      <c r="B140" t="s">
        <v>695</v>
      </c>
      <c r="C140">
        <v>2</v>
      </c>
      <c r="E140">
        <v>9</v>
      </c>
      <c r="G140">
        <v>4</v>
      </c>
      <c r="H140">
        <v>30</v>
      </c>
      <c r="I140" t="s">
        <v>33</v>
      </c>
      <c r="J140" t="s">
        <v>33</v>
      </c>
      <c r="K140">
        <v>5</v>
      </c>
      <c r="L140" s="23">
        <f t="shared" si="15"/>
        <v>15</v>
      </c>
      <c r="M140" t="s">
        <v>34</v>
      </c>
      <c r="N140" t="s">
        <v>35</v>
      </c>
      <c r="Q140" t="s">
        <v>66</v>
      </c>
      <c r="R140" t="s">
        <v>696</v>
      </c>
      <c r="S140" t="s">
        <v>37</v>
      </c>
      <c r="T140" t="s">
        <v>36</v>
      </c>
      <c r="U140" t="s">
        <v>38</v>
      </c>
      <c r="V140">
        <v>2</v>
      </c>
      <c r="W140" t="s">
        <v>697</v>
      </c>
      <c r="X140" t="s">
        <v>69</v>
      </c>
      <c r="Y140" t="s">
        <v>41</v>
      </c>
      <c r="Z140" t="s">
        <v>36</v>
      </c>
      <c r="AB140">
        <v>1</v>
      </c>
      <c r="AC140" s="17">
        <v>0</v>
      </c>
      <c r="AD140" s="17">
        <v>0</v>
      </c>
      <c r="AE140" s="17">
        <v>0</v>
      </c>
      <c r="AF140" s="17">
        <v>0</v>
      </c>
      <c r="AG140" s="17" t="s">
        <v>66</v>
      </c>
      <c r="AH140" s="17"/>
      <c r="AI140" s="11">
        <v>1</v>
      </c>
      <c r="AJ140" s="11">
        <v>1</v>
      </c>
      <c r="AK140" s="11">
        <v>0</v>
      </c>
      <c r="AL140" s="11">
        <v>1</v>
      </c>
      <c r="AM140" s="11">
        <v>0</v>
      </c>
      <c r="AN140" s="11">
        <v>1</v>
      </c>
      <c r="AO140" s="11">
        <v>0</v>
      </c>
      <c r="AP140" s="11">
        <v>0</v>
      </c>
      <c r="AQ140" s="11">
        <v>1</v>
      </c>
      <c r="AR140" s="11">
        <v>0</v>
      </c>
      <c r="AT140" s="7" t="s">
        <v>53</v>
      </c>
      <c r="AU140" s="7">
        <v>2</v>
      </c>
      <c r="AW140" s="7">
        <v>1</v>
      </c>
      <c r="AX140" s="7">
        <v>1</v>
      </c>
      <c r="AY140" s="7">
        <v>0</v>
      </c>
      <c r="AZ140" s="7">
        <v>1</v>
      </c>
      <c r="BA140" s="7">
        <v>0</v>
      </c>
      <c r="BB140" s="7">
        <v>0</v>
      </c>
      <c r="BC140" s="7">
        <v>1</v>
      </c>
      <c r="BD140" s="7">
        <v>1</v>
      </c>
      <c r="BG140" s="11">
        <v>0</v>
      </c>
      <c r="BH140" s="11">
        <v>0</v>
      </c>
      <c r="BI140" s="7">
        <v>0</v>
      </c>
      <c r="BJ140" s="7">
        <v>0</v>
      </c>
      <c r="BK140" s="7">
        <v>0</v>
      </c>
      <c r="BL140" s="7">
        <v>0</v>
      </c>
      <c r="BM140" s="7">
        <v>1</v>
      </c>
      <c r="BN140" s="11">
        <v>0</v>
      </c>
      <c r="BO140" s="7">
        <v>0</v>
      </c>
      <c r="BP140" s="79" t="s">
        <v>739</v>
      </c>
    </row>
    <row r="141" spans="1:69" ht="247.95" customHeight="1">
      <c r="A141">
        <v>140</v>
      </c>
      <c r="B141" t="s">
        <v>700</v>
      </c>
      <c r="C141">
        <v>10</v>
      </c>
      <c r="E141">
        <v>8</v>
      </c>
      <c r="G141">
        <v>4</v>
      </c>
      <c r="H141">
        <v>85</v>
      </c>
      <c r="I141" t="s">
        <v>33</v>
      </c>
      <c r="J141" t="s">
        <v>33</v>
      </c>
      <c r="K141">
        <v>8</v>
      </c>
      <c r="L141" s="23">
        <f t="shared" si="15"/>
        <v>68</v>
      </c>
      <c r="M141" t="s">
        <v>34</v>
      </c>
      <c r="N141" t="s">
        <v>35</v>
      </c>
      <c r="Q141" t="s">
        <v>36</v>
      </c>
      <c r="S141" t="s">
        <v>37</v>
      </c>
      <c r="T141" t="s">
        <v>36</v>
      </c>
      <c r="U141" t="s">
        <v>38</v>
      </c>
      <c r="V141">
        <v>2</v>
      </c>
      <c r="W141" t="s">
        <v>701</v>
      </c>
      <c r="X141" t="s">
        <v>69</v>
      </c>
      <c r="Y141" t="s">
        <v>69</v>
      </c>
      <c r="Z141" t="s">
        <v>66</v>
      </c>
      <c r="AB141">
        <v>0</v>
      </c>
      <c r="AC141" s="17">
        <v>1</v>
      </c>
      <c r="AD141" s="17">
        <v>0</v>
      </c>
      <c r="AE141" s="17">
        <v>0</v>
      </c>
      <c r="AF141" s="17">
        <v>0</v>
      </c>
      <c r="AG141" s="17" t="s">
        <v>36</v>
      </c>
      <c r="AH141" s="17"/>
      <c r="AI141" s="11">
        <v>0</v>
      </c>
      <c r="AJ141" s="11">
        <v>0</v>
      </c>
      <c r="AK141" s="11">
        <v>0</v>
      </c>
      <c r="AL141" s="11">
        <v>0</v>
      </c>
      <c r="AM141" s="11">
        <v>0</v>
      </c>
      <c r="AN141" s="11">
        <v>0</v>
      </c>
      <c r="AO141" s="11">
        <v>0</v>
      </c>
      <c r="AP141" s="11">
        <v>0</v>
      </c>
      <c r="AQ141" s="11">
        <v>0</v>
      </c>
      <c r="AR141" s="11">
        <v>1</v>
      </c>
      <c r="AT141" s="7" t="s">
        <v>44</v>
      </c>
      <c r="AU141" s="7">
        <v>2</v>
      </c>
      <c r="AW141" s="7">
        <v>1</v>
      </c>
      <c r="AX141" s="7">
        <v>0</v>
      </c>
      <c r="AY141" s="7">
        <v>0</v>
      </c>
      <c r="AZ141" s="7">
        <v>0</v>
      </c>
      <c r="BA141" s="7">
        <v>0</v>
      </c>
      <c r="BB141" s="7">
        <v>0</v>
      </c>
      <c r="BC141" s="7">
        <v>0</v>
      </c>
      <c r="BD141" s="7">
        <v>0</v>
      </c>
      <c r="BG141" s="11">
        <v>0</v>
      </c>
      <c r="BH141" s="7">
        <v>0</v>
      </c>
      <c r="BI141" s="7">
        <v>0</v>
      </c>
      <c r="BJ141" s="7">
        <v>0</v>
      </c>
      <c r="BK141" s="7">
        <v>0</v>
      </c>
      <c r="BL141" s="7">
        <v>0</v>
      </c>
      <c r="BM141" s="7">
        <v>0</v>
      </c>
      <c r="BN141" s="7">
        <v>0</v>
      </c>
      <c r="BO141" s="7">
        <v>0</v>
      </c>
      <c r="BQ141" s="78" t="s">
        <v>740</v>
      </c>
    </row>
    <row r="142" spans="1:69">
      <c r="A142">
        <v>141</v>
      </c>
      <c r="B142" t="s">
        <v>703</v>
      </c>
      <c r="C142">
        <v>2</v>
      </c>
      <c r="E142">
        <v>8</v>
      </c>
      <c r="G142">
        <v>4</v>
      </c>
      <c r="H142" t="s">
        <v>226</v>
      </c>
      <c r="I142" t="s">
        <v>33</v>
      </c>
      <c r="J142" t="s">
        <v>33</v>
      </c>
      <c r="K142">
        <v>8</v>
      </c>
      <c r="L142" s="70">
        <v>0</v>
      </c>
      <c r="M142" t="s">
        <v>34</v>
      </c>
      <c r="N142" t="s">
        <v>35</v>
      </c>
      <c r="Q142" t="s">
        <v>36</v>
      </c>
      <c r="S142" t="s">
        <v>37</v>
      </c>
      <c r="T142" t="s">
        <v>36</v>
      </c>
      <c r="U142" t="s">
        <v>38</v>
      </c>
      <c r="V142">
        <v>2</v>
      </c>
      <c r="X142" t="s">
        <v>69</v>
      </c>
      <c r="Y142" t="s">
        <v>41</v>
      </c>
      <c r="Z142" t="s">
        <v>36</v>
      </c>
      <c r="AB142">
        <v>0</v>
      </c>
      <c r="AC142" s="17">
        <v>0</v>
      </c>
      <c r="AD142">
        <v>1</v>
      </c>
      <c r="AE142" s="17">
        <v>0</v>
      </c>
      <c r="AF142" s="17">
        <v>0</v>
      </c>
      <c r="AG142" t="s">
        <v>66</v>
      </c>
      <c r="AI142" s="11">
        <v>0</v>
      </c>
      <c r="AJ142" s="7">
        <v>0</v>
      </c>
      <c r="AK142" s="11">
        <v>0</v>
      </c>
      <c r="AL142" s="7">
        <v>1</v>
      </c>
      <c r="AM142" s="11">
        <v>0</v>
      </c>
      <c r="AN142" s="7">
        <v>1</v>
      </c>
      <c r="AO142" s="7">
        <v>1</v>
      </c>
      <c r="AP142" s="11">
        <v>0</v>
      </c>
      <c r="AT142" s="7" t="s">
        <v>502</v>
      </c>
      <c r="AU142" s="7">
        <v>5</v>
      </c>
      <c r="AW142" s="7">
        <v>1</v>
      </c>
      <c r="AX142" s="7">
        <v>1</v>
      </c>
      <c r="AY142" s="7">
        <v>0</v>
      </c>
      <c r="AZ142" s="7">
        <v>0</v>
      </c>
      <c r="BA142" s="7">
        <v>0</v>
      </c>
      <c r="BB142" s="7">
        <v>0</v>
      </c>
      <c r="BC142" s="7">
        <v>0</v>
      </c>
      <c r="BD142" s="7">
        <v>0</v>
      </c>
      <c r="BG142" s="11">
        <v>0</v>
      </c>
      <c r="BH142" s="11">
        <v>0</v>
      </c>
      <c r="BI142" s="11">
        <v>0</v>
      </c>
      <c r="BJ142" s="7">
        <v>0</v>
      </c>
      <c r="BK142" s="7">
        <v>1</v>
      </c>
      <c r="BL142" s="7">
        <v>1</v>
      </c>
      <c r="BM142" s="7">
        <v>1</v>
      </c>
      <c r="BN142" s="7">
        <v>0</v>
      </c>
      <c r="BO142" s="7">
        <v>0</v>
      </c>
    </row>
    <row r="143" spans="1:69" s="19" customFormat="1">
      <c r="A143">
        <v>142</v>
      </c>
      <c r="B143" s="19" t="s">
        <v>706</v>
      </c>
      <c r="C143" s="19">
        <v>9</v>
      </c>
      <c r="E143" s="19">
        <v>8</v>
      </c>
      <c r="G143" s="19">
        <v>4</v>
      </c>
      <c r="H143" s="19">
        <v>50</v>
      </c>
      <c r="I143" s="19" t="s">
        <v>33</v>
      </c>
      <c r="J143" s="19" t="s">
        <v>33</v>
      </c>
      <c r="K143" s="19">
        <v>8</v>
      </c>
      <c r="L143" s="26">
        <f t="shared" ref="L143:L146" si="16">H143*K143*0.1</f>
        <v>40</v>
      </c>
      <c r="M143" s="19" t="s">
        <v>34</v>
      </c>
      <c r="N143" s="19" t="s">
        <v>35</v>
      </c>
      <c r="Q143" s="19" t="s">
        <v>36</v>
      </c>
      <c r="S143" s="19" t="s">
        <v>37</v>
      </c>
      <c r="T143" s="19" t="s">
        <v>36</v>
      </c>
      <c r="U143" s="19" t="s">
        <v>38</v>
      </c>
      <c r="V143" s="19">
        <v>3</v>
      </c>
      <c r="W143" s="19" t="s">
        <v>707</v>
      </c>
      <c r="X143" s="19" t="s">
        <v>41</v>
      </c>
      <c r="Y143" s="19" t="s">
        <v>41</v>
      </c>
      <c r="Z143" s="19" t="s">
        <v>36</v>
      </c>
      <c r="AB143" s="19">
        <v>0</v>
      </c>
      <c r="AC143" s="19">
        <v>0</v>
      </c>
      <c r="AD143" s="19">
        <v>0</v>
      </c>
      <c r="AE143" s="19">
        <v>0</v>
      </c>
      <c r="AF143" s="19">
        <v>1</v>
      </c>
      <c r="AG143" s="19" t="s">
        <v>36</v>
      </c>
      <c r="AI143" s="20">
        <v>0</v>
      </c>
      <c r="AJ143" s="20">
        <v>0</v>
      </c>
      <c r="AK143" s="20">
        <v>0</v>
      </c>
      <c r="AL143" s="20"/>
      <c r="AM143" s="20">
        <v>1</v>
      </c>
      <c r="AN143" s="20">
        <v>0</v>
      </c>
      <c r="AO143" s="20">
        <v>0</v>
      </c>
      <c r="AP143" s="20">
        <v>0</v>
      </c>
      <c r="AQ143" s="20">
        <v>0</v>
      </c>
      <c r="AR143" s="20">
        <v>0</v>
      </c>
      <c r="AS143" s="20"/>
      <c r="AT143" s="20" t="s">
        <v>44</v>
      </c>
      <c r="AU143" s="20">
        <v>3</v>
      </c>
      <c r="AV143" s="20"/>
      <c r="AW143" s="20">
        <v>1</v>
      </c>
      <c r="AX143" s="20">
        <v>0</v>
      </c>
      <c r="AY143" s="20">
        <v>0</v>
      </c>
      <c r="AZ143" s="20">
        <v>0</v>
      </c>
      <c r="BA143" s="20">
        <v>0</v>
      </c>
      <c r="BB143" s="20">
        <v>0</v>
      </c>
      <c r="BC143" s="20">
        <v>0</v>
      </c>
      <c r="BD143" s="20">
        <v>1</v>
      </c>
      <c r="BE143" s="20"/>
      <c r="BF143" s="20"/>
      <c r="BG143" s="20">
        <v>0</v>
      </c>
      <c r="BH143" s="20">
        <v>1</v>
      </c>
      <c r="BI143" s="20">
        <v>0</v>
      </c>
      <c r="BJ143" s="20">
        <v>0</v>
      </c>
      <c r="BK143" s="20">
        <v>0</v>
      </c>
      <c r="BL143" s="20">
        <v>0</v>
      </c>
      <c r="BM143" s="20">
        <v>0</v>
      </c>
      <c r="BN143" s="20">
        <v>0</v>
      </c>
      <c r="BO143" s="20">
        <v>1</v>
      </c>
      <c r="BP143" s="20"/>
      <c r="BQ143" s="20"/>
    </row>
    <row r="144" spans="1:69" s="16" customFormat="1">
      <c r="A144" s="16">
        <v>143</v>
      </c>
      <c r="B144" s="16" t="s">
        <v>709</v>
      </c>
      <c r="C144" s="16">
        <v>11</v>
      </c>
      <c r="E144" s="16">
        <v>8</v>
      </c>
      <c r="G144" s="16">
        <v>4</v>
      </c>
      <c r="H144" s="50" t="s">
        <v>226</v>
      </c>
      <c r="I144" s="16" t="s">
        <v>33</v>
      </c>
      <c r="J144" s="16" t="s">
        <v>33</v>
      </c>
      <c r="K144" s="50" t="s">
        <v>501</v>
      </c>
      <c r="L144" s="106">
        <v>0</v>
      </c>
      <c r="M144" s="50" t="s">
        <v>925</v>
      </c>
      <c r="N144" s="16" t="s">
        <v>65</v>
      </c>
      <c r="O144" s="16">
        <v>9</v>
      </c>
      <c r="P144" s="106">
        <f>(L144*O144)*0.1</f>
        <v>0</v>
      </c>
      <c r="Q144" s="16" t="s">
        <v>36</v>
      </c>
      <c r="S144" s="16" t="s">
        <v>37</v>
      </c>
      <c r="T144" s="16" t="s">
        <v>36</v>
      </c>
      <c r="U144" s="16" t="s">
        <v>38</v>
      </c>
      <c r="V144" s="16">
        <v>2</v>
      </c>
      <c r="W144" s="16" t="s">
        <v>711</v>
      </c>
      <c r="X144" s="16" t="s">
        <v>69</v>
      </c>
      <c r="Y144" s="16" t="s">
        <v>41</v>
      </c>
      <c r="Z144" s="16" t="s">
        <v>36</v>
      </c>
      <c r="AB144" s="16">
        <v>0</v>
      </c>
      <c r="AC144" s="16">
        <v>0</v>
      </c>
      <c r="AD144" s="16">
        <v>0</v>
      </c>
      <c r="AE144" s="16">
        <v>0</v>
      </c>
      <c r="AF144" s="16">
        <v>1</v>
      </c>
      <c r="AG144" s="50" t="s">
        <v>66</v>
      </c>
      <c r="AI144" s="66">
        <v>1</v>
      </c>
      <c r="AJ144" s="66">
        <v>1</v>
      </c>
      <c r="AK144" s="66">
        <v>0</v>
      </c>
      <c r="AL144" s="66"/>
      <c r="AM144" s="66">
        <v>1</v>
      </c>
      <c r="AN144" s="66">
        <v>1</v>
      </c>
      <c r="AO144" s="66">
        <v>1</v>
      </c>
      <c r="AP144" s="66">
        <v>0</v>
      </c>
      <c r="AQ144" s="66">
        <v>0</v>
      </c>
      <c r="AR144" s="66">
        <v>0</v>
      </c>
      <c r="AS144" s="66"/>
      <c r="AT144" s="66" t="s">
        <v>53</v>
      </c>
      <c r="AU144" s="66">
        <v>1</v>
      </c>
      <c r="AV144" s="66"/>
      <c r="AW144" s="66">
        <v>1</v>
      </c>
      <c r="AX144" s="66">
        <v>1</v>
      </c>
      <c r="AY144" s="66">
        <v>1</v>
      </c>
      <c r="AZ144" s="66">
        <v>1</v>
      </c>
      <c r="BA144" s="66">
        <v>1</v>
      </c>
      <c r="BB144" s="66">
        <v>1</v>
      </c>
      <c r="BC144" s="66">
        <v>1</v>
      </c>
      <c r="BD144" s="66">
        <v>1</v>
      </c>
      <c r="BE144" s="66"/>
      <c r="BF144" s="66"/>
      <c r="BG144" s="66">
        <v>1</v>
      </c>
      <c r="BH144" s="66">
        <v>0</v>
      </c>
      <c r="BI144" s="66">
        <v>0</v>
      </c>
      <c r="BJ144" s="66">
        <v>0</v>
      </c>
      <c r="BK144" s="66">
        <v>1</v>
      </c>
      <c r="BL144" s="66">
        <v>1</v>
      </c>
      <c r="BM144" s="66">
        <v>1</v>
      </c>
      <c r="BN144" s="66">
        <v>0</v>
      </c>
      <c r="BO144" s="66">
        <v>1</v>
      </c>
      <c r="BP144" s="66"/>
      <c r="BQ144" s="66"/>
    </row>
    <row r="145" spans="1:69">
      <c r="A145">
        <v>144</v>
      </c>
      <c r="B145" t="s">
        <v>714</v>
      </c>
      <c r="C145">
        <v>1</v>
      </c>
      <c r="E145">
        <v>8</v>
      </c>
      <c r="G145">
        <v>4</v>
      </c>
      <c r="H145">
        <v>53</v>
      </c>
      <c r="I145" t="s">
        <v>33</v>
      </c>
      <c r="J145" t="s">
        <v>33</v>
      </c>
      <c r="K145">
        <v>8</v>
      </c>
      <c r="L145" s="23">
        <f t="shared" si="16"/>
        <v>42.400000000000006</v>
      </c>
      <c r="M145" t="s">
        <v>34</v>
      </c>
      <c r="N145" t="s">
        <v>65</v>
      </c>
      <c r="O145">
        <v>9</v>
      </c>
      <c r="P145" s="23">
        <f>(L145*O145)*0.1</f>
        <v>38.160000000000004</v>
      </c>
      <c r="Q145" t="s">
        <v>66</v>
      </c>
      <c r="R145" t="s">
        <v>715</v>
      </c>
      <c r="S145" t="s">
        <v>37</v>
      </c>
      <c r="T145" t="s">
        <v>36</v>
      </c>
      <c r="U145" t="s">
        <v>50</v>
      </c>
      <c r="X145" t="s">
        <v>69</v>
      </c>
      <c r="Y145" t="s">
        <v>69</v>
      </c>
      <c r="Z145" t="s">
        <v>36</v>
      </c>
      <c r="AB145">
        <v>1</v>
      </c>
      <c r="AC145" s="17">
        <v>0</v>
      </c>
      <c r="AD145">
        <v>0</v>
      </c>
      <c r="AE145" s="17">
        <v>0</v>
      </c>
      <c r="AF145" s="17">
        <v>0</v>
      </c>
      <c r="AG145" t="s">
        <v>66</v>
      </c>
      <c r="AI145" s="7">
        <v>1</v>
      </c>
      <c r="AJ145" s="7">
        <v>0</v>
      </c>
      <c r="AK145" s="11">
        <v>0</v>
      </c>
      <c r="AL145" s="7">
        <v>1</v>
      </c>
      <c r="AM145" s="7">
        <v>0</v>
      </c>
      <c r="AN145" s="7">
        <v>1</v>
      </c>
      <c r="AO145" s="7">
        <v>0</v>
      </c>
      <c r="AP145" s="11">
        <v>0</v>
      </c>
      <c r="AQ145" s="11">
        <v>0</v>
      </c>
      <c r="AR145" s="11">
        <v>0</v>
      </c>
      <c r="AT145" s="7" t="s">
        <v>44</v>
      </c>
      <c r="AU145" s="7">
        <v>2</v>
      </c>
      <c r="AW145" s="7">
        <v>0</v>
      </c>
      <c r="AX145" s="7">
        <v>0</v>
      </c>
      <c r="AY145" s="7">
        <v>0</v>
      </c>
      <c r="AZ145" s="7">
        <v>1</v>
      </c>
      <c r="BA145" s="7">
        <v>0</v>
      </c>
      <c r="BB145" s="7">
        <v>0</v>
      </c>
      <c r="BC145" s="7">
        <v>0</v>
      </c>
      <c r="BD145" s="7">
        <v>1</v>
      </c>
      <c r="BG145" s="11">
        <v>0</v>
      </c>
      <c r="BH145" s="11">
        <v>0</v>
      </c>
      <c r="BI145" s="11">
        <v>0</v>
      </c>
      <c r="BJ145" s="7">
        <v>1</v>
      </c>
      <c r="BK145" s="7">
        <v>1</v>
      </c>
      <c r="BL145" s="11">
        <v>0</v>
      </c>
      <c r="BM145" s="7">
        <v>1</v>
      </c>
      <c r="BN145" s="11">
        <v>0</v>
      </c>
      <c r="BO145" s="7">
        <v>1</v>
      </c>
      <c r="BQ145" s="7" t="s">
        <v>718</v>
      </c>
    </row>
    <row r="146" spans="1:69">
      <c r="A146">
        <v>145</v>
      </c>
      <c r="B146" t="s">
        <v>719</v>
      </c>
      <c r="C146">
        <v>2</v>
      </c>
      <c r="E146">
        <v>8</v>
      </c>
      <c r="G146">
        <v>4</v>
      </c>
      <c r="H146">
        <v>93</v>
      </c>
      <c r="I146" t="s">
        <v>33</v>
      </c>
      <c r="J146" t="s">
        <v>33</v>
      </c>
      <c r="K146">
        <v>9</v>
      </c>
      <c r="L146" s="23">
        <f t="shared" si="16"/>
        <v>83.7</v>
      </c>
      <c r="M146" t="s">
        <v>34</v>
      </c>
      <c r="N146" t="s">
        <v>35</v>
      </c>
      <c r="P146" s="23"/>
      <c r="Q146" t="s">
        <v>36</v>
      </c>
      <c r="S146" t="s">
        <v>108</v>
      </c>
      <c r="T146" t="s">
        <v>36</v>
      </c>
      <c r="U146" t="s">
        <v>38</v>
      </c>
      <c r="V146" s="22" t="s">
        <v>720</v>
      </c>
      <c r="W146" t="s">
        <v>721</v>
      </c>
      <c r="X146" t="s">
        <v>41</v>
      </c>
      <c r="Y146" t="s">
        <v>41</v>
      </c>
      <c r="Z146" t="s">
        <v>36</v>
      </c>
      <c r="AB146">
        <v>0</v>
      </c>
      <c r="AC146" s="17">
        <v>0</v>
      </c>
      <c r="AD146">
        <v>0</v>
      </c>
      <c r="AE146" s="17">
        <v>1</v>
      </c>
      <c r="AF146" s="17">
        <v>0</v>
      </c>
      <c r="AG146" t="s">
        <v>36</v>
      </c>
      <c r="AI146" s="7">
        <v>1</v>
      </c>
      <c r="AJ146" s="11">
        <v>0</v>
      </c>
      <c r="AK146" s="11">
        <v>0</v>
      </c>
      <c r="AL146" s="7">
        <v>1</v>
      </c>
      <c r="AM146" s="11">
        <v>0</v>
      </c>
      <c r="AN146" s="7">
        <v>1</v>
      </c>
      <c r="AO146" s="7">
        <v>1</v>
      </c>
      <c r="AP146" s="11">
        <v>0</v>
      </c>
      <c r="AQ146" s="11">
        <v>0</v>
      </c>
      <c r="AR146" s="11">
        <v>0</v>
      </c>
      <c r="AT146" s="7" t="s">
        <v>53</v>
      </c>
      <c r="AU146" s="7">
        <v>2</v>
      </c>
      <c r="AW146" s="7">
        <v>1</v>
      </c>
      <c r="AX146" s="7">
        <v>0</v>
      </c>
      <c r="AY146" s="7">
        <v>0</v>
      </c>
      <c r="AZ146" s="7">
        <v>1</v>
      </c>
      <c r="BA146" s="7">
        <v>1</v>
      </c>
      <c r="BB146" s="7">
        <v>1</v>
      </c>
      <c r="BC146" s="7">
        <v>0</v>
      </c>
      <c r="BD146" s="7">
        <v>1</v>
      </c>
      <c r="BG146" s="11">
        <v>0</v>
      </c>
      <c r="BH146" s="11">
        <v>0</v>
      </c>
      <c r="BI146" s="7">
        <v>0</v>
      </c>
      <c r="BJ146" s="7">
        <v>0</v>
      </c>
      <c r="BK146" s="7">
        <v>0</v>
      </c>
      <c r="BL146" s="11">
        <v>0</v>
      </c>
      <c r="BM146" s="7">
        <v>1</v>
      </c>
      <c r="BN146" s="11">
        <v>0</v>
      </c>
      <c r="BO146" s="7">
        <v>1</v>
      </c>
    </row>
    <row r="147" spans="1:69" ht="31.2">
      <c r="A147">
        <v>146</v>
      </c>
      <c r="B147" t="s">
        <v>724</v>
      </c>
      <c r="C147">
        <v>2</v>
      </c>
      <c r="E147">
        <v>8</v>
      </c>
      <c r="G147">
        <v>2</v>
      </c>
      <c r="H147" s="22" t="s">
        <v>226</v>
      </c>
      <c r="I147" t="s">
        <v>33</v>
      </c>
      <c r="J147" t="s">
        <v>33</v>
      </c>
      <c r="K147" s="22" t="s">
        <v>501</v>
      </c>
      <c r="L147" s="70">
        <v>0</v>
      </c>
      <c r="M147" s="22" t="s">
        <v>501</v>
      </c>
      <c r="N147" s="22" t="s">
        <v>501</v>
      </c>
      <c r="O147">
        <v>7</v>
      </c>
      <c r="P147" s="70">
        <f>(L147*O147)*0.1</f>
        <v>0</v>
      </c>
      <c r="Q147" t="s">
        <v>66</v>
      </c>
      <c r="S147" t="s">
        <v>37</v>
      </c>
      <c r="T147" t="s">
        <v>66</v>
      </c>
      <c r="U147" t="s">
        <v>38</v>
      </c>
      <c r="V147">
        <v>1</v>
      </c>
      <c r="W147" t="s">
        <v>725</v>
      </c>
      <c r="X147" t="s">
        <v>69</v>
      </c>
      <c r="Y147" t="s">
        <v>41</v>
      </c>
      <c r="Z147" t="s">
        <v>36</v>
      </c>
      <c r="AB147">
        <v>1</v>
      </c>
      <c r="AC147" s="17">
        <v>0</v>
      </c>
      <c r="AD147">
        <v>0</v>
      </c>
      <c r="AE147" s="17">
        <v>0</v>
      </c>
      <c r="AF147" s="17">
        <v>0</v>
      </c>
      <c r="AG147" t="s">
        <v>66</v>
      </c>
      <c r="AI147" s="7">
        <v>1</v>
      </c>
      <c r="AJ147" s="7">
        <v>1</v>
      </c>
      <c r="AK147" s="11">
        <v>0</v>
      </c>
      <c r="AL147" s="7">
        <v>1</v>
      </c>
      <c r="AM147" s="11">
        <v>0</v>
      </c>
      <c r="AN147" s="7">
        <v>1</v>
      </c>
      <c r="AO147" s="7">
        <v>1</v>
      </c>
      <c r="AP147" s="11">
        <v>0</v>
      </c>
      <c r="AQ147" s="11">
        <v>0</v>
      </c>
      <c r="AR147" s="11">
        <v>0</v>
      </c>
      <c r="AT147" s="7" t="s">
        <v>53</v>
      </c>
      <c r="AU147" s="7">
        <v>1</v>
      </c>
      <c r="AW147" s="7">
        <v>1</v>
      </c>
      <c r="AX147" s="7">
        <v>0</v>
      </c>
      <c r="AY147" s="7">
        <v>1</v>
      </c>
      <c r="AZ147" s="7">
        <v>1</v>
      </c>
      <c r="BA147" s="7">
        <v>0</v>
      </c>
      <c r="BB147" s="7">
        <v>0</v>
      </c>
      <c r="BC147" s="7">
        <v>0</v>
      </c>
      <c r="BD147" s="7">
        <v>1</v>
      </c>
      <c r="BG147" s="11">
        <v>0</v>
      </c>
      <c r="BH147" s="7">
        <v>0</v>
      </c>
      <c r="BI147" s="7">
        <v>0</v>
      </c>
      <c r="BJ147" s="7">
        <v>0</v>
      </c>
      <c r="BK147" s="7">
        <v>0</v>
      </c>
      <c r="BL147" s="7">
        <v>0</v>
      </c>
      <c r="BM147" s="7">
        <v>0</v>
      </c>
      <c r="BN147" s="7">
        <v>0</v>
      </c>
      <c r="BO147" s="7">
        <v>0</v>
      </c>
      <c r="BP147" s="7" t="s">
        <v>501</v>
      </c>
      <c r="BQ147" s="78" t="s">
        <v>741</v>
      </c>
    </row>
    <row r="148" spans="1:69">
      <c r="A148">
        <v>147</v>
      </c>
      <c r="B148" t="s">
        <v>727</v>
      </c>
      <c r="C148">
        <v>6</v>
      </c>
      <c r="E148">
        <v>8</v>
      </c>
      <c r="G148">
        <v>4</v>
      </c>
      <c r="H148">
        <v>70</v>
      </c>
      <c r="I148" t="s">
        <v>33</v>
      </c>
      <c r="J148" t="s">
        <v>33</v>
      </c>
      <c r="K148">
        <v>9</v>
      </c>
      <c r="L148" s="23">
        <f t="shared" ref="L148:L169" si="17">H148*K148*0.1</f>
        <v>63</v>
      </c>
      <c r="M148" t="s">
        <v>34</v>
      </c>
      <c r="N148" t="s">
        <v>35</v>
      </c>
      <c r="Q148" t="s">
        <v>66</v>
      </c>
      <c r="R148" t="s">
        <v>728</v>
      </c>
      <c r="S148" t="s">
        <v>37</v>
      </c>
      <c r="T148" t="s">
        <v>36</v>
      </c>
      <c r="U148" t="s">
        <v>38</v>
      </c>
      <c r="V148">
        <v>2</v>
      </c>
      <c r="W148" t="s">
        <v>729</v>
      </c>
      <c r="X148" t="s">
        <v>41</v>
      </c>
      <c r="Y148" t="s">
        <v>41</v>
      </c>
      <c r="Z148" t="s">
        <v>36</v>
      </c>
      <c r="AB148">
        <v>0</v>
      </c>
      <c r="AC148" s="17">
        <v>0</v>
      </c>
      <c r="AD148">
        <v>0</v>
      </c>
      <c r="AE148" s="17">
        <v>0</v>
      </c>
      <c r="AF148">
        <v>1</v>
      </c>
      <c r="AG148" t="s">
        <v>36</v>
      </c>
      <c r="AI148" s="7">
        <v>1</v>
      </c>
      <c r="AJ148" s="7">
        <v>0</v>
      </c>
      <c r="AK148" s="11">
        <v>0</v>
      </c>
      <c r="AL148" s="7">
        <v>1</v>
      </c>
      <c r="AM148" s="11">
        <v>0</v>
      </c>
      <c r="AN148" s="7">
        <v>0</v>
      </c>
      <c r="AO148" s="7">
        <v>0</v>
      </c>
      <c r="AP148" s="11">
        <v>0</v>
      </c>
      <c r="AQ148" s="11">
        <v>0</v>
      </c>
      <c r="AR148" s="11">
        <v>0</v>
      </c>
      <c r="AT148" s="7" t="s">
        <v>53</v>
      </c>
      <c r="AU148" s="7">
        <v>2</v>
      </c>
      <c r="AW148" s="7">
        <v>1</v>
      </c>
      <c r="AX148" s="7">
        <v>0</v>
      </c>
      <c r="AY148" s="7">
        <v>0</v>
      </c>
      <c r="AZ148" s="7">
        <v>0</v>
      </c>
      <c r="BA148" s="7">
        <v>0</v>
      </c>
      <c r="BB148" s="7">
        <v>0</v>
      </c>
      <c r="BC148" s="7">
        <v>0</v>
      </c>
      <c r="BD148" s="7">
        <v>0</v>
      </c>
      <c r="BG148" s="11">
        <v>0</v>
      </c>
      <c r="BH148" s="11">
        <v>0</v>
      </c>
      <c r="BI148" s="7">
        <v>1</v>
      </c>
      <c r="BJ148" s="11">
        <v>0</v>
      </c>
      <c r="BK148" s="7">
        <v>1</v>
      </c>
      <c r="BL148" s="7">
        <v>1</v>
      </c>
      <c r="BM148" s="7">
        <v>1</v>
      </c>
      <c r="BN148" s="7">
        <v>0</v>
      </c>
      <c r="BO148" s="7">
        <v>0</v>
      </c>
    </row>
    <row r="149" spans="1:69" s="13" customFormat="1" ht="67.05" customHeight="1">
      <c r="A149">
        <v>148</v>
      </c>
      <c r="B149" s="13" t="s">
        <v>788</v>
      </c>
      <c r="C149" s="13">
        <v>4</v>
      </c>
      <c r="E149" s="13">
        <v>9</v>
      </c>
      <c r="G149" s="13">
        <v>4</v>
      </c>
      <c r="H149" s="51">
        <v>230</v>
      </c>
      <c r="I149" s="13" t="s">
        <v>33</v>
      </c>
      <c r="J149" s="13" t="s">
        <v>33</v>
      </c>
      <c r="K149" s="64" t="s">
        <v>502</v>
      </c>
      <c r="L149" s="68">
        <v>0</v>
      </c>
      <c r="M149" s="64" t="s">
        <v>925</v>
      </c>
      <c r="N149" s="64" t="s">
        <v>65</v>
      </c>
      <c r="O149" s="64" t="s">
        <v>501</v>
      </c>
      <c r="P149" s="64">
        <v>0</v>
      </c>
      <c r="Q149" s="13" t="s">
        <v>66</v>
      </c>
      <c r="R149" s="65" t="s">
        <v>886</v>
      </c>
      <c r="S149" s="13" t="s">
        <v>108</v>
      </c>
      <c r="T149" s="13" t="s">
        <v>36</v>
      </c>
      <c r="U149" s="13" t="s">
        <v>50</v>
      </c>
      <c r="X149" s="13" t="s">
        <v>41</v>
      </c>
      <c r="Y149" s="13" t="s">
        <v>41</v>
      </c>
      <c r="Z149" s="13" t="s">
        <v>36</v>
      </c>
      <c r="AB149" s="13">
        <v>0</v>
      </c>
      <c r="AC149" s="13">
        <v>0</v>
      </c>
      <c r="AD149" s="13">
        <v>0</v>
      </c>
      <c r="AE149" s="13">
        <v>0</v>
      </c>
      <c r="AF149" s="13">
        <v>1</v>
      </c>
      <c r="AG149" s="13" t="s">
        <v>36</v>
      </c>
      <c r="AI149" s="81">
        <v>1</v>
      </c>
      <c r="AJ149" s="81">
        <v>0</v>
      </c>
      <c r="AK149" s="81">
        <v>1</v>
      </c>
      <c r="AL149" s="81">
        <v>1</v>
      </c>
      <c r="AM149" s="81">
        <v>0</v>
      </c>
      <c r="AN149" s="81">
        <v>0</v>
      </c>
      <c r="AO149" s="81">
        <v>0</v>
      </c>
      <c r="AP149" s="81">
        <v>0</v>
      </c>
      <c r="AQ149" s="81">
        <v>0</v>
      </c>
      <c r="AR149" s="81">
        <v>0</v>
      </c>
      <c r="AS149" s="81"/>
      <c r="AT149" s="81" t="s">
        <v>44</v>
      </c>
      <c r="AU149" s="82">
        <v>5</v>
      </c>
      <c r="AV149" s="81"/>
      <c r="AW149" s="81">
        <v>1</v>
      </c>
      <c r="AX149" s="81">
        <v>0</v>
      </c>
      <c r="AY149" s="81">
        <v>0</v>
      </c>
      <c r="AZ149" s="81">
        <v>0</v>
      </c>
      <c r="BA149" s="81">
        <v>0</v>
      </c>
      <c r="BB149" s="81">
        <v>1</v>
      </c>
      <c r="BC149" s="81">
        <v>0</v>
      </c>
      <c r="BD149" s="81">
        <v>1</v>
      </c>
      <c r="BE149" s="81"/>
      <c r="BF149" s="81"/>
      <c r="BG149" s="81">
        <v>0</v>
      </c>
      <c r="BH149" s="81">
        <v>0</v>
      </c>
      <c r="BI149" s="81">
        <v>0</v>
      </c>
      <c r="BJ149" s="81">
        <v>0</v>
      </c>
      <c r="BK149" s="81">
        <v>0</v>
      </c>
      <c r="BL149" s="81">
        <v>0</v>
      </c>
      <c r="BM149" s="81">
        <v>1</v>
      </c>
      <c r="BN149" s="81">
        <v>1</v>
      </c>
      <c r="BO149" s="81">
        <v>1</v>
      </c>
      <c r="BP149" s="81"/>
      <c r="BQ149" s="81" t="s">
        <v>795</v>
      </c>
    </row>
    <row r="150" spans="1:69" s="17" customFormat="1">
      <c r="A150">
        <v>149</v>
      </c>
      <c r="B150" s="17" t="s">
        <v>796</v>
      </c>
      <c r="C150" s="17">
        <v>2</v>
      </c>
      <c r="E150" s="17">
        <v>8</v>
      </c>
      <c r="G150" s="17">
        <v>2</v>
      </c>
      <c r="H150" s="52">
        <v>35</v>
      </c>
      <c r="I150" s="17" t="s">
        <v>33</v>
      </c>
      <c r="J150" s="17" t="s">
        <v>33</v>
      </c>
      <c r="K150" s="17">
        <v>8</v>
      </c>
      <c r="L150" s="23">
        <f t="shared" si="17"/>
        <v>28</v>
      </c>
      <c r="M150" s="17" t="s">
        <v>92</v>
      </c>
      <c r="N150" s="17" t="s">
        <v>35</v>
      </c>
      <c r="Q150" s="17" t="s">
        <v>36</v>
      </c>
      <c r="S150" s="17" t="s">
        <v>37</v>
      </c>
      <c r="T150" s="17" t="s">
        <v>36</v>
      </c>
      <c r="U150" s="17" t="s">
        <v>50</v>
      </c>
      <c r="X150" s="17" t="s">
        <v>69</v>
      </c>
      <c r="Y150" s="17" t="s">
        <v>41</v>
      </c>
      <c r="Z150" s="17" t="s">
        <v>36</v>
      </c>
      <c r="AB150" s="17">
        <v>0</v>
      </c>
      <c r="AC150" s="17">
        <v>0</v>
      </c>
      <c r="AD150" s="17">
        <v>1</v>
      </c>
      <c r="AE150" s="17">
        <v>0</v>
      </c>
      <c r="AF150" s="17">
        <v>0</v>
      </c>
      <c r="AG150" s="17" t="s">
        <v>36</v>
      </c>
      <c r="AI150" s="11">
        <v>1</v>
      </c>
      <c r="AJ150" s="11">
        <v>1</v>
      </c>
      <c r="AK150" s="11">
        <v>0</v>
      </c>
      <c r="AL150" s="11"/>
      <c r="AM150" s="11">
        <v>1</v>
      </c>
      <c r="AN150" s="11">
        <v>0</v>
      </c>
      <c r="AO150" s="11">
        <v>1</v>
      </c>
      <c r="AP150" s="11">
        <v>0</v>
      </c>
      <c r="AQ150" s="11">
        <v>0</v>
      </c>
      <c r="AR150" s="11">
        <v>0</v>
      </c>
      <c r="AS150" s="11"/>
      <c r="AT150" s="11" t="s">
        <v>53</v>
      </c>
      <c r="AU150" s="11">
        <v>2</v>
      </c>
      <c r="AV150" s="11"/>
      <c r="AW150" s="11">
        <v>1</v>
      </c>
      <c r="AX150" s="11">
        <v>0</v>
      </c>
      <c r="AY150" s="11">
        <v>0</v>
      </c>
      <c r="AZ150" s="11">
        <v>0</v>
      </c>
      <c r="BA150" s="11">
        <v>1</v>
      </c>
      <c r="BB150" s="11">
        <v>0</v>
      </c>
      <c r="BC150" s="11">
        <v>0</v>
      </c>
      <c r="BD150" s="11">
        <v>1</v>
      </c>
      <c r="BE150" s="11"/>
      <c r="BF150" s="11"/>
      <c r="BG150" s="11">
        <v>0</v>
      </c>
      <c r="BH150" s="11">
        <v>0</v>
      </c>
      <c r="BI150" s="11">
        <v>0</v>
      </c>
      <c r="BJ150" s="11">
        <v>0</v>
      </c>
      <c r="BK150" s="11">
        <v>1</v>
      </c>
      <c r="BL150" s="11">
        <v>0</v>
      </c>
      <c r="BM150" s="11">
        <v>1</v>
      </c>
      <c r="BN150" s="11">
        <v>0</v>
      </c>
      <c r="BO150" s="11">
        <v>0</v>
      </c>
      <c r="BP150" s="11"/>
      <c r="BQ150" s="11"/>
    </row>
    <row r="151" spans="1:69" s="19" customFormat="1">
      <c r="A151">
        <v>150</v>
      </c>
      <c r="B151" s="19" t="s">
        <v>798</v>
      </c>
      <c r="C151" s="19">
        <v>2</v>
      </c>
      <c r="E151" s="19">
        <v>9</v>
      </c>
      <c r="G151" s="19">
        <v>2</v>
      </c>
      <c r="H151" s="85">
        <v>10</v>
      </c>
      <c r="I151" s="19" t="s">
        <v>33</v>
      </c>
      <c r="J151" s="19" t="s">
        <v>33</v>
      </c>
      <c r="K151" s="19">
        <v>8</v>
      </c>
      <c r="L151" s="26">
        <f t="shared" si="17"/>
        <v>8</v>
      </c>
      <c r="M151" s="19" t="s">
        <v>34</v>
      </c>
      <c r="N151" s="19" t="s">
        <v>35</v>
      </c>
      <c r="Q151" s="19" t="s">
        <v>66</v>
      </c>
      <c r="R151" s="19" t="s">
        <v>799</v>
      </c>
      <c r="S151" s="19" t="s">
        <v>37</v>
      </c>
      <c r="T151" s="19" t="s">
        <v>36</v>
      </c>
      <c r="U151" s="19" t="s">
        <v>38</v>
      </c>
      <c r="V151" s="19">
        <v>1</v>
      </c>
      <c r="W151" s="19" t="s">
        <v>800</v>
      </c>
      <c r="X151" s="19" t="s">
        <v>41</v>
      </c>
      <c r="Y151" s="19" t="s">
        <v>41</v>
      </c>
      <c r="Z151" s="19" t="s">
        <v>36</v>
      </c>
      <c r="AB151" s="19">
        <v>0</v>
      </c>
      <c r="AC151" s="19">
        <v>0</v>
      </c>
      <c r="AD151" s="19">
        <v>0</v>
      </c>
      <c r="AE151" s="19">
        <v>0</v>
      </c>
      <c r="AF151" s="19">
        <v>1</v>
      </c>
      <c r="AG151" s="19" t="s">
        <v>36</v>
      </c>
      <c r="AI151" s="20">
        <v>0</v>
      </c>
      <c r="AJ151" s="20">
        <v>0</v>
      </c>
      <c r="AK151" s="20">
        <v>0</v>
      </c>
      <c r="AL151" s="20">
        <v>1</v>
      </c>
      <c r="AM151" s="20">
        <v>0</v>
      </c>
      <c r="AN151" s="20">
        <v>1</v>
      </c>
      <c r="AO151" s="20">
        <v>0</v>
      </c>
      <c r="AP151" s="20">
        <v>0</v>
      </c>
      <c r="AQ151" s="20">
        <v>0</v>
      </c>
      <c r="AR151" s="20">
        <v>0</v>
      </c>
      <c r="AS151" s="20"/>
      <c r="AT151" s="20" t="s">
        <v>53</v>
      </c>
      <c r="AU151" s="20">
        <v>3</v>
      </c>
      <c r="AV151" s="86"/>
      <c r="AW151" s="20">
        <v>0</v>
      </c>
      <c r="AX151" s="20">
        <v>0</v>
      </c>
      <c r="AY151" s="20">
        <v>0</v>
      </c>
      <c r="AZ151" s="20">
        <v>0</v>
      </c>
      <c r="BA151" s="20">
        <v>0</v>
      </c>
      <c r="BB151" s="20">
        <v>0</v>
      </c>
      <c r="BC151" s="20">
        <v>0</v>
      </c>
      <c r="BD151" s="20">
        <v>0</v>
      </c>
      <c r="BE151" s="86" t="s">
        <v>502</v>
      </c>
      <c r="BF151" s="86"/>
      <c r="BG151" s="20">
        <v>0</v>
      </c>
      <c r="BH151" s="20">
        <v>0</v>
      </c>
      <c r="BI151" s="20">
        <v>0</v>
      </c>
      <c r="BJ151" s="20">
        <v>0</v>
      </c>
      <c r="BK151" s="20">
        <v>0</v>
      </c>
      <c r="BL151" s="20">
        <v>0</v>
      </c>
      <c r="BM151" s="20">
        <v>0</v>
      </c>
      <c r="BN151" s="20">
        <v>0</v>
      </c>
      <c r="BO151" s="20">
        <v>0</v>
      </c>
      <c r="BP151" s="86" t="s">
        <v>502</v>
      </c>
      <c r="BQ151" s="20"/>
    </row>
    <row r="152" spans="1:69">
      <c r="A152">
        <v>151</v>
      </c>
      <c r="B152" t="s">
        <v>801</v>
      </c>
      <c r="C152">
        <v>2</v>
      </c>
      <c r="E152">
        <v>6</v>
      </c>
      <c r="F152">
        <v>8</v>
      </c>
      <c r="G152">
        <v>4</v>
      </c>
      <c r="H152" s="53">
        <v>50</v>
      </c>
      <c r="I152" t="s">
        <v>33</v>
      </c>
      <c r="J152" t="s">
        <v>33</v>
      </c>
      <c r="K152">
        <v>8</v>
      </c>
      <c r="L152" s="23">
        <f t="shared" si="17"/>
        <v>40</v>
      </c>
      <c r="M152" t="s">
        <v>34</v>
      </c>
      <c r="N152" t="s">
        <v>65</v>
      </c>
      <c r="O152" s="22" t="s">
        <v>502</v>
      </c>
      <c r="P152" s="70">
        <v>0</v>
      </c>
      <c r="Q152" t="s">
        <v>66</v>
      </c>
      <c r="R152" t="s">
        <v>803</v>
      </c>
      <c r="S152" t="s">
        <v>37</v>
      </c>
      <c r="T152" t="s">
        <v>36</v>
      </c>
      <c r="U152" t="s">
        <v>50</v>
      </c>
      <c r="X152" t="s">
        <v>41</v>
      </c>
      <c r="Y152" t="s">
        <v>41</v>
      </c>
      <c r="Z152" t="s">
        <v>36</v>
      </c>
      <c r="AB152" s="17">
        <v>0</v>
      </c>
      <c r="AC152" s="17">
        <v>0</v>
      </c>
      <c r="AD152" s="17">
        <v>0</v>
      </c>
      <c r="AE152" s="17">
        <v>0</v>
      </c>
      <c r="AF152">
        <v>1</v>
      </c>
      <c r="AG152" t="s">
        <v>36</v>
      </c>
      <c r="AI152" s="11">
        <v>0</v>
      </c>
      <c r="AJ152" s="11">
        <v>0</v>
      </c>
      <c r="AK152" s="11">
        <v>0</v>
      </c>
      <c r="AL152" s="7">
        <v>1</v>
      </c>
      <c r="AM152" s="11">
        <v>0</v>
      </c>
      <c r="AN152" s="7">
        <v>1</v>
      </c>
      <c r="AO152" s="11">
        <v>0</v>
      </c>
      <c r="AP152" s="11">
        <v>0</v>
      </c>
      <c r="AQ152" s="11">
        <v>0</v>
      </c>
      <c r="AR152" s="11">
        <v>0</v>
      </c>
      <c r="AT152" s="7" t="s">
        <v>53</v>
      </c>
      <c r="AU152" s="7">
        <v>2</v>
      </c>
      <c r="AW152" s="7">
        <v>1</v>
      </c>
      <c r="AX152" s="7">
        <v>0</v>
      </c>
      <c r="AY152" s="7">
        <v>0</v>
      </c>
      <c r="AZ152" s="7">
        <v>0</v>
      </c>
      <c r="BA152" s="7">
        <v>0</v>
      </c>
      <c r="BB152" s="7">
        <v>0</v>
      </c>
      <c r="BC152" s="7">
        <v>0</v>
      </c>
      <c r="BD152" s="7">
        <v>0</v>
      </c>
      <c r="BF152" s="11"/>
      <c r="BG152" s="11">
        <v>0</v>
      </c>
      <c r="BH152" s="11">
        <v>0</v>
      </c>
      <c r="BI152" s="11">
        <v>0</v>
      </c>
      <c r="BJ152" s="11">
        <v>0</v>
      </c>
      <c r="BK152" s="7">
        <v>1</v>
      </c>
      <c r="BL152" s="7">
        <v>1</v>
      </c>
      <c r="BM152" s="11">
        <v>0</v>
      </c>
      <c r="BN152" s="11">
        <v>0</v>
      </c>
      <c r="BO152" s="7">
        <v>1</v>
      </c>
    </row>
    <row r="153" spans="1:69" s="19" customFormat="1">
      <c r="A153">
        <v>152</v>
      </c>
      <c r="B153" s="19" t="s">
        <v>805</v>
      </c>
      <c r="C153" s="19">
        <v>2</v>
      </c>
      <c r="E153" s="19">
        <v>8</v>
      </c>
      <c r="G153" s="19">
        <v>4</v>
      </c>
      <c r="H153" s="85">
        <v>68</v>
      </c>
      <c r="I153" s="19" t="s">
        <v>33</v>
      </c>
      <c r="J153" s="19" t="s">
        <v>33</v>
      </c>
      <c r="K153" s="19">
        <v>8</v>
      </c>
      <c r="L153" s="26">
        <f t="shared" si="17"/>
        <v>54.400000000000006</v>
      </c>
      <c r="M153" s="19" t="s">
        <v>34</v>
      </c>
      <c r="N153" s="19" t="s">
        <v>35</v>
      </c>
      <c r="Q153" s="19" t="s">
        <v>66</v>
      </c>
      <c r="R153" s="19" t="s">
        <v>562</v>
      </c>
      <c r="S153" s="19" t="s">
        <v>37</v>
      </c>
      <c r="T153" s="19" t="s">
        <v>36</v>
      </c>
      <c r="U153" s="19" t="s">
        <v>50</v>
      </c>
      <c r="X153" s="19" t="s">
        <v>69</v>
      </c>
      <c r="Y153" s="19" t="s">
        <v>41</v>
      </c>
      <c r="Z153" s="19" t="s">
        <v>36</v>
      </c>
      <c r="AB153" s="19">
        <v>0</v>
      </c>
      <c r="AC153" s="19">
        <v>0</v>
      </c>
      <c r="AD153" s="19">
        <v>1</v>
      </c>
      <c r="AE153" s="19">
        <v>0</v>
      </c>
      <c r="AF153" s="19">
        <v>0</v>
      </c>
      <c r="AG153" s="19" t="s">
        <v>66</v>
      </c>
      <c r="AI153" s="20">
        <v>0</v>
      </c>
      <c r="AJ153" s="20">
        <v>1</v>
      </c>
      <c r="AK153" s="20">
        <v>0</v>
      </c>
      <c r="AL153" s="20">
        <v>1</v>
      </c>
      <c r="AM153" s="20">
        <v>0</v>
      </c>
      <c r="AN153" s="20">
        <v>0</v>
      </c>
      <c r="AO153" s="20">
        <v>0</v>
      </c>
      <c r="AP153" s="20">
        <v>0</v>
      </c>
      <c r="AQ153" s="20">
        <v>0</v>
      </c>
      <c r="AR153" s="20">
        <v>0</v>
      </c>
      <c r="AS153" s="20"/>
      <c r="AT153" s="20" t="s">
        <v>44</v>
      </c>
      <c r="AU153" s="20">
        <v>3</v>
      </c>
      <c r="AV153" s="20"/>
      <c r="AW153" s="20">
        <v>1</v>
      </c>
      <c r="AX153" s="20">
        <v>1</v>
      </c>
      <c r="AY153" s="20">
        <v>0</v>
      </c>
      <c r="AZ153" s="20">
        <v>0</v>
      </c>
      <c r="BA153" s="20">
        <v>0</v>
      </c>
      <c r="BB153" s="20">
        <v>0</v>
      </c>
      <c r="BC153" s="20">
        <v>0</v>
      </c>
      <c r="BD153" s="20">
        <v>0</v>
      </c>
      <c r="BE153" s="20"/>
      <c r="BF153" s="20"/>
      <c r="BG153" s="20">
        <v>0</v>
      </c>
      <c r="BH153" s="20">
        <v>0</v>
      </c>
      <c r="BI153" s="20">
        <v>1</v>
      </c>
      <c r="BJ153" s="20">
        <v>0</v>
      </c>
      <c r="BK153" s="20">
        <v>0</v>
      </c>
      <c r="BL153" s="20">
        <v>0</v>
      </c>
      <c r="BM153" s="20">
        <v>1</v>
      </c>
      <c r="BN153" s="20">
        <v>0</v>
      </c>
      <c r="BO153" s="20">
        <v>0</v>
      </c>
      <c r="BP153" s="20"/>
      <c r="BQ153" s="20"/>
    </row>
    <row r="154" spans="1:69">
      <c r="A154">
        <v>153</v>
      </c>
      <c r="B154" t="s">
        <v>807</v>
      </c>
      <c r="C154">
        <v>1</v>
      </c>
      <c r="E154">
        <v>5</v>
      </c>
      <c r="G154">
        <v>3</v>
      </c>
      <c r="H154" s="53">
        <v>21</v>
      </c>
      <c r="I154" t="s">
        <v>33</v>
      </c>
      <c r="J154" t="s">
        <v>33</v>
      </c>
      <c r="K154">
        <v>9</v>
      </c>
      <c r="L154" s="23">
        <f t="shared" si="17"/>
        <v>18.900000000000002</v>
      </c>
      <c r="M154" t="s">
        <v>99</v>
      </c>
      <c r="N154" t="s">
        <v>113</v>
      </c>
      <c r="Q154" t="s">
        <v>36</v>
      </c>
      <c r="S154" t="s">
        <v>37</v>
      </c>
      <c r="T154" t="s">
        <v>36</v>
      </c>
      <c r="U154" t="s">
        <v>50</v>
      </c>
      <c r="X154" t="s">
        <v>69</v>
      </c>
      <c r="Y154" t="s">
        <v>41</v>
      </c>
      <c r="Z154" t="s">
        <v>36</v>
      </c>
      <c r="AB154">
        <v>1</v>
      </c>
      <c r="AC154" s="17">
        <v>0</v>
      </c>
      <c r="AD154">
        <v>0</v>
      </c>
      <c r="AE154" s="17">
        <v>0</v>
      </c>
      <c r="AF154" s="17">
        <v>0</v>
      </c>
      <c r="AG154" t="s">
        <v>36</v>
      </c>
      <c r="AI154" s="11">
        <v>0</v>
      </c>
      <c r="AJ154" s="7">
        <v>0</v>
      </c>
      <c r="AK154" s="11">
        <v>0</v>
      </c>
      <c r="AM154" s="11">
        <v>0</v>
      </c>
      <c r="AN154" s="11">
        <v>0</v>
      </c>
      <c r="AO154" s="11">
        <v>0</v>
      </c>
      <c r="AP154" s="11">
        <v>0</v>
      </c>
      <c r="AQ154" s="11">
        <v>0</v>
      </c>
      <c r="AR154" s="7">
        <v>1</v>
      </c>
      <c r="AT154" s="7" t="s">
        <v>44</v>
      </c>
      <c r="AU154" s="7">
        <v>1</v>
      </c>
      <c r="AW154" s="7">
        <v>1</v>
      </c>
      <c r="AX154" s="7">
        <v>1</v>
      </c>
      <c r="AY154" s="7">
        <v>0</v>
      </c>
      <c r="AZ154" s="7">
        <v>0</v>
      </c>
      <c r="BA154" s="7">
        <v>1</v>
      </c>
      <c r="BB154" s="7">
        <v>0</v>
      </c>
      <c r="BC154" s="7">
        <v>0</v>
      </c>
      <c r="BD154" s="7">
        <v>1</v>
      </c>
      <c r="BF154" s="11"/>
      <c r="BG154" s="11">
        <v>0</v>
      </c>
      <c r="BH154" s="11">
        <v>0</v>
      </c>
      <c r="BI154" s="11">
        <v>0</v>
      </c>
      <c r="BJ154" s="11">
        <v>0</v>
      </c>
      <c r="BK154" s="11">
        <v>0</v>
      </c>
      <c r="BL154" s="11">
        <v>0</v>
      </c>
      <c r="BM154" s="7">
        <v>1</v>
      </c>
      <c r="BN154" s="7">
        <v>1</v>
      </c>
      <c r="BO154" s="7">
        <v>1</v>
      </c>
      <c r="BQ154" s="7" t="s">
        <v>808</v>
      </c>
    </row>
    <row r="155" spans="1:69">
      <c r="A155">
        <v>154</v>
      </c>
      <c r="B155" t="s">
        <v>809</v>
      </c>
      <c r="C155" s="22">
        <v>13</v>
      </c>
      <c r="D155" s="22"/>
      <c r="E155">
        <v>6</v>
      </c>
      <c r="G155">
        <v>4</v>
      </c>
      <c r="H155" s="53">
        <v>62</v>
      </c>
      <c r="I155" t="s">
        <v>33</v>
      </c>
      <c r="J155" t="s">
        <v>33</v>
      </c>
      <c r="K155">
        <v>8</v>
      </c>
      <c r="L155" s="23">
        <f t="shared" si="17"/>
        <v>49.6</v>
      </c>
      <c r="M155" t="s">
        <v>92</v>
      </c>
      <c r="N155" t="s">
        <v>35</v>
      </c>
      <c r="Q155" t="s">
        <v>66</v>
      </c>
      <c r="R155" t="s">
        <v>811</v>
      </c>
      <c r="S155" t="s">
        <v>37</v>
      </c>
      <c r="T155" t="s">
        <v>36</v>
      </c>
      <c r="U155" t="s">
        <v>38</v>
      </c>
      <c r="V155">
        <v>2</v>
      </c>
      <c r="W155" t="s">
        <v>812</v>
      </c>
      <c r="X155" t="s">
        <v>41</v>
      </c>
      <c r="Y155" t="s">
        <v>41</v>
      </c>
      <c r="Z155" t="s">
        <v>36</v>
      </c>
      <c r="AB155">
        <v>0</v>
      </c>
      <c r="AC155" s="17">
        <v>0</v>
      </c>
      <c r="AD155">
        <v>0</v>
      </c>
      <c r="AE155" s="17">
        <v>0</v>
      </c>
      <c r="AF155">
        <v>1</v>
      </c>
      <c r="AG155" t="s">
        <v>36</v>
      </c>
      <c r="AI155" s="7">
        <v>1</v>
      </c>
      <c r="AJ155" s="11">
        <v>0</v>
      </c>
      <c r="AK155" s="11">
        <v>0</v>
      </c>
      <c r="AL155" s="7">
        <v>1</v>
      </c>
      <c r="AM155" s="11">
        <v>0</v>
      </c>
      <c r="AN155" s="7">
        <v>1</v>
      </c>
      <c r="AO155" s="11">
        <v>0</v>
      </c>
      <c r="AP155" s="11">
        <v>0</v>
      </c>
      <c r="AQ155" s="11">
        <v>0</v>
      </c>
      <c r="AR155" s="11">
        <v>0</v>
      </c>
      <c r="AT155" s="7" t="s">
        <v>53</v>
      </c>
      <c r="AU155" s="7">
        <v>1</v>
      </c>
      <c r="AW155" s="7">
        <v>1</v>
      </c>
      <c r="AX155" s="7">
        <v>1</v>
      </c>
      <c r="AY155" s="7">
        <v>0</v>
      </c>
      <c r="AZ155" s="7">
        <v>0</v>
      </c>
      <c r="BA155" s="7">
        <v>0</v>
      </c>
      <c r="BB155" s="7">
        <v>0</v>
      </c>
      <c r="BC155" s="7">
        <v>0</v>
      </c>
      <c r="BD155" s="7">
        <v>1</v>
      </c>
      <c r="BF155" s="11"/>
      <c r="BG155" s="11">
        <v>0</v>
      </c>
      <c r="BH155" s="11">
        <v>0</v>
      </c>
      <c r="BI155" s="11">
        <v>0</v>
      </c>
      <c r="BJ155" s="11">
        <v>0</v>
      </c>
      <c r="BK155" s="11">
        <v>0</v>
      </c>
      <c r="BL155" s="11">
        <v>0</v>
      </c>
      <c r="BM155" s="7">
        <v>1</v>
      </c>
      <c r="BN155" s="11">
        <v>0</v>
      </c>
      <c r="BO155" s="7">
        <v>1</v>
      </c>
      <c r="BQ155" s="7" t="s">
        <v>813</v>
      </c>
    </row>
    <row r="156" spans="1:69">
      <c r="A156">
        <v>155</v>
      </c>
      <c r="B156" t="s">
        <v>814</v>
      </c>
      <c r="C156">
        <v>2</v>
      </c>
      <c r="E156">
        <v>9</v>
      </c>
      <c r="G156">
        <v>4</v>
      </c>
      <c r="H156" s="53">
        <v>25</v>
      </c>
      <c r="I156" t="s">
        <v>33</v>
      </c>
      <c r="J156" t="s">
        <v>33</v>
      </c>
      <c r="K156" s="54" t="s">
        <v>226</v>
      </c>
      <c r="L156" s="70">
        <v>0</v>
      </c>
      <c r="M156" t="s">
        <v>34</v>
      </c>
      <c r="N156" t="s">
        <v>65</v>
      </c>
      <c r="O156" s="22" t="s">
        <v>502</v>
      </c>
      <c r="P156" s="70">
        <v>0</v>
      </c>
      <c r="Q156" t="s">
        <v>36</v>
      </c>
      <c r="S156" t="s">
        <v>37</v>
      </c>
      <c r="T156" t="s">
        <v>36</v>
      </c>
      <c r="U156" t="s">
        <v>50</v>
      </c>
      <c r="X156" t="s">
        <v>41</v>
      </c>
      <c r="Y156" t="s">
        <v>41</v>
      </c>
      <c r="Z156" t="s">
        <v>36</v>
      </c>
      <c r="AB156">
        <v>0</v>
      </c>
      <c r="AC156" s="17">
        <v>0</v>
      </c>
      <c r="AD156">
        <v>0</v>
      </c>
      <c r="AE156" s="17">
        <v>0</v>
      </c>
      <c r="AF156">
        <v>1</v>
      </c>
      <c r="AG156" t="s">
        <v>36</v>
      </c>
      <c r="AI156" s="7">
        <v>1</v>
      </c>
      <c r="AJ156" s="7">
        <v>1</v>
      </c>
      <c r="AK156" s="11">
        <v>0</v>
      </c>
      <c r="AL156" s="7">
        <v>1</v>
      </c>
      <c r="AM156" s="11">
        <v>0</v>
      </c>
      <c r="AN156" s="11">
        <v>0</v>
      </c>
      <c r="AO156" s="11">
        <v>0</v>
      </c>
      <c r="AP156" s="11">
        <v>0</v>
      </c>
      <c r="AQ156" s="11">
        <v>0</v>
      </c>
      <c r="AR156" s="11">
        <v>0</v>
      </c>
      <c r="AT156" s="7" t="s">
        <v>53</v>
      </c>
      <c r="AU156" s="7">
        <v>2</v>
      </c>
      <c r="AW156" s="7">
        <v>1</v>
      </c>
      <c r="AX156" s="7">
        <v>1</v>
      </c>
      <c r="AY156" s="7">
        <v>1</v>
      </c>
      <c r="AZ156" s="7">
        <v>1</v>
      </c>
      <c r="BA156" s="7">
        <v>1</v>
      </c>
      <c r="BB156" s="7">
        <v>1</v>
      </c>
      <c r="BC156" s="7">
        <v>1</v>
      </c>
      <c r="BD156" s="7">
        <v>1</v>
      </c>
      <c r="BF156" s="11"/>
      <c r="BG156" s="11">
        <v>0</v>
      </c>
      <c r="BH156" s="11">
        <v>0</v>
      </c>
      <c r="BI156" s="11">
        <v>0</v>
      </c>
      <c r="BJ156" s="11">
        <v>0</v>
      </c>
      <c r="BK156" s="11">
        <v>0</v>
      </c>
      <c r="BL156" s="11">
        <v>0</v>
      </c>
      <c r="BM156" s="7">
        <v>1</v>
      </c>
      <c r="BN156" s="7">
        <v>1</v>
      </c>
      <c r="BO156" s="11">
        <v>0</v>
      </c>
    </row>
    <row r="157" spans="1:69">
      <c r="A157">
        <v>156</v>
      </c>
      <c r="B157" t="s">
        <v>815</v>
      </c>
      <c r="C157">
        <v>2</v>
      </c>
      <c r="E157">
        <v>9</v>
      </c>
      <c r="G157">
        <v>4</v>
      </c>
      <c r="H157" s="53">
        <v>35</v>
      </c>
      <c r="I157" t="s">
        <v>33</v>
      </c>
      <c r="J157" t="s">
        <v>33</v>
      </c>
      <c r="K157" s="54" t="s">
        <v>226</v>
      </c>
      <c r="L157" s="70">
        <v>0</v>
      </c>
      <c r="M157" t="s">
        <v>34</v>
      </c>
      <c r="N157" t="s">
        <v>65</v>
      </c>
      <c r="O157" s="22" t="s">
        <v>502</v>
      </c>
      <c r="P157" s="70">
        <v>0</v>
      </c>
      <c r="Q157" t="s">
        <v>66</v>
      </c>
      <c r="R157" t="s">
        <v>816</v>
      </c>
      <c r="S157" t="s">
        <v>37</v>
      </c>
      <c r="T157" t="s">
        <v>36</v>
      </c>
      <c r="U157" t="s">
        <v>38</v>
      </c>
      <c r="V157">
        <v>5</v>
      </c>
      <c r="W157" t="s">
        <v>817</v>
      </c>
      <c r="X157" t="s">
        <v>41</v>
      </c>
      <c r="Y157" t="s">
        <v>41</v>
      </c>
      <c r="Z157" t="s">
        <v>36</v>
      </c>
      <c r="AB157">
        <v>0</v>
      </c>
      <c r="AC157" s="17">
        <v>0</v>
      </c>
      <c r="AD157">
        <v>0</v>
      </c>
      <c r="AE157" s="17">
        <v>0</v>
      </c>
      <c r="AF157">
        <v>1</v>
      </c>
      <c r="AG157" t="s">
        <v>36</v>
      </c>
      <c r="AI157" s="7">
        <v>1</v>
      </c>
      <c r="AJ157" s="11">
        <v>0</v>
      </c>
      <c r="AK157" s="11">
        <v>0</v>
      </c>
      <c r="AL157" s="7">
        <v>1</v>
      </c>
      <c r="AM157" s="11">
        <v>0</v>
      </c>
      <c r="AN157" s="7">
        <v>1</v>
      </c>
      <c r="AO157" s="7">
        <v>1</v>
      </c>
      <c r="AP157" s="11">
        <v>0</v>
      </c>
      <c r="AQ157" s="11">
        <v>0</v>
      </c>
      <c r="AR157" s="11">
        <v>0</v>
      </c>
      <c r="AT157" s="7" t="s">
        <v>53</v>
      </c>
      <c r="AU157" s="7">
        <v>2</v>
      </c>
      <c r="AW157" s="7">
        <v>1</v>
      </c>
      <c r="AX157" s="7">
        <v>1</v>
      </c>
      <c r="AY157" s="7">
        <v>0</v>
      </c>
      <c r="AZ157" s="7">
        <v>0</v>
      </c>
      <c r="BA157" s="7">
        <v>0</v>
      </c>
      <c r="BB157" s="7">
        <v>0</v>
      </c>
      <c r="BC157" s="7">
        <v>1</v>
      </c>
      <c r="BD157" s="7">
        <v>1</v>
      </c>
      <c r="BF157" s="11"/>
      <c r="BG157" s="11">
        <v>0</v>
      </c>
      <c r="BH157" s="11">
        <v>0</v>
      </c>
      <c r="BI157" s="11">
        <v>0</v>
      </c>
      <c r="BJ157" s="11">
        <v>0</v>
      </c>
      <c r="BK157" s="7">
        <v>1</v>
      </c>
      <c r="BL157" s="7">
        <v>1</v>
      </c>
      <c r="BM157" s="11">
        <v>0</v>
      </c>
      <c r="BN157" s="11">
        <v>0</v>
      </c>
      <c r="BO157" s="7">
        <v>1</v>
      </c>
    </row>
    <row r="158" spans="1:69">
      <c r="A158">
        <v>157</v>
      </c>
      <c r="B158" t="s">
        <v>818</v>
      </c>
      <c r="C158">
        <v>2</v>
      </c>
      <c r="E158">
        <v>9</v>
      </c>
      <c r="G158">
        <v>4</v>
      </c>
      <c r="H158" s="53">
        <v>38</v>
      </c>
      <c r="I158" t="s">
        <v>33</v>
      </c>
      <c r="J158" t="s">
        <v>33</v>
      </c>
      <c r="K158">
        <v>7</v>
      </c>
      <c r="L158" s="23">
        <f t="shared" si="17"/>
        <v>26.6</v>
      </c>
      <c r="M158" t="s">
        <v>34</v>
      </c>
      <c r="N158" t="s">
        <v>35</v>
      </c>
      <c r="Q158" t="s">
        <v>36</v>
      </c>
      <c r="S158" t="s">
        <v>37</v>
      </c>
      <c r="T158" t="s">
        <v>36</v>
      </c>
      <c r="U158" t="s">
        <v>50</v>
      </c>
      <c r="X158" t="s">
        <v>41</v>
      </c>
      <c r="Y158" t="s">
        <v>41</v>
      </c>
      <c r="Z158" t="s">
        <v>36</v>
      </c>
      <c r="AB158">
        <v>0</v>
      </c>
      <c r="AC158" s="17">
        <v>0</v>
      </c>
      <c r="AD158">
        <v>0</v>
      </c>
      <c r="AE158" s="17">
        <v>0</v>
      </c>
      <c r="AF158">
        <v>1</v>
      </c>
      <c r="AG158" t="s">
        <v>36</v>
      </c>
      <c r="AI158" s="7">
        <v>1</v>
      </c>
      <c r="AJ158" s="11">
        <v>0</v>
      </c>
      <c r="AK158" s="11">
        <v>0</v>
      </c>
      <c r="AL158" s="7">
        <v>1</v>
      </c>
      <c r="AM158" s="11">
        <v>0</v>
      </c>
      <c r="AN158" s="7">
        <v>1</v>
      </c>
      <c r="AO158" s="11">
        <v>0</v>
      </c>
      <c r="AP158" s="11">
        <v>0</v>
      </c>
      <c r="AQ158" s="7">
        <v>1</v>
      </c>
      <c r="AR158" s="11">
        <v>0</v>
      </c>
      <c r="AT158" s="7" t="s">
        <v>53</v>
      </c>
      <c r="AU158" s="7">
        <v>1</v>
      </c>
      <c r="AW158" s="7">
        <v>1</v>
      </c>
      <c r="AX158" s="7">
        <v>0</v>
      </c>
      <c r="AY158" s="7">
        <v>0</v>
      </c>
      <c r="AZ158" s="7">
        <v>1</v>
      </c>
      <c r="BA158" s="7">
        <v>0</v>
      </c>
      <c r="BB158" s="7">
        <v>0</v>
      </c>
      <c r="BC158" s="7">
        <v>0</v>
      </c>
      <c r="BD158" s="7">
        <v>1</v>
      </c>
      <c r="BF158" s="11"/>
      <c r="BG158" s="11">
        <v>1</v>
      </c>
      <c r="BH158" s="7">
        <v>1</v>
      </c>
      <c r="BI158" s="11">
        <v>0</v>
      </c>
      <c r="BJ158" s="11">
        <v>0</v>
      </c>
      <c r="BK158" s="11">
        <v>0</v>
      </c>
      <c r="BL158" s="11">
        <v>0</v>
      </c>
      <c r="BM158" s="11">
        <v>0</v>
      </c>
      <c r="BN158" s="11">
        <v>0</v>
      </c>
      <c r="BO158" s="11">
        <v>0</v>
      </c>
    </row>
    <row r="159" spans="1:69">
      <c r="A159">
        <v>158</v>
      </c>
      <c r="B159" t="s">
        <v>821</v>
      </c>
      <c r="C159">
        <v>2</v>
      </c>
      <c r="E159">
        <v>9</v>
      </c>
      <c r="G159">
        <v>4</v>
      </c>
      <c r="H159" s="53">
        <v>170</v>
      </c>
      <c r="I159" t="s">
        <v>33</v>
      </c>
      <c r="J159" t="s">
        <v>33</v>
      </c>
      <c r="K159">
        <v>5</v>
      </c>
      <c r="L159" s="23">
        <f t="shared" si="17"/>
        <v>85</v>
      </c>
      <c r="M159" t="s">
        <v>34</v>
      </c>
      <c r="N159" t="s">
        <v>65</v>
      </c>
      <c r="O159">
        <v>5</v>
      </c>
      <c r="P159" s="23">
        <f>(L159*O159)*0.1</f>
        <v>42.5</v>
      </c>
      <c r="Q159" t="s">
        <v>66</v>
      </c>
      <c r="R159" t="s">
        <v>823</v>
      </c>
      <c r="S159" t="s">
        <v>37</v>
      </c>
      <c r="T159" t="s">
        <v>36</v>
      </c>
      <c r="U159" t="s">
        <v>38</v>
      </c>
      <c r="V159">
        <v>4</v>
      </c>
      <c r="W159" t="s">
        <v>824</v>
      </c>
      <c r="X159" t="s">
        <v>41</v>
      </c>
      <c r="Y159" t="s">
        <v>41</v>
      </c>
      <c r="Z159" t="s">
        <v>36</v>
      </c>
      <c r="AB159">
        <v>0</v>
      </c>
      <c r="AC159" s="17">
        <v>0</v>
      </c>
      <c r="AD159">
        <v>0</v>
      </c>
      <c r="AE159" s="17">
        <v>0</v>
      </c>
      <c r="AF159">
        <v>1</v>
      </c>
      <c r="AG159" t="s">
        <v>36</v>
      </c>
      <c r="AI159" s="7">
        <v>1</v>
      </c>
      <c r="AJ159" s="7">
        <v>1</v>
      </c>
      <c r="AK159" s="11">
        <v>0</v>
      </c>
      <c r="AL159" s="7">
        <v>1</v>
      </c>
      <c r="AM159" s="11">
        <v>0</v>
      </c>
      <c r="AN159" s="7">
        <v>1</v>
      </c>
      <c r="AO159" s="11">
        <v>0</v>
      </c>
      <c r="AP159" s="11">
        <v>0</v>
      </c>
      <c r="AQ159" s="11">
        <v>0</v>
      </c>
      <c r="AR159" s="11">
        <v>0</v>
      </c>
      <c r="AT159" s="7" t="s">
        <v>53</v>
      </c>
      <c r="AU159" s="7">
        <v>2</v>
      </c>
      <c r="AW159" s="7">
        <v>1</v>
      </c>
      <c r="AX159" s="7">
        <v>0</v>
      </c>
      <c r="AY159" s="7">
        <v>1</v>
      </c>
      <c r="AZ159" s="7">
        <v>0</v>
      </c>
      <c r="BA159" s="7">
        <v>0</v>
      </c>
      <c r="BB159" s="7">
        <v>0</v>
      </c>
      <c r="BC159" s="7">
        <v>0</v>
      </c>
      <c r="BD159" s="7">
        <v>1</v>
      </c>
      <c r="BF159" s="11"/>
      <c r="BG159" s="11">
        <v>0</v>
      </c>
      <c r="BH159" s="7">
        <v>1</v>
      </c>
      <c r="BI159" s="11">
        <v>0</v>
      </c>
      <c r="BJ159" s="11">
        <v>0</v>
      </c>
      <c r="BK159" s="11">
        <v>0</v>
      </c>
      <c r="BL159" s="11">
        <v>0</v>
      </c>
      <c r="BM159" s="11">
        <v>0</v>
      </c>
      <c r="BN159" s="7">
        <v>1</v>
      </c>
      <c r="BO159" s="11">
        <v>0</v>
      </c>
    </row>
    <row r="160" spans="1:69">
      <c r="A160">
        <v>159</v>
      </c>
      <c r="B160" t="s">
        <v>826</v>
      </c>
      <c r="C160">
        <v>2</v>
      </c>
      <c r="E160">
        <v>9</v>
      </c>
      <c r="G160">
        <v>4</v>
      </c>
      <c r="H160" s="53">
        <v>300</v>
      </c>
      <c r="I160" t="s">
        <v>33</v>
      </c>
      <c r="J160" t="s">
        <v>33</v>
      </c>
      <c r="K160" s="54" t="s">
        <v>226</v>
      </c>
      <c r="L160" s="70">
        <v>0</v>
      </c>
      <c r="M160" s="22" t="s">
        <v>926</v>
      </c>
      <c r="N160" s="22" t="s">
        <v>65</v>
      </c>
      <c r="O160" s="22" t="s">
        <v>502</v>
      </c>
      <c r="P160" s="70">
        <v>0</v>
      </c>
      <c r="Q160" t="s">
        <v>66</v>
      </c>
      <c r="R160" t="s">
        <v>830</v>
      </c>
      <c r="S160" t="s">
        <v>37</v>
      </c>
      <c r="T160" t="s">
        <v>36</v>
      </c>
      <c r="U160" t="s">
        <v>38</v>
      </c>
      <c r="V160">
        <v>2</v>
      </c>
      <c r="W160" t="s">
        <v>831</v>
      </c>
      <c r="X160" t="s">
        <v>41</v>
      </c>
      <c r="Y160" t="s">
        <v>41</v>
      </c>
      <c r="Z160" t="s">
        <v>36</v>
      </c>
      <c r="AB160">
        <v>0</v>
      </c>
      <c r="AC160" s="17">
        <v>0</v>
      </c>
      <c r="AD160">
        <v>0</v>
      </c>
      <c r="AE160" s="17">
        <v>0</v>
      </c>
      <c r="AF160">
        <v>1</v>
      </c>
      <c r="AG160" t="s">
        <v>36</v>
      </c>
      <c r="AI160" s="7">
        <v>0</v>
      </c>
      <c r="AJ160" s="11">
        <v>0</v>
      </c>
      <c r="AK160" s="11">
        <v>0</v>
      </c>
      <c r="AL160" s="7">
        <v>1</v>
      </c>
      <c r="AM160" s="7">
        <v>1</v>
      </c>
      <c r="AN160" s="11">
        <v>0</v>
      </c>
      <c r="AO160" s="11">
        <v>0</v>
      </c>
      <c r="AP160" s="11">
        <v>0</v>
      </c>
      <c r="AQ160" s="11">
        <v>0</v>
      </c>
      <c r="AR160" s="11">
        <v>0</v>
      </c>
      <c r="AT160" s="7" t="s">
        <v>53</v>
      </c>
      <c r="AU160" s="7">
        <v>1</v>
      </c>
      <c r="AW160" s="7">
        <v>1</v>
      </c>
      <c r="AX160" s="7">
        <v>0</v>
      </c>
      <c r="AY160" s="7">
        <v>1</v>
      </c>
      <c r="AZ160" s="7">
        <v>0</v>
      </c>
      <c r="BA160" s="7">
        <v>0</v>
      </c>
      <c r="BB160" s="7">
        <v>1</v>
      </c>
      <c r="BC160" s="7">
        <v>0</v>
      </c>
      <c r="BD160" s="7">
        <v>1</v>
      </c>
      <c r="BF160" s="11"/>
      <c r="BG160" s="11">
        <v>0</v>
      </c>
      <c r="BH160" s="11">
        <v>0</v>
      </c>
      <c r="BI160" s="11">
        <v>0</v>
      </c>
      <c r="BJ160" s="11">
        <v>0</v>
      </c>
      <c r="BK160" s="11">
        <v>0</v>
      </c>
      <c r="BL160" s="11">
        <v>0</v>
      </c>
      <c r="BM160" s="11">
        <v>0</v>
      </c>
      <c r="BN160" s="11">
        <v>0</v>
      </c>
      <c r="BO160" s="7">
        <v>1</v>
      </c>
    </row>
    <row r="161" spans="1:69">
      <c r="A161">
        <v>160</v>
      </c>
      <c r="B161" t="s">
        <v>832</v>
      </c>
      <c r="C161">
        <v>8</v>
      </c>
      <c r="E161">
        <v>1</v>
      </c>
      <c r="G161">
        <v>3</v>
      </c>
      <c r="H161" s="53">
        <v>140</v>
      </c>
      <c r="I161" t="s">
        <v>33</v>
      </c>
      <c r="J161" t="s">
        <v>33</v>
      </c>
      <c r="K161" s="54" t="s">
        <v>501</v>
      </c>
      <c r="L161" s="70">
        <v>0</v>
      </c>
      <c r="M161" t="s">
        <v>99</v>
      </c>
      <c r="N161" t="s">
        <v>65</v>
      </c>
      <c r="O161" s="22" t="s">
        <v>502</v>
      </c>
      <c r="P161" s="70">
        <v>0</v>
      </c>
      <c r="Q161" t="s">
        <v>66</v>
      </c>
      <c r="R161" t="s">
        <v>833</v>
      </c>
      <c r="S161" t="s">
        <v>37</v>
      </c>
      <c r="T161" t="s">
        <v>36</v>
      </c>
      <c r="U161" t="s">
        <v>38</v>
      </c>
      <c r="V161">
        <v>2</v>
      </c>
      <c r="W161" t="s">
        <v>834</v>
      </c>
      <c r="X161" t="s">
        <v>69</v>
      </c>
      <c r="Y161" t="s">
        <v>41</v>
      </c>
      <c r="Z161" t="s">
        <v>36</v>
      </c>
      <c r="AB161">
        <v>0</v>
      </c>
      <c r="AC161" s="17">
        <v>0</v>
      </c>
      <c r="AD161">
        <v>1</v>
      </c>
      <c r="AE161" s="17">
        <v>0</v>
      </c>
      <c r="AF161" s="17">
        <v>0</v>
      </c>
      <c r="AG161" t="s">
        <v>66</v>
      </c>
      <c r="AI161" s="11">
        <v>0</v>
      </c>
      <c r="AJ161" s="11">
        <v>0</v>
      </c>
      <c r="AK161" s="11">
        <v>0</v>
      </c>
      <c r="AL161" s="7">
        <v>1</v>
      </c>
      <c r="AM161" s="11">
        <v>0</v>
      </c>
      <c r="AN161" s="11">
        <v>0</v>
      </c>
      <c r="AO161" s="11">
        <v>0</v>
      </c>
      <c r="AP161" s="11">
        <v>0</v>
      </c>
      <c r="AQ161" s="11">
        <v>0</v>
      </c>
      <c r="AR161" s="11">
        <v>0</v>
      </c>
      <c r="AT161" s="7" t="s">
        <v>53</v>
      </c>
      <c r="AU161" s="7">
        <v>2</v>
      </c>
      <c r="AW161" s="7">
        <v>0</v>
      </c>
      <c r="AX161" s="7">
        <v>0</v>
      </c>
      <c r="AY161" s="7">
        <v>0</v>
      </c>
      <c r="AZ161" s="7">
        <v>1</v>
      </c>
      <c r="BA161" s="7">
        <v>0</v>
      </c>
      <c r="BB161" s="7">
        <v>0</v>
      </c>
      <c r="BC161" s="7">
        <v>0</v>
      </c>
      <c r="BD161" s="7">
        <v>1</v>
      </c>
      <c r="BF161" s="11"/>
      <c r="BG161" s="11">
        <v>0</v>
      </c>
      <c r="BH161" s="11">
        <v>0</v>
      </c>
      <c r="BI161" s="7">
        <v>1</v>
      </c>
      <c r="BJ161" s="11">
        <v>0</v>
      </c>
      <c r="BK161" s="11">
        <v>0</v>
      </c>
      <c r="BL161" s="11">
        <v>0</v>
      </c>
      <c r="BM161" s="7">
        <v>1</v>
      </c>
      <c r="BN161" s="11">
        <v>0</v>
      </c>
      <c r="BO161" s="11">
        <v>0</v>
      </c>
    </row>
    <row r="162" spans="1:69">
      <c r="A162">
        <v>161</v>
      </c>
      <c r="B162" t="s">
        <v>835</v>
      </c>
      <c r="C162">
        <v>1</v>
      </c>
      <c r="E162">
        <v>8</v>
      </c>
      <c r="G162">
        <v>4</v>
      </c>
      <c r="H162" s="53">
        <v>70</v>
      </c>
      <c r="I162" t="s">
        <v>33</v>
      </c>
      <c r="J162" t="s">
        <v>33</v>
      </c>
      <c r="K162">
        <v>7</v>
      </c>
      <c r="L162" s="23">
        <f t="shared" si="17"/>
        <v>49</v>
      </c>
      <c r="M162" t="s">
        <v>34</v>
      </c>
      <c r="N162" t="s">
        <v>65</v>
      </c>
      <c r="O162">
        <v>7</v>
      </c>
      <c r="P162" s="23">
        <f>(L162*O162)*0.1</f>
        <v>34.300000000000004</v>
      </c>
      <c r="Q162" t="s">
        <v>36</v>
      </c>
      <c r="S162" t="s">
        <v>37</v>
      </c>
      <c r="T162" t="s">
        <v>36</v>
      </c>
      <c r="U162" t="s">
        <v>50</v>
      </c>
      <c r="X162" t="s">
        <v>69</v>
      </c>
      <c r="Y162" t="s">
        <v>41</v>
      </c>
      <c r="Z162" t="s">
        <v>36</v>
      </c>
      <c r="AB162">
        <v>1</v>
      </c>
      <c r="AC162" s="17">
        <v>0</v>
      </c>
      <c r="AD162">
        <v>0</v>
      </c>
      <c r="AE162" s="17">
        <v>0</v>
      </c>
      <c r="AF162" s="17">
        <v>0</v>
      </c>
      <c r="AG162" t="s">
        <v>36</v>
      </c>
      <c r="AI162" s="7">
        <v>1</v>
      </c>
      <c r="AJ162" s="11">
        <v>0</v>
      </c>
      <c r="AK162" s="11">
        <v>0</v>
      </c>
      <c r="AL162" s="7">
        <v>1</v>
      </c>
      <c r="AM162" s="11">
        <v>0</v>
      </c>
      <c r="AN162" s="7">
        <v>1</v>
      </c>
      <c r="AO162" s="7">
        <v>1</v>
      </c>
      <c r="AP162" s="11">
        <v>0</v>
      </c>
      <c r="AQ162" s="11">
        <v>0</v>
      </c>
      <c r="AR162" s="11">
        <v>0</v>
      </c>
      <c r="AT162" s="7" t="s">
        <v>44</v>
      </c>
      <c r="AU162" s="7">
        <v>2</v>
      </c>
      <c r="AW162" s="7">
        <v>1</v>
      </c>
      <c r="AX162" s="7">
        <v>0</v>
      </c>
      <c r="AY162" s="7">
        <v>0</v>
      </c>
      <c r="AZ162" s="7">
        <v>1</v>
      </c>
      <c r="BA162" s="7">
        <v>1</v>
      </c>
      <c r="BB162" s="7">
        <v>0</v>
      </c>
      <c r="BC162" s="7">
        <v>0</v>
      </c>
      <c r="BD162" s="7">
        <v>1</v>
      </c>
      <c r="BF162" s="11"/>
      <c r="BG162" s="11">
        <v>0</v>
      </c>
      <c r="BH162" s="7">
        <v>1</v>
      </c>
      <c r="BI162" s="7">
        <v>0</v>
      </c>
      <c r="BJ162" s="11">
        <v>0</v>
      </c>
      <c r="BK162" s="7">
        <v>1</v>
      </c>
      <c r="BL162" s="11">
        <v>0</v>
      </c>
      <c r="BM162" s="11">
        <v>0</v>
      </c>
      <c r="BN162" s="7">
        <v>1</v>
      </c>
      <c r="BO162" s="11">
        <v>0</v>
      </c>
    </row>
    <row r="163" spans="1:69" s="19" customFormat="1">
      <c r="A163">
        <v>162</v>
      </c>
      <c r="B163" s="19" t="s">
        <v>838</v>
      </c>
      <c r="C163" s="19">
        <v>1</v>
      </c>
      <c r="E163" s="19">
        <v>1</v>
      </c>
      <c r="G163" s="19">
        <v>4</v>
      </c>
      <c r="H163" s="85">
        <v>100</v>
      </c>
      <c r="I163" s="19" t="s">
        <v>33</v>
      </c>
      <c r="J163" s="19" t="s">
        <v>33</v>
      </c>
      <c r="K163" s="19">
        <v>7</v>
      </c>
      <c r="L163" s="26">
        <f t="shared" si="17"/>
        <v>70</v>
      </c>
      <c r="M163" s="19" t="s">
        <v>99</v>
      </c>
      <c r="N163" s="19" t="s">
        <v>908</v>
      </c>
      <c r="Q163" s="19" t="s">
        <v>66</v>
      </c>
      <c r="R163" s="19" t="s">
        <v>840</v>
      </c>
      <c r="S163" s="19" t="s">
        <v>37</v>
      </c>
      <c r="T163" s="19" t="s">
        <v>66</v>
      </c>
      <c r="U163" s="19" t="s">
        <v>50</v>
      </c>
      <c r="X163" s="19" t="s">
        <v>69</v>
      </c>
      <c r="Y163" s="19" t="s">
        <v>41</v>
      </c>
      <c r="Z163" s="19" t="s">
        <v>36</v>
      </c>
      <c r="AB163" s="19">
        <v>1</v>
      </c>
      <c r="AC163" s="19">
        <v>0</v>
      </c>
      <c r="AD163" s="19">
        <v>0</v>
      </c>
      <c r="AE163" s="19">
        <v>0</v>
      </c>
      <c r="AF163" s="19">
        <v>0</v>
      </c>
      <c r="AG163" s="19" t="s">
        <v>36</v>
      </c>
      <c r="AI163" s="20">
        <v>0</v>
      </c>
      <c r="AJ163" s="20">
        <v>0</v>
      </c>
      <c r="AK163" s="20">
        <v>0</v>
      </c>
      <c r="AL163" s="20">
        <v>1</v>
      </c>
      <c r="AM163" s="20">
        <v>0</v>
      </c>
      <c r="AN163" s="20">
        <v>1</v>
      </c>
      <c r="AO163" s="20">
        <v>0</v>
      </c>
      <c r="AP163" s="20">
        <v>0</v>
      </c>
      <c r="AQ163" s="20">
        <v>0</v>
      </c>
      <c r="AR163" s="20">
        <v>0</v>
      </c>
      <c r="AS163" s="20"/>
      <c r="AT163" s="20" t="s">
        <v>44</v>
      </c>
      <c r="AU163" s="20">
        <v>3</v>
      </c>
      <c r="AV163" s="20"/>
      <c r="AW163" s="20">
        <v>0</v>
      </c>
      <c r="AX163" s="20">
        <v>0</v>
      </c>
      <c r="AY163" s="20">
        <v>0</v>
      </c>
      <c r="AZ163" s="20">
        <v>0</v>
      </c>
      <c r="BA163" s="20">
        <v>0</v>
      </c>
      <c r="BB163" s="20">
        <v>0</v>
      </c>
      <c r="BC163" s="20">
        <v>0</v>
      </c>
      <c r="BD163" s="20">
        <v>1</v>
      </c>
      <c r="BE163" s="20"/>
      <c r="BF163" s="20"/>
      <c r="BG163" s="20">
        <v>0</v>
      </c>
      <c r="BH163" s="20">
        <v>0</v>
      </c>
      <c r="BI163" s="20">
        <v>1</v>
      </c>
      <c r="BJ163" s="20">
        <v>0</v>
      </c>
      <c r="BK163" s="20">
        <v>0</v>
      </c>
      <c r="BL163" s="20">
        <v>0</v>
      </c>
      <c r="BM163" s="20">
        <v>0</v>
      </c>
      <c r="BN163" s="20">
        <v>0</v>
      </c>
      <c r="BO163" s="20">
        <v>1</v>
      </c>
      <c r="BP163" s="20"/>
      <c r="BQ163" s="20"/>
    </row>
    <row r="164" spans="1:69">
      <c r="A164">
        <v>163</v>
      </c>
      <c r="B164" t="s">
        <v>842</v>
      </c>
      <c r="C164">
        <v>10</v>
      </c>
      <c r="E164">
        <v>8</v>
      </c>
      <c r="G164">
        <v>4</v>
      </c>
      <c r="H164" s="84">
        <v>80</v>
      </c>
      <c r="I164" t="s">
        <v>33</v>
      </c>
      <c r="J164" s="15" t="s">
        <v>924</v>
      </c>
      <c r="L164" s="23">
        <f t="shared" si="17"/>
        <v>0</v>
      </c>
      <c r="Q164" s="83" t="s">
        <v>66</v>
      </c>
      <c r="S164" t="s">
        <v>37</v>
      </c>
      <c r="T164" t="s">
        <v>36</v>
      </c>
      <c r="U164" t="s">
        <v>38</v>
      </c>
      <c r="V164">
        <v>1</v>
      </c>
      <c r="W164" t="s">
        <v>843</v>
      </c>
      <c r="X164" t="s">
        <v>41</v>
      </c>
      <c r="Y164" t="s">
        <v>41</v>
      </c>
      <c r="Z164" t="s">
        <v>36</v>
      </c>
      <c r="AB164">
        <v>0</v>
      </c>
      <c r="AC164" s="17">
        <v>0</v>
      </c>
      <c r="AD164">
        <v>0</v>
      </c>
      <c r="AE164" s="17">
        <v>0</v>
      </c>
      <c r="AF164">
        <v>1</v>
      </c>
      <c r="AG164" t="s">
        <v>36</v>
      </c>
      <c r="AI164" s="11">
        <v>0</v>
      </c>
      <c r="AJ164" s="11">
        <v>0</v>
      </c>
      <c r="AK164" s="11">
        <v>0</v>
      </c>
      <c r="AL164" s="7">
        <v>1</v>
      </c>
      <c r="AM164" s="11">
        <v>0</v>
      </c>
      <c r="AN164" s="7">
        <v>1</v>
      </c>
      <c r="AO164" s="11">
        <v>0</v>
      </c>
      <c r="AP164" s="11">
        <v>0</v>
      </c>
      <c r="AQ164" s="11">
        <v>0</v>
      </c>
      <c r="AR164" s="11">
        <v>0</v>
      </c>
      <c r="AT164" s="7" t="s">
        <v>53</v>
      </c>
      <c r="AU164" s="7">
        <v>2</v>
      </c>
      <c r="AV164" s="79"/>
      <c r="AW164" s="11">
        <v>0</v>
      </c>
      <c r="AX164" s="7">
        <v>0</v>
      </c>
      <c r="AY164" s="7">
        <v>0</v>
      </c>
      <c r="AZ164" s="7">
        <v>0</v>
      </c>
      <c r="BA164" s="7">
        <v>0</v>
      </c>
      <c r="BB164" s="7">
        <v>0</v>
      </c>
      <c r="BC164" s="7">
        <v>0</v>
      </c>
      <c r="BD164" s="7">
        <v>0</v>
      </c>
      <c r="BE164" s="79" t="s">
        <v>502</v>
      </c>
      <c r="BF164" s="59"/>
      <c r="BG164" s="11">
        <v>0</v>
      </c>
      <c r="BH164" s="11">
        <v>0</v>
      </c>
      <c r="BI164" s="11">
        <v>0</v>
      </c>
      <c r="BJ164" s="11">
        <v>0</v>
      </c>
      <c r="BK164" s="11">
        <v>0</v>
      </c>
      <c r="BL164" s="11">
        <v>0</v>
      </c>
      <c r="BM164" s="11">
        <v>0</v>
      </c>
      <c r="BN164" s="11">
        <v>0</v>
      </c>
      <c r="BO164" s="11">
        <v>0</v>
      </c>
      <c r="BP164" s="79" t="s">
        <v>502</v>
      </c>
    </row>
    <row r="165" spans="1:69">
      <c r="A165">
        <v>164</v>
      </c>
      <c r="B165" t="s">
        <v>844</v>
      </c>
      <c r="C165">
        <v>1</v>
      </c>
      <c r="E165">
        <v>8</v>
      </c>
      <c r="G165">
        <v>4</v>
      </c>
      <c r="H165" s="53">
        <v>60</v>
      </c>
      <c r="I165" t="s">
        <v>33</v>
      </c>
      <c r="J165" t="s">
        <v>33</v>
      </c>
      <c r="K165">
        <v>5</v>
      </c>
      <c r="L165" s="23">
        <f t="shared" si="17"/>
        <v>30</v>
      </c>
      <c r="M165" t="s">
        <v>34</v>
      </c>
      <c r="N165" t="s">
        <v>35</v>
      </c>
      <c r="Q165" t="s">
        <v>66</v>
      </c>
      <c r="R165" t="s">
        <v>845</v>
      </c>
      <c r="S165" t="s">
        <v>108</v>
      </c>
      <c r="T165" t="s">
        <v>36</v>
      </c>
      <c r="U165" t="s">
        <v>38</v>
      </c>
      <c r="V165">
        <v>3</v>
      </c>
      <c r="W165" t="s">
        <v>846</v>
      </c>
      <c r="X165" t="s">
        <v>41</v>
      </c>
      <c r="Y165" t="s">
        <v>41</v>
      </c>
      <c r="Z165" t="s">
        <v>36</v>
      </c>
      <c r="AB165">
        <v>0</v>
      </c>
      <c r="AC165" s="17">
        <v>0</v>
      </c>
      <c r="AD165">
        <v>0</v>
      </c>
      <c r="AE165" s="17">
        <v>0</v>
      </c>
      <c r="AF165">
        <v>1</v>
      </c>
      <c r="AG165" t="s">
        <v>36</v>
      </c>
      <c r="AI165" s="11">
        <v>0</v>
      </c>
      <c r="AJ165" s="11">
        <v>0</v>
      </c>
      <c r="AK165" s="11">
        <v>0</v>
      </c>
      <c r="AL165" s="7">
        <v>1</v>
      </c>
      <c r="AM165" s="11">
        <v>0</v>
      </c>
      <c r="AN165" s="11">
        <v>0</v>
      </c>
      <c r="AO165" s="11">
        <v>0</v>
      </c>
      <c r="AP165" s="11">
        <v>0</v>
      </c>
      <c r="AQ165" s="11">
        <v>0</v>
      </c>
      <c r="AR165" s="11">
        <v>0</v>
      </c>
      <c r="AT165" s="7" t="s">
        <v>44</v>
      </c>
      <c r="AU165" s="7">
        <v>2</v>
      </c>
      <c r="AW165" s="7">
        <v>1</v>
      </c>
      <c r="AX165" s="7">
        <v>0</v>
      </c>
      <c r="AY165" s="7">
        <v>0</v>
      </c>
      <c r="AZ165" s="7">
        <v>0</v>
      </c>
      <c r="BA165" s="7">
        <v>1</v>
      </c>
      <c r="BB165" s="7">
        <v>0</v>
      </c>
      <c r="BC165" s="7">
        <v>0</v>
      </c>
      <c r="BD165" s="7">
        <v>0</v>
      </c>
      <c r="BF165" s="11"/>
      <c r="BG165" s="11">
        <v>0</v>
      </c>
      <c r="BH165" s="11">
        <v>0</v>
      </c>
      <c r="BI165" s="11">
        <v>0</v>
      </c>
      <c r="BJ165" s="11">
        <v>0</v>
      </c>
      <c r="BK165" s="11">
        <v>0</v>
      </c>
      <c r="BL165" s="11">
        <v>0</v>
      </c>
      <c r="BM165" s="11">
        <v>0</v>
      </c>
      <c r="BN165" s="11">
        <v>0</v>
      </c>
      <c r="BO165" s="7">
        <v>1</v>
      </c>
    </row>
    <row r="166" spans="1:69">
      <c r="A166">
        <v>165</v>
      </c>
      <c r="B166" t="s">
        <v>847</v>
      </c>
      <c r="C166">
        <v>1</v>
      </c>
      <c r="E166">
        <v>3</v>
      </c>
      <c r="G166">
        <v>4</v>
      </c>
      <c r="H166" s="53">
        <v>39</v>
      </c>
      <c r="I166" t="s">
        <v>59</v>
      </c>
      <c r="J166" t="s">
        <v>33</v>
      </c>
      <c r="K166">
        <v>3</v>
      </c>
      <c r="L166" s="23">
        <f t="shared" si="17"/>
        <v>11.700000000000001</v>
      </c>
      <c r="M166" t="s">
        <v>99</v>
      </c>
      <c r="N166" t="s">
        <v>65</v>
      </c>
      <c r="O166">
        <v>1</v>
      </c>
      <c r="P166" s="23">
        <f>(L166*O166)*0.1</f>
        <v>1.1700000000000002</v>
      </c>
      <c r="Q166" t="s">
        <v>36</v>
      </c>
      <c r="S166" t="s">
        <v>37</v>
      </c>
      <c r="T166" t="s">
        <v>36</v>
      </c>
      <c r="U166" s="22" t="s">
        <v>887</v>
      </c>
      <c r="X166" t="s">
        <v>41</v>
      </c>
      <c r="Y166" t="s">
        <v>41</v>
      </c>
      <c r="Z166" t="s">
        <v>36</v>
      </c>
      <c r="AB166">
        <v>0</v>
      </c>
      <c r="AC166" s="17">
        <v>0</v>
      </c>
      <c r="AD166">
        <v>0</v>
      </c>
      <c r="AE166" s="17">
        <v>0</v>
      </c>
      <c r="AF166">
        <v>1</v>
      </c>
      <c r="AG166" t="s">
        <v>36</v>
      </c>
      <c r="AI166" s="7">
        <v>1</v>
      </c>
      <c r="AJ166" s="7">
        <v>1</v>
      </c>
      <c r="AK166" s="11">
        <v>0</v>
      </c>
      <c r="AL166" s="7">
        <v>1</v>
      </c>
      <c r="AM166" s="11">
        <v>0</v>
      </c>
      <c r="AN166" s="11">
        <v>0</v>
      </c>
      <c r="AO166" s="11">
        <v>0</v>
      </c>
      <c r="AP166" s="11">
        <v>0</v>
      </c>
      <c r="AQ166" s="11">
        <v>0</v>
      </c>
      <c r="AR166" s="11">
        <v>0</v>
      </c>
      <c r="AT166" s="7" t="s">
        <v>44</v>
      </c>
      <c r="AU166" s="7">
        <v>1</v>
      </c>
      <c r="AW166" s="7">
        <v>1</v>
      </c>
      <c r="AX166" s="7">
        <v>1</v>
      </c>
      <c r="AY166" s="7">
        <v>0</v>
      </c>
      <c r="AZ166" s="7">
        <v>1</v>
      </c>
      <c r="BA166" s="7">
        <v>0</v>
      </c>
      <c r="BB166" s="7">
        <v>0</v>
      </c>
      <c r="BC166" s="7">
        <v>1</v>
      </c>
      <c r="BD166" s="7">
        <v>1</v>
      </c>
      <c r="BF166" s="11"/>
      <c r="BG166" s="11">
        <v>0</v>
      </c>
      <c r="BH166" s="11">
        <v>0</v>
      </c>
      <c r="BI166" s="11">
        <v>0</v>
      </c>
      <c r="BJ166" s="11">
        <v>0</v>
      </c>
      <c r="BK166" s="11">
        <v>0</v>
      </c>
      <c r="BL166" s="11">
        <v>0</v>
      </c>
      <c r="BM166" s="7">
        <v>1</v>
      </c>
      <c r="BN166" s="11">
        <v>0</v>
      </c>
      <c r="BO166" s="7">
        <v>1</v>
      </c>
    </row>
    <row r="167" spans="1:69">
      <c r="A167">
        <v>166</v>
      </c>
      <c r="B167" t="s">
        <v>849</v>
      </c>
      <c r="C167">
        <v>2</v>
      </c>
      <c r="E167">
        <v>8</v>
      </c>
      <c r="G167">
        <v>3</v>
      </c>
      <c r="H167" s="53">
        <v>93</v>
      </c>
      <c r="I167" t="s">
        <v>33</v>
      </c>
      <c r="J167" t="s">
        <v>33</v>
      </c>
      <c r="K167">
        <v>7</v>
      </c>
      <c r="L167" s="23">
        <f t="shared" si="17"/>
        <v>65.100000000000009</v>
      </c>
      <c r="M167" t="s">
        <v>34</v>
      </c>
      <c r="N167" t="s">
        <v>35</v>
      </c>
      <c r="Q167" t="s">
        <v>66</v>
      </c>
      <c r="R167" t="s">
        <v>851</v>
      </c>
      <c r="S167" t="s">
        <v>37</v>
      </c>
      <c r="T167" t="s">
        <v>36</v>
      </c>
      <c r="U167" t="s">
        <v>38</v>
      </c>
      <c r="V167">
        <v>2</v>
      </c>
      <c r="W167" t="s">
        <v>852</v>
      </c>
      <c r="X167" t="s">
        <v>41</v>
      </c>
      <c r="Y167" t="s">
        <v>41</v>
      </c>
      <c r="Z167" t="s">
        <v>36</v>
      </c>
      <c r="AB167">
        <v>0</v>
      </c>
      <c r="AC167" s="17">
        <v>0</v>
      </c>
      <c r="AD167">
        <v>0</v>
      </c>
      <c r="AE167" s="17">
        <v>0</v>
      </c>
      <c r="AF167">
        <v>1</v>
      </c>
      <c r="AG167" t="s">
        <v>36</v>
      </c>
      <c r="AI167" s="7">
        <v>1</v>
      </c>
      <c r="AJ167" s="11">
        <v>0</v>
      </c>
      <c r="AK167" s="11">
        <v>0</v>
      </c>
      <c r="AL167" s="7">
        <v>1</v>
      </c>
      <c r="AM167" s="11">
        <v>0</v>
      </c>
      <c r="AN167" s="7">
        <v>1</v>
      </c>
      <c r="AO167" s="11">
        <v>0</v>
      </c>
      <c r="AP167" s="11">
        <v>0</v>
      </c>
      <c r="AQ167" s="11">
        <v>0</v>
      </c>
      <c r="AR167" s="11">
        <v>0</v>
      </c>
      <c r="AT167" s="7" t="s">
        <v>44</v>
      </c>
      <c r="AU167" s="7">
        <v>2</v>
      </c>
      <c r="AW167" s="7">
        <v>1</v>
      </c>
      <c r="AX167" s="7">
        <v>0</v>
      </c>
      <c r="AY167" s="7">
        <v>0</v>
      </c>
      <c r="AZ167" s="7">
        <v>1</v>
      </c>
      <c r="BA167" s="7">
        <v>0</v>
      </c>
      <c r="BB167" s="7">
        <v>0</v>
      </c>
      <c r="BC167" s="7">
        <v>0</v>
      </c>
      <c r="BD167" s="7">
        <v>1</v>
      </c>
      <c r="BF167" s="11"/>
      <c r="BG167" s="11">
        <v>0</v>
      </c>
      <c r="BH167" s="11">
        <v>0</v>
      </c>
      <c r="BI167" s="7">
        <v>1</v>
      </c>
      <c r="BJ167" s="11">
        <v>0</v>
      </c>
      <c r="BK167" s="11">
        <v>0</v>
      </c>
      <c r="BL167" s="11">
        <v>0</v>
      </c>
      <c r="BM167" s="7">
        <v>1</v>
      </c>
      <c r="BN167" s="11">
        <v>0</v>
      </c>
      <c r="BO167" s="11">
        <v>0</v>
      </c>
    </row>
    <row r="168" spans="1:69" s="16" customFormat="1">
      <c r="A168" s="16">
        <v>167</v>
      </c>
      <c r="B168" s="16" t="s">
        <v>853</v>
      </c>
      <c r="C168" s="16">
        <v>8</v>
      </c>
      <c r="E168" s="16">
        <v>1</v>
      </c>
      <c r="G168" s="16">
        <v>4</v>
      </c>
      <c r="H168" s="107">
        <v>90</v>
      </c>
      <c r="I168" s="16" t="s">
        <v>33</v>
      </c>
      <c r="J168" s="16" t="s">
        <v>33</v>
      </c>
      <c r="K168" s="16">
        <v>5</v>
      </c>
      <c r="L168" s="104">
        <f t="shared" si="17"/>
        <v>45</v>
      </c>
      <c r="M168" s="16" t="s">
        <v>99</v>
      </c>
      <c r="N168" s="16" t="s">
        <v>65</v>
      </c>
      <c r="O168" s="16">
        <v>8</v>
      </c>
      <c r="P168" s="104">
        <f>(L168*O168)*0.1</f>
        <v>36</v>
      </c>
      <c r="Q168" s="16" t="s">
        <v>66</v>
      </c>
      <c r="R168" s="16" t="s">
        <v>854</v>
      </c>
      <c r="S168" s="16" t="s">
        <v>37</v>
      </c>
      <c r="T168" s="16" t="s">
        <v>66</v>
      </c>
      <c r="U168" s="16" t="s">
        <v>50</v>
      </c>
      <c r="X168" s="16" t="s">
        <v>69</v>
      </c>
      <c r="Y168" s="16" t="s">
        <v>41</v>
      </c>
      <c r="Z168" s="16" t="s">
        <v>36</v>
      </c>
      <c r="AB168" s="16">
        <v>0</v>
      </c>
      <c r="AC168" s="16">
        <v>0</v>
      </c>
      <c r="AD168" s="16">
        <v>0</v>
      </c>
      <c r="AE168" s="16">
        <v>0</v>
      </c>
      <c r="AF168" s="16">
        <v>1</v>
      </c>
      <c r="AG168" s="50" t="s">
        <v>66</v>
      </c>
      <c r="AI168" s="66">
        <v>1</v>
      </c>
      <c r="AJ168" s="66">
        <v>1</v>
      </c>
      <c r="AK168" s="66">
        <v>0</v>
      </c>
      <c r="AL168" s="66">
        <v>1</v>
      </c>
      <c r="AM168" s="66">
        <v>0</v>
      </c>
      <c r="AN168" s="66">
        <v>0</v>
      </c>
      <c r="AO168" s="66">
        <v>1</v>
      </c>
      <c r="AP168" s="66">
        <v>0</v>
      </c>
      <c r="AQ168" s="66">
        <v>1</v>
      </c>
      <c r="AR168" s="66">
        <v>0</v>
      </c>
      <c r="AS168" s="66"/>
      <c r="AT168" s="66" t="s">
        <v>53</v>
      </c>
      <c r="AU168" s="62">
        <v>5</v>
      </c>
      <c r="AV168" s="66"/>
      <c r="AW168" s="66">
        <v>1</v>
      </c>
      <c r="AX168" s="66">
        <v>1</v>
      </c>
      <c r="AY168" s="66">
        <v>0</v>
      </c>
      <c r="AZ168" s="66">
        <v>1</v>
      </c>
      <c r="BA168" s="66">
        <v>1</v>
      </c>
      <c r="BB168" s="66">
        <v>0</v>
      </c>
      <c r="BC168" s="66">
        <v>0</v>
      </c>
      <c r="BD168" s="66">
        <v>1</v>
      </c>
      <c r="BE168" s="66"/>
      <c r="BF168" s="66"/>
      <c r="BG168" s="66">
        <v>0</v>
      </c>
      <c r="BH168" s="66">
        <v>0</v>
      </c>
      <c r="BI168" s="66">
        <v>0</v>
      </c>
      <c r="BJ168" s="66">
        <v>0</v>
      </c>
      <c r="BK168" s="66">
        <v>0</v>
      </c>
      <c r="BL168" s="66">
        <v>0</v>
      </c>
      <c r="BM168" s="66">
        <v>1</v>
      </c>
      <c r="BN168" s="66">
        <v>0</v>
      </c>
      <c r="BO168" s="66">
        <v>0</v>
      </c>
      <c r="BP168" s="66"/>
      <c r="BQ168" s="66"/>
    </row>
    <row r="169" spans="1:69">
      <c r="A169">
        <v>168</v>
      </c>
      <c r="B169" t="s">
        <v>857</v>
      </c>
      <c r="C169">
        <v>1</v>
      </c>
      <c r="E169">
        <v>8</v>
      </c>
      <c r="G169">
        <v>4</v>
      </c>
      <c r="H169" s="53">
        <v>108</v>
      </c>
      <c r="I169" t="s">
        <v>33</v>
      </c>
      <c r="J169" t="s">
        <v>33</v>
      </c>
      <c r="K169">
        <v>9</v>
      </c>
      <c r="L169" s="23">
        <f t="shared" si="17"/>
        <v>97.2</v>
      </c>
      <c r="M169" t="s">
        <v>34</v>
      </c>
      <c r="N169" t="s">
        <v>35</v>
      </c>
      <c r="Q169" t="s">
        <v>36</v>
      </c>
      <c r="S169" t="s">
        <v>37</v>
      </c>
      <c r="T169" t="s">
        <v>36</v>
      </c>
      <c r="U169" t="s">
        <v>50</v>
      </c>
      <c r="X169" t="s">
        <v>69</v>
      </c>
      <c r="Y169" t="s">
        <v>41</v>
      </c>
      <c r="Z169" t="s">
        <v>66</v>
      </c>
      <c r="AB169">
        <v>1</v>
      </c>
      <c r="AC169" s="17">
        <v>0</v>
      </c>
      <c r="AD169">
        <v>0</v>
      </c>
      <c r="AE169" s="17">
        <v>0</v>
      </c>
      <c r="AF169" s="17">
        <v>0</v>
      </c>
      <c r="AG169" t="s">
        <v>36</v>
      </c>
      <c r="AI169" s="7">
        <v>1</v>
      </c>
      <c r="AJ169" s="7">
        <v>1</v>
      </c>
      <c r="AK169" s="11">
        <v>0</v>
      </c>
      <c r="AL169" s="7">
        <v>1</v>
      </c>
      <c r="AM169" s="11">
        <v>0</v>
      </c>
      <c r="AN169" s="7">
        <v>1</v>
      </c>
      <c r="AO169" s="7">
        <v>1</v>
      </c>
      <c r="AP169" s="11">
        <v>0</v>
      </c>
      <c r="AQ169" s="11">
        <v>0</v>
      </c>
      <c r="AR169" s="11">
        <v>0</v>
      </c>
      <c r="AT169" s="7" t="s">
        <v>53</v>
      </c>
      <c r="AU169" s="7">
        <v>2</v>
      </c>
      <c r="AW169" s="7">
        <v>1</v>
      </c>
      <c r="AX169" s="7">
        <v>0</v>
      </c>
      <c r="AY169" s="7">
        <v>0</v>
      </c>
      <c r="AZ169" s="7">
        <v>0</v>
      </c>
      <c r="BA169" s="7">
        <v>0</v>
      </c>
      <c r="BB169" s="7">
        <v>0</v>
      </c>
      <c r="BC169" s="7">
        <v>0</v>
      </c>
      <c r="BD169" s="7">
        <v>1</v>
      </c>
      <c r="BF169" s="11"/>
      <c r="BG169" s="11">
        <v>0</v>
      </c>
      <c r="BH169" s="7">
        <v>1</v>
      </c>
      <c r="BI169" s="11">
        <v>0</v>
      </c>
      <c r="BJ169" s="11">
        <v>0</v>
      </c>
      <c r="BK169" s="11">
        <v>0</v>
      </c>
      <c r="BL169" s="11">
        <v>0</v>
      </c>
      <c r="BM169" s="7">
        <v>1</v>
      </c>
      <c r="BN169" s="11">
        <v>0</v>
      </c>
      <c r="BO169" s="7">
        <v>1</v>
      </c>
    </row>
    <row r="170" spans="1:69">
      <c r="A170">
        <v>169</v>
      </c>
      <c r="B170" t="s">
        <v>859</v>
      </c>
      <c r="C170">
        <v>6</v>
      </c>
      <c r="E170">
        <v>11</v>
      </c>
      <c r="G170">
        <v>4</v>
      </c>
      <c r="H170" s="53">
        <v>20</v>
      </c>
      <c r="I170" t="s">
        <v>33</v>
      </c>
      <c r="J170" t="s">
        <v>33</v>
      </c>
      <c r="L170" s="23">
        <f>H170*K171*0.1</f>
        <v>8</v>
      </c>
      <c r="M170" t="s">
        <v>68</v>
      </c>
      <c r="N170" t="s">
        <v>35</v>
      </c>
      <c r="Q170" t="s">
        <v>36</v>
      </c>
      <c r="S170" t="s">
        <v>37</v>
      </c>
      <c r="T170" t="s">
        <v>36</v>
      </c>
      <c r="U170" t="s">
        <v>38</v>
      </c>
      <c r="V170">
        <v>1</v>
      </c>
      <c r="W170" t="s">
        <v>860</v>
      </c>
      <c r="X170" t="s">
        <v>41</v>
      </c>
      <c r="Y170" t="s">
        <v>41</v>
      </c>
      <c r="Z170" t="s">
        <v>36</v>
      </c>
      <c r="AB170">
        <v>0</v>
      </c>
      <c r="AC170" s="17">
        <v>0</v>
      </c>
      <c r="AD170">
        <v>0</v>
      </c>
      <c r="AE170" s="17">
        <v>0</v>
      </c>
      <c r="AF170">
        <v>1</v>
      </c>
      <c r="AG170" t="s">
        <v>36</v>
      </c>
      <c r="AI170" s="7">
        <v>0</v>
      </c>
      <c r="AJ170" s="7">
        <v>1</v>
      </c>
      <c r="AK170" s="11">
        <v>0</v>
      </c>
      <c r="AL170" s="7">
        <v>1</v>
      </c>
      <c r="AM170" s="11">
        <v>0</v>
      </c>
      <c r="AN170" s="7">
        <v>1</v>
      </c>
      <c r="AO170" s="11">
        <v>0</v>
      </c>
      <c r="AP170" s="11">
        <v>0</v>
      </c>
      <c r="AQ170" s="11">
        <v>0</v>
      </c>
      <c r="AR170" s="11">
        <v>0</v>
      </c>
      <c r="AT170" s="7" t="s">
        <v>53</v>
      </c>
      <c r="AU170" s="7">
        <v>2</v>
      </c>
      <c r="AV170" s="79"/>
      <c r="AW170" s="7">
        <v>0</v>
      </c>
      <c r="AX170" s="7">
        <v>0</v>
      </c>
      <c r="AY170" s="7">
        <v>0</v>
      </c>
      <c r="AZ170" s="7">
        <v>0</v>
      </c>
      <c r="BA170" s="7">
        <v>0</v>
      </c>
      <c r="BB170" s="7">
        <v>0</v>
      </c>
      <c r="BC170" s="7">
        <v>0</v>
      </c>
      <c r="BD170" s="7">
        <v>0</v>
      </c>
      <c r="BE170" s="79" t="s">
        <v>502</v>
      </c>
      <c r="BF170" s="59"/>
      <c r="BG170" s="11">
        <v>0</v>
      </c>
      <c r="BH170" s="11">
        <v>0</v>
      </c>
      <c r="BI170" s="11">
        <v>0</v>
      </c>
      <c r="BJ170" s="11">
        <v>0</v>
      </c>
      <c r="BK170" s="11">
        <v>0</v>
      </c>
      <c r="BL170" s="11">
        <v>0</v>
      </c>
      <c r="BM170" s="11">
        <v>0</v>
      </c>
      <c r="BN170" s="11">
        <v>0</v>
      </c>
      <c r="BO170" s="11">
        <v>0</v>
      </c>
      <c r="BP170" s="79" t="s">
        <v>502</v>
      </c>
    </row>
    <row r="171" spans="1:69">
      <c r="B171" t="s">
        <v>731</v>
      </c>
      <c r="K171">
        <v>4</v>
      </c>
      <c r="L171" s="23"/>
    </row>
    <row r="172" spans="1:69" ht="19.8">
      <c r="B172">
        <v>169</v>
      </c>
      <c r="K172" s="75" t="s">
        <v>909</v>
      </c>
      <c r="L172" s="74" t="s">
        <v>907</v>
      </c>
      <c r="P172" s="74" t="s">
        <v>907</v>
      </c>
    </row>
    <row r="173" spans="1:69">
      <c r="B173" s="11" t="s">
        <v>768</v>
      </c>
      <c r="C173" s="7">
        <f>COUNTIF(C$2:C$170,"1")</f>
        <v>23</v>
      </c>
      <c r="D173" s="7"/>
      <c r="H173" s="24">
        <f>SUM(H2:H170)</f>
        <v>10398</v>
      </c>
      <c r="K173" s="25">
        <f>(L173/H173)*100</f>
        <v>56.743604539334477</v>
      </c>
      <c r="L173" s="23">
        <f>SUM(L2:L170)</f>
        <v>5900.1999999999989</v>
      </c>
      <c r="O173" s="23"/>
      <c r="P173" s="29">
        <f>SUM(P2:P170)</f>
        <v>1337.93</v>
      </c>
      <c r="AU173" s="7">
        <f>COUNTIF(AU$2:AU$170,"実例を聞いたことがないため、わからない。")</f>
        <v>0</v>
      </c>
    </row>
    <row r="174" spans="1:69">
      <c r="B174" s="11" t="s">
        <v>769</v>
      </c>
      <c r="C174" s="7">
        <f>COUNTIF(C$2:C$170,"2")</f>
        <v>73</v>
      </c>
      <c r="D174" s="7"/>
      <c r="E174" s="11" t="s">
        <v>133</v>
      </c>
      <c r="F174" s="7">
        <f>COUNTIF(E$2:F$170,"1")</f>
        <v>21</v>
      </c>
      <c r="G174" s="7">
        <f>COUNTIF(G$2:G$170,"1")</f>
        <v>8</v>
      </c>
      <c r="H174" t="s">
        <v>731</v>
      </c>
      <c r="I174" s="7">
        <f>COUNTIF(I$2:I$170,"はい")</f>
        <v>160</v>
      </c>
      <c r="J174" s="7">
        <f>COUNTIF(J$2:J$170,"はい")</f>
        <v>157</v>
      </c>
      <c r="K174" t="s">
        <v>753</v>
      </c>
      <c r="L174" t="s">
        <v>731</v>
      </c>
      <c r="M174" s="11">
        <f>COUNTIF(M$2:M$170,"利用者さんご本人")</f>
        <v>84</v>
      </c>
      <c r="N174" s="11">
        <f>COUNTIF(N$2:N$170,"起きている間、日中")</f>
        <v>93</v>
      </c>
      <c r="Q174" s="7">
        <f>COUNTIF(Q$2:Q$170,"ある")</f>
        <v>92</v>
      </c>
      <c r="S174" s="7">
        <f>COUNTIF(S$2:S$170,"思う")</f>
        <v>151</v>
      </c>
      <c r="T174" s="7">
        <f>COUNTIF(T$2:T$170,"ある")</f>
        <v>24</v>
      </c>
      <c r="U174" s="7">
        <f>COUNTIF(U$2:U$170,"いる")</f>
        <v>93</v>
      </c>
      <c r="V174" s="6">
        <f>COUNTIF(V$2:V$170,"1")</f>
        <v>26</v>
      </c>
      <c r="X174" s="7">
        <f>COUNTIF(X$2:X$170,"知っている")</f>
        <v>65</v>
      </c>
      <c r="Y174" s="7">
        <f>COUNTIF(Y$2:Y$170,"知っている")</f>
        <v>13</v>
      </c>
      <c r="Z174" s="7">
        <f>COUNTIF(Z$2:Z$170,"ある")</f>
        <v>4</v>
      </c>
      <c r="AB174" s="7"/>
      <c r="AC174" s="7"/>
      <c r="AD174" s="7"/>
      <c r="AE174" s="7"/>
      <c r="AF174" s="7"/>
      <c r="AS174" s="7">
        <f>COUNTIF($AI$2:$AS$170,"未回答")</f>
        <v>7</v>
      </c>
      <c r="AT174" s="7">
        <f>COUNTIF(AT$2:AT$170,"必要")</f>
        <v>96</v>
      </c>
      <c r="AU174" s="7">
        <f>COUNTIF(AU$2:AU$170,"1")</f>
        <v>40</v>
      </c>
    </row>
    <row r="175" spans="1:69" s="7" customFormat="1">
      <c r="A175"/>
      <c r="B175" s="11" t="s">
        <v>770</v>
      </c>
      <c r="C175" s="7">
        <f>COUNTIF(C$2:C$170,"3")</f>
        <v>0</v>
      </c>
      <c r="E175" s="11" t="s">
        <v>297</v>
      </c>
      <c r="F175" s="7">
        <f>COUNTIF(E$2:F$170,"2")</f>
        <v>7</v>
      </c>
      <c r="G175" s="7">
        <f>COUNTIF(G$2:G$170,"2")</f>
        <v>14</v>
      </c>
      <c r="H175"/>
      <c r="I175" s="7">
        <f>COUNTIF(I$2:I$170,"いいえ")</f>
        <v>8</v>
      </c>
      <c r="J175" s="7">
        <f>COUNTIF(J$2:J$170,"いいえ")+3</f>
        <v>12</v>
      </c>
      <c r="K175"/>
      <c r="L175" t="s">
        <v>929</v>
      </c>
      <c r="M175" s="11">
        <f>COUNTIF(M$2:M$170,"利用者さんのご家族")</f>
        <v>14</v>
      </c>
      <c r="N175" s="11">
        <f>COUNTIF(N$2:N$170,"食事の時だけ")</f>
        <v>7</v>
      </c>
      <c r="O175"/>
      <c r="P175"/>
      <c r="Q175" s="7">
        <f>COUNTIF(Q$2:Q$170,"ない")</f>
        <v>77</v>
      </c>
      <c r="R175"/>
      <c r="S175" s="7">
        <f>COUNTIF(S$2:S$170,"思わない")</f>
        <v>18</v>
      </c>
      <c r="T175" s="7">
        <f>COUNTIF(T$2:T$170,"ない")</f>
        <v>145</v>
      </c>
      <c r="U175" s="7">
        <f>COUNTIF(U$2:U$170,"いない")</f>
        <v>72</v>
      </c>
      <c r="V175" s="27">
        <f>COUNTIF(V$2:V$170,"2")</f>
        <v>30</v>
      </c>
      <c r="W175"/>
      <c r="X175" s="7">
        <f>COUNTIF(X$2:X$170,"知らない")</f>
        <v>104</v>
      </c>
      <c r="Y175" s="7">
        <f>COUNTIF(Y$2:Y$170,"知らない")</f>
        <v>156</v>
      </c>
      <c r="Z175" s="7">
        <f>COUNTIF(Z$2:Z$170,"ない")</f>
        <v>165</v>
      </c>
      <c r="AA175"/>
      <c r="AB175" s="7">
        <f>COUNTIF(AB$2:AB$170,"1")</f>
        <v>33</v>
      </c>
      <c r="AC175" s="7">
        <f>COUNTIF(AC$2:AC$170,"1")</f>
        <v>3</v>
      </c>
      <c r="AD175" s="7">
        <f>COUNTIF(AD$2:AD$170,"1")</f>
        <v>19</v>
      </c>
      <c r="AE175" s="7">
        <f>COUNTIF(AE$2:AE$170,"1")</f>
        <v>2</v>
      </c>
      <c r="AF175" s="7">
        <f>COUNTIF(AF$2:AF$170,"1")</f>
        <v>119</v>
      </c>
      <c r="AG175" s="7">
        <f>COUNTIF(AG$2:AG$170,"ある")</f>
        <v>28</v>
      </c>
      <c r="AH175"/>
      <c r="AI175" s="7">
        <f t="shared" ref="AI175:AR175" si="18">COUNTIF(AI$2:AI$170,"1")</f>
        <v>90</v>
      </c>
      <c r="AJ175" s="7">
        <f t="shared" si="18"/>
        <v>41</v>
      </c>
      <c r="AK175" s="7">
        <f t="shared" si="18"/>
        <v>5</v>
      </c>
      <c r="AL175" s="7">
        <f t="shared" si="18"/>
        <v>136</v>
      </c>
      <c r="AM175" s="7">
        <f t="shared" si="18"/>
        <v>15</v>
      </c>
      <c r="AN175" s="7">
        <f t="shared" si="18"/>
        <v>86</v>
      </c>
      <c r="AO175" s="7">
        <f t="shared" si="18"/>
        <v>50</v>
      </c>
      <c r="AP175" s="7">
        <f t="shared" si="18"/>
        <v>6</v>
      </c>
      <c r="AQ175" s="7">
        <f t="shared" si="18"/>
        <v>22</v>
      </c>
      <c r="AR175" s="7">
        <f t="shared" si="18"/>
        <v>8</v>
      </c>
      <c r="AS175" s="7">
        <f>COUNTIF(AS$2:AS$170,"未回答")</f>
        <v>7</v>
      </c>
      <c r="AT175" s="7">
        <f>COUNTIF(AT$2:AT$170,"不要")</f>
        <v>68</v>
      </c>
      <c r="AU175" s="7">
        <f>COUNTIF(AU$2:AU$170,"2")</f>
        <v>103</v>
      </c>
      <c r="AW175" s="7">
        <f>COUNTIF(AW$2:AW$170,"1")</f>
        <v>134</v>
      </c>
      <c r="AX175" s="7">
        <f t="shared" ref="AX175:BD175" si="19">COUNTIF(AX$2:AX$170,"1")</f>
        <v>46</v>
      </c>
      <c r="AY175" s="7">
        <f t="shared" si="19"/>
        <v>50</v>
      </c>
      <c r="AZ175" s="7">
        <f t="shared" si="19"/>
        <v>47</v>
      </c>
      <c r="BA175" s="7">
        <f t="shared" si="19"/>
        <v>44</v>
      </c>
      <c r="BB175" s="7">
        <f t="shared" si="19"/>
        <v>38</v>
      </c>
      <c r="BC175" s="7">
        <f t="shared" si="19"/>
        <v>41</v>
      </c>
      <c r="BD175" s="7">
        <f t="shared" si="19"/>
        <v>121</v>
      </c>
      <c r="BE175" s="7">
        <f>COUNTIF(BE$2:BE$170,"未回答")</f>
        <v>11</v>
      </c>
      <c r="BG175" s="7">
        <f t="shared" ref="BG175:BO175" si="20">COUNTIF(BG$2:BG$170,"1")</f>
        <v>14</v>
      </c>
      <c r="BH175" s="7">
        <f t="shared" si="20"/>
        <v>31</v>
      </c>
      <c r="BI175" s="7">
        <f t="shared" si="20"/>
        <v>16</v>
      </c>
      <c r="BJ175" s="7">
        <f t="shared" si="20"/>
        <v>14</v>
      </c>
      <c r="BK175" s="7">
        <f t="shared" si="20"/>
        <v>25</v>
      </c>
      <c r="BL175" s="7">
        <f t="shared" si="20"/>
        <v>33</v>
      </c>
      <c r="BM175" s="7">
        <f t="shared" si="20"/>
        <v>106</v>
      </c>
      <c r="BN175" s="7">
        <f t="shared" si="20"/>
        <v>42</v>
      </c>
      <c r="BO175" s="7">
        <f t="shared" si="20"/>
        <v>60</v>
      </c>
      <c r="BP175" s="7">
        <f>COUNTIF(BP$2:BP$170,"未回答")</f>
        <v>17</v>
      </c>
    </row>
    <row r="176" spans="1:69" s="7" customFormat="1">
      <c r="A176"/>
      <c r="B176" s="11" t="s">
        <v>771</v>
      </c>
      <c r="C176" s="7">
        <f>COUNTIF(C$2:C$170,"4")</f>
        <v>11</v>
      </c>
      <c r="E176" s="11" t="s">
        <v>784</v>
      </c>
      <c r="F176" s="7">
        <f>COUNTIF(E$2:F$170,"3")</f>
        <v>1</v>
      </c>
      <c r="G176" s="7">
        <f>COUNTIF(G$2:G$170,"3")</f>
        <v>36</v>
      </c>
      <c r="H176"/>
      <c r="I176" s="7">
        <f>COUNTIF(I$2:I$170,"未回答")</f>
        <v>1</v>
      </c>
      <c r="J176"/>
      <c r="K176"/>
      <c r="L176">
        <v>8671</v>
      </c>
      <c r="M176" s="11">
        <f>COUNTIF(M$2:M$170,"施設職員（介護士など）")</f>
        <v>38</v>
      </c>
      <c r="N176" s="11">
        <f>COUNTIF(N$2:N$170,"所有はしているが日常生活で使用していない")</f>
        <v>1</v>
      </c>
      <c r="O176"/>
      <c r="P176"/>
      <c r="Q176"/>
      <c r="R176"/>
      <c r="S176"/>
      <c r="T176"/>
      <c r="U176" s="7">
        <f>COUNTIF(U$2:U$170,"わからない")</f>
        <v>4</v>
      </c>
      <c r="V176" s="27">
        <f>COUNTIF(V$2:V$170,"3")</f>
        <v>20</v>
      </c>
      <c r="W176"/>
      <c r="X176"/>
      <c r="Y176"/>
      <c r="Z176"/>
      <c r="AA176"/>
      <c r="AB176"/>
      <c r="AC176"/>
      <c r="AD176"/>
      <c r="AE176"/>
      <c r="AF176"/>
      <c r="AG176" s="7">
        <f>COUNTIF(AG$2:AG$170,"ない")</f>
        <v>138</v>
      </c>
      <c r="AH176"/>
      <c r="AT176" s="7">
        <f>COUNTIF(AT$2:AT$170,"未回答")</f>
        <v>5</v>
      </c>
      <c r="AU176" s="7">
        <f>COUNTIF(AU$2:AU$170,"3")</f>
        <v>19</v>
      </c>
      <c r="BP176" s="7" t="s">
        <v>884</v>
      </c>
    </row>
    <row r="177" spans="1:47" s="7" customFormat="1">
      <c r="A177"/>
      <c r="B177" s="11" t="s">
        <v>772</v>
      </c>
      <c r="C177" s="7">
        <f>COUNTIF(C$2:C$170,"5")</f>
        <v>7</v>
      </c>
      <c r="E177" s="11" t="s">
        <v>785</v>
      </c>
      <c r="F177" s="7">
        <f>COUNTIF(E$2:F$170,"4")</f>
        <v>0</v>
      </c>
      <c r="G177" s="7">
        <f>COUNTIF(G$2:G$170,"4")</f>
        <v>111</v>
      </c>
      <c r="H177"/>
      <c r="I177"/>
      <c r="J177" s="15" t="s">
        <v>967</v>
      </c>
      <c r="K177"/>
      <c r="L177" s="25">
        <f>L173/L176*100</f>
        <v>68.045208165148182</v>
      </c>
      <c r="M177" s="11">
        <f>COUNTIF(M$2:M$170,"ケースによって変えている")</f>
        <v>15</v>
      </c>
      <c r="N177" s="11">
        <f>COUNTIF(N$2:N$170,"利用者さんにより使用時間が異なる")</f>
        <v>54</v>
      </c>
      <c r="O177"/>
      <c r="P177"/>
      <c r="Q177" s="4" t="s">
        <v>761</v>
      </c>
      <c r="R177"/>
      <c r="S177"/>
      <c r="T177"/>
      <c r="U177"/>
      <c r="V177" s="27">
        <f>COUNTIF(V$2:V$170,"4")</f>
        <v>5</v>
      </c>
      <c r="W177"/>
      <c r="X177"/>
      <c r="Y177"/>
      <c r="Z177"/>
      <c r="AA177"/>
      <c r="AB177"/>
      <c r="AC177"/>
      <c r="AD177"/>
      <c r="AE177"/>
      <c r="AF177"/>
      <c r="AG177" s="7">
        <f>COUNTIF(AG$2:AG$170,"未回答")</f>
        <v>3</v>
      </c>
      <c r="AH177"/>
      <c r="AT177" s="7">
        <f>SUM(AT174:AT176)</f>
        <v>169</v>
      </c>
      <c r="AU177" s="7">
        <f>COUNTIF(AU$2:AU$170,"4")</f>
        <v>2</v>
      </c>
    </row>
    <row r="178" spans="1:47" s="7" customFormat="1">
      <c r="A178"/>
      <c r="B178" s="11" t="s">
        <v>774</v>
      </c>
      <c r="C178" s="7">
        <f>COUNTIF(C$2:C$170,"6")</f>
        <v>26</v>
      </c>
      <c r="E178" s="11" t="s">
        <v>98</v>
      </c>
      <c r="F178" s="7">
        <f>COUNTIF(E$2:F$170,"5")</f>
        <v>5</v>
      </c>
      <c r="G178"/>
      <c r="H178"/>
      <c r="I178"/>
      <c r="J178"/>
      <c r="K178"/>
      <c r="L178"/>
      <c r="M178" s="11">
        <f>COUNTIF(M$2:M$170,"わからない")</f>
        <v>4</v>
      </c>
      <c r="N178" s="11">
        <f>COUNTIF(N$2:N$170,"わからない")</f>
        <v>1</v>
      </c>
      <c r="O178"/>
      <c r="P178"/>
      <c r="Q178" s="30">
        <f>(Q174/(Q174+Q175))*100</f>
        <v>54.437869822485204</v>
      </c>
      <c r="R178"/>
      <c r="S178"/>
      <c r="T178" s="4" t="s">
        <v>765</v>
      </c>
      <c r="U178" s="4" t="s">
        <v>765</v>
      </c>
      <c r="V178" s="28">
        <f>COUNTIF(V$2:V$170,"5")</f>
        <v>5</v>
      </c>
      <c r="W178"/>
      <c r="X178"/>
      <c r="Y178"/>
      <c r="Z178"/>
      <c r="AA178"/>
      <c r="AB178"/>
      <c r="AC178"/>
      <c r="AD178"/>
      <c r="AE178"/>
      <c r="AF178"/>
      <c r="AG178">
        <f>SUM(AG175:AG177)</f>
        <v>169</v>
      </c>
      <c r="AH178"/>
      <c r="AU178" s="7">
        <f>COUNTIF(AU$2:AU$170,"5")</f>
        <v>5</v>
      </c>
    </row>
    <row r="179" spans="1:47" s="7" customFormat="1">
      <c r="A179"/>
      <c r="B179" s="11" t="s">
        <v>776</v>
      </c>
      <c r="C179" s="7">
        <f>COUNTIF(C$2:C$170,"7")</f>
        <v>0</v>
      </c>
      <c r="E179" s="11" t="s">
        <v>106</v>
      </c>
      <c r="F179" s="7">
        <f>COUNTIF(E$2:F$170,"6")</f>
        <v>21</v>
      </c>
      <c r="G179" s="63" t="s">
        <v>878</v>
      </c>
      <c r="H179"/>
      <c r="I179"/>
      <c r="J179"/>
      <c r="K179"/>
      <c r="M179" s="11">
        <f>COUNTIF(M$2:M$170,"未回答")</f>
        <v>2</v>
      </c>
      <c r="N179" s="11">
        <f>COUNTIF(N$2:N$170,"未回答")</f>
        <v>1</v>
      </c>
      <c r="Q179" s="83" t="s">
        <v>921</v>
      </c>
      <c r="R179"/>
      <c r="S179"/>
      <c r="T179" s="31">
        <f>(T174/147)*100</f>
        <v>16.326530612244898</v>
      </c>
      <c r="U179" s="31">
        <f>(U174/147)*100</f>
        <v>63.265306122448983</v>
      </c>
      <c r="V179" s="4">
        <f>SUM(V174:V178)</f>
        <v>86</v>
      </c>
      <c r="W179"/>
      <c r="X179"/>
      <c r="Y179"/>
      <c r="Z179"/>
      <c r="AA179"/>
      <c r="AB179"/>
      <c r="AC179"/>
      <c r="AD179"/>
      <c r="AE179"/>
      <c r="AF179"/>
      <c r="AG179"/>
      <c r="AH179"/>
      <c r="AU179" s="7" t="s">
        <v>888</v>
      </c>
    </row>
    <row r="180" spans="1:47" s="7" customFormat="1">
      <c r="A180"/>
      <c r="B180" s="11" t="s">
        <v>777</v>
      </c>
      <c r="C180" s="7">
        <f>COUNTIF(C$2:C$170,"8")</f>
        <v>5</v>
      </c>
      <c r="E180" s="11" t="s">
        <v>786</v>
      </c>
      <c r="F180" s="7">
        <f>COUNTIF(E$2:F$170,"7")</f>
        <v>0</v>
      </c>
      <c r="G180" s="63" t="s">
        <v>880</v>
      </c>
      <c r="H180"/>
      <c r="I180"/>
      <c r="J180" s="94" t="s">
        <v>936</v>
      </c>
      <c r="K180" s="37"/>
      <c r="L180" s="94" t="s">
        <v>937</v>
      </c>
      <c r="M180" s="94" t="s">
        <v>930</v>
      </c>
      <c r="N180" s="94"/>
      <c r="O180" s="37" t="s">
        <v>754</v>
      </c>
      <c r="P180" s="37"/>
      <c r="Q180"/>
      <c r="R180"/>
      <c r="S180"/>
      <c r="T180"/>
      <c r="U180"/>
      <c r="V180" s="18" t="s">
        <v>910</v>
      </c>
      <c r="W180"/>
      <c r="X180"/>
      <c r="Y180"/>
      <c r="Z180"/>
      <c r="AA180"/>
      <c r="AB180"/>
      <c r="AC180"/>
      <c r="AD180"/>
      <c r="AE180"/>
      <c r="AF180"/>
      <c r="AG180" s="16" t="s">
        <v>954</v>
      </c>
      <c r="AH180"/>
      <c r="AU180" s="7" t="s">
        <v>889</v>
      </c>
    </row>
    <row r="181" spans="1:47" s="7" customFormat="1">
      <c r="A181"/>
      <c r="B181" s="11" t="s">
        <v>778</v>
      </c>
      <c r="C181" s="7">
        <f>COUNTIF(C$2:C$170,"9")</f>
        <v>5</v>
      </c>
      <c r="D181" s="7" t="s">
        <v>874</v>
      </c>
      <c r="E181" s="11" t="s">
        <v>31</v>
      </c>
      <c r="F181" s="7">
        <f>COUNTIF(E$2:F$170,"8")</f>
        <v>68</v>
      </c>
      <c r="G181" s="63" t="s">
        <v>879</v>
      </c>
      <c r="H181"/>
      <c r="I181"/>
      <c r="J181" s="95" t="s">
        <v>757</v>
      </c>
      <c r="K181" s="88">
        <v>3376.3</v>
      </c>
      <c r="L181" s="89">
        <f>(K181/$L$173)*100</f>
        <v>57.223483949696629</v>
      </c>
      <c r="M181" s="90">
        <f>(K181/L$176)*100</f>
        <v>38.937838772921232</v>
      </c>
      <c r="N181" s="97" t="s">
        <v>35</v>
      </c>
      <c r="O181" s="98" t="s">
        <v>927</v>
      </c>
      <c r="P181" s="48" t="s">
        <v>932</v>
      </c>
      <c r="Q181"/>
      <c r="R181"/>
      <c r="S181"/>
      <c r="T181"/>
      <c r="U181"/>
      <c r="V181" s="67" t="s">
        <v>762</v>
      </c>
      <c r="W181"/>
      <c r="X181"/>
      <c r="Y181"/>
      <c r="Z181"/>
      <c r="AA181"/>
      <c r="AB181"/>
      <c r="AC181"/>
      <c r="AD181"/>
      <c r="AE181"/>
      <c r="AF181"/>
      <c r="AG181"/>
      <c r="AH181"/>
      <c r="AU181" s="7" t="s">
        <v>890</v>
      </c>
    </row>
    <row r="182" spans="1:47" s="7" customFormat="1">
      <c r="A182"/>
      <c r="B182" s="11" t="s">
        <v>767</v>
      </c>
      <c r="C182" s="7">
        <f>COUNTIF(C$2:C$170,"10")</f>
        <v>10</v>
      </c>
      <c r="D182" s="7" t="s">
        <v>874</v>
      </c>
      <c r="E182" s="11" t="s">
        <v>57</v>
      </c>
      <c r="F182" s="7">
        <f>COUNTIF(E$2:F$170,"9")</f>
        <v>34</v>
      </c>
      <c r="G182" s="63" t="s">
        <v>881</v>
      </c>
      <c r="H182"/>
      <c r="I182"/>
      <c r="J182" s="95" t="s">
        <v>758</v>
      </c>
      <c r="K182" s="91">
        <v>488.7</v>
      </c>
      <c r="L182" s="90">
        <f>(K182/$L$173)*100</f>
        <v>8.2827700755906584</v>
      </c>
      <c r="M182" s="90">
        <f>(K182/L$176)*100</f>
        <v>5.6360281397762657</v>
      </c>
      <c r="N182" s="95" t="s">
        <v>755</v>
      </c>
      <c r="O182" s="43">
        <v>95</v>
      </c>
      <c r="P182" s="43"/>
      <c r="Q182"/>
      <c r="R182"/>
      <c r="S182"/>
      <c r="T182"/>
      <c r="U182"/>
      <c r="V182" s="67" t="s">
        <v>763</v>
      </c>
      <c r="W182"/>
      <c r="X182"/>
      <c r="Y182"/>
      <c r="Z182"/>
      <c r="AA182"/>
      <c r="AB182"/>
      <c r="AC182"/>
      <c r="AD182"/>
      <c r="AE182"/>
      <c r="AF182"/>
      <c r="AG182"/>
      <c r="AH182"/>
      <c r="AU182" s="11" t="s">
        <v>891</v>
      </c>
    </row>
    <row r="183" spans="1:47" s="7" customFormat="1">
      <c r="A183"/>
      <c r="B183" s="11" t="s">
        <v>780</v>
      </c>
      <c r="C183" s="7">
        <f>COUNTIF(C$2:C$170,"11")</f>
        <v>4</v>
      </c>
      <c r="E183" s="11" t="s">
        <v>876</v>
      </c>
      <c r="F183" s="7">
        <f>COUNTIF(E$2:F$170,"10")</f>
        <v>10</v>
      </c>
      <c r="G183"/>
      <c r="H183"/>
      <c r="I183"/>
      <c r="J183" s="95" t="s">
        <v>759</v>
      </c>
      <c r="K183" s="88">
        <v>1555.4</v>
      </c>
      <c r="L183" s="90">
        <f>(K183/$L$173)*100</f>
        <v>26.361818243449381</v>
      </c>
      <c r="M183" s="90">
        <f>(K183/L$176)*100</f>
        <v>17.937954099873142</v>
      </c>
      <c r="N183" s="95" t="s">
        <v>938</v>
      </c>
      <c r="O183" s="43">
        <v>1954</v>
      </c>
      <c r="P183" s="43"/>
      <c r="Q183"/>
      <c r="R183"/>
      <c r="S183"/>
      <c r="T183"/>
      <c r="V183" s="67" t="s">
        <v>764</v>
      </c>
      <c r="W183"/>
      <c r="X183"/>
      <c r="Y183"/>
      <c r="Z183"/>
      <c r="AA183"/>
      <c r="AB183"/>
      <c r="AC183"/>
      <c r="AD183"/>
      <c r="AE183"/>
      <c r="AF183"/>
      <c r="AG183"/>
      <c r="AH183"/>
      <c r="AU183" s="11" t="s">
        <v>892</v>
      </c>
    </row>
    <row r="184" spans="1:47" s="7" customFormat="1">
      <c r="A184"/>
      <c r="B184" s="11" t="s">
        <v>781</v>
      </c>
      <c r="C184" s="7">
        <f>COUNTIF(C$2:C$170,"12")</f>
        <v>3</v>
      </c>
      <c r="E184" s="11" t="s">
        <v>226</v>
      </c>
      <c r="F184" s="7">
        <f>COUNTIF(E$2:F$170,"11")</f>
        <v>5</v>
      </c>
      <c r="G184"/>
      <c r="H184"/>
      <c r="I184"/>
      <c r="J184" s="95" t="s">
        <v>939</v>
      </c>
      <c r="K184" s="88">
        <v>367.8</v>
      </c>
      <c r="L184" s="90">
        <f>(K184/$L$173)*100</f>
        <v>6.2336869936612329</v>
      </c>
      <c r="M184" s="90">
        <f>(K184/L$176)*100</f>
        <v>4.2417252912005532</v>
      </c>
      <c r="N184" s="95" t="s">
        <v>940</v>
      </c>
      <c r="O184" s="43">
        <v>60</v>
      </c>
      <c r="P184" s="43"/>
      <c r="Q184"/>
      <c r="R184"/>
      <c r="S184"/>
      <c r="T184"/>
      <c r="U184"/>
      <c r="V184" s="67" t="s">
        <v>911</v>
      </c>
      <c r="W184"/>
      <c r="X184"/>
      <c r="Y184"/>
      <c r="Z184"/>
      <c r="AA184"/>
      <c r="AB184"/>
      <c r="AC184"/>
      <c r="AD184"/>
      <c r="AE184"/>
      <c r="AF184"/>
      <c r="AG184"/>
      <c r="AH184"/>
    </row>
    <row r="185" spans="1:47" s="7" customFormat="1">
      <c r="A185"/>
      <c r="B185" s="11" t="s">
        <v>501</v>
      </c>
      <c r="C185" s="7">
        <f>COUNTIF(C$2:C$170, "13 ")</f>
        <v>2</v>
      </c>
      <c r="E185" s="7" t="s">
        <v>875</v>
      </c>
      <c r="G185"/>
      <c r="H185"/>
      <c r="I185"/>
      <c r="J185" s="99" t="s">
        <v>68</v>
      </c>
      <c r="K185" s="92">
        <v>112</v>
      </c>
      <c r="L185" s="93">
        <f>(K185/$L$173)*100</f>
        <v>1.8982407376021155</v>
      </c>
      <c r="M185" s="93">
        <f>(K185/L$176)*100</f>
        <v>1.2916618613770037</v>
      </c>
      <c r="N185" s="99" t="s">
        <v>756</v>
      </c>
      <c r="O185" s="47">
        <v>746</v>
      </c>
      <c r="P185" s="47" t="s">
        <v>933</v>
      </c>
      <c r="Q185"/>
      <c r="R185"/>
      <c r="S185"/>
      <c r="T185"/>
      <c r="U185"/>
      <c r="V185" t="s">
        <v>901</v>
      </c>
      <c r="W185"/>
      <c r="X185"/>
      <c r="Y185"/>
      <c r="Z185"/>
      <c r="AA185"/>
      <c r="AB185"/>
      <c r="AC185"/>
      <c r="AD185"/>
      <c r="AE185"/>
      <c r="AF185"/>
      <c r="AG185"/>
      <c r="AH185"/>
    </row>
    <row r="186" spans="1:47" s="7" customFormat="1">
      <c r="A186"/>
      <c r="B186"/>
      <c r="C186">
        <f>SUM(C173:C185)</f>
        <v>169</v>
      </c>
      <c r="D186"/>
      <c r="F186" s="7">
        <f>SUM(F174:F185)</f>
        <v>172</v>
      </c>
      <c r="G186"/>
      <c r="H186"/>
      <c r="I186"/>
      <c r="J186" s="35"/>
      <c r="K186" s="35"/>
      <c r="L186" s="35"/>
      <c r="M186" s="94" t="s">
        <v>931</v>
      </c>
      <c r="N186" s="36"/>
      <c r="O186" s="36" t="s">
        <v>760</v>
      </c>
      <c r="P186" s="35"/>
      <c r="Q186"/>
      <c r="R186"/>
      <c r="S186"/>
      <c r="T186"/>
      <c r="U186"/>
      <c r="V186" t="s">
        <v>902</v>
      </c>
      <c r="W186"/>
      <c r="X186"/>
      <c r="Y186"/>
      <c r="Z186"/>
      <c r="AA186"/>
      <c r="AB186"/>
      <c r="AC186"/>
      <c r="AD186"/>
      <c r="AE186"/>
      <c r="AF186"/>
      <c r="AG186"/>
      <c r="AH186"/>
    </row>
    <row r="187" spans="1:47" s="7" customFormat="1" ht="46.8">
      <c r="B187"/>
      <c r="D187"/>
      <c r="F187"/>
      <c r="G187"/>
      <c r="H187"/>
      <c r="I187"/>
      <c r="J187" s="35"/>
      <c r="K187" s="35"/>
      <c r="L187" s="35"/>
      <c r="M187" s="96">
        <v>32.470667436045396</v>
      </c>
      <c r="N187" s="102" t="s">
        <v>934</v>
      </c>
      <c r="O187" s="101">
        <v>82.624317819734898</v>
      </c>
      <c r="P187" s="35"/>
      <c r="Q187"/>
      <c r="R187"/>
      <c r="S187"/>
      <c r="T187"/>
      <c r="U187"/>
      <c r="V187" t="s">
        <v>903</v>
      </c>
      <c r="W187"/>
      <c r="X187"/>
      <c r="Y187"/>
      <c r="Z187"/>
      <c r="AA187"/>
      <c r="AB187"/>
      <c r="AC187"/>
      <c r="AD187"/>
      <c r="AE187"/>
      <c r="AF187"/>
      <c r="AG187"/>
      <c r="AH187"/>
    </row>
    <row r="188" spans="1:47" s="7" customFormat="1">
      <c r="B188" s="11" t="s">
        <v>768</v>
      </c>
      <c r="C188" s="7" t="s">
        <v>861</v>
      </c>
      <c r="E188" s="11" t="s">
        <v>877</v>
      </c>
      <c r="F188" s="7" t="s">
        <v>861</v>
      </c>
      <c r="H188"/>
      <c r="I188"/>
      <c r="J188" s="35"/>
      <c r="K188" s="35"/>
      <c r="L188" s="35"/>
      <c r="M188" s="96">
        <v>4.6999422965954984</v>
      </c>
      <c r="N188" s="37" t="s">
        <v>935</v>
      </c>
      <c r="O188" s="101">
        <v>87.352971085725926</v>
      </c>
      <c r="P188" s="35"/>
      <c r="Q188"/>
      <c r="R188"/>
      <c r="S188"/>
      <c r="T188"/>
      <c r="U188"/>
      <c r="V188" t="s">
        <v>904</v>
      </c>
      <c r="W188"/>
      <c r="X188"/>
      <c r="Y188"/>
      <c r="Z188"/>
      <c r="AA188"/>
      <c r="AB188"/>
      <c r="AC188"/>
      <c r="AD188"/>
      <c r="AE188"/>
      <c r="AF188"/>
      <c r="AG188"/>
      <c r="AH188"/>
      <c r="AT188" s="10" t="s">
        <v>782</v>
      </c>
      <c r="AU188" s="10"/>
    </row>
    <row r="189" spans="1:47" s="7" customFormat="1">
      <c r="B189" s="11" t="s">
        <v>769</v>
      </c>
      <c r="C189" s="7" t="s">
        <v>862</v>
      </c>
      <c r="E189" s="11" t="s">
        <v>297</v>
      </c>
      <c r="F189" s="7" t="s">
        <v>862</v>
      </c>
      <c r="H189"/>
      <c r="I189"/>
      <c r="J189" s="35"/>
      <c r="K189" s="35"/>
      <c r="L189" s="35"/>
      <c r="M189" s="96">
        <v>14.958645893441048</v>
      </c>
      <c r="N189" s="36"/>
      <c r="O189" s="36"/>
      <c r="P189" s="35"/>
      <c r="Q189"/>
      <c r="R189"/>
      <c r="S189"/>
      <c r="T189"/>
      <c r="U189"/>
      <c r="V189" t="s">
        <v>905</v>
      </c>
      <c r="W189"/>
      <c r="X189"/>
      <c r="Y189"/>
      <c r="Z189"/>
      <c r="AA189"/>
      <c r="AB189"/>
      <c r="AC189"/>
      <c r="AD189"/>
      <c r="AE189"/>
      <c r="AF189"/>
      <c r="AG189"/>
      <c r="AH189"/>
      <c r="AT189" s="10" t="s">
        <v>208</v>
      </c>
      <c r="AU189" s="10">
        <v>3</v>
      </c>
    </row>
    <row r="190" spans="1:47" s="7" customFormat="1">
      <c r="B190" s="11" t="s">
        <v>770</v>
      </c>
      <c r="C190" s="7" t="s">
        <v>863</v>
      </c>
      <c r="E190" s="11" t="s">
        <v>784</v>
      </c>
      <c r="F190" s="7" t="s">
        <v>863</v>
      </c>
      <c r="H190"/>
      <c r="I190"/>
      <c r="J190" s="35"/>
      <c r="K190" s="35"/>
      <c r="L190" s="35"/>
      <c r="M190" s="96">
        <v>3.5372186959030585</v>
      </c>
      <c r="N190" s="36"/>
      <c r="O190" s="36"/>
      <c r="P190" s="35"/>
      <c r="Q190"/>
      <c r="R190"/>
      <c r="S190"/>
      <c r="T190"/>
      <c r="U190"/>
      <c r="V190"/>
      <c r="W190"/>
      <c r="X190"/>
      <c r="Y190"/>
      <c r="Z190"/>
      <c r="AA190"/>
      <c r="AB190"/>
      <c r="AC190"/>
      <c r="AD190"/>
      <c r="AE190"/>
      <c r="AF190"/>
      <c r="AG190"/>
      <c r="AH190"/>
      <c r="AT190" s="10" t="s">
        <v>64</v>
      </c>
      <c r="AU190" s="10">
        <v>8</v>
      </c>
    </row>
    <row r="191" spans="1:47" s="7" customFormat="1">
      <c r="B191" s="11" t="s">
        <v>771</v>
      </c>
      <c r="C191" s="7" t="s">
        <v>864</v>
      </c>
      <c r="E191" s="11" t="s">
        <v>785</v>
      </c>
      <c r="F191" s="7" t="s">
        <v>864</v>
      </c>
      <c r="H191"/>
      <c r="I191"/>
      <c r="J191" s="35"/>
      <c r="K191" s="35"/>
      <c r="L191" s="35"/>
      <c r="M191" s="100">
        <v>1.0771302173494903</v>
      </c>
      <c r="N191" s="35"/>
      <c r="O191" s="35"/>
      <c r="P191" s="35"/>
      <c r="Q191"/>
      <c r="R191"/>
      <c r="S191"/>
      <c r="T191"/>
      <c r="U191"/>
      <c r="V191"/>
      <c r="W191"/>
      <c r="X191"/>
      <c r="Y191"/>
      <c r="Z191"/>
      <c r="AA191"/>
      <c r="AB191"/>
      <c r="AC191"/>
      <c r="AD191"/>
      <c r="AE191"/>
      <c r="AF191"/>
      <c r="AG191"/>
      <c r="AH191"/>
      <c r="AT191" s="10" t="s">
        <v>770</v>
      </c>
      <c r="AU191" s="10">
        <v>0</v>
      </c>
    </row>
    <row r="192" spans="1:47" s="7" customFormat="1">
      <c r="B192" s="11" t="s">
        <v>772</v>
      </c>
      <c r="C192" s="7" t="s">
        <v>865</v>
      </c>
      <c r="E192" s="11" t="s">
        <v>98</v>
      </c>
      <c r="F192" s="7" t="s">
        <v>865</v>
      </c>
      <c r="G192"/>
      <c r="H192"/>
      <c r="I192"/>
      <c r="J192"/>
      <c r="K192"/>
      <c r="L192"/>
      <c r="M192"/>
      <c r="N192"/>
      <c r="O192"/>
      <c r="P192"/>
      <c r="Q192"/>
      <c r="R192"/>
      <c r="S192"/>
      <c r="T192"/>
      <c r="U192"/>
      <c r="V192"/>
      <c r="W192"/>
      <c r="X192"/>
      <c r="Y192"/>
      <c r="Z192"/>
      <c r="AA192"/>
      <c r="AB192"/>
      <c r="AC192"/>
      <c r="AD192"/>
      <c r="AE192"/>
      <c r="AF192"/>
      <c r="AG192"/>
      <c r="AH192"/>
      <c r="AT192" s="10" t="s">
        <v>86</v>
      </c>
      <c r="AU192" s="10">
        <v>1</v>
      </c>
    </row>
    <row r="193" spans="2:47" s="7" customFormat="1">
      <c r="B193" s="11" t="s">
        <v>774</v>
      </c>
      <c r="C193" s="7" t="s">
        <v>866</v>
      </c>
      <c r="E193" s="11" t="s">
        <v>106</v>
      </c>
      <c r="F193" s="7" t="s">
        <v>866</v>
      </c>
      <c r="G193"/>
      <c r="H193"/>
      <c r="I193"/>
      <c r="J193"/>
      <c r="K193"/>
      <c r="L193"/>
      <c r="M193"/>
      <c r="N193"/>
      <c r="O193"/>
      <c r="P193"/>
      <c r="Q193"/>
      <c r="R193"/>
      <c r="S193"/>
      <c r="T193"/>
      <c r="U193"/>
      <c r="V193"/>
      <c r="W193"/>
      <c r="X193"/>
      <c r="Y193"/>
      <c r="Z193"/>
      <c r="AA193"/>
      <c r="AB193"/>
      <c r="AC193"/>
      <c r="AD193"/>
      <c r="AE193"/>
      <c r="AF193"/>
      <c r="AG193"/>
      <c r="AH193"/>
      <c r="AT193" s="10" t="s">
        <v>49</v>
      </c>
      <c r="AU193" s="10">
        <v>1</v>
      </c>
    </row>
    <row r="194" spans="2:47" s="7" customFormat="1">
      <c r="B194" s="11" t="s">
        <v>776</v>
      </c>
      <c r="C194" s="7" t="s">
        <v>867</v>
      </c>
      <c r="E194" s="11" t="s">
        <v>786</v>
      </c>
      <c r="F194" s="7" t="s">
        <v>867</v>
      </c>
      <c r="H194"/>
      <c r="I194"/>
      <c r="J194"/>
      <c r="K194"/>
      <c r="L194"/>
      <c r="M194"/>
      <c r="N194"/>
      <c r="O194"/>
      <c r="P194"/>
      <c r="Q194"/>
      <c r="R194"/>
      <c r="S194"/>
      <c r="T194"/>
      <c r="U194"/>
      <c r="V194"/>
      <c r="W194"/>
      <c r="X194"/>
      <c r="Y194"/>
      <c r="Z194"/>
      <c r="AA194"/>
      <c r="AB194"/>
      <c r="AC194"/>
      <c r="AD194"/>
      <c r="AE194"/>
      <c r="AF194"/>
      <c r="AG194"/>
      <c r="AH194"/>
      <c r="AT194" s="10" t="s">
        <v>773</v>
      </c>
      <c r="AU194" s="10">
        <v>1</v>
      </c>
    </row>
    <row r="195" spans="2:47" s="7" customFormat="1">
      <c r="B195" s="11" t="s">
        <v>777</v>
      </c>
      <c r="C195" s="7" t="s">
        <v>868</v>
      </c>
      <c r="E195" s="11" t="s">
        <v>31</v>
      </c>
      <c r="F195" s="7" t="s">
        <v>868</v>
      </c>
      <c r="H195"/>
      <c r="I195"/>
      <c r="J195"/>
      <c r="K195"/>
      <c r="L195"/>
      <c r="M195"/>
      <c r="N195"/>
      <c r="O195"/>
      <c r="P195"/>
      <c r="Q195"/>
      <c r="R195"/>
      <c r="S195"/>
      <c r="T195"/>
      <c r="U195"/>
      <c r="V195"/>
      <c r="W195"/>
      <c r="X195"/>
      <c r="Y195"/>
      <c r="Z195"/>
      <c r="AA195"/>
      <c r="AB195"/>
      <c r="AC195"/>
      <c r="AD195"/>
      <c r="AE195"/>
      <c r="AF195"/>
      <c r="AG195"/>
      <c r="AH195"/>
      <c r="AT195" s="10" t="s">
        <v>775</v>
      </c>
      <c r="AU195" s="10">
        <v>0</v>
      </c>
    </row>
    <row r="196" spans="2:47" s="7" customFormat="1">
      <c r="B196" s="11" t="s">
        <v>778</v>
      </c>
      <c r="C196" s="7" t="s">
        <v>869</v>
      </c>
      <c r="E196" s="11" t="s">
        <v>57</v>
      </c>
      <c r="F196" s="7" t="s">
        <v>869</v>
      </c>
      <c r="H196"/>
      <c r="I196"/>
      <c r="J196"/>
      <c r="K196"/>
      <c r="L196"/>
      <c r="M196"/>
      <c r="N196"/>
      <c r="O196"/>
      <c r="P196"/>
      <c r="Q196"/>
      <c r="R196"/>
      <c r="S196"/>
      <c r="T196"/>
      <c r="U196"/>
      <c r="V196"/>
      <c r="W196"/>
      <c r="X196"/>
      <c r="Y196"/>
      <c r="Z196"/>
      <c r="AA196"/>
      <c r="AB196"/>
      <c r="AC196"/>
      <c r="AD196"/>
      <c r="AE196"/>
      <c r="AF196"/>
      <c r="AG196"/>
      <c r="AH196"/>
      <c r="AT196" s="10" t="s">
        <v>777</v>
      </c>
      <c r="AU196" s="10">
        <v>1</v>
      </c>
    </row>
    <row r="197" spans="2:47" s="7" customFormat="1">
      <c r="B197" s="11" t="s">
        <v>767</v>
      </c>
      <c r="C197" s="7" t="s">
        <v>870</v>
      </c>
      <c r="E197" s="11" t="s">
        <v>876</v>
      </c>
      <c r="F197" s="7" t="s">
        <v>870</v>
      </c>
      <c r="H197"/>
      <c r="I197"/>
      <c r="J197"/>
      <c r="K197"/>
      <c r="L197"/>
      <c r="M197"/>
      <c r="N197"/>
      <c r="O197"/>
      <c r="P197"/>
      <c r="Q197"/>
      <c r="R197"/>
      <c r="S197"/>
      <c r="T197"/>
      <c r="U197"/>
      <c r="V197"/>
      <c r="W197"/>
      <c r="X197"/>
      <c r="Y197"/>
      <c r="Z197"/>
      <c r="AA197"/>
      <c r="AB197"/>
      <c r="AC197"/>
      <c r="AD197"/>
      <c r="AE197"/>
      <c r="AF197"/>
      <c r="AG197"/>
      <c r="AH197"/>
      <c r="AT197" s="10" t="s">
        <v>778</v>
      </c>
      <c r="AU197" s="10">
        <v>3</v>
      </c>
    </row>
    <row r="198" spans="2:47" s="7" customFormat="1">
      <c r="B198" s="11" t="s">
        <v>780</v>
      </c>
      <c r="C198" s="7" t="s">
        <v>871</v>
      </c>
      <c r="E198" s="11" t="s">
        <v>226</v>
      </c>
      <c r="F198" s="7" t="s">
        <v>871</v>
      </c>
      <c r="G198"/>
      <c r="H198"/>
      <c r="I198"/>
      <c r="J198"/>
      <c r="K198"/>
      <c r="L198"/>
      <c r="M198"/>
      <c r="N198"/>
      <c r="O198"/>
      <c r="P198"/>
      <c r="Q198"/>
      <c r="R198"/>
      <c r="S198"/>
      <c r="T198"/>
      <c r="U198"/>
      <c r="V198"/>
      <c r="W198"/>
      <c r="X198"/>
      <c r="Y198"/>
      <c r="Z198"/>
      <c r="AA198"/>
      <c r="AB198"/>
      <c r="AC198"/>
      <c r="AD198"/>
      <c r="AE198"/>
      <c r="AF198"/>
      <c r="AG198"/>
      <c r="AH198"/>
      <c r="AT198" s="10" t="s">
        <v>30</v>
      </c>
      <c r="AU198" s="10">
        <v>3</v>
      </c>
    </row>
    <row r="199" spans="2:47" s="7" customFormat="1">
      <c r="B199" s="11" t="s">
        <v>781</v>
      </c>
      <c r="C199" s="7" t="s">
        <v>872</v>
      </c>
      <c r="E199" s="11"/>
      <c r="G199"/>
      <c r="H199"/>
      <c r="I199"/>
      <c r="J199"/>
      <c r="K199"/>
      <c r="L199"/>
      <c r="M199"/>
      <c r="N199"/>
      <c r="O199"/>
      <c r="P199"/>
      <c r="Q199"/>
      <c r="R199"/>
      <c r="S199"/>
      <c r="T199"/>
      <c r="U199"/>
      <c r="V199"/>
      <c r="W199"/>
      <c r="X199"/>
      <c r="Y199"/>
      <c r="Z199"/>
      <c r="AA199"/>
      <c r="AB199"/>
      <c r="AC199"/>
      <c r="AD199"/>
      <c r="AE199"/>
      <c r="AF199"/>
      <c r="AG199"/>
      <c r="AH199"/>
      <c r="AT199" s="10" t="s">
        <v>328</v>
      </c>
      <c r="AU199" s="10">
        <v>0</v>
      </c>
    </row>
    <row r="200" spans="2:47" s="7" customFormat="1">
      <c r="B200" s="11" t="s">
        <v>501</v>
      </c>
      <c r="C200" s="7" t="s">
        <v>873</v>
      </c>
      <c r="F200"/>
      <c r="G200"/>
      <c r="H200"/>
      <c r="I200"/>
      <c r="J200"/>
      <c r="K200"/>
      <c r="L200"/>
      <c r="M200"/>
      <c r="N200"/>
      <c r="O200"/>
      <c r="P200"/>
      <c r="Q200"/>
      <c r="R200"/>
      <c r="S200"/>
      <c r="T200"/>
      <c r="U200"/>
      <c r="V200"/>
      <c r="W200"/>
      <c r="X200"/>
      <c r="Y200"/>
      <c r="Z200"/>
      <c r="AA200"/>
      <c r="AB200"/>
      <c r="AC200"/>
      <c r="AD200"/>
      <c r="AE200"/>
      <c r="AF200"/>
      <c r="AG200"/>
      <c r="AH200"/>
      <c r="AT200" s="10" t="s">
        <v>132</v>
      </c>
      <c r="AU200" s="10">
        <v>0</v>
      </c>
    </row>
    <row r="201" spans="2:47" s="7" customFormat="1">
      <c r="B201"/>
      <c r="C201"/>
      <c r="D201"/>
      <c r="E201"/>
      <c r="F201"/>
      <c r="G201"/>
      <c r="H201"/>
      <c r="I201"/>
      <c r="J201"/>
      <c r="K201"/>
      <c r="L201"/>
      <c r="M201"/>
      <c r="N201"/>
      <c r="O201"/>
      <c r="P201"/>
      <c r="Q201"/>
      <c r="R201"/>
      <c r="S201"/>
      <c r="T201"/>
      <c r="U201"/>
      <c r="V201"/>
      <c r="W201"/>
      <c r="X201"/>
      <c r="Y201"/>
      <c r="Z201"/>
      <c r="AA201"/>
      <c r="AB201"/>
      <c r="AC201"/>
      <c r="AD201"/>
      <c r="AE201"/>
      <c r="AF201"/>
      <c r="AG201"/>
      <c r="AH201"/>
      <c r="AT201" s="10" t="s">
        <v>226</v>
      </c>
      <c r="AU201" s="10">
        <v>0</v>
      </c>
    </row>
    <row r="202" spans="2:47" s="7" customFormat="1">
      <c r="B202"/>
      <c r="C202"/>
      <c r="D202"/>
      <c r="E202"/>
      <c r="F202"/>
      <c r="G202"/>
      <c r="H202"/>
      <c r="I202"/>
      <c r="J202"/>
      <c r="K202"/>
      <c r="L202"/>
      <c r="M202"/>
      <c r="N202"/>
      <c r="O202"/>
      <c r="P202"/>
      <c r="Q202"/>
      <c r="R202"/>
      <c r="S202"/>
      <c r="T202"/>
      <c r="U202"/>
      <c r="V202"/>
      <c r="W202"/>
      <c r="X202"/>
      <c r="Y202"/>
      <c r="Z202"/>
      <c r="AA202"/>
      <c r="AB202"/>
      <c r="AC202"/>
      <c r="AD202"/>
      <c r="AE202"/>
      <c r="AF202"/>
      <c r="AG202"/>
      <c r="AH202"/>
      <c r="AT202" s="10" t="s">
        <v>779</v>
      </c>
      <c r="AU202" s="10">
        <f>SUM(AU189:AU201)</f>
        <v>21</v>
      </c>
    </row>
    <row r="203" spans="2:47" s="7" customFormat="1">
      <c r="B203"/>
      <c r="C203"/>
      <c r="D203"/>
      <c r="E203"/>
      <c r="F203"/>
      <c r="G203"/>
      <c r="H203"/>
      <c r="I203"/>
      <c r="J203"/>
      <c r="K203"/>
      <c r="L203"/>
      <c r="M203"/>
      <c r="N203"/>
      <c r="O203"/>
      <c r="P203"/>
      <c r="Q203"/>
      <c r="R203"/>
      <c r="S203"/>
      <c r="T203"/>
      <c r="U203"/>
      <c r="V203"/>
      <c r="W203"/>
      <c r="X203"/>
      <c r="Y203"/>
      <c r="Z203"/>
      <c r="AA203"/>
      <c r="AB203"/>
      <c r="AC203"/>
      <c r="AD203"/>
      <c r="AE203"/>
      <c r="AF203"/>
      <c r="AG203"/>
      <c r="AH203"/>
      <c r="AT203" s="36" t="s">
        <v>783</v>
      </c>
      <c r="AU203" s="36"/>
    </row>
    <row r="204" spans="2:47" s="7" customFormat="1">
      <c r="B204"/>
      <c r="C204"/>
      <c r="D204"/>
      <c r="E204"/>
      <c r="F204"/>
      <c r="G204"/>
      <c r="H204"/>
      <c r="I204"/>
      <c r="J204"/>
      <c r="K204"/>
      <c r="L204"/>
      <c r="M204"/>
      <c r="N204"/>
      <c r="O204"/>
      <c r="P204"/>
      <c r="Q204"/>
      <c r="R204"/>
      <c r="S204"/>
      <c r="T204"/>
      <c r="U204"/>
      <c r="V204"/>
      <c r="W204"/>
      <c r="X204"/>
      <c r="Y204"/>
      <c r="Z204"/>
      <c r="AA204"/>
      <c r="AB204"/>
      <c r="AC204"/>
      <c r="AD204"/>
      <c r="AE204"/>
      <c r="AF204"/>
      <c r="AG204"/>
      <c r="AH204"/>
      <c r="AT204" s="36" t="s">
        <v>208</v>
      </c>
      <c r="AU204" s="36">
        <v>20</v>
      </c>
    </row>
    <row r="205" spans="2:47" s="7" customFormat="1">
      <c r="B205"/>
      <c r="C205"/>
      <c r="D205"/>
      <c r="E205"/>
      <c r="F205"/>
      <c r="G205"/>
      <c r="H205"/>
      <c r="I205"/>
      <c r="J205"/>
      <c r="K205"/>
      <c r="L205"/>
      <c r="M205"/>
      <c r="N205"/>
      <c r="O205"/>
      <c r="P205"/>
      <c r="Q205"/>
      <c r="R205"/>
      <c r="S205"/>
      <c r="T205"/>
      <c r="U205"/>
      <c r="V205"/>
      <c r="W205"/>
      <c r="X205"/>
      <c r="Y205"/>
      <c r="Z205"/>
      <c r="AA205"/>
      <c r="AB205"/>
      <c r="AC205"/>
      <c r="AD205"/>
      <c r="AE205"/>
      <c r="AF205"/>
      <c r="AG205"/>
      <c r="AH205"/>
      <c r="AT205" s="36" t="s">
        <v>64</v>
      </c>
      <c r="AU205" s="36">
        <v>63</v>
      </c>
    </row>
    <row r="206" spans="2:47" s="7" customFormat="1">
      <c r="B206"/>
      <c r="C206"/>
      <c r="D206"/>
      <c r="E206"/>
      <c r="F206"/>
      <c r="G206"/>
      <c r="H206"/>
      <c r="I206"/>
      <c r="J206"/>
      <c r="K206"/>
      <c r="L206"/>
      <c r="M206"/>
      <c r="N206"/>
      <c r="O206"/>
      <c r="P206"/>
      <c r="Q206"/>
      <c r="R206"/>
      <c r="S206"/>
      <c r="T206"/>
      <c r="U206"/>
      <c r="V206"/>
      <c r="W206"/>
      <c r="X206"/>
      <c r="Y206"/>
      <c r="Z206"/>
      <c r="AA206"/>
      <c r="AB206"/>
      <c r="AC206"/>
      <c r="AD206"/>
      <c r="AE206"/>
      <c r="AF206"/>
      <c r="AG206"/>
      <c r="AH206"/>
      <c r="AT206" s="36" t="s">
        <v>770</v>
      </c>
      <c r="AU206" s="36">
        <v>0</v>
      </c>
    </row>
    <row r="207" spans="2:47" s="7" customFormat="1">
      <c r="B207"/>
      <c r="C207"/>
      <c r="D207"/>
      <c r="E207"/>
      <c r="F207"/>
      <c r="G207"/>
      <c r="H207"/>
      <c r="I207"/>
      <c r="J207"/>
      <c r="K207"/>
      <c r="L207"/>
      <c r="M207"/>
      <c r="N207"/>
      <c r="O207"/>
      <c r="P207"/>
      <c r="Q207"/>
      <c r="R207"/>
      <c r="S207"/>
      <c r="T207"/>
      <c r="U207"/>
      <c r="V207"/>
      <c r="W207"/>
      <c r="X207"/>
      <c r="Y207"/>
      <c r="Z207"/>
      <c r="AA207"/>
      <c r="AB207"/>
      <c r="AC207"/>
      <c r="AD207"/>
      <c r="AE207"/>
      <c r="AF207"/>
      <c r="AG207"/>
      <c r="AH207"/>
      <c r="AT207" s="36" t="s">
        <v>86</v>
      </c>
      <c r="AU207" s="36">
        <v>9</v>
      </c>
    </row>
    <row r="208" spans="2:47" s="7" customFormat="1">
      <c r="B208"/>
      <c r="C208"/>
      <c r="D208"/>
      <c r="E208"/>
      <c r="F208"/>
      <c r="G208"/>
      <c r="H208"/>
      <c r="I208"/>
      <c r="J208"/>
      <c r="K208"/>
      <c r="L208"/>
      <c r="M208"/>
      <c r="N208"/>
      <c r="O208"/>
      <c r="P208"/>
      <c r="Q208"/>
      <c r="R208"/>
      <c r="S208"/>
      <c r="T208"/>
      <c r="U208"/>
      <c r="V208"/>
      <c r="W208"/>
      <c r="X208"/>
      <c r="Y208"/>
      <c r="Z208"/>
      <c r="AA208"/>
      <c r="AB208"/>
      <c r="AC208"/>
      <c r="AD208"/>
      <c r="AE208"/>
      <c r="AF208"/>
      <c r="AG208"/>
      <c r="AH208"/>
      <c r="AT208" s="36" t="s">
        <v>49</v>
      </c>
      <c r="AU208" s="36">
        <v>6</v>
      </c>
    </row>
    <row r="209" spans="2:47" s="7" customFormat="1">
      <c r="B209"/>
      <c r="C209"/>
      <c r="D209"/>
      <c r="E209"/>
      <c r="F209"/>
      <c r="G209"/>
      <c r="H209"/>
      <c r="I209"/>
      <c r="J209"/>
      <c r="K209"/>
      <c r="L209"/>
      <c r="M209"/>
      <c r="N209"/>
      <c r="O209"/>
      <c r="P209"/>
      <c r="Q209"/>
      <c r="R209"/>
      <c r="S209"/>
      <c r="T209"/>
      <c r="U209"/>
      <c r="V209"/>
      <c r="W209"/>
      <c r="X209"/>
      <c r="Y209"/>
      <c r="Z209"/>
      <c r="AA209"/>
      <c r="AB209"/>
      <c r="AC209"/>
      <c r="AD209"/>
      <c r="AE209"/>
      <c r="AF209"/>
      <c r="AG209"/>
      <c r="AH209"/>
      <c r="AT209" s="36" t="s">
        <v>773</v>
      </c>
      <c r="AU209" s="36">
        <v>24</v>
      </c>
    </row>
    <row r="210" spans="2:47" s="7" customFormat="1">
      <c r="B210"/>
      <c r="C210"/>
      <c r="D210"/>
      <c r="E210"/>
      <c r="F210"/>
      <c r="G210"/>
      <c r="H210"/>
      <c r="I210"/>
      <c r="J210"/>
      <c r="K210"/>
      <c r="L210"/>
      <c r="M210"/>
      <c r="N210"/>
      <c r="O210"/>
      <c r="P210"/>
      <c r="Q210"/>
      <c r="R210"/>
      <c r="S210"/>
      <c r="T210"/>
      <c r="U210"/>
      <c r="V210"/>
      <c r="W210"/>
      <c r="X210"/>
      <c r="Y210"/>
      <c r="Z210"/>
      <c r="AA210"/>
      <c r="AB210"/>
      <c r="AC210"/>
      <c r="AD210"/>
      <c r="AE210"/>
      <c r="AF210"/>
      <c r="AG210"/>
      <c r="AH210"/>
      <c r="AT210" s="36" t="s">
        <v>775</v>
      </c>
      <c r="AU210" s="36">
        <v>0</v>
      </c>
    </row>
    <row r="211" spans="2:47" s="7" customFormat="1">
      <c r="B211"/>
      <c r="C211"/>
      <c r="D211"/>
      <c r="E211"/>
      <c r="F211"/>
      <c r="G211"/>
      <c r="H211"/>
      <c r="I211"/>
      <c r="J211"/>
      <c r="K211"/>
      <c r="L211"/>
      <c r="M211"/>
      <c r="N211"/>
      <c r="O211"/>
      <c r="P211"/>
      <c r="Q211"/>
      <c r="R211"/>
      <c r="S211"/>
      <c r="T211"/>
      <c r="U211"/>
      <c r="V211"/>
      <c r="W211"/>
      <c r="X211"/>
      <c r="Y211"/>
      <c r="Z211"/>
      <c r="AA211"/>
      <c r="AB211"/>
      <c r="AC211"/>
      <c r="AD211"/>
      <c r="AE211"/>
      <c r="AF211"/>
      <c r="AG211"/>
      <c r="AH211"/>
      <c r="AT211" s="36" t="s">
        <v>777</v>
      </c>
      <c r="AU211" s="36">
        <v>3</v>
      </c>
    </row>
    <row r="212" spans="2:47" s="7" customFormat="1">
      <c r="B212"/>
      <c r="C212"/>
      <c r="D212"/>
      <c r="E212"/>
      <c r="F212"/>
      <c r="G212"/>
      <c r="H212"/>
      <c r="I212"/>
      <c r="J212"/>
      <c r="K212"/>
      <c r="L212"/>
      <c r="M212"/>
      <c r="N212"/>
      <c r="O212"/>
      <c r="P212"/>
      <c r="Q212"/>
      <c r="R212"/>
      <c r="S212"/>
      <c r="T212"/>
      <c r="U212"/>
      <c r="V212"/>
      <c r="W212"/>
      <c r="X212"/>
      <c r="Y212"/>
      <c r="Z212"/>
      <c r="AA212"/>
      <c r="AB212"/>
      <c r="AC212"/>
      <c r="AD212"/>
      <c r="AE212"/>
      <c r="AF212"/>
      <c r="AG212"/>
      <c r="AH212"/>
      <c r="AT212" s="36" t="s">
        <v>778</v>
      </c>
      <c r="AU212" s="36">
        <v>2</v>
      </c>
    </row>
    <row r="213" spans="2:47" s="7" customFormat="1">
      <c r="B213"/>
      <c r="C213"/>
      <c r="D213"/>
      <c r="E213"/>
      <c r="F213"/>
      <c r="G213"/>
      <c r="H213"/>
      <c r="I213"/>
      <c r="J213"/>
      <c r="K213"/>
      <c r="L213"/>
      <c r="M213"/>
      <c r="N213"/>
      <c r="O213"/>
      <c r="P213"/>
      <c r="Q213"/>
      <c r="R213"/>
      <c r="S213"/>
      <c r="T213"/>
      <c r="U213"/>
      <c r="V213"/>
      <c r="W213"/>
      <c r="X213"/>
      <c r="Y213"/>
      <c r="Z213"/>
      <c r="AA213"/>
      <c r="AB213"/>
      <c r="AC213"/>
      <c r="AD213"/>
      <c r="AE213"/>
      <c r="AF213"/>
      <c r="AG213"/>
      <c r="AH213"/>
      <c r="AT213" s="36" t="s">
        <v>30</v>
      </c>
      <c r="AU213" s="36">
        <v>7</v>
      </c>
    </row>
    <row r="214" spans="2:47" s="7" customFormat="1">
      <c r="B214"/>
      <c r="C214"/>
      <c r="D214"/>
      <c r="E214"/>
      <c r="F214"/>
      <c r="G214"/>
      <c r="H214"/>
      <c r="I214"/>
      <c r="J214"/>
      <c r="K214"/>
      <c r="L214"/>
      <c r="M214"/>
      <c r="N214"/>
      <c r="O214"/>
      <c r="P214"/>
      <c r="Q214"/>
      <c r="R214"/>
      <c r="S214"/>
      <c r="T214"/>
      <c r="U214"/>
      <c r="V214"/>
      <c r="W214"/>
      <c r="X214"/>
      <c r="Y214"/>
      <c r="Z214"/>
      <c r="AA214"/>
      <c r="AB214"/>
      <c r="AC214"/>
      <c r="AD214"/>
      <c r="AE214"/>
      <c r="AF214"/>
      <c r="AG214"/>
      <c r="AH214"/>
      <c r="AT214" s="36" t="s">
        <v>328</v>
      </c>
      <c r="AU214" s="36">
        <v>4</v>
      </c>
    </row>
    <row r="215" spans="2:47" s="7" customFormat="1">
      <c r="B215"/>
      <c r="C215"/>
      <c r="D215"/>
      <c r="E215"/>
      <c r="F215"/>
      <c r="G215"/>
      <c r="H215"/>
      <c r="I215"/>
      <c r="J215"/>
      <c r="K215"/>
      <c r="L215"/>
      <c r="M215"/>
      <c r="N215"/>
      <c r="O215"/>
      <c r="P215"/>
      <c r="Q215"/>
      <c r="R215"/>
      <c r="S215"/>
      <c r="T215"/>
      <c r="U215"/>
      <c r="V215"/>
      <c r="W215"/>
      <c r="X215"/>
      <c r="Y215"/>
      <c r="Z215"/>
      <c r="AA215"/>
      <c r="AB215"/>
      <c r="AC215"/>
      <c r="AD215"/>
      <c r="AE215"/>
      <c r="AF215"/>
      <c r="AG215"/>
      <c r="AH215"/>
      <c r="AT215" s="36" t="s">
        <v>132</v>
      </c>
      <c r="AU215" s="36">
        <v>3</v>
      </c>
    </row>
    <row r="216" spans="2:47" s="7" customFormat="1">
      <c r="B216"/>
      <c r="C216"/>
      <c r="D216"/>
      <c r="E216"/>
      <c r="F216"/>
      <c r="G216"/>
      <c r="H216"/>
      <c r="I216"/>
      <c r="J216"/>
      <c r="K216"/>
      <c r="L216"/>
      <c r="M216"/>
      <c r="N216"/>
      <c r="O216"/>
      <c r="P216"/>
      <c r="Q216"/>
      <c r="R216"/>
      <c r="S216"/>
      <c r="T216"/>
      <c r="U216"/>
      <c r="V216"/>
      <c r="W216"/>
      <c r="X216"/>
      <c r="Y216"/>
      <c r="Z216"/>
      <c r="AA216"/>
      <c r="AB216"/>
      <c r="AC216"/>
      <c r="AD216"/>
      <c r="AE216"/>
      <c r="AF216"/>
      <c r="AG216"/>
      <c r="AH216"/>
      <c r="AT216" s="36" t="s">
        <v>226</v>
      </c>
      <c r="AU216" s="36">
        <v>2</v>
      </c>
    </row>
    <row r="217" spans="2:47" s="7" customFormat="1">
      <c r="B217"/>
      <c r="C217"/>
      <c r="D217"/>
      <c r="E217"/>
      <c r="F217"/>
      <c r="G217"/>
      <c r="H217"/>
      <c r="I217"/>
      <c r="J217"/>
      <c r="K217"/>
      <c r="L217"/>
      <c r="M217"/>
      <c r="N217"/>
      <c r="O217"/>
      <c r="P217"/>
      <c r="Q217"/>
      <c r="R217"/>
      <c r="S217"/>
      <c r="T217"/>
      <c r="U217"/>
      <c r="V217"/>
      <c r="W217"/>
      <c r="X217"/>
      <c r="Y217"/>
      <c r="Z217"/>
      <c r="AA217"/>
      <c r="AB217"/>
      <c r="AC217"/>
      <c r="AD217"/>
      <c r="AE217"/>
      <c r="AF217"/>
      <c r="AG217"/>
      <c r="AH217"/>
      <c r="AT217" s="36" t="s">
        <v>779</v>
      </c>
      <c r="AU217" s="36">
        <f>SUM(AU204:AU216)</f>
        <v>143</v>
      </c>
    </row>
    <row r="218" spans="2:47" s="7" customFormat="1">
      <c r="B218"/>
      <c r="C218"/>
      <c r="D218"/>
      <c r="E218"/>
      <c r="F218"/>
      <c r="G218"/>
      <c r="H218"/>
      <c r="I218"/>
      <c r="J218"/>
      <c r="K218"/>
      <c r="L218"/>
      <c r="M218"/>
      <c r="N218"/>
      <c r="O218"/>
      <c r="P218"/>
      <c r="Q218"/>
      <c r="R218"/>
      <c r="S218"/>
      <c r="T218"/>
      <c r="U218"/>
      <c r="V218"/>
      <c r="W218"/>
      <c r="X218"/>
      <c r="Y218"/>
      <c r="Z218"/>
      <c r="AA218"/>
      <c r="AB218"/>
      <c r="AC218"/>
      <c r="AD218"/>
      <c r="AE218"/>
      <c r="AF218"/>
      <c r="AG218"/>
      <c r="AH218"/>
      <c r="AT218" s="11" t="s">
        <v>922</v>
      </c>
    </row>
    <row r="219" spans="2:47" s="7" customFormat="1">
      <c r="B219"/>
      <c r="C219"/>
      <c r="D219"/>
      <c r="E219"/>
      <c r="F219"/>
      <c r="G219"/>
      <c r="H219"/>
      <c r="I219"/>
      <c r="J219"/>
      <c r="K219"/>
      <c r="L219"/>
      <c r="M219"/>
      <c r="N219"/>
      <c r="O219"/>
      <c r="P219"/>
      <c r="Q219"/>
      <c r="R219"/>
      <c r="S219"/>
      <c r="T219"/>
      <c r="U219"/>
      <c r="V219"/>
      <c r="W219"/>
      <c r="X219"/>
      <c r="Y219"/>
      <c r="Z219"/>
      <c r="AA219"/>
      <c r="AB219"/>
      <c r="AC219"/>
      <c r="AD219"/>
      <c r="AE219"/>
      <c r="AF219"/>
      <c r="AG219"/>
      <c r="AH219"/>
      <c r="AT219" s="10" t="s">
        <v>782</v>
      </c>
      <c r="AU219" s="10"/>
    </row>
    <row r="220" spans="2:47" s="7" customFormat="1">
      <c r="B220"/>
      <c r="C220"/>
      <c r="D220"/>
      <c r="E220"/>
      <c r="F220"/>
      <c r="G220"/>
      <c r="H220"/>
      <c r="I220"/>
      <c r="J220"/>
      <c r="K220"/>
      <c r="L220"/>
      <c r="M220"/>
      <c r="N220"/>
      <c r="O220"/>
      <c r="P220"/>
      <c r="Q220"/>
      <c r="R220"/>
      <c r="S220"/>
      <c r="T220"/>
      <c r="U220"/>
      <c r="V220"/>
      <c r="W220"/>
      <c r="X220"/>
      <c r="Y220"/>
      <c r="Z220"/>
      <c r="AA220"/>
      <c r="AB220"/>
      <c r="AC220"/>
      <c r="AD220"/>
      <c r="AE220"/>
      <c r="AF220"/>
      <c r="AG220"/>
      <c r="AH220"/>
      <c r="AT220" s="10" t="s">
        <v>133</v>
      </c>
      <c r="AU220" s="10">
        <v>3</v>
      </c>
    </row>
    <row r="221" spans="2:47" s="7" customFormat="1">
      <c r="B221"/>
      <c r="C221"/>
      <c r="D221"/>
      <c r="E221"/>
      <c r="F221"/>
      <c r="G221"/>
      <c r="H221"/>
      <c r="I221"/>
      <c r="J221"/>
      <c r="K221"/>
      <c r="L221"/>
      <c r="M221"/>
      <c r="N221"/>
      <c r="O221"/>
      <c r="P221"/>
      <c r="Q221"/>
      <c r="R221"/>
      <c r="S221"/>
      <c r="T221"/>
      <c r="U221"/>
      <c r="V221"/>
      <c r="W221"/>
      <c r="X221"/>
      <c r="Y221"/>
      <c r="Z221"/>
      <c r="AA221"/>
      <c r="AB221"/>
      <c r="AC221"/>
      <c r="AD221"/>
      <c r="AE221"/>
      <c r="AF221"/>
      <c r="AG221"/>
      <c r="AH221"/>
      <c r="AT221" s="10" t="s">
        <v>297</v>
      </c>
      <c r="AU221" s="10">
        <v>1</v>
      </c>
    </row>
    <row r="222" spans="2:47" s="7" customFormat="1">
      <c r="B222"/>
      <c r="C222"/>
      <c r="D222"/>
      <c r="E222"/>
      <c r="F222"/>
      <c r="G222"/>
      <c r="H222"/>
      <c r="I222"/>
      <c r="J222"/>
      <c r="K222"/>
      <c r="L222"/>
      <c r="M222"/>
      <c r="N222"/>
      <c r="O222"/>
      <c r="P222"/>
      <c r="Q222"/>
      <c r="R222"/>
      <c r="S222"/>
      <c r="T222"/>
      <c r="U222"/>
      <c r="V222"/>
      <c r="W222"/>
      <c r="X222"/>
      <c r="Y222"/>
      <c r="Z222"/>
      <c r="AA222"/>
      <c r="AB222"/>
      <c r="AC222"/>
      <c r="AD222"/>
      <c r="AE222"/>
      <c r="AF222"/>
      <c r="AG222"/>
      <c r="AH222"/>
      <c r="AT222" s="10" t="s">
        <v>784</v>
      </c>
      <c r="AU222" s="10">
        <v>0</v>
      </c>
    </row>
    <row r="223" spans="2:47" s="7" customFormat="1">
      <c r="B223"/>
      <c r="C223"/>
      <c r="D223"/>
      <c r="E223"/>
      <c r="F223"/>
      <c r="G223"/>
      <c r="H223"/>
      <c r="I223"/>
      <c r="J223"/>
      <c r="K223"/>
      <c r="L223"/>
      <c r="M223"/>
      <c r="N223"/>
      <c r="O223"/>
      <c r="P223"/>
      <c r="Q223"/>
      <c r="R223"/>
      <c r="S223"/>
      <c r="T223"/>
      <c r="U223"/>
      <c r="V223"/>
      <c r="W223"/>
      <c r="X223"/>
      <c r="Y223"/>
      <c r="Z223"/>
      <c r="AA223"/>
      <c r="AB223"/>
      <c r="AC223"/>
      <c r="AD223"/>
      <c r="AE223"/>
      <c r="AF223"/>
      <c r="AG223"/>
      <c r="AH223"/>
      <c r="AT223" s="10" t="s">
        <v>785</v>
      </c>
      <c r="AU223" s="10">
        <v>0</v>
      </c>
    </row>
    <row r="224" spans="2:47" s="7" customFormat="1">
      <c r="B224"/>
      <c r="C224"/>
      <c r="D224"/>
      <c r="E224"/>
      <c r="F224"/>
      <c r="G224"/>
      <c r="H224"/>
      <c r="I224"/>
      <c r="J224"/>
      <c r="K224"/>
      <c r="L224"/>
      <c r="M224"/>
      <c r="N224"/>
      <c r="O224"/>
      <c r="P224"/>
      <c r="Q224"/>
      <c r="R224"/>
      <c r="S224"/>
      <c r="T224"/>
      <c r="U224"/>
      <c r="V224"/>
      <c r="W224"/>
      <c r="X224"/>
      <c r="Y224"/>
      <c r="Z224"/>
      <c r="AA224"/>
      <c r="AB224"/>
      <c r="AC224"/>
      <c r="AD224"/>
      <c r="AE224"/>
      <c r="AF224"/>
      <c r="AG224"/>
      <c r="AH224"/>
      <c r="AT224" s="10" t="s">
        <v>98</v>
      </c>
      <c r="AU224" s="10">
        <v>0</v>
      </c>
    </row>
    <row r="225" spans="2:47" s="7" customFormat="1">
      <c r="B225"/>
      <c r="C225"/>
      <c r="D225"/>
      <c r="E225"/>
      <c r="F225"/>
      <c r="G225"/>
      <c r="H225"/>
      <c r="I225"/>
      <c r="J225"/>
      <c r="K225"/>
      <c r="L225"/>
      <c r="M225"/>
      <c r="N225"/>
      <c r="O225"/>
      <c r="P225"/>
      <c r="Q225"/>
      <c r="R225"/>
      <c r="S225"/>
      <c r="T225"/>
      <c r="U225"/>
      <c r="V225"/>
      <c r="W225"/>
      <c r="X225"/>
      <c r="Y225"/>
      <c r="Z225"/>
      <c r="AA225"/>
      <c r="AB225"/>
      <c r="AC225"/>
      <c r="AD225"/>
      <c r="AE225"/>
      <c r="AF225"/>
      <c r="AG225"/>
      <c r="AH225"/>
      <c r="AT225" s="10" t="s">
        <v>106</v>
      </c>
      <c r="AU225" s="10">
        <v>4</v>
      </c>
    </row>
    <row r="226" spans="2:47" s="7" customFormat="1">
      <c r="B226"/>
      <c r="C226"/>
      <c r="D226"/>
      <c r="E226"/>
      <c r="F226"/>
      <c r="G226"/>
      <c r="H226"/>
      <c r="I226"/>
      <c r="J226"/>
      <c r="K226"/>
      <c r="L226"/>
      <c r="M226"/>
      <c r="N226"/>
      <c r="O226"/>
      <c r="P226"/>
      <c r="Q226"/>
      <c r="R226"/>
      <c r="S226"/>
      <c r="T226"/>
      <c r="U226"/>
      <c r="V226"/>
      <c r="W226"/>
      <c r="X226"/>
      <c r="Y226"/>
      <c r="Z226"/>
      <c r="AA226"/>
      <c r="AB226"/>
      <c r="AC226"/>
      <c r="AD226"/>
      <c r="AE226"/>
      <c r="AF226"/>
      <c r="AG226"/>
      <c r="AH226"/>
      <c r="AT226" s="10" t="s">
        <v>786</v>
      </c>
      <c r="AU226" s="10">
        <v>0</v>
      </c>
    </row>
    <row r="227" spans="2:47" s="7" customFormat="1">
      <c r="B227"/>
      <c r="C227"/>
      <c r="D227"/>
      <c r="E227"/>
      <c r="F227"/>
      <c r="G227"/>
      <c r="H227"/>
      <c r="I227"/>
      <c r="J227"/>
      <c r="K227"/>
      <c r="L227"/>
      <c r="M227"/>
      <c r="N227"/>
      <c r="O227"/>
      <c r="P227"/>
      <c r="Q227"/>
      <c r="R227"/>
      <c r="S227"/>
      <c r="T227"/>
      <c r="U227"/>
      <c r="V227"/>
      <c r="W227"/>
      <c r="X227"/>
      <c r="Y227"/>
      <c r="Z227"/>
      <c r="AA227"/>
      <c r="AB227"/>
      <c r="AC227"/>
      <c r="AD227"/>
      <c r="AE227"/>
      <c r="AF227"/>
      <c r="AG227"/>
      <c r="AH227"/>
      <c r="AT227" s="10" t="s">
        <v>31</v>
      </c>
      <c r="AU227" s="10">
        <v>7</v>
      </c>
    </row>
    <row r="228" spans="2:47" s="7" customFormat="1">
      <c r="B228"/>
      <c r="C228"/>
      <c r="D228"/>
      <c r="E228"/>
      <c r="F228"/>
      <c r="G228"/>
      <c r="H228"/>
      <c r="I228"/>
      <c r="J228"/>
      <c r="K228"/>
      <c r="L228"/>
      <c r="M228"/>
      <c r="N228"/>
      <c r="O228"/>
      <c r="P228"/>
      <c r="Q228"/>
      <c r="R228"/>
      <c r="S228"/>
      <c r="T228"/>
      <c r="U228"/>
      <c r="V228"/>
      <c r="W228"/>
      <c r="X228"/>
      <c r="Y228"/>
      <c r="Z228"/>
      <c r="AA228"/>
      <c r="AB228"/>
      <c r="AC228"/>
      <c r="AD228"/>
      <c r="AE228"/>
      <c r="AF228"/>
      <c r="AG228"/>
      <c r="AH228"/>
      <c r="AT228" s="10" t="s">
        <v>57</v>
      </c>
      <c r="AU228" s="10">
        <v>5</v>
      </c>
    </row>
    <row r="229" spans="2:47" s="7" customFormat="1">
      <c r="B229"/>
      <c r="C229"/>
      <c r="D229"/>
      <c r="E229"/>
      <c r="F229"/>
      <c r="G229"/>
      <c r="H229"/>
      <c r="I229"/>
      <c r="J229"/>
      <c r="K229"/>
      <c r="L229"/>
      <c r="M229"/>
      <c r="N229"/>
      <c r="O229"/>
      <c r="P229"/>
      <c r="Q229"/>
      <c r="R229"/>
      <c r="S229"/>
      <c r="T229"/>
      <c r="U229"/>
      <c r="V229"/>
      <c r="W229"/>
      <c r="X229"/>
      <c r="Y229"/>
      <c r="Z229"/>
      <c r="AA229"/>
      <c r="AB229"/>
      <c r="AC229"/>
      <c r="AD229"/>
      <c r="AE229"/>
      <c r="AF229"/>
      <c r="AG229"/>
      <c r="AH229"/>
      <c r="AT229" s="10" t="s">
        <v>787</v>
      </c>
      <c r="AU229" s="10">
        <v>0</v>
      </c>
    </row>
    <row r="230" spans="2:47" s="7" customFormat="1">
      <c r="B230"/>
      <c r="C230"/>
      <c r="D230"/>
      <c r="E230"/>
      <c r="F230"/>
      <c r="G230"/>
      <c r="H230"/>
      <c r="I230"/>
      <c r="J230"/>
      <c r="K230"/>
      <c r="L230"/>
      <c r="M230"/>
      <c r="N230"/>
      <c r="O230"/>
      <c r="P230"/>
      <c r="Q230"/>
      <c r="R230"/>
      <c r="S230"/>
      <c r="T230"/>
      <c r="U230"/>
      <c r="V230"/>
      <c r="W230"/>
      <c r="X230"/>
      <c r="Y230"/>
      <c r="Z230"/>
      <c r="AA230"/>
      <c r="AB230"/>
      <c r="AC230"/>
      <c r="AD230"/>
      <c r="AE230"/>
      <c r="AF230"/>
      <c r="AG230"/>
      <c r="AH230"/>
      <c r="AT230" s="10" t="s">
        <v>226</v>
      </c>
      <c r="AU230" s="10">
        <v>1</v>
      </c>
    </row>
    <row r="231" spans="2:47" s="7" customFormat="1">
      <c r="B231"/>
      <c r="C231"/>
      <c r="D231"/>
      <c r="E231"/>
      <c r="F231"/>
      <c r="G231"/>
      <c r="H231"/>
      <c r="I231"/>
      <c r="J231"/>
      <c r="K231"/>
      <c r="L231"/>
      <c r="M231"/>
      <c r="N231"/>
      <c r="O231"/>
      <c r="P231"/>
      <c r="Q231"/>
      <c r="R231"/>
      <c r="S231"/>
      <c r="T231"/>
      <c r="U231"/>
      <c r="V231"/>
      <c r="W231"/>
      <c r="X231"/>
      <c r="Y231"/>
      <c r="Z231"/>
      <c r="AA231"/>
      <c r="AB231"/>
      <c r="AC231"/>
      <c r="AD231"/>
      <c r="AE231"/>
      <c r="AF231"/>
      <c r="AG231"/>
      <c r="AH231"/>
      <c r="AT231" s="10"/>
      <c r="AU231" s="10">
        <f>SUM(AU220:AU230)</f>
        <v>21</v>
      </c>
    </row>
    <row r="232" spans="2:47" s="7" customFormat="1">
      <c r="B232"/>
      <c r="C232"/>
      <c r="D232"/>
      <c r="E232"/>
      <c r="F232"/>
      <c r="G232"/>
      <c r="H232"/>
      <c r="I232"/>
      <c r="J232"/>
      <c r="K232"/>
      <c r="L232"/>
      <c r="M232"/>
      <c r="N232"/>
      <c r="O232"/>
      <c r="P232"/>
      <c r="Q232"/>
      <c r="R232"/>
      <c r="S232"/>
      <c r="T232"/>
      <c r="U232"/>
      <c r="V232"/>
      <c r="W232"/>
      <c r="X232"/>
      <c r="Y232"/>
      <c r="Z232"/>
      <c r="AA232"/>
      <c r="AB232"/>
      <c r="AC232"/>
      <c r="AD232"/>
      <c r="AE232"/>
      <c r="AF232"/>
      <c r="AG232"/>
      <c r="AH232"/>
      <c r="AT232" s="36" t="s">
        <v>783</v>
      </c>
      <c r="AU232" s="36"/>
    </row>
    <row r="233" spans="2:47" s="7" customFormat="1">
      <c r="B233"/>
      <c r="C233"/>
      <c r="D233"/>
      <c r="E233"/>
      <c r="F233"/>
      <c r="G233"/>
      <c r="H233"/>
      <c r="I233"/>
      <c r="J233"/>
      <c r="K233"/>
      <c r="L233"/>
      <c r="M233"/>
      <c r="N233"/>
      <c r="O233"/>
      <c r="P233"/>
      <c r="Q233"/>
      <c r="R233"/>
      <c r="S233"/>
      <c r="T233"/>
      <c r="U233"/>
      <c r="V233"/>
      <c r="W233"/>
      <c r="X233"/>
      <c r="Y233"/>
      <c r="Z233"/>
      <c r="AA233"/>
      <c r="AB233"/>
      <c r="AC233"/>
      <c r="AD233"/>
      <c r="AE233"/>
      <c r="AF233"/>
      <c r="AG233"/>
      <c r="AH233"/>
      <c r="AT233" s="36" t="s">
        <v>133</v>
      </c>
      <c r="AU233" s="36">
        <v>17</v>
      </c>
    </row>
    <row r="234" spans="2:47" s="7" customFormat="1">
      <c r="B234"/>
      <c r="C234"/>
      <c r="D234"/>
      <c r="E234"/>
      <c r="F234"/>
      <c r="G234"/>
      <c r="H234"/>
      <c r="I234"/>
      <c r="J234"/>
      <c r="K234"/>
      <c r="L234"/>
      <c r="M234"/>
      <c r="N234"/>
      <c r="O234"/>
      <c r="P234"/>
      <c r="Q234"/>
      <c r="R234"/>
      <c r="S234"/>
      <c r="T234"/>
      <c r="U234"/>
      <c r="V234"/>
      <c r="W234"/>
      <c r="X234"/>
      <c r="Y234"/>
      <c r="Z234"/>
      <c r="AA234"/>
      <c r="AB234"/>
      <c r="AC234"/>
      <c r="AD234"/>
      <c r="AE234"/>
      <c r="AF234"/>
      <c r="AG234"/>
      <c r="AH234"/>
      <c r="AT234" s="36" t="s">
        <v>297</v>
      </c>
      <c r="AU234" s="36">
        <v>6</v>
      </c>
    </row>
    <row r="235" spans="2:47" s="7" customFormat="1">
      <c r="B235"/>
      <c r="C235"/>
      <c r="D235"/>
      <c r="E235"/>
      <c r="F235"/>
      <c r="G235"/>
      <c r="H235"/>
      <c r="I235"/>
      <c r="J235"/>
      <c r="K235"/>
      <c r="L235"/>
      <c r="M235"/>
      <c r="N235"/>
      <c r="O235"/>
      <c r="P235"/>
      <c r="Q235"/>
      <c r="R235"/>
      <c r="S235"/>
      <c r="T235"/>
      <c r="U235"/>
      <c r="V235"/>
      <c r="W235"/>
      <c r="X235"/>
      <c r="Y235"/>
      <c r="Z235"/>
      <c r="AA235"/>
      <c r="AB235"/>
      <c r="AC235"/>
      <c r="AD235"/>
      <c r="AE235"/>
      <c r="AF235"/>
      <c r="AG235"/>
      <c r="AH235"/>
      <c r="AT235" s="36" t="s">
        <v>784</v>
      </c>
      <c r="AU235" s="36">
        <v>1</v>
      </c>
    </row>
    <row r="236" spans="2:47" s="7" customFormat="1">
      <c r="B236"/>
      <c r="C236"/>
      <c r="D236"/>
      <c r="E236"/>
      <c r="F236"/>
      <c r="G236"/>
      <c r="H236"/>
      <c r="I236"/>
      <c r="J236"/>
      <c r="K236"/>
      <c r="L236"/>
      <c r="M236"/>
      <c r="N236"/>
      <c r="O236"/>
      <c r="P236"/>
      <c r="Q236"/>
      <c r="R236"/>
      <c r="S236"/>
      <c r="T236"/>
      <c r="U236"/>
      <c r="V236"/>
      <c r="W236"/>
      <c r="X236"/>
      <c r="Y236"/>
      <c r="Z236"/>
      <c r="AA236"/>
      <c r="AB236"/>
      <c r="AC236"/>
      <c r="AD236"/>
      <c r="AE236"/>
      <c r="AF236"/>
      <c r="AG236"/>
      <c r="AH236"/>
      <c r="AT236" s="36" t="s">
        <v>785</v>
      </c>
      <c r="AU236" s="36">
        <v>0</v>
      </c>
    </row>
    <row r="237" spans="2:47" s="7" customFormat="1">
      <c r="B237"/>
      <c r="C237"/>
      <c r="D237"/>
      <c r="E237"/>
      <c r="F237"/>
      <c r="G237"/>
      <c r="H237"/>
      <c r="I237"/>
      <c r="J237"/>
      <c r="K237"/>
      <c r="L237"/>
      <c r="M237"/>
      <c r="N237"/>
      <c r="O237"/>
      <c r="P237"/>
      <c r="Q237"/>
      <c r="R237"/>
      <c r="S237"/>
      <c r="T237"/>
      <c r="U237"/>
      <c r="V237"/>
      <c r="W237"/>
      <c r="X237"/>
      <c r="Y237"/>
      <c r="Z237"/>
      <c r="AA237"/>
      <c r="AB237"/>
      <c r="AC237"/>
      <c r="AD237"/>
      <c r="AE237"/>
      <c r="AF237"/>
      <c r="AG237"/>
      <c r="AH237"/>
      <c r="AT237" s="36" t="s">
        <v>98</v>
      </c>
      <c r="AU237" s="36">
        <v>4</v>
      </c>
    </row>
    <row r="238" spans="2:47" s="7" customFormat="1">
      <c r="B238"/>
      <c r="C238"/>
      <c r="D238"/>
      <c r="E238"/>
      <c r="F238"/>
      <c r="G238"/>
      <c r="H238"/>
      <c r="I238"/>
      <c r="J238"/>
      <c r="K238"/>
      <c r="L238"/>
      <c r="M238"/>
      <c r="N238"/>
      <c r="O238"/>
      <c r="P238"/>
      <c r="Q238"/>
      <c r="R238"/>
      <c r="S238"/>
      <c r="T238"/>
      <c r="U238"/>
      <c r="V238"/>
      <c r="W238"/>
      <c r="X238"/>
      <c r="Y238"/>
      <c r="Z238"/>
      <c r="AA238"/>
      <c r="AB238"/>
      <c r="AC238"/>
      <c r="AD238"/>
      <c r="AE238"/>
      <c r="AF238"/>
      <c r="AG238"/>
      <c r="AH238"/>
      <c r="AT238" s="36" t="s">
        <v>106</v>
      </c>
      <c r="AU238" s="36">
        <v>17</v>
      </c>
    </row>
    <row r="239" spans="2:47" s="7" customFormat="1">
      <c r="B239"/>
      <c r="C239"/>
      <c r="D239"/>
      <c r="E239"/>
      <c r="F239"/>
      <c r="G239"/>
      <c r="H239"/>
      <c r="I239"/>
      <c r="J239"/>
      <c r="K239"/>
      <c r="L239"/>
      <c r="M239"/>
      <c r="N239"/>
      <c r="O239"/>
      <c r="P239"/>
      <c r="Q239"/>
      <c r="R239"/>
      <c r="S239"/>
      <c r="T239"/>
      <c r="U239"/>
      <c r="V239"/>
      <c r="W239"/>
      <c r="X239"/>
      <c r="Y239"/>
      <c r="Z239"/>
      <c r="AA239"/>
      <c r="AB239"/>
      <c r="AC239"/>
      <c r="AD239"/>
      <c r="AE239"/>
      <c r="AF239"/>
      <c r="AG239"/>
      <c r="AH239"/>
      <c r="AT239" s="36" t="s">
        <v>786</v>
      </c>
      <c r="AU239" s="36">
        <v>0</v>
      </c>
    </row>
    <row r="240" spans="2:47" s="7" customFormat="1">
      <c r="B240"/>
      <c r="C240"/>
      <c r="D240"/>
      <c r="E240"/>
      <c r="F240"/>
      <c r="G240"/>
      <c r="H240"/>
      <c r="I240"/>
      <c r="J240"/>
      <c r="K240"/>
      <c r="L240"/>
      <c r="M240"/>
      <c r="N240"/>
      <c r="O240"/>
      <c r="P240"/>
      <c r="Q240"/>
      <c r="R240"/>
      <c r="S240"/>
      <c r="T240"/>
      <c r="U240"/>
      <c r="V240"/>
      <c r="W240"/>
      <c r="X240"/>
      <c r="Y240"/>
      <c r="Z240"/>
      <c r="AA240"/>
      <c r="AB240"/>
      <c r="AC240"/>
      <c r="AD240"/>
      <c r="AE240"/>
      <c r="AF240"/>
      <c r="AG240"/>
      <c r="AH240"/>
      <c r="AT240" s="36" t="s">
        <v>31</v>
      </c>
      <c r="AU240" s="36">
        <v>59</v>
      </c>
    </row>
    <row r="241" spans="2:47" s="7" customFormat="1">
      <c r="B241"/>
      <c r="C241"/>
      <c r="D241"/>
      <c r="E241"/>
      <c r="F241"/>
      <c r="G241"/>
      <c r="H241"/>
      <c r="I241"/>
      <c r="J241"/>
      <c r="K241"/>
      <c r="L241"/>
      <c r="M241"/>
      <c r="N241"/>
      <c r="O241"/>
      <c r="P241"/>
      <c r="Q241"/>
      <c r="R241"/>
      <c r="S241"/>
      <c r="T241"/>
      <c r="U241"/>
      <c r="V241"/>
      <c r="W241"/>
      <c r="X241"/>
      <c r="Y241"/>
      <c r="Z241"/>
      <c r="AA241"/>
      <c r="AB241"/>
      <c r="AC241"/>
      <c r="AD241"/>
      <c r="AE241"/>
      <c r="AF241"/>
      <c r="AG241"/>
      <c r="AH241"/>
      <c r="AT241" s="36" t="s">
        <v>57</v>
      </c>
      <c r="AU241" s="36">
        <v>28</v>
      </c>
    </row>
    <row r="242" spans="2:47" s="7" customFormat="1">
      <c r="B242"/>
      <c r="C242"/>
      <c r="D242"/>
      <c r="E242"/>
      <c r="F242"/>
      <c r="G242"/>
      <c r="H242"/>
      <c r="I242"/>
      <c r="J242"/>
      <c r="K242"/>
      <c r="L242"/>
      <c r="M242"/>
      <c r="N242"/>
      <c r="O242"/>
      <c r="P242"/>
      <c r="Q242"/>
      <c r="R242"/>
      <c r="S242"/>
      <c r="T242"/>
      <c r="U242"/>
      <c r="V242"/>
      <c r="W242"/>
      <c r="X242"/>
      <c r="Y242"/>
      <c r="Z242"/>
      <c r="AA242"/>
      <c r="AB242"/>
      <c r="AC242"/>
      <c r="AD242"/>
      <c r="AE242"/>
      <c r="AF242"/>
      <c r="AG242"/>
      <c r="AH242"/>
      <c r="AT242" s="36" t="s">
        <v>787</v>
      </c>
      <c r="AU242" s="36">
        <v>10</v>
      </c>
    </row>
    <row r="243" spans="2:47" s="7" customFormat="1">
      <c r="B243"/>
      <c r="C243"/>
      <c r="D243"/>
      <c r="E243"/>
      <c r="F243"/>
      <c r="G243"/>
      <c r="H243"/>
      <c r="I243"/>
      <c r="J243"/>
      <c r="K243"/>
      <c r="L243"/>
      <c r="M243"/>
      <c r="N243"/>
      <c r="O243"/>
      <c r="P243"/>
      <c r="Q243"/>
      <c r="R243"/>
      <c r="S243"/>
      <c r="T243"/>
      <c r="U243"/>
      <c r="V243"/>
      <c r="W243"/>
      <c r="X243"/>
      <c r="Y243"/>
      <c r="Z243"/>
      <c r="AA243"/>
      <c r="AB243"/>
      <c r="AC243"/>
      <c r="AD243"/>
      <c r="AE243"/>
      <c r="AF243"/>
      <c r="AG243"/>
      <c r="AH243"/>
      <c r="AT243" s="36" t="s">
        <v>226</v>
      </c>
      <c r="AU243" s="36">
        <v>4</v>
      </c>
    </row>
    <row r="244" spans="2:47" s="7" customFormat="1">
      <c r="B244"/>
      <c r="C244"/>
      <c r="D244"/>
      <c r="E244"/>
      <c r="F244"/>
      <c r="G244"/>
      <c r="H244"/>
      <c r="I244"/>
      <c r="J244"/>
      <c r="K244"/>
      <c r="L244"/>
      <c r="M244"/>
      <c r="N244"/>
      <c r="O244"/>
      <c r="P244"/>
      <c r="Q244"/>
      <c r="R244"/>
      <c r="S244"/>
      <c r="T244"/>
      <c r="U244"/>
      <c r="V244"/>
      <c r="W244"/>
      <c r="X244"/>
      <c r="Y244"/>
      <c r="Z244"/>
      <c r="AA244"/>
      <c r="AB244"/>
      <c r="AC244"/>
      <c r="AD244"/>
      <c r="AE244"/>
      <c r="AF244"/>
      <c r="AG244"/>
      <c r="AH244"/>
      <c r="AT244" s="36"/>
      <c r="AU244" s="36">
        <f>SUM(AU233:AU243)</f>
        <v>146</v>
      </c>
    </row>
    <row r="245" spans="2:47" s="7" customFormat="1">
      <c r="B245"/>
      <c r="C245"/>
      <c r="D245"/>
      <c r="E245"/>
      <c r="F245"/>
      <c r="G245"/>
      <c r="H245"/>
      <c r="I245"/>
      <c r="J245"/>
      <c r="K245"/>
      <c r="L245"/>
      <c r="M245"/>
      <c r="N245"/>
      <c r="O245"/>
      <c r="P245"/>
      <c r="Q245"/>
      <c r="R245"/>
      <c r="S245"/>
      <c r="T245"/>
      <c r="U245"/>
      <c r="V245"/>
      <c r="W245"/>
      <c r="X245"/>
      <c r="Y245"/>
      <c r="Z245"/>
      <c r="AA245"/>
      <c r="AB245"/>
      <c r="AC245"/>
      <c r="AD245"/>
      <c r="AE245"/>
      <c r="AF245"/>
      <c r="AG245"/>
      <c r="AH245"/>
      <c r="AT245" s="36"/>
      <c r="AU245" s="36" t="s">
        <v>923</v>
      </c>
    </row>
    <row r="246" spans="2:47" s="7" customFormat="1">
      <c r="B246"/>
      <c r="C246"/>
      <c r="D246"/>
      <c r="E246"/>
      <c r="F246"/>
      <c r="G246"/>
      <c r="H246"/>
      <c r="I246"/>
      <c r="J246"/>
      <c r="K246"/>
      <c r="L246"/>
      <c r="M246"/>
      <c r="N246"/>
      <c r="O246"/>
      <c r="P246"/>
      <c r="Q246"/>
      <c r="R246"/>
      <c r="S246"/>
      <c r="T246"/>
      <c r="U246"/>
      <c r="V246"/>
      <c r="W246"/>
      <c r="X246"/>
      <c r="Y246"/>
      <c r="Z246"/>
      <c r="AA246"/>
      <c r="AB246"/>
      <c r="AC246"/>
      <c r="AD246"/>
      <c r="AE246"/>
      <c r="AF246"/>
      <c r="AG246"/>
      <c r="AH246"/>
      <c r="AT246" s="11" t="s">
        <v>922</v>
      </c>
    </row>
    <row r="247" spans="2:47" s="7" customFormat="1">
      <c r="B247"/>
      <c r="C247"/>
      <c r="D247"/>
      <c r="E247"/>
      <c r="F247"/>
      <c r="G247"/>
      <c r="H247"/>
      <c r="I247"/>
      <c r="J247"/>
      <c r="K247"/>
      <c r="L247"/>
      <c r="M247"/>
      <c r="N247"/>
      <c r="O247"/>
      <c r="P247"/>
      <c r="Q247"/>
      <c r="R247"/>
      <c r="S247"/>
      <c r="T247"/>
      <c r="U247"/>
      <c r="V247"/>
      <c r="W247"/>
      <c r="X247"/>
      <c r="Y247"/>
      <c r="Z247"/>
      <c r="AA247"/>
      <c r="AB247"/>
      <c r="AC247"/>
      <c r="AD247"/>
      <c r="AE247"/>
      <c r="AF247"/>
      <c r="AG247"/>
      <c r="AH247"/>
    </row>
    <row r="248" spans="2:47" s="7" customFormat="1">
      <c r="B248"/>
      <c r="C248" s="11"/>
      <c r="F248" s="11"/>
      <c r="H248"/>
      <c r="I248"/>
      <c r="J248"/>
      <c r="K248"/>
      <c r="L248"/>
      <c r="M248"/>
      <c r="N248"/>
      <c r="O248"/>
      <c r="P248"/>
      <c r="Q248"/>
      <c r="R248"/>
      <c r="S248"/>
      <c r="T248"/>
      <c r="U248"/>
      <c r="V248"/>
      <c r="W248"/>
      <c r="X248"/>
      <c r="Y248"/>
      <c r="Z248"/>
      <c r="AA248"/>
      <c r="AB248"/>
      <c r="AC248"/>
      <c r="AD248"/>
      <c r="AE248"/>
      <c r="AF248"/>
      <c r="AG248"/>
      <c r="AH248"/>
    </row>
    <row r="249" spans="2:47" s="7" customFormat="1">
      <c r="B249"/>
      <c r="C249" s="11"/>
      <c r="F249" s="11"/>
      <c r="H249"/>
      <c r="I249"/>
      <c r="J249"/>
      <c r="K249"/>
      <c r="L249"/>
      <c r="M249"/>
      <c r="N249"/>
      <c r="O249"/>
      <c r="P249"/>
      <c r="Q249"/>
      <c r="R249"/>
      <c r="S249"/>
      <c r="T249"/>
      <c r="U249"/>
      <c r="V249"/>
      <c r="W249"/>
      <c r="X249"/>
      <c r="Y249"/>
      <c r="Z249"/>
      <c r="AA249"/>
      <c r="AB249"/>
      <c r="AC249"/>
      <c r="AD249"/>
      <c r="AE249"/>
      <c r="AF249"/>
      <c r="AG249"/>
      <c r="AH249"/>
    </row>
    <row r="250" spans="2:47" s="7" customFormat="1">
      <c r="B250"/>
      <c r="C250" s="11"/>
      <c r="F250" s="11"/>
      <c r="H250"/>
      <c r="I250"/>
      <c r="J250"/>
      <c r="K250"/>
      <c r="L250"/>
      <c r="M250"/>
      <c r="N250"/>
      <c r="O250"/>
      <c r="P250"/>
      <c r="Q250"/>
      <c r="R250"/>
      <c r="S250"/>
      <c r="T250"/>
      <c r="U250"/>
      <c r="V250"/>
      <c r="W250"/>
      <c r="X250"/>
      <c r="Y250"/>
      <c r="Z250"/>
      <c r="AA250"/>
      <c r="AB250"/>
      <c r="AC250"/>
      <c r="AD250"/>
      <c r="AE250"/>
      <c r="AF250"/>
      <c r="AG250"/>
      <c r="AH250"/>
    </row>
    <row r="251" spans="2:47" s="7" customFormat="1">
      <c r="B251"/>
      <c r="C251" s="11"/>
      <c r="F251" s="11"/>
      <c r="H251"/>
      <c r="I251"/>
      <c r="J251"/>
      <c r="K251"/>
      <c r="L251"/>
      <c r="M251"/>
      <c r="N251"/>
      <c r="O251"/>
      <c r="P251"/>
      <c r="Q251"/>
      <c r="R251"/>
      <c r="S251"/>
      <c r="T251"/>
      <c r="U251"/>
      <c r="V251"/>
      <c r="W251"/>
      <c r="X251"/>
      <c r="Y251"/>
      <c r="Z251"/>
      <c r="AA251"/>
      <c r="AB251"/>
      <c r="AC251"/>
      <c r="AD251"/>
      <c r="AE251"/>
      <c r="AF251"/>
      <c r="AG251"/>
      <c r="AH251"/>
    </row>
    <row r="252" spans="2:47" s="7" customFormat="1">
      <c r="B252"/>
      <c r="C252" s="11"/>
      <c r="F252" s="11"/>
      <c r="H252"/>
      <c r="I252"/>
      <c r="J252"/>
      <c r="K252"/>
      <c r="L252"/>
      <c r="M252"/>
      <c r="N252"/>
      <c r="O252"/>
      <c r="P252"/>
      <c r="Q252"/>
      <c r="R252"/>
      <c r="S252"/>
      <c r="T252"/>
      <c r="U252"/>
      <c r="V252"/>
      <c r="W252"/>
      <c r="X252"/>
      <c r="Y252"/>
      <c r="Z252"/>
      <c r="AA252"/>
      <c r="AB252"/>
      <c r="AC252"/>
      <c r="AD252"/>
      <c r="AE252"/>
      <c r="AF252"/>
      <c r="AG252"/>
      <c r="AH252"/>
    </row>
    <row r="253" spans="2:47" s="7" customFormat="1">
      <c r="B253"/>
      <c r="C253" s="11"/>
      <c r="F253" s="11"/>
      <c r="H253"/>
      <c r="I253"/>
      <c r="J253"/>
      <c r="K253"/>
      <c r="L253"/>
      <c r="M253"/>
      <c r="N253"/>
      <c r="O253"/>
      <c r="P253"/>
      <c r="Q253"/>
      <c r="R253"/>
      <c r="S253"/>
      <c r="T253"/>
      <c r="U253"/>
      <c r="V253"/>
      <c r="W253"/>
      <c r="X253"/>
      <c r="Y253"/>
      <c r="Z253"/>
      <c r="AA253"/>
      <c r="AB253"/>
      <c r="AC253"/>
      <c r="AD253"/>
      <c r="AE253"/>
      <c r="AF253"/>
      <c r="AG253"/>
      <c r="AH253"/>
    </row>
    <row r="254" spans="2:47" s="7" customFormat="1">
      <c r="B254"/>
      <c r="C254" s="11"/>
      <c r="F254" s="11"/>
      <c r="H254"/>
      <c r="I254"/>
      <c r="J254"/>
      <c r="K254"/>
      <c r="L254"/>
      <c r="M254"/>
      <c r="N254"/>
      <c r="O254"/>
      <c r="P254"/>
      <c r="Q254"/>
      <c r="R254"/>
      <c r="S254"/>
      <c r="T254"/>
      <c r="U254"/>
      <c r="V254"/>
      <c r="W254"/>
      <c r="X254"/>
      <c r="Y254"/>
      <c r="Z254"/>
      <c r="AA254"/>
      <c r="AB254"/>
      <c r="AC254"/>
      <c r="AD254"/>
      <c r="AE254"/>
      <c r="AF254"/>
      <c r="AG254"/>
      <c r="AH254"/>
    </row>
    <row r="255" spans="2:47" s="7" customFormat="1">
      <c r="B255"/>
      <c r="C255" s="11"/>
      <c r="F255" s="11"/>
      <c r="H255"/>
      <c r="I255"/>
      <c r="J255"/>
      <c r="K255"/>
      <c r="L255"/>
      <c r="M255"/>
      <c r="N255"/>
      <c r="O255"/>
      <c r="P255"/>
      <c r="Q255"/>
      <c r="R255"/>
      <c r="S255"/>
      <c r="T255"/>
      <c r="U255"/>
      <c r="V255"/>
      <c r="W255"/>
      <c r="X255"/>
      <c r="Y255"/>
      <c r="Z255"/>
      <c r="AA255"/>
      <c r="AB255"/>
      <c r="AC255"/>
      <c r="AD255"/>
      <c r="AE255"/>
      <c r="AF255"/>
      <c r="AG255"/>
      <c r="AH255"/>
    </row>
    <row r="256" spans="2:47" s="7" customFormat="1">
      <c r="B256"/>
      <c r="C256" s="11"/>
      <c r="F256" s="11"/>
      <c r="H256"/>
      <c r="I256"/>
      <c r="J256"/>
      <c r="K256"/>
      <c r="L256"/>
      <c r="M256"/>
      <c r="N256"/>
      <c r="O256"/>
      <c r="P256"/>
      <c r="Q256"/>
      <c r="R256"/>
      <c r="S256"/>
      <c r="T256"/>
      <c r="U256"/>
      <c r="V256"/>
      <c r="W256"/>
      <c r="X256"/>
      <c r="Y256"/>
      <c r="Z256"/>
      <c r="AA256"/>
      <c r="AB256"/>
      <c r="AC256"/>
      <c r="AD256"/>
      <c r="AE256"/>
      <c r="AF256"/>
      <c r="AG256"/>
      <c r="AH256"/>
    </row>
    <row r="257" spans="2:34" s="7" customFormat="1">
      <c r="B257"/>
      <c r="C257" s="11"/>
      <c r="F257" s="11"/>
      <c r="H257"/>
      <c r="I257"/>
      <c r="J257"/>
      <c r="K257"/>
      <c r="L257"/>
      <c r="M257"/>
      <c r="N257"/>
      <c r="O257"/>
      <c r="P257"/>
      <c r="Q257"/>
      <c r="R257"/>
      <c r="S257"/>
      <c r="T257"/>
      <c r="U257"/>
      <c r="V257"/>
      <c r="W257"/>
      <c r="X257"/>
      <c r="Y257"/>
      <c r="Z257"/>
      <c r="AA257"/>
      <c r="AB257"/>
      <c r="AC257"/>
      <c r="AD257"/>
      <c r="AE257"/>
      <c r="AF257"/>
      <c r="AG257"/>
      <c r="AH257"/>
    </row>
    <row r="258" spans="2:34" s="7" customFormat="1">
      <c r="B258"/>
      <c r="C258" s="11"/>
      <c r="F258" s="11"/>
      <c r="H258"/>
      <c r="I258"/>
      <c r="J258"/>
      <c r="K258"/>
      <c r="L258"/>
      <c r="M258"/>
      <c r="N258"/>
      <c r="O258"/>
      <c r="P258"/>
      <c r="Q258"/>
      <c r="R258"/>
      <c r="S258"/>
      <c r="T258"/>
      <c r="U258"/>
      <c r="V258"/>
      <c r="W258"/>
      <c r="X258"/>
      <c r="Y258"/>
      <c r="Z258"/>
      <c r="AA258"/>
      <c r="AB258"/>
      <c r="AC258"/>
      <c r="AD258"/>
      <c r="AE258"/>
      <c r="AF258"/>
      <c r="AG258"/>
      <c r="AH258"/>
    </row>
    <row r="259" spans="2:34" s="7" customFormat="1">
      <c r="B259"/>
      <c r="C259" s="11"/>
      <c r="F259" s="11"/>
      <c r="H259"/>
      <c r="I259"/>
      <c r="J259"/>
      <c r="K259"/>
      <c r="L259"/>
      <c r="M259"/>
      <c r="N259"/>
      <c r="O259"/>
      <c r="P259"/>
      <c r="Q259"/>
      <c r="R259"/>
      <c r="S259"/>
      <c r="T259"/>
      <c r="U259"/>
      <c r="V259"/>
      <c r="W259"/>
      <c r="X259"/>
      <c r="Y259"/>
      <c r="Z259"/>
      <c r="AA259"/>
      <c r="AB259"/>
      <c r="AC259"/>
      <c r="AD259"/>
      <c r="AE259"/>
      <c r="AF259"/>
      <c r="AG259"/>
      <c r="AH259"/>
    </row>
    <row r="260" spans="2:34" s="7" customFormat="1">
      <c r="B260"/>
      <c r="C260" s="11"/>
      <c r="G260"/>
      <c r="H260"/>
      <c r="I260"/>
      <c r="J260"/>
      <c r="K260"/>
      <c r="L260"/>
      <c r="M260"/>
      <c r="N260"/>
      <c r="O260"/>
      <c r="P260"/>
      <c r="Q260"/>
      <c r="R260"/>
      <c r="S260"/>
      <c r="T260"/>
      <c r="U260"/>
      <c r="V260"/>
      <c r="W260"/>
      <c r="X260"/>
      <c r="Y260"/>
      <c r="Z260"/>
      <c r="AA260"/>
      <c r="AB260"/>
      <c r="AC260"/>
      <c r="AD260"/>
      <c r="AE260"/>
      <c r="AF260"/>
      <c r="AG260"/>
      <c r="AH260"/>
    </row>
    <row r="261" spans="2:34" s="7" customFormat="1">
      <c r="B261"/>
      <c r="C261"/>
      <c r="D261"/>
      <c r="E261"/>
      <c r="F261"/>
      <c r="G261"/>
      <c r="H261"/>
      <c r="I261"/>
      <c r="J261"/>
      <c r="K261"/>
      <c r="L261"/>
      <c r="M261"/>
      <c r="N261"/>
      <c r="O261"/>
      <c r="P261"/>
      <c r="Q261"/>
      <c r="R261"/>
      <c r="S261"/>
      <c r="T261"/>
      <c r="U261"/>
      <c r="V261"/>
      <c r="W261"/>
      <c r="X261"/>
      <c r="Y261"/>
      <c r="Z261"/>
      <c r="AA261"/>
      <c r="AB261"/>
      <c r="AC261"/>
      <c r="AD261"/>
      <c r="AE261"/>
      <c r="AF261"/>
      <c r="AG261"/>
      <c r="AH261"/>
    </row>
    <row r="262" spans="2:34" s="7" customFormat="1">
      <c r="B262"/>
      <c r="C262"/>
      <c r="D262"/>
      <c r="E262"/>
      <c r="F262"/>
      <c r="G262"/>
      <c r="H262"/>
      <c r="I262"/>
      <c r="J262"/>
      <c r="K262"/>
      <c r="L262"/>
      <c r="M262"/>
      <c r="N262"/>
      <c r="O262"/>
      <c r="P262"/>
      <c r="Q262"/>
      <c r="R262"/>
      <c r="S262"/>
      <c r="T262"/>
      <c r="U262"/>
      <c r="V262"/>
      <c r="W262"/>
      <c r="X262"/>
      <c r="Y262"/>
      <c r="Z262"/>
      <c r="AA262"/>
      <c r="AB262"/>
      <c r="AC262"/>
      <c r="AD262"/>
      <c r="AE262"/>
      <c r="AF262"/>
      <c r="AG262"/>
      <c r="AH262"/>
    </row>
    <row r="263" spans="2:34" s="7" customFormat="1">
      <c r="B263"/>
      <c r="C263"/>
      <c r="D263"/>
      <c r="E263"/>
      <c r="F263"/>
      <c r="G263"/>
      <c r="H263"/>
      <c r="I263"/>
      <c r="J263"/>
      <c r="K263"/>
      <c r="L263"/>
      <c r="M263"/>
      <c r="N263"/>
      <c r="O263"/>
      <c r="P263"/>
      <c r="Q263"/>
      <c r="R263"/>
      <c r="S263"/>
      <c r="T263"/>
      <c r="U263"/>
      <c r="V263"/>
      <c r="W263"/>
      <c r="X263"/>
      <c r="Y263"/>
      <c r="Z263"/>
      <c r="AA263"/>
      <c r="AB263"/>
      <c r="AC263"/>
      <c r="AD263"/>
      <c r="AE263"/>
      <c r="AF263"/>
      <c r="AG263"/>
      <c r="AH263"/>
    </row>
    <row r="264" spans="2:34" s="7" customFormat="1">
      <c r="B264"/>
      <c r="C264"/>
      <c r="D264"/>
      <c r="E264"/>
      <c r="F264"/>
      <c r="G264"/>
      <c r="H264"/>
      <c r="I264"/>
      <c r="J264"/>
      <c r="K264"/>
      <c r="L264"/>
      <c r="M264"/>
      <c r="N264"/>
      <c r="O264"/>
      <c r="P264"/>
      <c r="Q264"/>
      <c r="R264"/>
      <c r="S264"/>
      <c r="T264"/>
      <c r="U264"/>
      <c r="V264"/>
      <c r="W264"/>
      <c r="X264"/>
      <c r="Y264"/>
      <c r="Z264"/>
      <c r="AA264"/>
      <c r="AB264"/>
      <c r="AC264"/>
      <c r="AD264"/>
      <c r="AE264"/>
      <c r="AF264"/>
      <c r="AG264"/>
      <c r="AH264"/>
    </row>
    <row r="265" spans="2:34" s="7" customFormat="1">
      <c r="B265"/>
      <c r="C265"/>
      <c r="D265"/>
      <c r="E265"/>
      <c r="F265"/>
      <c r="G265"/>
      <c r="H265"/>
      <c r="I265"/>
      <c r="J265"/>
      <c r="K265"/>
      <c r="L265"/>
      <c r="M265"/>
      <c r="N265"/>
      <c r="O265"/>
      <c r="P265"/>
      <c r="Q265"/>
      <c r="R265"/>
      <c r="S265"/>
      <c r="T265"/>
      <c r="U265"/>
      <c r="V265"/>
      <c r="W265"/>
      <c r="X265"/>
      <c r="Y265"/>
      <c r="Z265"/>
      <c r="AA265"/>
      <c r="AB265"/>
      <c r="AC265"/>
      <c r="AD265"/>
      <c r="AE265"/>
      <c r="AF265"/>
      <c r="AG265"/>
      <c r="AH265"/>
    </row>
    <row r="266" spans="2:34" s="7" customFormat="1">
      <c r="B266"/>
      <c r="C266"/>
      <c r="D266"/>
      <c r="E266"/>
      <c r="F266"/>
      <c r="G266"/>
      <c r="H266"/>
      <c r="I266"/>
      <c r="J266"/>
      <c r="K266"/>
      <c r="L266"/>
      <c r="M266"/>
      <c r="N266"/>
      <c r="O266"/>
      <c r="P266"/>
      <c r="Q266"/>
      <c r="R266"/>
      <c r="S266"/>
      <c r="T266"/>
      <c r="U266"/>
      <c r="V266"/>
      <c r="W266"/>
      <c r="X266"/>
      <c r="Y266"/>
      <c r="Z266"/>
      <c r="AA266"/>
      <c r="AB266"/>
      <c r="AC266"/>
      <c r="AD266"/>
      <c r="AE266"/>
      <c r="AF266"/>
      <c r="AG266"/>
      <c r="AH266"/>
    </row>
    <row r="267" spans="2:34" s="7" customFormat="1">
      <c r="B267"/>
      <c r="C267"/>
      <c r="D267"/>
      <c r="E267"/>
      <c r="F267"/>
      <c r="G267"/>
      <c r="H267"/>
      <c r="I267"/>
      <c r="J267"/>
      <c r="K267"/>
      <c r="L267"/>
      <c r="M267"/>
      <c r="N267"/>
      <c r="O267"/>
      <c r="P267"/>
      <c r="Q267"/>
      <c r="R267"/>
      <c r="S267"/>
      <c r="T267"/>
      <c r="U267"/>
      <c r="V267"/>
      <c r="W267"/>
      <c r="X267"/>
      <c r="Y267"/>
      <c r="Z267"/>
      <c r="AA267"/>
      <c r="AB267"/>
      <c r="AC267"/>
      <c r="AD267"/>
      <c r="AE267"/>
      <c r="AF267"/>
      <c r="AG267"/>
      <c r="AH267"/>
    </row>
    <row r="268" spans="2:34" s="7" customFormat="1">
      <c r="B268"/>
      <c r="C268"/>
      <c r="D268"/>
      <c r="E268"/>
      <c r="F268"/>
      <c r="G268"/>
      <c r="H268"/>
      <c r="I268"/>
      <c r="J268"/>
      <c r="K268"/>
      <c r="L268"/>
      <c r="M268"/>
      <c r="N268"/>
      <c r="O268"/>
      <c r="P268"/>
      <c r="Q268"/>
      <c r="R268"/>
      <c r="S268"/>
      <c r="T268"/>
      <c r="U268"/>
      <c r="V268"/>
      <c r="W268"/>
      <c r="X268"/>
      <c r="Y268"/>
      <c r="Z268"/>
      <c r="AA268"/>
      <c r="AB268"/>
      <c r="AC268"/>
      <c r="AD268"/>
      <c r="AE268"/>
      <c r="AF268"/>
      <c r="AG268"/>
      <c r="AH268"/>
    </row>
    <row r="269" spans="2:34" s="7" customFormat="1">
      <c r="B269"/>
      <c r="C269"/>
      <c r="D269"/>
      <c r="E269"/>
      <c r="F269"/>
      <c r="G269"/>
      <c r="H269"/>
      <c r="I269"/>
      <c r="J269"/>
      <c r="K269"/>
      <c r="L269"/>
      <c r="M269"/>
      <c r="N269"/>
      <c r="O269"/>
      <c r="P269"/>
      <c r="Q269"/>
      <c r="R269"/>
      <c r="S269"/>
      <c r="T269"/>
      <c r="U269"/>
      <c r="V269"/>
      <c r="W269"/>
      <c r="X269"/>
      <c r="Y269"/>
      <c r="Z269"/>
      <c r="AA269"/>
      <c r="AB269"/>
      <c r="AC269"/>
      <c r="AD269"/>
      <c r="AE269"/>
      <c r="AF269"/>
      <c r="AG269"/>
      <c r="AH269"/>
    </row>
    <row r="270" spans="2:34" s="7" customFormat="1">
      <c r="B270"/>
      <c r="C270"/>
      <c r="D270"/>
      <c r="E270"/>
      <c r="F270"/>
      <c r="G270"/>
      <c r="H270"/>
      <c r="I270"/>
      <c r="J270"/>
      <c r="K270"/>
      <c r="L270"/>
      <c r="M270"/>
      <c r="N270"/>
      <c r="O270"/>
      <c r="P270"/>
      <c r="Q270"/>
      <c r="R270"/>
      <c r="S270"/>
      <c r="T270"/>
      <c r="U270"/>
      <c r="V270"/>
      <c r="W270"/>
      <c r="X270"/>
      <c r="Y270"/>
      <c r="Z270"/>
      <c r="AA270"/>
      <c r="AB270"/>
      <c r="AC270"/>
      <c r="AD270"/>
      <c r="AE270"/>
      <c r="AF270"/>
      <c r="AG270"/>
      <c r="AH270"/>
    </row>
    <row r="271" spans="2:34" s="7" customFormat="1">
      <c r="B271"/>
      <c r="C271"/>
      <c r="D271"/>
      <c r="E271"/>
      <c r="F271"/>
      <c r="G271"/>
      <c r="H271"/>
      <c r="I271"/>
      <c r="J271"/>
      <c r="K271"/>
      <c r="L271"/>
      <c r="M271"/>
      <c r="N271"/>
      <c r="O271"/>
      <c r="P271"/>
      <c r="Q271"/>
      <c r="R271"/>
      <c r="S271"/>
      <c r="T271"/>
      <c r="U271"/>
      <c r="V271"/>
      <c r="W271"/>
      <c r="X271"/>
      <c r="Y271"/>
      <c r="Z271"/>
      <c r="AA271"/>
      <c r="AB271"/>
      <c r="AC271"/>
      <c r="AD271"/>
      <c r="AE271"/>
      <c r="AF271"/>
      <c r="AG271"/>
      <c r="AH271"/>
    </row>
    <row r="272" spans="2:34" s="7" customFormat="1">
      <c r="B272"/>
      <c r="C272"/>
      <c r="D272"/>
      <c r="E272"/>
      <c r="F272"/>
      <c r="G272"/>
      <c r="H272"/>
      <c r="I272"/>
      <c r="J272"/>
      <c r="K272"/>
      <c r="L272"/>
      <c r="M272"/>
      <c r="N272"/>
      <c r="O272"/>
      <c r="P272"/>
      <c r="Q272"/>
      <c r="R272"/>
      <c r="S272"/>
      <c r="T272"/>
      <c r="U272"/>
      <c r="V272"/>
      <c r="W272"/>
      <c r="X272"/>
      <c r="Y272"/>
      <c r="Z272"/>
      <c r="AA272"/>
      <c r="AB272"/>
      <c r="AC272"/>
      <c r="AD272"/>
      <c r="AE272"/>
      <c r="AF272"/>
      <c r="AG272"/>
      <c r="AH272"/>
    </row>
    <row r="273" spans="2:34" s="7" customFormat="1">
      <c r="B273"/>
      <c r="C273"/>
      <c r="D273"/>
      <c r="E273"/>
      <c r="F273"/>
      <c r="G273"/>
      <c r="H273"/>
      <c r="I273"/>
      <c r="J273"/>
      <c r="K273"/>
      <c r="L273"/>
      <c r="M273"/>
      <c r="N273"/>
      <c r="O273"/>
      <c r="P273"/>
      <c r="Q273"/>
      <c r="R273"/>
      <c r="S273"/>
      <c r="T273"/>
      <c r="U273"/>
      <c r="V273"/>
      <c r="W273"/>
      <c r="X273"/>
      <c r="Y273"/>
      <c r="Z273"/>
      <c r="AA273"/>
      <c r="AB273"/>
      <c r="AC273"/>
      <c r="AD273"/>
      <c r="AE273"/>
      <c r="AF273"/>
      <c r="AG273"/>
      <c r="AH273"/>
    </row>
    <row r="274" spans="2:34" s="7" customFormat="1">
      <c r="B274"/>
      <c r="C274"/>
      <c r="D274"/>
      <c r="E274"/>
      <c r="F274"/>
      <c r="G274"/>
      <c r="H274"/>
      <c r="I274"/>
      <c r="J274"/>
      <c r="K274"/>
      <c r="L274"/>
      <c r="M274"/>
      <c r="N274"/>
      <c r="O274"/>
      <c r="P274"/>
      <c r="Q274"/>
      <c r="R274"/>
      <c r="S274"/>
      <c r="T274"/>
      <c r="U274"/>
      <c r="V274"/>
      <c r="W274"/>
      <c r="X274"/>
      <c r="Y274"/>
      <c r="Z274"/>
      <c r="AA274"/>
      <c r="AB274"/>
      <c r="AC274"/>
      <c r="AD274"/>
      <c r="AE274"/>
      <c r="AF274"/>
      <c r="AG274"/>
      <c r="AH274"/>
    </row>
    <row r="275" spans="2:34" s="7" customFormat="1">
      <c r="B275"/>
      <c r="C275"/>
      <c r="D275"/>
      <c r="E275"/>
      <c r="F275"/>
      <c r="G275"/>
      <c r="H275"/>
      <c r="I275"/>
      <c r="J275"/>
      <c r="K275"/>
      <c r="L275"/>
      <c r="M275"/>
      <c r="N275"/>
      <c r="O275"/>
      <c r="P275"/>
      <c r="Q275"/>
      <c r="R275"/>
      <c r="S275"/>
      <c r="T275"/>
      <c r="U275"/>
      <c r="V275"/>
      <c r="W275"/>
      <c r="X275"/>
      <c r="Y275"/>
      <c r="Z275"/>
      <c r="AA275"/>
      <c r="AB275"/>
      <c r="AC275"/>
      <c r="AD275"/>
      <c r="AE275"/>
      <c r="AF275"/>
      <c r="AG275"/>
      <c r="AH275"/>
    </row>
    <row r="276" spans="2:34" s="7" customFormat="1">
      <c r="B276"/>
      <c r="C276"/>
      <c r="D276"/>
      <c r="E276"/>
      <c r="F276"/>
      <c r="G276"/>
      <c r="H276"/>
      <c r="I276"/>
      <c r="J276"/>
      <c r="K276"/>
      <c r="L276"/>
      <c r="M276"/>
      <c r="N276"/>
      <c r="O276"/>
      <c r="P276"/>
      <c r="Q276"/>
      <c r="R276"/>
      <c r="S276"/>
      <c r="T276"/>
      <c r="U276"/>
      <c r="V276"/>
      <c r="W276"/>
      <c r="X276"/>
      <c r="Y276"/>
      <c r="Z276"/>
      <c r="AA276"/>
      <c r="AB276"/>
      <c r="AC276"/>
      <c r="AD276"/>
      <c r="AE276"/>
      <c r="AF276"/>
      <c r="AG276"/>
      <c r="AH276"/>
    </row>
    <row r="277" spans="2:34" s="7" customFormat="1">
      <c r="B277"/>
      <c r="C277"/>
      <c r="D277"/>
      <c r="E277"/>
      <c r="F277"/>
      <c r="G277"/>
      <c r="H277"/>
      <c r="I277"/>
      <c r="J277"/>
      <c r="K277"/>
      <c r="L277"/>
      <c r="M277"/>
      <c r="N277"/>
      <c r="O277"/>
      <c r="P277"/>
      <c r="Q277"/>
      <c r="R277"/>
      <c r="S277"/>
      <c r="T277"/>
      <c r="U277"/>
      <c r="V277"/>
      <c r="W277"/>
      <c r="X277"/>
      <c r="Y277"/>
      <c r="Z277"/>
      <c r="AA277"/>
      <c r="AB277"/>
      <c r="AC277"/>
      <c r="AD277"/>
      <c r="AE277"/>
      <c r="AF277"/>
      <c r="AG277"/>
      <c r="AH277"/>
    </row>
    <row r="278" spans="2:34" s="7" customFormat="1">
      <c r="B278"/>
      <c r="C278"/>
      <c r="D278"/>
      <c r="E278"/>
      <c r="F278"/>
      <c r="G278"/>
      <c r="H278"/>
      <c r="I278"/>
      <c r="J278"/>
      <c r="K278"/>
      <c r="L278"/>
      <c r="M278"/>
      <c r="N278"/>
      <c r="O278"/>
      <c r="P278"/>
      <c r="Q278"/>
      <c r="R278"/>
      <c r="S278"/>
      <c r="T278"/>
      <c r="U278"/>
      <c r="V278"/>
      <c r="W278"/>
      <c r="X278"/>
      <c r="Y278"/>
      <c r="Z278"/>
      <c r="AA278"/>
      <c r="AB278"/>
      <c r="AC278"/>
      <c r="AD278"/>
      <c r="AE278"/>
      <c r="AF278"/>
      <c r="AG278"/>
      <c r="AH278"/>
    </row>
    <row r="279" spans="2:34" s="7" customFormat="1">
      <c r="B279"/>
      <c r="C279"/>
      <c r="D279"/>
      <c r="E279"/>
      <c r="F279"/>
      <c r="G279"/>
      <c r="H279"/>
      <c r="I279"/>
      <c r="J279"/>
      <c r="K279"/>
      <c r="L279"/>
      <c r="M279"/>
      <c r="N279"/>
      <c r="O279"/>
      <c r="P279"/>
      <c r="Q279"/>
      <c r="R279"/>
      <c r="S279"/>
      <c r="T279"/>
      <c r="U279"/>
      <c r="V279"/>
      <c r="W279"/>
      <c r="X279"/>
      <c r="Y279"/>
      <c r="Z279"/>
      <c r="AA279"/>
      <c r="AB279"/>
      <c r="AC279"/>
      <c r="AD279"/>
      <c r="AE279"/>
      <c r="AF279"/>
      <c r="AG279"/>
      <c r="AH279"/>
    </row>
    <row r="280" spans="2:34" s="7" customFormat="1">
      <c r="B280"/>
      <c r="C280"/>
      <c r="D280"/>
      <c r="E280"/>
      <c r="F280"/>
      <c r="G280"/>
      <c r="H280"/>
      <c r="I280"/>
      <c r="J280"/>
      <c r="K280"/>
      <c r="L280"/>
      <c r="M280"/>
      <c r="N280"/>
      <c r="O280"/>
      <c r="P280"/>
      <c r="Q280"/>
      <c r="R280"/>
      <c r="S280"/>
      <c r="T280"/>
      <c r="U280"/>
      <c r="V280"/>
      <c r="W280"/>
      <c r="X280"/>
      <c r="Y280"/>
      <c r="Z280"/>
      <c r="AA280"/>
      <c r="AB280"/>
      <c r="AC280"/>
      <c r="AD280"/>
      <c r="AE280"/>
      <c r="AF280"/>
      <c r="AG280"/>
      <c r="AH280"/>
    </row>
    <row r="281" spans="2:34" s="7" customFormat="1">
      <c r="B281"/>
      <c r="C281"/>
      <c r="D281"/>
      <c r="E281"/>
      <c r="F281"/>
      <c r="G281"/>
      <c r="H281"/>
      <c r="I281"/>
      <c r="J281"/>
      <c r="K281"/>
      <c r="L281"/>
      <c r="M281"/>
      <c r="N281"/>
      <c r="O281"/>
      <c r="P281"/>
      <c r="Q281"/>
      <c r="R281"/>
      <c r="S281"/>
      <c r="T281"/>
      <c r="U281"/>
      <c r="V281"/>
      <c r="W281"/>
      <c r="X281"/>
      <c r="Y281"/>
      <c r="Z281"/>
      <c r="AA281"/>
      <c r="AB281"/>
      <c r="AC281"/>
      <c r="AD281"/>
      <c r="AE281"/>
      <c r="AF281"/>
      <c r="AG281"/>
      <c r="AH281"/>
    </row>
    <row r="282" spans="2:34" s="7" customFormat="1">
      <c r="B282"/>
      <c r="C282"/>
      <c r="D282"/>
      <c r="E282"/>
      <c r="F282"/>
      <c r="G282"/>
      <c r="H282"/>
      <c r="I282"/>
      <c r="J282"/>
      <c r="K282"/>
      <c r="L282"/>
      <c r="M282"/>
      <c r="N282"/>
      <c r="O282"/>
      <c r="P282"/>
      <c r="Q282"/>
      <c r="R282"/>
      <c r="S282"/>
      <c r="T282"/>
      <c r="U282"/>
      <c r="V282"/>
      <c r="W282"/>
      <c r="X282"/>
      <c r="Y282"/>
      <c r="Z282"/>
      <c r="AA282"/>
      <c r="AB282"/>
      <c r="AC282"/>
      <c r="AD282"/>
      <c r="AE282"/>
      <c r="AF282"/>
      <c r="AG282"/>
      <c r="AH282"/>
    </row>
    <row r="283" spans="2:34" s="7" customFormat="1">
      <c r="B283"/>
      <c r="C283"/>
      <c r="D283"/>
      <c r="E283"/>
      <c r="F283"/>
      <c r="G283"/>
      <c r="H283"/>
      <c r="I283"/>
      <c r="J283"/>
      <c r="K283"/>
      <c r="L283"/>
      <c r="M283"/>
      <c r="N283"/>
      <c r="O283"/>
      <c r="P283"/>
      <c r="Q283"/>
      <c r="R283"/>
      <c r="S283"/>
      <c r="T283"/>
      <c r="U283"/>
      <c r="V283"/>
      <c r="W283"/>
      <c r="X283"/>
      <c r="Y283"/>
      <c r="Z283"/>
      <c r="AA283"/>
      <c r="AB283"/>
      <c r="AC283"/>
      <c r="AD283"/>
      <c r="AE283"/>
      <c r="AF283"/>
      <c r="AG283"/>
      <c r="AH283"/>
    </row>
    <row r="284" spans="2:34" s="7" customFormat="1">
      <c r="B284"/>
      <c r="C284"/>
      <c r="D284"/>
      <c r="E284"/>
      <c r="F284"/>
      <c r="G284"/>
      <c r="H284"/>
      <c r="I284"/>
      <c r="J284"/>
      <c r="K284"/>
      <c r="L284"/>
      <c r="M284"/>
      <c r="N284"/>
      <c r="O284"/>
      <c r="P284"/>
      <c r="Q284"/>
      <c r="R284"/>
      <c r="S284"/>
      <c r="T284"/>
      <c r="U284"/>
      <c r="V284"/>
      <c r="W284"/>
      <c r="X284"/>
      <c r="Y284"/>
      <c r="Z284"/>
      <c r="AA284"/>
      <c r="AB284"/>
      <c r="AC284"/>
      <c r="AD284"/>
      <c r="AE284"/>
      <c r="AF284"/>
      <c r="AG284"/>
      <c r="AH284"/>
    </row>
    <row r="285" spans="2:34" s="7" customFormat="1">
      <c r="B285"/>
      <c r="C285"/>
      <c r="D285"/>
      <c r="E285"/>
      <c r="F285"/>
      <c r="G285"/>
      <c r="H285"/>
      <c r="I285"/>
      <c r="J285"/>
      <c r="K285"/>
      <c r="L285"/>
      <c r="M285"/>
      <c r="N285"/>
      <c r="O285"/>
      <c r="P285"/>
      <c r="Q285"/>
      <c r="R285"/>
      <c r="S285"/>
      <c r="T285"/>
      <c r="U285"/>
      <c r="V285"/>
      <c r="W285"/>
      <c r="X285"/>
      <c r="Y285"/>
      <c r="Z285"/>
      <c r="AA285"/>
      <c r="AB285"/>
      <c r="AC285"/>
      <c r="AD285"/>
      <c r="AE285"/>
      <c r="AF285"/>
      <c r="AG285"/>
      <c r="AH285"/>
    </row>
    <row r="286" spans="2:34" s="7" customFormat="1">
      <c r="B286"/>
      <c r="C286"/>
      <c r="D286"/>
      <c r="E286"/>
      <c r="F286"/>
      <c r="G286"/>
      <c r="H286"/>
      <c r="I286"/>
      <c r="J286"/>
      <c r="K286"/>
      <c r="L286"/>
      <c r="M286"/>
      <c r="N286"/>
      <c r="O286"/>
      <c r="P286"/>
      <c r="Q286"/>
      <c r="R286"/>
      <c r="S286"/>
      <c r="T286"/>
      <c r="U286"/>
      <c r="V286"/>
      <c r="W286"/>
      <c r="X286"/>
      <c r="Y286"/>
      <c r="Z286"/>
      <c r="AA286"/>
      <c r="AB286"/>
      <c r="AC286"/>
      <c r="AD286"/>
      <c r="AE286"/>
      <c r="AF286"/>
      <c r="AG286"/>
      <c r="AH286"/>
    </row>
    <row r="287" spans="2:34" s="7" customFormat="1">
      <c r="B287"/>
      <c r="C287"/>
      <c r="D287"/>
      <c r="E287"/>
      <c r="F287"/>
      <c r="G287"/>
      <c r="H287"/>
      <c r="I287"/>
      <c r="J287"/>
      <c r="K287"/>
      <c r="L287"/>
      <c r="M287"/>
      <c r="N287"/>
      <c r="O287"/>
      <c r="P287"/>
      <c r="Q287"/>
      <c r="R287"/>
      <c r="S287"/>
      <c r="T287"/>
      <c r="U287"/>
      <c r="V287"/>
      <c r="W287"/>
      <c r="X287"/>
      <c r="Y287"/>
      <c r="Z287"/>
      <c r="AA287"/>
      <c r="AB287"/>
      <c r="AC287"/>
      <c r="AD287"/>
      <c r="AE287"/>
      <c r="AF287"/>
      <c r="AG287"/>
      <c r="AH287"/>
    </row>
    <row r="288" spans="2:34" s="7" customFormat="1">
      <c r="B288"/>
      <c r="C288"/>
      <c r="D288"/>
      <c r="E288"/>
      <c r="F288"/>
      <c r="G288"/>
      <c r="H288"/>
      <c r="I288"/>
      <c r="J288"/>
      <c r="K288"/>
      <c r="L288"/>
      <c r="M288"/>
      <c r="N288"/>
      <c r="O288"/>
      <c r="P288"/>
      <c r="Q288"/>
      <c r="R288"/>
      <c r="S288"/>
      <c r="T288"/>
      <c r="U288"/>
      <c r="V288"/>
      <c r="W288"/>
      <c r="X288"/>
      <c r="Y288"/>
      <c r="Z288"/>
      <c r="AA288"/>
      <c r="AB288"/>
      <c r="AC288"/>
      <c r="AD288"/>
      <c r="AE288"/>
      <c r="AF288"/>
      <c r="AG288"/>
      <c r="AH288"/>
    </row>
    <row r="289" spans="2:34" s="7" customFormat="1">
      <c r="B289"/>
      <c r="C289"/>
      <c r="D289"/>
      <c r="E289"/>
      <c r="F289"/>
      <c r="G289"/>
      <c r="H289"/>
      <c r="I289"/>
      <c r="J289"/>
      <c r="K289"/>
      <c r="L289"/>
      <c r="M289"/>
      <c r="N289"/>
      <c r="O289"/>
      <c r="P289"/>
      <c r="Q289"/>
      <c r="R289"/>
      <c r="S289"/>
      <c r="T289"/>
      <c r="U289"/>
      <c r="V289"/>
      <c r="W289"/>
      <c r="X289"/>
      <c r="Y289"/>
      <c r="Z289"/>
      <c r="AA289"/>
      <c r="AB289"/>
      <c r="AC289"/>
      <c r="AD289"/>
      <c r="AE289"/>
      <c r="AF289"/>
      <c r="AG289"/>
      <c r="AH289"/>
    </row>
    <row r="290" spans="2:34" s="7" customFormat="1">
      <c r="B290"/>
      <c r="C290"/>
      <c r="D290"/>
      <c r="E290"/>
      <c r="F290"/>
      <c r="G290"/>
      <c r="H290"/>
      <c r="I290"/>
      <c r="J290"/>
      <c r="K290"/>
      <c r="L290"/>
      <c r="M290"/>
      <c r="N290"/>
      <c r="O290"/>
      <c r="P290"/>
      <c r="Q290"/>
      <c r="R290"/>
      <c r="S290"/>
      <c r="T290"/>
      <c r="U290"/>
      <c r="V290"/>
      <c r="W290"/>
      <c r="X290"/>
      <c r="Y290"/>
      <c r="Z290"/>
      <c r="AA290"/>
      <c r="AB290"/>
      <c r="AC290"/>
      <c r="AD290"/>
      <c r="AE290"/>
      <c r="AF290"/>
      <c r="AG290"/>
      <c r="AH290"/>
    </row>
    <row r="291" spans="2:34" s="7" customFormat="1">
      <c r="B291"/>
      <c r="C291"/>
      <c r="D291"/>
      <c r="E291"/>
      <c r="F291"/>
      <c r="G291"/>
      <c r="H291"/>
      <c r="I291"/>
      <c r="J291"/>
      <c r="K291"/>
      <c r="L291"/>
      <c r="M291"/>
      <c r="N291"/>
      <c r="O291"/>
      <c r="P291"/>
      <c r="Q291"/>
      <c r="R291"/>
      <c r="S291"/>
      <c r="T291"/>
      <c r="U291"/>
      <c r="V291"/>
      <c r="W291"/>
      <c r="X291"/>
      <c r="Y291"/>
      <c r="Z291"/>
      <c r="AA291"/>
      <c r="AB291"/>
      <c r="AC291"/>
      <c r="AD291"/>
      <c r="AE291"/>
      <c r="AF291"/>
      <c r="AG291"/>
      <c r="AH291"/>
    </row>
    <row r="292" spans="2:34" s="7" customFormat="1">
      <c r="B292"/>
      <c r="C292"/>
      <c r="D292"/>
      <c r="E292"/>
      <c r="F292"/>
      <c r="G292"/>
      <c r="H292"/>
      <c r="I292"/>
      <c r="J292"/>
      <c r="K292"/>
      <c r="L292"/>
      <c r="M292"/>
      <c r="N292"/>
      <c r="O292"/>
      <c r="P292"/>
      <c r="Q292"/>
      <c r="R292"/>
      <c r="S292"/>
      <c r="T292"/>
      <c r="U292"/>
      <c r="V292"/>
      <c r="W292"/>
      <c r="X292"/>
      <c r="Y292"/>
      <c r="Z292"/>
      <c r="AA292"/>
      <c r="AB292"/>
      <c r="AC292"/>
      <c r="AD292"/>
      <c r="AE292"/>
      <c r="AF292"/>
      <c r="AG292"/>
      <c r="AH292"/>
    </row>
    <row r="293" spans="2:34" s="7" customFormat="1">
      <c r="B293"/>
      <c r="C293"/>
      <c r="D293"/>
      <c r="E293"/>
      <c r="F293"/>
      <c r="G293"/>
      <c r="H293"/>
      <c r="I293"/>
      <c r="J293"/>
      <c r="K293"/>
      <c r="L293"/>
      <c r="M293"/>
      <c r="N293"/>
      <c r="O293"/>
      <c r="P293"/>
      <c r="Q293"/>
      <c r="R293"/>
      <c r="S293"/>
      <c r="T293"/>
      <c r="U293"/>
      <c r="V293"/>
      <c r="W293"/>
      <c r="X293"/>
      <c r="Y293"/>
      <c r="Z293"/>
      <c r="AA293"/>
      <c r="AB293"/>
      <c r="AC293"/>
      <c r="AD293"/>
      <c r="AE293"/>
      <c r="AF293"/>
      <c r="AG293"/>
      <c r="AH293"/>
    </row>
    <row r="294" spans="2:34" s="7" customFormat="1">
      <c r="B294"/>
      <c r="C294"/>
      <c r="D294"/>
      <c r="E294"/>
      <c r="F294"/>
      <c r="G294"/>
      <c r="H294"/>
      <c r="I294"/>
      <c r="J294"/>
      <c r="K294"/>
      <c r="L294"/>
      <c r="M294"/>
      <c r="N294"/>
      <c r="O294"/>
      <c r="P294"/>
      <c r="Q294"/>
      <c r="R294"/>
      <c r="S294"/>
      <c r="T294"/>
      <c r="U294"/>
      <c r="V294"/>
      <c r="W294"/>
      <c r="X294"/>
      <c r="Y294"/>
      <c r="Z294"/>
      <c r="AA294"/>
      <c r="AB294"/>
      <c r="AC294"/>
      <c r="AD294"/>
      <c r="AE294"/>
      <c r="AF294"/>
      <c r="AG294"/>
      <c r="AH294"/>
    </row>
    <row r="295" spans="2:34" s="7" customFormat="1">
      <c r="B295"/>
      <c r="C295"/>
      <c r="D295"/>
      <c r="E295"/>
      <c r="F295"/>
      <c r="G295"/>
      <c r="H295"/>
      <c r="I295"/>
      <c r="J295"/>
      <c r="K295"/>
      <c r="L295"/>
      <c r="M295"/>
      <c r="N295"/>
      <c r="O295"/>
      <c r="P295"/>
      <c r="Q295"/>
      <c r="R295"/>
      <c r="S295"/>
      <c r="T295"/>
      <c r="U295"/>
      <c r="V295"/>
      <c r="W295"/>
      <c r="X295"/>
      <c r="Y295"/>
      <c r="Z295"/>
      <c r="AA295"/>
      <c r="AB295"/>
      <c r="AC295"/>
      <c r="AD295"/>
      <c r="AE295"/>
      <c r="AF295"/>
      <c r="AG295"/>
      <c r="AH295"/>
    </row>
    <row r="296" spans="2:34" s="7" customFormat="1">
      <c r="B296"/>
      <c r="C296"/>
      <c r="D296"/>
      <c r="E296"/>
      <c r="F296"/>
      <c r="G296"/>
      <c r="H296"/>
      <c r="I296"/>
      <c r="J296"/>
      <c r="K296"/>
      <c r="L296"/>
      <c r="M296"/>
      <c r="N296"/>
      <c r="O296"/>
      <c r="P296"/>
      <c r="Q296"/>
      <c r="R296"/>
      <c r="S296"/>
      <c r="T296"/>
      <c r="U296"/>
      <c r="V296"/>
      <c r="W296"/>
      <c r="X296"/>
      <c r="Y296"/>
      <c r="Z296"/>
      <c r="AA296"/>
      <c r="AB296"/>
      <c r="AC296"/>
      <c r="AD296"/>
      <c r="AE296"/>
      <c r="AF296"/>
      <c r="AG296"/>
      <c r="AH296"/>
    </row>
    <row r="297" spans="2:34" s="7" customFormat="1">
      <c r="B297"/>
      <c r="C297"/>
      <c r="D297"/>
      <c r="E297"/>
      <c r="F297"/>
      <c r="G297"/>
      <c r="H297"/>
      <c r="I297"/>
      <c r="J297"/>
      <c r="K297"/>
      <c r="L297"/>
      <c r="M297"/>
      <c r="N297"/>
      <c r="O297"/>
      <c r="P297"/>
      <c r="Q297"/>
      <c r="R297"/>
      <c r="S297"/>
      <c r="T297"/>
      <c r="U297"/>
      <c r="V297"/>
      <c r="W297"/>
      <c r="X297"/>
      <c r="Y297"/>
      <c r="Z297"/>
      <c r="AA297"/>
      <c r="AB297"/>
      <c r="AC297"/>
      <c r="AD297"/>
      <c r="AE297"/>
      <c r="AF297"/>
      <c r="AG297"/>
      <c r="AH297"/>
    </row>
    <row r="298" spans="2:34" s="7" customFormat="1">
      <c r="B298"/>
      <c r="C298"/>
      <c r="D298"/>
      <c r="E298"/>
      <c r="F298"/>
      <c r="G298"/>
      <c r="H298"/>
      <c r="I298"/>
      <c r="J298"/>
      <c r="K298"/>
      <c r="L298"/>
      <c r="M298"/>
      <c r="N298"/>
      <c r="O298"/>
      <c r="P298"/>
      <c r="Q298"/>
      <c r="R298"/>
      <c r="S298"/>
      <c r="T298"/>
      <c r="U298"/>
      <c r="V298"/>
      <c r="W298"/>
      <c r="X298"/>
      <c r="Y298"/>
      <c r="Z298"/>
      <c r="AA298"/>
      <c r="AB298"/>
      <c r="AC298"/>
      <c r="AD298"/>
      <c r="AE298"/>
      <c r="AF298"/>
      <c r="AG298"/>
      <c r="AH298"/>
    </row>
    <row r="299" spans="2:34" s="7" customFormat="1">
      <c r="B299"/>
      <c r="C299"/>
      <c r="D299"/>
      <c r="E299"/>
      <c r="F299"/>
      <c r="G299"/>
      <c r="H299"/>
      <c r="I299"/>
      <c r="J299"/>
      <c r="K299"/>
      <c r="L299"/>
      <c r="M299"/>
      <c r="N299"/>
      <c r="O299"/>
      <c r="P299"/>
      <c r="Q299"/>
      <c r="R299"/>
      <c r="S299"/>
      <c r="T299"/>
      <c r="U299"/>
      <c r="V299"/>
      <c r="W299"/>
      <c r="X299"/>
      <c r="Y299"/>
      <c r="Z299"/>
      <c r="AA299"/>
      <c r="AB299"/>
      <c r="AC299"/>
      <c r="AD299"/>
      <c r="AE299"/>
      <c r="AF299"/>
      <c r="AG299"/>
      <c r="AH299"/>
    </row>
    <row r="300" spans="2:34" s="7" customFormat="1">
      <c r="B300"/>
      <c r="C300"/>
      <c r="D300"/>
      <c r="E300"/>
      <c r="F300"/>
      <c r="G300"/>
      <c r="H300"/>
      <c r="I300"/>
      <c r="J300"/>
      <c r="K300"/>
      <c r="L300"/>
      <c r="M300"/>
      <c r="N300"/>
      <c r="O300"/>
      <c r="P300"/>
      <c r="Q300"/>
      <c r="R300"/>
      <c r="S300"/>
      <c r="T300"/>
      <c r="U300"/>
      <c r="V300"/>
      <c r="W300"/>
      <c r="X300"/>
      <c r="Y300"/>
      <c r="Z300"/>
      <c r="AA300"/>
      <c r="AB300"/>
      <c r="AC300"/>
      <c r="AD300"/>
      <c r="AE300"/>
      <c r="AF300"/>
      <c r="AG300"/>
      <c r="AH300"/>
    </row>
    <row r="301" spans="2:34" s="7" customFormat="1">
      <c r="B301"/>
      <c r="C301"/>
      <c r="D301"/>
      <c r="E301"/>
      <c r="F301"/>
      <c r="G301"/>
      <c r="H301"/>
      <c r="I301"/>
      <c r="J301"/>
      <c r="K301"/>
      <c r="L301"/>
      <c r="M301"/>
      <c r="N301"/>
      <c r="O301"/>
      <c r="P301"/>
      <c r="Q301"/>
      <c r="R301"/>
      <c r="S301"/>
      <c r="T301"/>
      <c r="U301"/>
      <c r="V301"/>
      <c r="W301"/>
      <c r="X301"/>
      <c r="Y301"/>
      <c r="Z301"/>
      <c r="AA301"/>
      <c r="AB301"/>
      <c r="AC301"/>
      <c r="AD301"/>
      <c r="AE301"/>
      <c r="AF301"/>
      <c r="AG301"/>
      <c r="AH301"/>
    </row>
    <row r="302" spans="2:34" s="7" customFormat="1">
      <c r="B302"/>
      <c r="C302"/>
      <c r="D302"/>
      <c r="E302"/>
      <c r="F302"/>
      <c r="G302"/>
      <c r="H302"/>
      <c r="I302"/>
      <c r="J302"/>
      <c r="K302"/>
      <c r="L302"/>
      <c r="M302"/>
      <c r="N302"/>
      <c r="O302"/>
      <c r="P302"/>
      <c r="Q302"/>
      <c r="R302"/>
      <c r="S302"/>
      <c r="T302"/>
      <c r="U302"/>
      <c r="V302"/>
      <c r="W302"/>
      <c r="X302"/>
      <c r="Y302"/>
      <c r="Z302"/>
      <c r="AA302"/>
      <c r="AB302"/>
      <c r="AC302"/>
      <c r="AD302"/>
      <c r="AE302"/>
      <c r="AF302"/>
      <c r="AG302"/>
      <c r="AH302"/>
    </row>
    <row r="303" spans="2:34" s="7" customFormat="1">
      <c r="B303"/>
      <c r="C303"/>
      <c r="D303"/>
      <c r="E303"/>
      <c r="F303"/>
      <c r="G303"/>
      <c r="H303"/>
      <c r="I303"/>
      <c r="J303"/>
      <c r="K303"/>
      <c r="L303"/>
      <c r="M303"/>
      <c r="N303"/>
      <c r="O303"/>
      <c r="P303"/>
      <c r="Q303"/>
      <c r="R303"/>
      <c r="S303"/>
      <c r="T303"/>
      <c r="U303"/>
      <c r="V303"/>
      <c r="W303"/>
      <c r="X303"/>
      <c r="Y303"/>
      <c r="Z303"/>
      <c r="AA303"/>
      <c r="AB303"/>
      <c r="AC303"/>
      <c r="AD303"/>
      <c r="AE303"/>
      <c r="AF303"/>
      <c r="AG303"/>
      <c r="AH303"/>
    </row>
    <row r="304" spans="2:34" s="7" customFormat="1">
      <c r="B304"/>
      <c r="C304"/>
      <c r="D304"/>
      <c r="E304"/>
      <c r="F304"/>
      <c r="G304"/>
      <c r="H304"/>
      <c r="I304"/>
      <c r="J304"/>
      <c r="K304"/>
      <c r="L304"/>
      <c r="M304"/>
      <c r="N304"/>
      <c r="O304"/>
      <c r="P304"/>
      <c r="Q304"/>
      <c r="R304"/>
      <c r="S304"/>
      <c r="T304"/>
      <c r="U304"/>
      <c r="V304"/>
      <c r="W304"/>
      <c r="X304"/>
      <c r="Y304"/>
      <c r="Z304"/>
      <c r="AA304"/>
      <c r="AB304"/>
      <c r="AC304"/>
      <c r="AD304"/>
      <c r="AE304"/>
      <c r="AF304"/>
      <c r="AG304"/>
      <c r="AH304"/>
    </row>
    <row r="305" spans="2:34" s="7" customFormat="1">
      <c r="B305"/>
      <c r="C305"/>
      <c r="D305"/>
      <c r="E305"/>
      <c r="F305"/>
      <c r="G305"/>
      <c r="H305"/>
      <c r="I305"/>
      <c r="J305"/>
      <c r="K305"/>
      <c r="L305"/>
      <c r="M305"/>
      <c r="N305"/>
      <c r="O305"/>
      <c r="P305"/>
      <c r="Q305"/>
      <c r="R305"/>
      <c r="S305"/>
      <c r="T305"/>
      <c r="U305"/>
      <c r="V305"/>
      <c r="W305"/>
      <c r="X305"/>
      <c r="Y305"/>
      <c r="Z305"/>
      <c r="AA305"/>
      <c r="AB305"/>
      <c r="AC305"/>
      <c r="AD305"/>
      <c r="AE305"/>
      <c r="AF305"/>
      <c r="AG305"/>
      <c r="AH305"/>
    </row>
    <row r="306" spans="2:34" s="7" customFormat="1">
      <c r="B306"/>
      <c r="C306"/>
      <c r="D306"/>
      <c r="E306"/>
      <c r="F306"/>
      <c r="G306"/>
      <c r="H306"/>
      <c r="I306"/>
      <c r="J306"/>
      <c r="K306"/>
      <c r="L306"/>
      <c r="M306"/>
      <c r="N306"/>
      <c r="O306"/>
      <c r="P306"/>
      <c r="Q306"/>
      <c r="R306"/>
      <c r="S306"/>
      <c r="T306"/>
      <c r="U306"/>
      <c r="V306"/>
      <c r="W306"/>
      <c r="X306"/>
      <c r="Y306"/>
      <c r="Z306"/>
      <c r="AA306"/>
      <c r="AB306"/>
      <c r="AC306"/>
      <c r="AD306"/>
      <c r="AE306"/>
      <c r="AF306"/>
      <c r="AG306"/>
      <c r="AH306"/>
    </row>
    <row r="307" spans="2:34" s="7" customFormat="1">
      <c r="B307"/>
      <c r="C307"/>
      <c r="D307"/>
      <c r="E307"/>
      <c r="F307"/>
      <c r="G307"/>
      <c r="H307"/>
      <c r="I307"/>
      <c r="J307"/>
      <c r="K307"/>
      <c r="L307"/>
      <c r="M307"/>
      <c r="N307"/>
      <c r="O307"/>
      <c r="P307"/>
      <c r="Q307"/>
      <c r="R307"/>
      <c r="S307"/>
      <c r="T307"/>
      <c r="U307"/>
      <c r="V307"/>
      <c r="W307"/>
      <c r="X307"/>
      <c r="Y307"/>
      <c r="Z307"/>
      <c r="AA307"/>
      <c r="AB307"/>
      <c r="AC307"/>
      <c r="AD307"/>
      <c r="AE307"/>
      <c r="AF307"/>
      <c r="AG307"/>
      <c r="AH307"/>
    </row>
    <row r="308" spans="2:34" s="7" customFormat="1">
      <c r="B308"/>
      <c r="C308"/>
      <c r="D308"/>
      <c r="E308"/>
      <c r="F308"/>
      <c r="G308"/>
      <c r="H308"/>
      <c r="I308"/>
      <c r="J308"/>
      <c r="K308"/>
      <c r="L308"/>
      <c r="M308"/>
      <c r="N308"/>
      <c r="O308"/>
      <c r="P308"/>
      <c r="Q308"/>
      <c r="R308"/>
      <c r="S308"/>
      <c r="T308"/>
      <c r="U308"/>
      <c r="V308"/>
      <c r="W308"/>
      <c r="X308"/>
      <c r="Y308"/>
      <c r="Z308"/>
      <c r="AA308"/>
      <c r="AB308"/>
      <c r="AC308"/>
      <c r="AD308"/>
      <c r="AE308"/>
      <c r="AF308"/>
      <c r="AG308"/>
      <c r="AH308"/>
    </row>
    <row r="309" spans="2:34" s="7" customFormat="1">
      <c r="B309"/>
      <c r="C309"/>
      <c r="D309"/>
      <c r="E309"/>
      <c r="F309"/>
      <c r="G309"/>
      <c r="H309"/>
      <c r="I309"/>
      <c r="J309"/>
      <c r="K309"/>
      <c r="L309"/>
      <c r="M309"/>
      <c r="N309"/>
      <c r="O309"/>
      <c r="P309"/>
      <c r="Q309"/>
      <c r="R309"/>
      <c r="S309"/>
      <c r="T309"/>
      <c r="U309"/>
      <c r="V309"/>
      <c r="W309"/>
      <c r="X309"/>
      <c r="Y309"/>
      <c r="Z309"/>
      <c r="AA309"/>
      <c r="AB309"/>
      <c r="AC309"/>
      <c r="AD309"/>
      <c r="AE309"/>
      <c r="AF309"/>
      <c r="AG309"/>
      <c r="AH309"/>
    </row>
    <row r="310" spans="2:34" s="7" customFormat="1">
      <c r="B310"/>
      <c r="C310"/>
      <c r="D310"/>
      <c r="E310"/>
      <c r="F310"/>
      <c r="G310"/>
      <c r="H310"/>
      <c r="I310"/>
      <c r="J310"/>
      <c r="K310"/>
      <c r="L310"/>
      <c r="M310"/>
      <c r="N310"/>
      <c r="O310"/>
      <c r="P310"/>
      <c r="Q310"/>
      <c r="R310"/>
      <c r="S310"/>
      <c r="T310"/>
      <c r="U310"/>
      <c r="V310"/>
      <c r="W310"/>
      <c r="X310"/>
      <c r="Y310"/>
      <c r="Z310"/>
      <c r="AA310"/>
      <c r="AB310"/>
      <c r="AC310"/>
      <c r="AD310"/>
      <c r="AE310"/>
      <c r="AF310"/>
      <c r="AG310"/>
      <c r="AH310"/>
    </row>
    <row r="311" spans="2:34" s="7" customFormat="1">
      <c r="B311"/>
      <c r="C311"/>
      <c r="D311"/>
      <c r="E311"/>
      <c r="F311"/>
      <c r="G311"/>
      <c r="H311"/>
      <c r="I311"/>
      <c r="J311"/>
      <c r="K311"/>
      <c r="L311"/>
      <c r="M311"/>
      <c r="N311"/>
      <c r="O311"/>
      <c r="P311"/>
      <c r="Q311"/>
      <c r="R311"/>
      <c r="S311"/>
      <c r="T311"/>
      <c r="U311"/>
      <c r="V311"/>
      <c r="W311"/>
      <c r="X311"/>
      <c r="Y311"/>
      <c r="Z311"/>
      <c r="AA311"/>
      <c r="AB311"/>
      <c r="AC311"/>
      <c r="AD311"/>
      <c r="AE311"/>
      <c r="AF311"/>
      <c r="AG311"/>
      <c r="AH311"/>
    </row>
    <row r="312" spans="2:34" s="7" customFormat="1">
      <c r="B312"/>
      <c r="C312"/>
      <c r="D312"/>
      <c r="E312"/>
      <c r="F312"/>
      <c r="G312"/>
      <c r="H312"/>
      <c r="I312"/>
      <c r="J312"/>
      <c r="K312"/>
      <c r="L312"/>
      <c r="M312"/>
      <c r="N312"/>
      <c r="O312"/>
      <c r="P312"/>
      <c r="Q312"/>
      <c r="R312"/>
      <c r="S312"/>
      <c r="T312"/>
      <c r="U312"/>
      <c r="V312"/>
      <c r="W312"/>
      <c r="X312"/>
      <c r="Y312"/>
      <c r="Z312"/>
      <c r="AA312"/>
      <c r="AB312"/>
      <c r="AC312"/>
      <c r="AD312"/>
      <c r="AE312"/>
      <c r="AF312"/>
      <c r="AG312"/>
      <c r="AH312"/>
    </row>
    <row r="313" spans="2:34" s="7" customFormat="1">
      <c r="B313"/>
      <c r="C313"/>
      <c r="D313"/>
      <c r="E313"/>
      <c r="F313"/>
      <c r="G313"/>
      <c r="H313"/>
      <c r="I313"/>
      <c r="J313"/>
      <c r="K313"/>
      <c r="L313"/>
      <c r="M313"/>
      <c r="N313"/>
      <c r="O313"/>
      <c r="P313"/>
      <c r="Q313"/>
      <c r="R313"/>
      <c r="S313"/>
      <c r="T313"/>
      <c r="U313"/>
      <c r="V313"/>
      <c r="W313"/>
      <c r="X313"/>
      <c r="Y313"/>
      <c r="Z313"/>
      <c r="AA313"/>
      <c r="AB313"/>
      <c r="AC313"/>
      <c r="AD313"/>
      <c r="AE313"/>
      <c r="AF313"/>
      <c r="AG313"/>
      <c r="AH313"/>
    </row>
    <row r="314" spans="2:34" s="7" customFormat="1">
      <c r="B314"/>
      <c r="C314"/>
      <c r="D314"/>
      <c r="E314"/>
      <c r="F314"/>
      <c r="G314"/>
      <c r="H314"/>
      <c r="I314"/>
      <c r="J314"/>
      <c r="K314"/>
      <c r="L314"/>
      <c r="M314"/>
      <c r="N314"/>
      <c r="O314"/>
      <c r="P314"/>
      <c r="Q314"/>
      <c r="R314"/>
      <c r="S314"/>
      <c r="T314"/>
      <c r="U314"/>
      <c r="V314"/>
      <c r="W314"/>
      <c r="X314"/>
      <c r="Y314"/>
      <c r="Z314"/>
      <c r="AA314"/>
      <c r="AB314"/>
      <c r="AC314"/>
      <c r="AD314"/>
      <c r="AE314"/>
      <c r="AF314"/>
      <c r="AG314"/>
      <c r="AH314"/>
    </row>
    <row r="315" spans="2:34" s="7" customFormat="1">
      <c r="B315"/>
      <c r="C315"/>
      <c r="D315"/>
      <c r="E315"/>
      <c r="F315"/>
      <c r="G315"/>
      <c r="H315"/>
      <c r="I315"/>
      <c r="J315"/>
      <c r="K315"/>
      <c r="L315"/>
      <c r="M315"/>
      <c r="N315"/>
      <c r="O315"/>
      <c r="P315"/>
      <c r="Q315"/>
      <c r="R315"/>
      <c r="S315"/>
      <c r="T315"/>
      <c r="U315"/>
      <c r="V315"/>
      <c r="W315"/>
      <c r="X315"/>
      <c r="Y315"/>
      <c r="Z315"/>
      <c r="AA315"/>
      <c r="AB315"/>
      <c r="AC315"/>
      <c r="AD315"/>
      <c r="AE315"/>
      <c r="AF315"/>
      <c r="AG315"/>
      <c r="AH315"/>
    </row>
    <row r="316" spans="2:34" s="7" customFormat="1">
      <c r="B316"/>
      <c r="C316"/>
      <c r="D316"/>
      <c r="E316"/>
      <c r="F316"/>
      <c r="G316"/>
      <c r="H316"/>
      <c r="I316"/>
      <c r="J316"/>
      <c r="K316"/>
      <c r="L316"/>
      <c r="M316"/>
      <c r="N316"/>
      <c r="O316"/>
      <c r="P316"/>
      <c r="Q316"/>
      <c r="R316"/>
      <c r="S316"/>
      <c r="T316"/>
      <c r="U316"/>
      <c r="V316"/>
      <c r="W316"/>
      <c r="X316"/>
      <c r="Y316"/>
      <c r="Z316"/>
      <c r="AA316"/>
      <c r="AB316"/>
      <c r="AC316"/>
      <c r="AD316"/>
      <c r="AE316"/>
      <c r="AF316"/>
      <c r="AG316"/>
      <c r="AH316"/>
    </row>
    <row r="317" spans="2:34" s="7" customFormat="1">
      <c r="B317"/>
      <c r="C317"/>
      <c r="D317"/>
      <c r="E317"/>
      <c r="F317"/>
      <c r="G317"/>
      <c r="H317"/>
      <c r="I317"/>
      <c r="J317"/>
      <c r="K317"/>
      <c r="L317"/>
      <c r="M317"/>
      <c r="N317"/>
      <c r="O317"/>
      <c r="P317"/>
      <c r="Q317"/>
      <c r="R317"/>
      <c r="S317"/>
      <c r="T317"/>
      <c r="U317"/>
      <c r="V317"/>
      <c r="W317"/>
      <c r="X317"/>
      <c r="Y317"/>
      <c r="Z317"/>
      <c r="AA317"/>
      <c r="AB317"/>
      <c r="AC317"/>
      <c r="AD317"/>
      <c r="AE317"/>
      <c r="AF317"/>
      <c r="AG317"/>
      <c r="AH317"/>
    </row>
    <row r="318" spans="2:34" s="7" customFormat="1">
      <c r="B318"/>
      <c r="C318"/>
      <c r="D318"/>
      <c r="E318"/>
      <c r="F318"/>
      <c r="G318"/>
      <c r="H318"/>
      <c r="I318"/>
      <c r="J318"/>
      <c r="K318"/>
      <c r="L318"/>
      <c r="M318"/>
      <c r="N318"/>
      <c r="O318"/>
      <c r="P318"/>
      <c r="Q318"/>
      <c r="R318"/>
      <c r="S318"/>
      <c r="T318"/>
      <c r="U318"/>
      <c r="V318"/>
      <c r="W318"/>
      <c r="X318"/>
      <c r="Y318"/>
      <c r="Z318"/>
      <c r="AA318"/>
      <c r="AB318"/>
      <c r="AC318"/>
      <c r="AD318"/>
      <c r="AE318"/>
      <c r="AF318"/>
      <c r="AG318"/>
      <c r="AH318"/>
    </row>
    <row r="319" spans="2:34" s="7" customFormat="1">
      <c r="B319"/>
      <c r="C319"/>
      <c r="D319"/>
      <c r="E319"/>
      <c r="F319"/>
      <c r="G319"/>
      <c r="H319"/>
      <c r="I319"/>
      <c r="J319"/>
      <c r="K319"/>
      <c r="L319"/>
      <c r="M319"/>
      <c r="N319"/>
      <c r="O319"/>
      <c r="P319"/>
      <c r="Q319"/>
      <c r="R319"/>
      <c r="S319"/>
      <c r="T319"/>
      <c r="U319"/>
      <c r="V319"/>
      <c r="W319"/>
      <c r="X319"/>
      <c r="Y319"/>
      <c r="Z319"/>
      <c r="AA319"/>
      <c r="AB319"/>
      <c r="AC319"/>
      <c r="AD319"/>
      <c r="AE319"/>
      <c r="AF319"/>
      <c r="AG319"/>
      <c r="AH319"/>
    </row>
    <row r="320" spans="2:34" s="7" customFormat="1">
      <c r="B320"/>
      <c r="C320"/>
      <c r="D320"/>
      <c r="E320"/>
      <c r="F320"/>
      <c r="G320"/>
      <c r="H320"/>
      <c r="I320"/>
      <c r="J320"/>
      <c r="K320"/>
      <c r="L320"/>
      <c r="M320"/>
      <c r="N320"/>
      <c r="O320"/>
      <c r="P320"/>
      <c r="Q320"/>
      <c r="R320"/>
      <c r="S320"/>
      <c r="T320"/>
      <c r="U320"/>
      <c r="V320"/>
      <c r="W320"/>
      <c r="X320"/>
      <c r="Y320"/>
      <c r="Z320"/>
      <c r="AA320"/>
      <c r="AB320"/>
      <c r="AC320"/>
      <c r="AD320"/>
      <c r="AE320"/>
      <c r="AF320"/>
      <c r="AG320"/>
      <c r="AH320"/>
    </row>
    <row r="321" spans="2:34" s="7" customFormat="1">
      <c r="B321"/>
      <c r="C321"/>
      <c r="D321"/>
      <c r="E321"/>
      <c r="F321"/>
      <c r="G321"/>
      <c r="H321"/>
      <c r="I321"/>
      <c r="J321"/>
      <c r="K321"/>
      <c r="L321"/>
      <c r="M321"/>
      <c r="N321"/>
      <c r="O321"/>
      <c r="P321"/>
      <c r="Q321"/>
      <c r="R321"/>
      <c r="S321"/>
      <c r="T321"/>
      <c r="U321"/>
      <c r="V321"/>
      <c r="W321"/>
      <c r="X321"/>
      <c r="Y321"/>
      <c r="Z321"/>
      <c r="AA321"/>
      <c r="AB321"/>
      <c r="AC321"/>
      <c r="AD321"/>
      <c r="AE321"/>
      <c r="AF321"/>
      <c r="AG321"/>
      <c r="AH321"/>
    </row>
    <row r="322" spans="2:34" s="7" customFormat="1">
      <c r="B322"/>
      <c r="C322"/>
      <c r="D322"/>
      <c r="E322"/>
      <c r="F322"/>
      <c r="G322"/>
      <c r="H322"/>
      <c r="I322"/>
      <c r="J322"/>
      <c r="K322"/>
      <c r="L322"/>
      <c r="M322"/>
      <c r="N322"/>
      <c r="O322"/>
      <c r="P322"/>
      <c r="Q322"/>
      <c r="R322"/>
      <c r="S322"/>
      <c r="T322"/>
      <c r="U322"/>
      <c r="V322"/>
      <c r="W322"/>
      <c r="X322"/>
      <c r="Y322"/>
      <c r="Z322"/>
      <c r="AA322"/>
      <c r="AB322"/>
      <c r="AC322"/>
      <c r="AD322"/>
      <c r="AE322"/>
      <c r="AF322"/>
      <c r="AG322"/>
      <c r="AH322"/>
    </row>
    <row r="323" spans="2:34" s="7" customFormat="1">
      <c r="B323"/>
      <c r="C323"/>
      <c r="D323"/>
      <c r="E323"/>
      <c r="F323"/>
      <c r="G323"/>
      <c r="H323"/>
      <c r="I323"/>
      <c r="J323"/>
      <c r="K323"/>
      <c r="L323"/>
      <c r="M323"/>
      <c r="N323"/>
      <c r="O323"/>
      <c r="P323"/>
      <c r="Q323"/>
      <c r="R323"/>
      <c r="S323"/>
      <c r="T323"/>
      <c r="U323"/>
      <c r="V323"/>
      <c r="W323"/>
      <c r="X323"/>
      <c r="Y323"/>
      <c r="Z323"/>
      <c r="AA323"/>
      <c r="AB323"/>
      <c r="AC323"/>
      <c r="AD323"/>
      <c r="AE323"/>
      <c r="AF323"/>
      <c r="AG323"/>
      <c r="AH323"/>
    </row>
    <row r="324" spans="2:34" s="7" customFormat="1">
      <c r="B324"/>
      <c r="C324"/>
      <c r="D324"/>
      <c r="E324"/>
      <c r="F324"/>
      <c r="G324"/>
      <c r="H324"/>
      <c r="I324"/>
      <c r="J324"/>
      <c r="K324"/>
      <c r="L324"/>
      <c r="M324"/>
      <c r="N324"/>
      <c r="O324"/>
      <c r="P324"/>
      <c r="Q324"/>
      <c r="R324"/>
      <c r="S324"/>
      <c r="T324"/>
      <c r="U324"/>
      <c r="V324"/>
      <c r="W324"/>
      <c r="X324"/>
      <c r="Y324"/>
      <c r="Z324"/>
      <c r="AA324"/>
      <c r="AB324"/>
      <c r="AC324"/>
      <c r="AD324"/>
      <c r="AE324"/>
      <c r="AF324"/>
      <c r="AG324"/>
      <c r="AH324"/>
    </row>
    <row r="325" spans="2:34" s="7" customFormat="1">
      <c r="B325"/>
      <c r="C325"/>
      <c r="D325"/>
      <c r="E325"/>
      <c r="F325"/>
      <c r="G325"/>
      <c r="H325"/>
      <c r="I325"/>
      <c r="J325"/>
      <c r="K325"/>
      <c r="L325"/>
      <c r="M325"/>
      <c r="N325"/>
      <c r="O325"/>
      <c r="P325"/>
      <c r="Q325"/>
      <c r="R325"/>
      <c r="S325"/>
      <c r="T325"/>
      <c r="U325"/>
      <c r="V325"/>
      <c r="W325"/>
      <c r="X325"/>
      <c r="Y325"/>
      <c r="Z325"/>
      <c r="AA325"/>
      <c r="AB325"/>
      <c r="AC325"/>
      <c r="AD325"/>
      <c r="AE325"/>
      <c r="AF325"/>
      <c r="AG325"/>
      <c r="AH325"/>
    </row>
    <row r="326" spans="2:34" s="7" customFormat="1">
      <c r="B326"/>
      <c r="C326"/>
      <c r="D326"/>
      <c r="E326"/>
      <c r="F326"/>
      <c r="G326"/>
      <c r="H326"/>
      <c r="I326"/>
      <c r="J326"/>
      <c r="K326"/>
      <c r="L326"/>
      <c r="M326"/>
      <c r="N326"/>
      <c r="O326"/>
      <c r="P326"/>
      <c r="Q326"/>
      <c r="R326"/>
      <c r="S326"/>
      <c r="T326"/>
      <c r="U326"/>
      <c r="V326"/>
      <c r="W326"/>
      <c r="X326"/>
      <c r="Y326"/>
      <c r="Z326"/>
      <c r="AA326"/>
      <c r="AB326"/>
      <c r="AC326"/>
      <c r="AD326"/>
      <c r="AE326"/>
      <c r="AF326"/>
      <c r="AG326"/>
      <c r="AH326"/>
    </row>
    <row r="327" spans="2:34" s="7" customFormat="1">
      <c r="B327"/>
      <c r="C327"/>
      <c r="D327"/>
      <c r="E327"/>
      <c r="F327"/>
      <c r="G327"/>
      <c r="H327"/>
      <c r="I327"/>
      <c r="J327"/>
      <c r="K327"/>
      <c r="L327"/>
      <c r="M327"/>
      <c r="N327"/>
      <c r="O327"/>
      <c r="P327"/>
      <c r="Q327"/>
      <c r="R327"/>
      <c r="S327"/>
      <c r="T327"/>
      <c r="U327"/>
      <c r="V327"/>
      <c r="W327"/>
      <c r="X327"/>
      <c r="Y327"/>
      <c r="Z327"/>
      <c r="AA327"/>
      <c r="AB327"/>
      <c r="AC327"/>
      <c r="AD327"/>
      <c r="AE327"/>
      <c r="AF327"/>
      <c r="AG327"/>
      <c r="AH327"/>
    </row>
    <row r="328" spans="2:34" s="7" customFormat="1">
      <c r="B328"/>
      <c r="C328"/>
      <c r="D328"/>
      <c r="E328"/>
      <c r="F328"/>
      <c r="G328"/>
      <c r="H328"/>
      <c r="I328"/>
      <c r="J328"/>
      <c r="K328"/>
      <c r="L328"/>
      <c r="M328"/>
      <c r="N328"/>
      <c r="O328"/>
      <c r="P328"/>
      <c r="Q328"/>
      <c r="R328"/>
      <c r="S328"/>
      <c r="T328"/>
      <c r="U328"/>
      <c r="V328"/>
      <c r="W328"/>
      <c r="X328"/>
      <c r="Y328"/>
      <c r="Z328"/>
      <c r="AA328"/>
      <c r="AB328"/>
      <c r="AC328"/>
      <c r="AD328"/>
      <c r="AE328"/>
      <c r="AF328"/>
      <c r="AG328"/>
      <c r="AH328"/>
    </row>
    <row r="329" spans="2:34" s="7" customFormat="1">
      <c r="B329"/>
      <c r="C329"/>
      <c r="D329"/>
      <c r="E329"/>
      <c r="F329"/>
      <c r="G329"/>
      <c r="H329"/>
      <c r="I329"/>
      <c r="J329"/>
      <c r="K329"/>
      <c r="L329"/>
      <c r="M329"/>
      <c r="N329"/>
      <c r="O329"/>
      <c r="P329"/>
      <c r="Q329"/>
      <c r="R329"/>
      <c r="S329"/>
      <c r="T329"/>
      <c r="U329"/>
      <c r="V329"/>
      <c r="W329"/>
      <c r="X329"/>
      <c r="Y329"/>
      <c r="Z329"/>
      <c r="AA329"/>
      <c r="AB329"/>
      <c r="AC329"/>
      <c r="AD329"/>
      <c r="AE329"/>
      <c r="AF329"/>
      <c r="AG329"/>
      <c r="AH329"/>
    </row>
    <row r="330" spans="2:34" s="7" customFormat="1">
      <c r="B330"/>
      <c r="C330"/>
      <c r="D330"/>
      <c r="E330"/>
      <c r="F330"/>
      <c r="G330"/>
      <c r="H330"/>
      <c r="I330"/>
      <c r="J330"/>
      <c r="K330"/>
      <c r="L330"/>
      <c r="M330"/>
      <c r="N330"/>
      <c r="O330"/>
      <c r="P330"/>
      <c r="Q330"/>
      <c r="R330"/>
      <c r="S330"/>
      <c r="T330"/>
      <c r="U330"/>
      <c r="V330"/>
      <c r="W330"/>
      <c r="X330"/>
      <c r="Y330"/>
      <c r="Z330"/>
      <c r="AA330"/>
      <c r="AB330"/>
      <c r="AC330"/>
      <c r="AD330"/>
      <c r="AE330"/>
      <c r="AF330"/>
      <c r="AG330"/>
      <c r="AH330"/>
    </row>
    <row r="331" spans="2:34" s="7" customFormat="1">
      <c r="B331"/>
      <c r="C331"/>
      <c r="D331"/>
      <c r="E331"/>
      <c r="F331"/>
      <c r="G331"/>
      <c r="H331"/>
      <c r="I331"/>
      <c r="J331"/>
      <c r="K331"/>
      <c r="L331"/>
      <c r="M331"/>
      <c r="N331"/>
      <c r="O331"/>
      <c r="P331"/>
      <c r="Q331"/>
      <c r="R331"/>
      <c r="S331"/>
      <c r="T331"/>
      <c r="U331"/>
      <c r="V331"/>
      <c r="W331"/>
      <c r="X331"/>
      <c r="Y331"/>
      <c r="Z331"/>
      <c r="AA331"/>
      <c r="AB331"/>
      <c r="AC331"/>
      <c r="AD331"/>
      <c r="AE331"/>
      <c r="AF331"/>
      <c r="AG331"/>
      <c r="AH331"/>
    </row>
    <row r="332" spans="2:34" s="7" customFormat="1">
      <c r="B332"/>
      <c r="C332"/>
      <c r="D332"/>
      <c r="E332"/>
      <c r="F332"/>
      <c r="G332"/>
      <c r="H332"/>
      <c r="I332"/>
      <c r="J332"/>
      <c r="K332"/>
      <c r="L332"/>
      <c r="M332"/>
      <c r="N332"/>
      <c r="O332"/>
      <c r="P332"/>
      <c r="Q332"/>
      <c r="R332"/>
      <c r="S332"/>
      <c r="T332"/>
      <c r="U332"/>
      <c r="V332"/>
      <c r="W332"/>
      <c r="X332"/>
      <c r="Y332"/>
      <c r="Z332"/>
      <c r="AA332"/>
      <c r="AB332"/>
      <c r="AC332"/>
      <c r="AD332"/>
      <c r="AE332"/>
      <c r="AF332"/>
      <c r="AG332"/>
      <c r="AH332"/>
    </row>
    <row r="333" spans="2:34" s="7" customFormat="1">
      <c r="B333"/>
      <c r="C333"/>
      <c r="D333"/>
      <c r="E333"/>
      <c r="F333"/>
      <c r="G333"/>
      <c r="H333"/>
      <c r="I333"/>
      <c r="J333"/>
      <c r="K333"/>
      <c r="L333"/>
      <c r="M333"/>
      <c r="N333"/>
      <c r="O333"/>
      <c r="P333"/>
      <c r="Q333"/>
      <c r="R333"/>
      <c r="S333"/>
      <c r="T333"/>
      <c r="U333"/>
      <c r="V333"/>
      <c r="W333"/>
      <c r="X333"/>
      <c r="Y333"/>
      <c r="Z333"/>
      <c r="AA333"/>
      <c r="AB333"/>
      <c r="AC333"/>
      <c r="AD333"/>
      <c r="AE333"/>
      <c r="AF333"/>
      <c r="AG333"/>
      <c r="AH333"/>
    </row>
    <row r="334" spans="2:34" s="7" customFormat="1">
      <c r="B334"/>
      <c r="C334"/>
      <c r="D334"/>
      <c r="E334"/>
      <c r="F334"/>
      <c r="G334"/>
      <c r="H334"/>
      <c r="I334"/>
      <c r="J334"/>
      <c r="K334"/>
      <c r="L334"/>
      <c r="M334"/>
      <c r="N334"/>
      <c r="O334"/>
      <c r="P334"/>
      <c r="Q334"/>
      <c r="R334"/>
      <c r="S334"/>
      <c r="T334"/>
      <c r="U334"/>
      <c r="V334"/>
      <c r="W334"/>
      <c r="X334"/>
      <c r="Y334"/>
      <c r="Z334"/>
      <c r="AA334"/>
      <c r="AB334"/>
      <c r="AC334"/>
      <c r="AD334"/>
      <c r="AE334"/>
      <c r="AF334"/>
      <c r="AG334"/>
      <c r="AH334"/>
    </row>
    <row r="335" spans="2:34" s="7" customFormat="1">
      <c r="B335"/>
      <c r="C335"/>
      <c r="D335"/>
      <c r="E335"/>
      <c r="F335"/>
      <c r="G335"/>
      <c r="H335"/>
      <c r="I335"/>
      <c r="J335"/>
      <c r="K335"/>
      <c r="L335"/>
      <c r="M335"/>
      <c r="N335"/>
      <c r="O335"/>
      <c r="P335"/>
      <c r="Q335"/>
      <c r="R335"/>
      <c r="S335"/>
      <c r="T335"/>
      <c r="U335"/>
      <c r="V335"/>
      <c r="W335"/>
      <c r="X335"/>
      <c r="Y335"/>
      <c r="Z335"/>
      <c r="AA335"/>
      <c r="AB335"/>
      <c r="AC335"/>
      <c r="AD335"/>
      <c r="AE335"/>
      <c r="AF335"/>
      <c r="AG335"/>
      <c r="AH335"/>
    </row>
    <row r="336" spans="2:34" s="7" customFormat="1">
      <c r="B336"/>
      <c r="C336"/>
      <c r="D336"/>
      <c r="E336"/>
      <c r="F336"/>
      <c r="G336"/>
      <c r="H336"/>
      <c r="I336"/>
      <c r="J336"/>
      <c r="K336"/>
      <c r="L336"/>
      <c r="M336"/>
      <c r="N336"/>
      <c r="O336"/>
      <c r="P336"/>
      <c r="Q336"/>
      <c r="R336"/>
      <c r="S336"/>
      <c r="T336"/>
      <c r="U336"/>
      <c r="V336"/>
      <c r="W336"/>
      <c r="X336"/>
      <c r="Y336"/>
      <c r="Z336"/>
      <c r="AA336"/>
      <c r="AB336"/>
      <c r="AC336"/>
      <c r="AD336"/>
      <c r="AE336"/>
      <c r="AF336"/>
      <c r="AG336"/>
      <c r="AH336"/>
    </row>
    <row r="337" spans="2:34" s="7" customFormat="1">
      <c r="B337"/>
      <c r="C337"/>
      <c r="D337"/>
      <c r="E337"/>
      <c r="F337"/>
      <c r="G337"/>
      <c r="H337"/>
      <c r="I337"/>
      <c r="J337"/>
      <c r="K337"/>
      <c r="L337"/>
      <c r="M337"/>
      <c r="N337"/>
      <c r="O337"/>
      <c r="P337"/>
      <c r="Q337"/>
      <c r="R337"/>
      <c r="S337"/>
      <c r="T337"/>
      <c r="U337"/>
      <c r="V337"/>
      <c r="W337"/>
      <c r="X337"/>
      <c r="Y337"/>
      <c r="Z337"/>
      <c r="AA337"/>
      <c r="AB337"/>
      <c r="AC337"/>
      <c r="AD337"/>
      <c r="AE337"/>
      <c r="AF337"/>
      <c r="AG337"/>
      <c r="AH337"/>
    </row>
    <row r="338" spans="2:34" s="7" customFormat="1">
      <c r="B338"/>
      <c r="C338"/>
      <c r="D338"/>
      <c r="E338"/>
      <c r="F338"/>
      <c r="G338"/>
      <c r="H338"/>
      <c r="I338"/>
      <c r="J338"/>
      <c r="K338"/>
      <c r="L338"/>
      <c r="M338"/>
      <c r="N338"/>
      <c r="O338"/>
      <c r="P338"/>
      <c r="Q338"/>
      <c r="R338"/>
      <c r="S338"/>
      <c r="T338"/>
      <c r="U338"/>
      <c r="V338"/>
      <c r="W338"/>
      <c r="X338"/>
      <c r="Y338"/>
      <c r="Z338"/>
      <c r="AA338"/>
      <c r="AB338"/>
      <c r="AC338"/>
      <c r="AD338"/>
      <c r="AE338"/>
      <c r="AF338"/>
      <c r="AG338"/>
      <c r="AH338"/>
    </row>
    <row r="339" spans="2:34" s="7" customFormat="1">
      <c r="B339"/>
      <c r="C339"/>
      <c r="D339"/>
      <c r="E339"/>
      <c r="F339"/>
      <c r="G339"/>
      <c r="H339"/>
      <c r="I339"/>
      <c r="J339"/>
      <c r="K339"/>
      <c r="L339"/>
      <c r="M339"/>
      <c r="N339"/>
      <c r="O339"/>
      <c r="P339"/>
      <c r="Q339"/>
      <c r="R339"/>
      <c r="S339"/>
      <c r="T339"/>
      <c r="U339"/>
      <c r="V339"/>
      <c r="W339"/>
      <c r="X339"/>
      <c r="Y339"/>
      <c r="Z339"/>
      <c r="AA339"/>
      <c r="AB339"/>
      <c r="AC339"/>
      <c r="AD339"/>
      <c r="AE339"/>
      <c r="AF339"/>
      <c r="AG339"/>
      <c r="AH339"/>
    </row>
    <row r="340" spans="2:34" s="7" customFormat="1">
      <c r="B340"/>
      <c r="C340"/>
      <c r="D340"/>
      <c r="E340"/>
      <c r="F340"/>
      <c r="G340"/>
      <c r="H340"/>
      <c r="I340"/>
      <c r="J340"/>
      <c r="K340"/>
      <c r="L340"/>
      <c r="M340"/>
      <c r="N340"/>
      <c r="O340"/>
      <c r="P340"/>
      <c r="Q340"/>
      <c r="R340"/>
      <c r="S340"/>
      <c r="T340"/>
      <c r="U340"/>
      <c r="V340"/>
      <c r="W340"/>
      <c r="X340"/>
      <c r="Y340"/>
      <c r="Z340"/>
      <c r="AA340"/>
      <c r="AB340"/>
      <c r="AC340"/>
      <c r="AD340"/>
      <c r="AE340"/>
      <c r="AF340"/>
      <c r="AG340"/>
      <c r="AH340"/>
    </row>
    <row r="341" spans="2:34" s="7" customFormat="1">
      <c r="B341"/>
      <c r="C341"/>
      <c r="D341"/>
      <c r="E341"/>
      <c r="F341"/>
      <c r="G341"/>
      <c r="H341"/>
      <c r="I341"/>
      <c r="J341"/>
      <c r="K341"/>
      <c r="L341"/>
      <c r="M341"/>
      <c r="N341"/>
      <c r="O341"/>
      <c r="P341"/>
      <c r="Q341"/>
      <c r="R341"/>
      <c r="S341"/>
      <c r="T341"/>
      <c r="U341"/>
      <c r="V341"/>
      <c r="W341"/>
      <c r="X341"/>
      <c r="Y341"/>
      <c r="Z341"/>
      <c r="AA341"/>
      <c r="AB341"/>
      <c r="AC341"/>
      <c r="AD341"/>
      <c r="AE341"/>
      <c r="AF341"/>
      <c r="AG341"/>
      <c r="AH341"/>
    </row>
    <row r="342" spans="2:34" s="7" customFormat="1">
      <c r="B342"/>
      <c r="C342"/>
      <c r="D342"/>
      <c r="E342"/>
      <c r="F342"/>
      <c r="G342"/>
      <c r="H342"/>
      <c r="I342"/>
      <c r="J342"/>
      <c r="K342"/>
      <c r="L342"/>
      <c r="M342"/>
      <c r="N342"/>
      <c r="O342"/>
      <c r="P342"/>
      <c r="Q342"/>
      <c r="R342"/>
      <c r="S342"/>
      <c r="T342"/>
      <c r="U342"/>
      <c r="V342"/>
      <c r="W342"/>
      <c r="X342"/>
      <c r="Y342"/>
      <c r="Z342"/>
      <c r="AA342"/>
      <c r="AB342"/>
      <c r="AC342"/>
      <c r="AD342"/>
      <c r="AE342"/>
      <c r="AF342"/>
      <c r="AG342"/>
      <c r="AH342"/>
    </row>
    <row r="343" spans="2:34" s="7" customFormat="1">
      <c r="B343"/>
      <c r="C343"/>
      <c r="D343"/>
      <c r="E343"/>
      <c r="F343"/>
      <c r="G343"/>
      <c r="H343"/>
      <c r="I343"/>
      <c r="J343"/>
      <c r="K343"/>
      <c r="L343"/>
      <c r="M343"/>
      <c r="N343"/>
      <c r="O343"/>
      <c r="P343"/>
      <c r="Q343"/>
      <c r="R343"/>
      <c r="S343"/>
      <c r="T343"/>
      <c r="U343"/>
      <c r="V343"/>
      <c r="W343"/>
      <c r="X343"/>
      <c r="Y343"/>
      <c r="Z343"/>
      <c r="AA343"/>
      <c r="AB343"/>
      <c r="AC343"/>
      <c r="AD343"/>
      <c r="AE343"/>
      <c r="AF343"/>
      <c r="AG343"/>
      <c r="AH343"/>
    </row>
    <row r="344" spans="2:34" s="7" customFormat="1">
      <c r="B344"/>
      <c r="C344"/>
      <c r="D344"/>
      <c r="E344"/>
      <c r="F344"/>
      <c r="G344"/>
      <c r="H344"/>
      <c r="I344"/>
      <c r="J344"/>
      <c r="K344"/>
      <c r="L344"/>
      <c r="M344"/>
      <c r="N344"/>
      <c r="O344"/>
      <c r="P344"/>
      <c r="Q344"/>
      <c r="R344"/>
      <c r="S344"/>
      <c r="T344"/>
      <c r="U344"/>
      <c r="V344"/>
      <c r="W344"/>
      <c r="X344"/>
      <c r="Y344"/>
      <c r="Z344"/>
      <c r="AA344"/>
      <c r="AB344"/>
      <c r="AC344"/>
      <c r="AD344"/>
      <c r="AE344"/>
      <c r="AF344"/>
      <c r="AG344"/>
      <c r="AH344"/>
    </row>
    <row r="345" spans="2:34" s="7" customFormat="1">
      <c r="B345"/>
      <c r="C345"/>
      <c r="D345"/>
      <c r="E345"/>
      <c r="F345"/>
      <c r="G345"/>
      <c r="H345"/>
      <c r="I345"/>
      <c r="J345"/>
      <c r="K345"/>
      <c r="L345"/>
      <c r="M345"/>
      <c r="N345"/>
      <c r="O345"/>
      <c r="P345"/>
      <c r="Q345"/>
      <c r="R345"/>
      <c r="S345"/>
      <c r="T345"/>
      <c r="U345"/>
      <c r="V345"/>
      <c r="W345"/>
      <c r="X345"/>
      <c r="Y345"/>
      <c r="Z345"/>
      <c r="AA345"/>
      <c r="AB345"/>
      <c r="AC345"/>
      <c r="AD345"/>
      <c r="AE345"/>
      <c r="AF345"/>
      <c r="AG345"/>
      <c r="AH345"/>
    </row>
    <row r="346" spans="2:34" s="7" customFormat="1">
      <c r="B346"/>
      <c r="C346"/>
      <c r="D346"/>
      <c r="E346"/>
      <c r="F346"/>
      <c r="G346"/>
      <c r="H346"/>
      <c r="I346"/>
      <c r="J346"/>
      <c r="K346"/>
      <c r="L346"/>
      <c r="M346"/>
      <c r="N346"/>
      <c r="O346"/>
      <c r="P346"/>
      <c r="Q346"/>
      <c r="R346"/>
      <c r="S346"/>
      <c r="T346"/>
      <c r="U346"/>
      <c r="V346"/>
      <c r="W346"/>
      <c r="X346"/>
      <c r="Y346"/>
      <c r="Z346"/>
      <c r="AA346"/>
      <c r="AB346"/>
      <c r="AC346"/>
      <c r="AD346"/>
      <c r="AE346"/>
      <c r="AF346"/>
      <c r="AG346"/>
      <c r="AH346"/>
    </row>
    <row r="347" spans="2:34" s="7" customFormat="1">
      <c r="B347"/>
      <c r="C347"/>
      <c r="D347"/>
      <c r="E347"/>
      <c r="F347"/>
      <c r="G347"/>
      <c r="H347"/>
      <c r="I347"/>
      <c r="J347"/>
      <c r="K347"/>
      <c r="L347"/>
      <c r="M347"/>
      <c r="N347"/>
      <c r="O347"/>
      <c r="P347"/>
      <c r="Q347"/>
      <c r="R347"/>
      <c r="S347"/>
      <c r="T347"/>
      <c r="U347"/>
      <c r="V347"/>
      <c r="W347"/>
      <c r="X347"/>
      <c r="Y347"/>
      <c r="Z347"/>
      <c r="AA347"/>
      <c r="AB347"/>
      <c r="AC347"/>
      <c r="AD347"/>
      <c r="AE347"/>
      <c r="AF347"/>
      <c r="AG347"/>
      <c r="AH347"/>
    </row>
    <row r="348" spans="2:34" s="7" customFormat="1">
      <c r="B348"/>
      <c r="C348"/>
      <c r="D348"/>
      <c r="E348"/>
      <c r="F348"/>
      <c r="G348"/>
      <c r="H348"/>
      <c r="I348"/>
      <c r="J348"/>
      <c r="K348"/>
      <c r="L348"/>
      <c r="M348"/>
      <c r="N348"/>
      <c r="O348"/>
      <c r="P348"/>
      <c r="Q348"/>
      <c r="R348"/>
      <c r="S348"/>
      <c r="T348"/>
      <c r="U348"/>
      <c r="V348"/>
      <c r="W348"/>
      <c r="X348"/>
      <c r="Y348"/>
      <c r="Z348"/>
      <c r="AA348"/>
      <c r="AB348"/>
      <c r="AC348"/>
      <c r="AD348"/>
      <c r="AE348"/>
      <c r="AF348"/>
      <c r="AG348"/>
      <c r="AH348"/>
    </row>
    <row r="349" spans="2:34" s="7" customFormat="1">
      <c r="B349"/>
      <c r="C349"/>
      <c r="D349"/>
      <c r="E349"/>
      <c r="F349"/>
      <c r="G349"/>
      <c r="H349"/>
      <c r="I349"/>
      <c r="J349"/>
      <c r="K349"/>
      <c r="L349"/>
      <c r="M349"/>
      <c r="N349"/>
      <c r="O349"/>
      <c r="P349"/>
      <c r="Q349"/>
      <c r="R349"/>
      <c r="S349"/>
      <c r="T349"/>
      <c r="U349"/>
      <c r="V349"/>
      <c r="W349"/>
      <c r="X349"/>
      <c r="Y349"/>
      <c r="Z349"/>
      <c r="AA349"/>
      <c r="AB349"/>
      <c r="AC349"/>
      <c r="AD349"/>
      <c r="AE349"/>
      <c r="AF349"/>
      <c r="AG349"/>
      <c r="AH349"/>
    </row>
    <row r="350" spans="2:34" s="7" customFormat="1">
      <c r="B350"/>
      <c r="C350"/>
      <c r="D350"/>
      <c r="E350"/>
      <c r="F350"/>
      <c r="G350"/>
      <c r="H350"/>
      <c r="I350"/>
      <c r="J350"/>
      <c r="K350"/>
      <c r="L350"/>
      <c r="M350"/>
      <c r="N350"/>
      <c r="O350"/>
      <c r="P350"/>
      <c r="Q350"/>
      <c r="R350"/>
      <c r="S350"/>
      <c r="T350"/>
      <c r="U350"/>
      <c r="V350"/>
      <c r="W350"/>
      <c r="X350"/>
      <c r="Y350"/>
      <c r="Z350"/>
      <c r="AA350"/>
      <c r="AB350"/>
      <c r="AC350"/>
      <c r="AD350"/>
      <c r="AE350"/>
      <c r="AF350"/>
      <c r="AG350"/>
      <c r="AH350"/>
    </row>
    <row r="351" spans="2:34" s="7" customFormat="1">
      <c r="B351"/>
      <c r="C351"/>
      <c r="D351"/>
      <c r="E351"/>
      <c r="F351"/>
      <c r="G351"/>
      <c r="H351"/>
      <c r="I351"/>
      <c r="J351"/>
      <c r="K351"/>
      <c r="L351"/>
      <c r="M351"/>
      <c r="N351"/>
      <c r="O351"/>
      <c r="P351"/>
      <c r="Q351"/>
      <c r="R351"/>
      <c r="S351"/>
      <c r="T351"/>
      <c r="U351"/>
      <c r="V351"/>
      <c r="W351"/>
      <c r="X351"/>
      <c r="Y351"/>
      <c r="Z351"/>
      <c r="AA351"/>
      <c r="AB351"/>
      <c r="AC351"/>
      <c r="AD351"/>
      <c r="AE351"/>
      <c r="AF351"/>
      <c r="AG351"/>
      <c r="AH351"/>
    </row>
    <row r="352" spans="2:34" s="7" customFormat="1">
      <c r="B352"/>
      <c r="C352"/>
      <c r="D352"/>
      <c r="E352"/>
      <c r="F352"/>
      <c r="G352"/>
      <c r="H352"/>
      <c r="I352"/>
      <c r="J352"/>
      <c r="K352"/>
      <c r="L352"/>
      <c r="M352"/>
      <c r="N352"/>
      <c r="O352"/>
      <c r="P352"/>
      <c r="Q352"/>
      <c r="R352"/>
      <c r="S352"/>
      <c r="T352"/>
      <c r="U352"/>
      <c r="V352"/>
      <c r="W352"/>
      <c r="X352"/>
      <c r="Y352"/>
      <c r="Z352"/>
      <c r="AA352"/>
      <c r="AB352"/>
      <c r="AC352"/>
      <c r="AD352"/>
      <c r="AE352"/>
      <c r="AF352"/>
      <c r="AG352"/>
      <c r="AH352"/>
    </row>
    <row r="353" spans="2:34" s="7" customFormat="1">
      <c r="B353"/>
      <c r="C353"/>
      <c r="D353"/>
      <c r="E353"/>
      <c r="F353"/>
      <c r="G353"/>
      <c r="H353"/>
      <c r="I353"/>
      <c r="J353"/>
      <c r="K353"/>
      <c r="L353"/>
      <c r="M353"/>
      <c r="N353"/>
      <c r="O353"/>
      <c r="P353"/>
      <c r="Q353"/>
      <c r="R353"/>
      <c r="S353"/>
      <c r="T353"/>
      <c r="U353"/>
      <c r="V353"/>
      <c r="W353"/>
      <c r="X353"/>
      <c r="Y353"/>
      <c r="Z353"/>
      <c r="AA353"/>
      <c r="AB353"/>
      <c r="AC353"/>
      <c r="AD353"/>
      <c r="AE353"/>
      <c r="AF353"/>
      <c r="AG353"/>
      <c r="AH353"/>
    </row>
    <row r="354" spans="2:34" s="7" customFormat="1">
      <c r="B354"/>
      <c r="C354"/>
      <c r="D354"/>
      <c r="E354"/>
      <c r="F354"/>
      <c r="G354"/>
      <c r="H354"/>
      <c r="I354"/>
      <c r="J354"/>
      <c r="K354"/>
      <c r="L354"/>
      <c r="M354"/>
      <c r="N354"/>
      <c r="O354"/>
      <c r="P354"/>
      <c r="Q354"/>
      <c r="R354"/>
      <c r="S354"/>
      <c r="T354"/>
      <c r="U354"/>
      <c r="V354"/>
      <c r="W354"/>
      <c r="X354"/>
      <c r="Y354"/>
      <c r="Z354"/>
      <c r="AA354"/>
      <c r="AB354"/>
      <c r="AC354"/>
      <c r="AD354"/>
      <c r="AE354"/>
      <c r="AF354"/>
      <c r="AG354"/>
      <c r="AH354"/>
    </row>
    <row r="355" spans="2:34" s="7" customFormat="1">
      <c r="B355"/>
      <c r="C355"/>
      <c r="D355"/>
      <c r="E355"/>
      <c r="F355"/>
      <c r="G355"/>
      <c r="H355"/>
      <c r="I355"/>
      <c r="J355"/>
      <c r="K355"/>
      <c r="L355"/>
      <c r="M355"/>
      <c r="N355"/>
      <c r="O355"/>
      <c r="P355"/>
      <c r="Q355"/>
      <c r="R355"/>
      <c r="S355"/>
      <c r="T355"/>
      <c r="U355"/>
      <c r="V355"/>
      <c r="W355"/>
      <c r="X355"/>
      <c r="Y355"/>
      <c r="Z355"/>
      <c r="AA355"/>
      <c r="AB355"/>
      <c r="AC355"/>
      <c r="AD355"/>
      <c r="AE355"/>
      <c r="AF355"/>
      <c r="AG355"/>
      <c r="AH355"/>
    </row>
    <row r="356" spans="2:34" s="7" customFormat="1">
      <c r="B356"/>
      <c r="C356"/>
      <c r="D356"/>
      <c r="E356"/>
      <c r="F356"/>
      <c r="G356"/>
      <c r="H356"/>
      <c r="I356"/>
      <c r="J356"/>
      <c r="K356"/>
      <c r="L356"/>
      <c r="M356"/>
      <c r="N356"/>
      <c r="O356"/>
      <c r="P356"/>
      <c r="Q356"/>
      <c r="R356"/>
      <c r="S356"/>
      <c r="T356"/>
      <c r="U356"/>
      <c r="V356"/>
      <c r="W356"/>
      <c r="X356"/>
      <c r="Y356"/>
      <c r="Z356"/>
      <c r="AA356"/>
      <c r="AB356"/>
      <c r="AC356"/>
      <c r="AD356"/>
      <c r="AE356"/>
      <c r="AF356"/>
      <c r="AG356"/>
      <c r="AH356"/>
    </row>
    <row r="357" spans="2:34" s="7" customFormat="1">
      <c r="B357"/>
      <c r="C357"/>
      <c r="D357"/>
      <c r="E357"/>
      <c r="F357"/>
      <c r="G357"/>
      <c r="H357"/>
      <c r="I357"/>
      <c r="J357"/>
      <c r="K357"/>
      <c r="L357"/>
      <c r="M357"/>
      <c r="N357"/>
      <c r="O357"/>
      <c r="P357"/>
      <c r="Q357"/>
      <c r="R357"/>
      <c r="S357"/>
      <c r="T357"/>
      <c r="U357"/>
      <c r="V357"/>
      <c r="W357"/>
      <c r="X357"/>
      <c r="Y357"/>
      <c r="Z357"/>
      <c r="AA357"/>
      <c r="AB357"/>
      <c r="AC357"/>
      <c r="AD357"/>
      <c r="AE357"/>
      <c r="AF357"/>
      <c r="AG357"/>
      <c r="AH357"/>
    </row>
    <row r="358" spans="2:34" s="7" customFormat="1">
      <c r="B358"/>
      <c r="C358"/>
      <c r="D358"/>
      <c r="E358"/>
      <c r="F358"/>
      <c r="G358"/>
      <c r="H358"/>
      <c r="I358"/>
      <c r="J358"/>
      <c r="K358"/>
      <c r="L358"/>
      <c r="M358"/>
      <c r="N358"/>
      <c r="O358"/>
      <c r="P358"/>
      <c r="Q358"/>
      <c r="R358"/>
      <c r="S358"/>
      <c r="T358"/>
      <c r="U358"/>
      <c r="V358"/>
      <c r="W358"/>
      <c r="X358"/>
      <c r="Y358"/>
      <c r="Z358"/>
      <c r="AA358"/>
      <c r="AB358"/>
      <c r="AC358"/>
      <c r="AD358"/>
      <c r="AE358"/>
      <c r="AF358"/>
      <c r="AG358"/>
      <c r="AH358"/>
    </row>
    <row r="359" spans="2:34" s="7" customFormat="1">
      <c r="B359"/>
      <c r="C359"/>
      <c r="D359"/>
      <c r="E359"/>
      <c r="F359"/>
      <c r="G359"/>
      <c r="H359"/>
      <c r="I359"/>
      <c r="J359"/>
      <c r="K359"/>
      <c r="L359"/>
      <c r="M359"/>
      <c r="N359"/>
      <c r="O359"/>
      <c r="P359"/>
      <c r="Q359"/>
      <c r="R359"/>
      <c r="S359"/>
      <c r="T359"/>
      <c r="U359"/>
      <c r="V359"/>
      <c r="W359"/>
      <c r="X359"/>
      <c r="Y359"/>
      <c r="Z359"/>
      <c r="AA359"/>
      <c r="AB359"/>
      <c r="AC359"/>
      <c r="AD359"/>
      <c r="AE359"/>
      <c r="AF359"/>
      <c r="AG359"/>
      <c r="AH359"/>
    </row>
    <row r="360" spans="2:34" s="7" customFormat="1">
      <c r="B360"/>
      <c r="C360"/>
      <c r="D360"/>
      <c r="E360"/>
      <c r="F360"/>
      <c r="G360"/>
      <c r="H360"/>
      <c r="I360"/>
      <c r="J360"/>
      <c r="K360"/>
      <c r="L360"/>
      <c r="M360"/>
      <c r="N360"/>
      <c r="O360"/>
      <c r="P360"/>
      <c r="Q360"/>
      <c r="R360"/>
      <c r="S360"/>
      <c r="T360"/>
      <c r="U360"/>
      <c r="V360"/>
      <c r="W360"/>
      <c r="X360"/>
      <c r="Y360"/>
      <c r="Z360"/>
      <c r="AA360"/>
      <c r="AB360"/>
      <c r="AC360"/>
      <c r="AD360"/>
      <c r="AE360"/>
      <c r="AF360"/>
      <c r="AG360"/>
      <c r="AH360"/>
    </row>
    <row r="361" spans="2:34" s="7" customFormat="1">
      <c r="B361"/>
      <c r="C361"/>
      <c r="D361"/>
      <c r="E361"/>
      <c r="F361"/>
      <c r="G361"/>
      <c r="H361"/>
      <c r="I361"/>
      <c r="J361"/>
      <c r="K361"/>
      <c r="L361"/>
      <c r="M361"/>
      <c r="N361"/>
      <c r="O361"/>
      <c r="P361"/>
      <c r="Q361"/>
      <c r="R361"/>
      <c r="S361"/>
      <c r="T361"/>
      <c r="U361"/>
      <c r="V361"/>
      <c r="W361"/>
      <c r="X361"/>
      <c r="Y361"/>
      <c r="Z361"/>
      <c r="AA361"/>
      <c r="AB361"/>
      <c r="AC361"/>
      <c r="AD361"/>
      <c r="AE361"/>
      <c r="AF361"/>
      <c r="AG361"/>
      <c r="AH361"/>
    </row>
    <row r="362" spans="2:34" s="7" customFormat="1">
      <c r="B362"/>
      <c r="C362"/>
      <c r="D362"/>
      <c r="E362"/>
      <c r="F362"/>
      <c r="G362"/>
      <c r="H362"/>
      <c r="I362"/>
      <c r="J362"/>
      <c r="K362"/>
      <c r="L362"/>
      <c r="M362"/>
      <c r="N362"/>
      <c r="O362"/>
      <c r="P362"/>
      <c r="Q362"/>
      <c r="R362"/>
      <c r="S362"/>
      <c r="T362"/>
      <c r="U362"/>
      <c r="V362"/>
      <c r="W362"/>
      <c r="X362"/>
      <c r="Y362"/>
      <c r="Z362"/>
      <c r="AA362"/>
      <c r="AB362"/>
      <c r="AC362"/>
      <c r="AD362"/>
      <c r="AE362"/>
      <c r="AF362"/>
      <c r="AG362"/>
      <c r="AH362"/>
    </row>
    <row r="363" spans="2:34" s="7" customFormat="1">
      <c r="B363"/>
      <c r="C363"/>
      <c r="D363"/>
      <c r="E363"/>
      <c r="F363"/>
      <c r="G363"/>
      <c r="H363"/>
      <c r="I363"/>
      <c r="J363"/>
      <c r="K363"/>
      <c r="L363"/>
      <c r="M363"/>
      <c r="N363"/>
      <c r="O363"/>
      <c r="P363"/>
      <c r="Q363"/>
      <c r="R363"/>
      <c r="S363"/>
      <c r="T363"/>
      <c r="U363"/>
      <c r="V363"/>
      <c r="W363"/>
      <c r="X363"/>
      <c r="Y363"/>
      <c r="Z363"/>
      <c r="AA363"/>
      <c r="AB363"/>
      <c r="AC363"/>
      <c r="AD363"/>
      <c r="AE363"/>
      <c r="AF363"/>
      <c r="AG363"/>
      <c r="AH363"/>
    </row>
    <row r="364" spans="2:34" s="7" customFormat="1">
      <c r="B364"/>
      <c r="C364"/>
      <c r="D364"/>
      <c r="E364"/>
      <c r="F364"/>
      <c r="G364"/>
      <c r="H364"/>
      <c r="I364"/>
      <c r="J364"/>
      <c r="K364"/>
      <c r="L364"/>
      <c r="M364"/>
      <c r="N364"/>
      <c r="O364"/>
      <c r="P364"/>
      <c r="Q364"/>
      <c r="R364"/>
      <c r="S364"/>
      <c r="T364"/>
      <c r="U364"/>
      <c r="V364"/>
      <c r="W364"/>
      <c r="X364"/>
      <c r="Y364"/>
      <c r="Z364"/>
      <c r="AA364"/>
      <c r="AB364"/>
      <c r="AC364"/>
      <c r="AD364"/>
      <c r="AE364"/>
      <c r="AF364"/>
      <c r="AG364"/>
      <c r="AH364"/>
    </row>
    <row r="365" spans="2:34" s="7" customFormat="1">
      <c r="B365"/>
      <c r="C365"/>
      <c r="D365"/>
      <c r="E365"/>
      <c r="F365"/>
      <c r="G365"/>
      <c r="H365"/>
      <c r="I365"/>
      <c r="J365"/>
      <c r="K365"/>
      <c r="L365"/>
      <c r="M365"/>
      <c r="N365"/>
      <c r="O365"/>
      <c r="P365"/>
      <c r="Q365"/>
      <c r="R365"/>
      <c r="S365"/>
      <c r="T365"/>
      <c r="U365"/>
      <c r="V365"/>
      <c r="W365"/>
      <c r="X365"/>
      <c r="Y365"/>
      <c r="Z365"/>
      <c r="AA365"/>
      <c r="AB365"/>
      <c r="AC365"/>
      <c r="AD365"/>
      <c r="AE365"/>
      <c r="AF365"/>
      <c r="AG365"/>
      <c r="AH365"/>
    </row>
    <row r="366" spans="2:34" s="7" customFormat="1">
      <c r="B366"/>
      <c r="C366"/>
      <c r="D366"/>
      <c r="E366"/>
      <c r="F366"/>
      <c r="G366"/>
      <c r="H366"/>
      <c r="I366"/>
      <c r="J366"/>
      <c r="K366"/>
      <c r="L366"/>
      <c r="M366"/>
      <c r="N366"/>
      <c r="O366"/>
      <c r="P366"/>
      <c r="Q366"/>
      <c r="R366"/>
      <c r="S366"/>
      <c r="T366"/>
      <c r="U366"/>
      <c r="V366"/>
      <c r="W366"/>
      <c r="X366"/>
      <c r="Y366"/>
      <c r="Z366"/>
      <c r="AA366"/>
      <c r="AB366"/>
      <c r="AC366"/>
      <c r="AD366"/>
      <c r="AE366"/>
      <c r="AF366"/>
      <c r="AG366"/>
      <c r="AH366"/>
    </row>
    <row r="367" spans="2:34" s="7" customFormat="1">
      <c r="B367"/>
      <c r="C367"/>
      <c r="D367"/>
      <c r="E367"/>
      <c r="F367"/>
      <c r="G367"/>
      <c r="H367"/>
      <c r="I367"/>
      <c r="J367"/>
      <c r="K367"/>
      <c r="L367"/>
      <c r="M367"/>
      <c r="N367"/>
      <c r="O367"/>
      <c r="P367"/>
      <c r="Q367"/>
      <c r="R367"/>
      <c r="S367"/>
      <c r="T367"/>
      <c r="U367"/>
      <c r="V367"/>
      <c r="W367"/>
      <c r="X367"/>
      <c r="Y367"/>
      <c r="Z367"/>
      <c r="AA367"/>
      <c r="AB367"/>
      <c r="AC367"/>
      <c r="AD367"/>
      <c r="AE367"/>
      <c r="AF367"/>
      <c r="AG367"/>
      <c r="AH367"/>
    </row>
    <row r="368" spans="2:34" s="7" customFormat="1">
      <c r="B368"/>
      <c r="C368"/>
      <c r="D368"/>
      <c r="E368"/>
      <c r="F368"/>
      <c r="G368"/>
      <c r="H368"/>
      <c r="I368"/>
      <c r="J368"/>
      <c r="K368"/>
      <c r="L368"/>
      <c r="M368"/>
      <c r="N368"/>
      <c r="O368"/>
      <c r="P368"/>
      <c r="Q368"/>
      <c r="R368"/>
      <c r="S368"/>
      <c r="T368"/>
      <c r="U368"/>
      <c r="V368"/>
      <c r="W368"/>
      <c r="X368"/>
      <c r="Y368"/>
      <c r="Z368"/>
      <c r="AA368"/>
      <c r="AB368"/>
      <c r="AC368"/>
      <c r="AD368"/>
      <c r="AE368"/>
      <c r="AF368"/>
      <c r="AG368"/>
      <c r="AH368"/>
    </row>
    <row r="369" spans="2:34" s="7" customFormat="1">
      <c r="B369"/>
      <c r="C369"/>
      <c r="D369"/>
      <c r="E369"/>
      <c r="F369"/>
      <c r="G369"/>
      <c r="H369"/>
      <c r="I369"/>
      <c r="J369"/>
      <c r="K369"/>
      <c r="L369"/>
      <c r="M369"/>
      <c r="N369"/>
      <c r="O369"/>
      <c r="P369"/>
      <c r="Q369"/>
      <c r="R369"/>
      <c r="S369"/>
      <c r="T369"/>
      <c r="U369"/>
      <c r="V369"/>
      <c r="W369"/>
      <c r="X369"/>
      <c r="Y369"/>
      <c r="Z369"/>
      <c r="AA369"/>
      <c r="AB369"/>
      <c r="AC369"/>
      <c r="AD369"/>
      <c r="AE369"/>
      <c r="AF369"/>
      <c r="AG369"/>
      <c r="AH369"/>
    </row>
    <row r="370" spans="2:34" s="7" customFormat="1">
      <c r="B370"/>
      <c r="C370"/>
      <c r="D370"/>
      <c r="E370"/>
      <c r="F370"/>
      <c r="G370"/>
      <c r="H370"/>
      <c r="I370"/>
      <c r="J370"/>
      <c r="K370"/>
      <c r="L370"/>
      <c r="M370"/>
      <c r="N370"/>
      <c r="O370"/>
      <c r="P370"/>
      <c r="Q370"/>
      <c r="R370"/>
      <c r="S370"/>
      <c r="T370"/>
      <c r="U370"/>
      <c r="V370"/>
      <c r="W370"/>
      <c r="X370"/>
      <c r="Y370"/>
      <c r="Z370"/>
      <c r="AA370"/>
      <c r="AB370"/>
      <c r="AC370"/>
      <c r="AD370"/>
      <c r="AE370"/>
      <c r="AF370"/>
      <c r="AG370"/>
      <c r="AH370"/>
    </row>
    <row r="371" spans="2:34" s="7" customFormat="1">
      <c r="B371"/>
      <c r="C371"/>
      <c r="D371"/>
      <c r="E371"/>
      <c r="F371"/>
      <c r="G371"/>
      <c r="H371"/>
      <c r="I371"/>
      <c r="J371"/>
      <c r="K371"/>
      <c r="L371"/>
      <c r="M371"/>
      <c r="N371"/>
      <c r="O371"/>
      <c r="P371"/>
      <c r="Q371"/>
      <c r="R371"/>
      <c r="S371"/>
      <c r="T371"/>
      <c r="U371"/>
      <c r="V371"/>
      <c r="W371"/>
      <c r="X371"/>
      <c r="Y371"/>
      <c r="Z371"/>
      <c r="AA371"/>
      <c r="AB371"/>
      <c r="AC371"/>
      <c r="AD371"/>
      <c r="AE371"/>
      <c r="AF371"/>
      <c r="AG371"/>
      <c r="AH371"/>
    </row>
    <row r="372" spans="2:34" s="7" customFormat="1">
      <c r="B372"/>
      <c r="C372"/>
      <c r="D372"/>
      <c r="E372"/>
      <c r="F372"/>
      <c r="G372"/>
      <c r="H372"/>
      <c r="I372"/>
      <c r="J372"/>
      <c r="K372"/>
      <c r="L372"/>
      <c r="M372"/>
      <c r="N372"/>
      <c r="O372"/>
      <c r="P372"/>
      <c r="Q372"/>
      <c r="R372"/>
      <c r="S372"/>
      <c r="T372"/>
      <c r="U372"/>
      <c r="V372"/>
      <c r="W372"/>
      <c r="X372"/>
      <c r="Y372"/>
      <c r="Z372"/>
      <c r="AA372"/>
      <c r="AB372"/>
      <c r="AC372"/>
      <c r="AD372"/>
      <c r="AE372"/>
      <c r="AF372"/>
      <c r="AG372"/>
      <c r="AH372"/>
    </row>
    <row r="373" spans="2:34" s="7" customFormat="1">
      <c r="B373"/>
      <c r="C373"/>
      <c r="D373"/>
      <c r="E373"/>
      <c r="F373"/>
      <c r="G373"/>
      <c r="H373"/>
      <c r="I373"/>
      <c r="J373"/>
      <c r="K373"/>
      <c r="L373"/>
      <c r="M373"/>
      <c r="N373"/>
      <c r="O373"/>
      <c r="P373"/>
      <c r="Q373"/>
      <c r="R373"/>
      <c r="S373"/>
      <c r="T373"/>
      <c r="U373"/>
      <c r="V373"/>
      <c r="W373"/>
      <c r="X373"/>
      <c r="Y373"/>
      <c r="Z373"/>
      <c r="AA373"/>
      <c r="AB373"/>
      <c r="AC373"/>
      <c r="AD373"/>
      <c r="AE373"/>
      <c r="AF373"/>
      <c r="AG373"/>
      <c r="AH373"/>
    </row>
    <row r="374" spans="2:34" s="7" customFormat="1">
      <c r="B374"/>
      <c r="C374"/>
      <c r="D374"/>
      <c r="E374"/>
      <c r="F374"/>
      <c r="G374"/>
      <c r="H374"/>
      <c r="I374"/>
      <c r="J374"/>
      <c r="K374"/>
      <c r="L374"/>
      <c r="M374"/>
      <c r="N374"/>
      <c r="O374"/>
      <c r="P374"/>
      <c r="Q374"/>
      <c r="R374"/>
      <c r="S374"/>
      <c r="T374"/>
      <c r="U374"/>
      <c r="V374"/>
      <c r="W374"/>
      <c r="X374"/>
      <c r="Y374"/>
      <c r="Z374"/>
      <c r="AA374"/>
      <c r="AB374"/>
      <c r="AC374"/>
      <c r="AD374"/>
      <c r="AE374"/>
      <c r="AF374"/>
      <c r="AG374"/>
      <c r="AH374"/>
    </row>
    <row r="375" spans="2:34" s="7" customFormat="1">
      <c r="B375"/>
      <c r="C375"/>
      <c r="D375"/>
      <c r="E375"/>
      <c r="F375"/>
      <c r="G375"/>
      <c r="H375"/>
      <c r="I375"/>
      <c r="J375"/>
      <c r="K375"/>
      <c r="L375"/>
      <c r="M375"/>
      <c r="N375"/>
      <c r="O375"/>
      <c r="P375"/>
      <c r="Q375"/>
      <c r="R375"/>
      <c r="S375"/>
      <c r="T375"/>
      <c r="U375"/>
      <c r="V375"/>
      <c r="W375"/>
      <c r="X375"/>
      <c r="Y375"/>
      <c r="Z375"/>
      <c r="AA375"/>
      <c r="AB375"/>
      <c r="AC375"/>
      <c r="AD375"/>
      <c r="AE375"/>
      <c r="AF375"/>
      <c r="AG375"/>
      <c r="AH375"/>
    </row>
    <row r="376" spans="2:34" s="7" customFormat="1">
      <c r="B376"/>
      <c r="C376"/>
      <c r="D376"/>
      <c r="E376"/>
      <c r="F376"/>
      <c r="G376"/>
      <c r="H376"/>
      <c r="I376"/>
      <c r="J376"/>
      <c r="K376"/>
      <c r="L376"/>
      <c r="M376"/>
      <c r="N376"/>
      <c r="O376"/>
      <c r="P376"/>
      <c r="Q376"/>
      <c r="R376"/>
      <c r="S376"/>
      <c r="T376"/>
      <c r="U376"/>
      <c r="V376"/>
      <c r="W376"/>
      <c r="X376"/>
      <c r="Y376"/>
      <c r="Z376"/>
      <c r="AA376"/>
      <c r="AB376"/>
      <c r="AC376"/>
      <c r="AD376"/>
      <c r="AE376"/>
      <c r="AF376"/>
      <c r="AG376"/>
      <c r="AH376"/>
    </row>
    <row r="377" spans="2:34" s="7" customFormat="1">
      <c r="B377"/>
      <c r="C377"/>
      <c r="D377"/>
      <c r="E377"/>
      <c r="F377"/>
      <c r="G377"/>
      <c r="H377"/>
      <c r="I377"/>
      <c r="J377"/>
      <c r="K377"/>
      <c r="L377"/>
      <c r="M377"/>
      <c r="N377"/>
      <c r="O377"/>
      <c r="P377"/>
      <c r="Q377"/>
      <c r="R377"/>
      <c r="S377"/>
      <c r="T377"/>
      <c r="U377"/>
      <c r="V377"/>
      <c r="W377"/>
      <c r="X377"/>
      <c r="Y377"/>
      <c r="Z377"/>
      <c r="AA377"/>
      <c r="AB377"/>
      <c r="AC377"/>
      <c r="AD377"/>
      <c r="AE377"/>
      <c r="AF377"/>
      <c r="AG377"/>
      <c r="AH377"/>
    </row>
    <row r="378" spans="2:34" s="7" customFormat="1">
      <c r="B378"/>
      <c r="C378"/>
      <c r="D378"/>
      <c r="E378"/>
      <c r="F378"/>
      <c r="G378"/>
      <c r="H378"/>
      <c r="I378"/>
      <c r="J378"/>
      <c r="K378"/>
      <c r="L378"/>
      <c r="M378"/>
      <c r="N378"/>
      <c r="O378"/>
      <c r="P378"/>
      <c r="Q378"/>
      <c r="R378"/>
      <c r="S378"/>
      <c r="T378"/>
      <c r="U378"/>
      <c r="V378"/>
      <c r="W378"/>
      <c r="X378"/>
      <c r="Y378"/>
      <c r="Z378"/>
      <c r="AA378"/>
      <c r="AB378"/>
      <c r="AC378"/>
      <c r="AD378"/>
      <c r="AE378"/>
      <c r="AF378"/>
      <c r="AG378"/>
      <c r="AH378"/>
    </row>
    <row r="379" spans="2:34" s="7" customFormat="1">
      <c r="B379"/>
      <c r="C379"/>
      <c r="D379"/>
      <c r="E379"/>
      <c r="F379"/>
      <c r="G379"/>
      <c r="H379"/>
      <c r="I379"/>
      <c r="J379"/>
      <c r="K379"/>
      <c r="L379"/>
      <c r="M379"/>
      <c r="N379"/>
      <c r="O379"/>
      <c r="P379"/>
      <c r="Q379"/>
      <c r="R379"/>
      <c r="S379"/>
      <c r="T379"/>
      <c r="U379"/>
      <c r="V379"/>
      <c r="W379"/>
      <c r="X379"/>
      <c r="Y379"/>
      <c r="Z379"/>
      <c r="AA379"/>
      <c r="AB379"/>
      <c r="AC379"/>
      <c r="AD379"/>
      <c r="AE379"/>
      <c r="AF379"/>
      <c r="AG379"/>
      <c r="AH379"/>
    </row>
    <row r="380" spans="2:34" s="7" customFormat="1">
      <c r="B380"/>
      <c r="C380"/>
      <c r="D380"/>
      <c r="E380"/>
      <c r="F380"/>
      <c r="G380"/>
      <c r="H380"/>
      <c r="I380"/>
      <c r="J380"/>
      <c r="K380"/>
      <c r="L380"/>
      <c r="M380"/>
      <c r="N380"/>
      <c r="O380"/>
      <c r="P380"/>
      <c r="Q380"/>
      <c r="R380"/>
      <c r="S380"/>
      <c r="T380"/>
      <c r="U380"/>
      <c r="V380"/>
      <c r="W380"/>
      <c r="X380"/>
      <c r="Y380"/>
      <c r="Z380"/>
      <c r="AA380"/>
      <c r="AB380"/>
      <c r="AC380"/>
      <c r="AD380"/>
      <c r="AE380"/>
      <c r="AF380"/>
      <c r="AG380"/>
      <c r="AH380"/>
    </row>
    <row r="381" spans="2:34" s="7" customFormat="1">
      <c r="B381"/>
      <c r="C381"/>
      <c r="D381"/>
      <c r="E381"/>
      <c r="F381"/>
      <c r="G381"/>
      <c r="H381"/>
      <c r="I381"/>
      <c r="J381"/>
      <c r="K381"/>
      <c r="L381"/>
      <c r="M381"/>
      <c r="N381"/>
      <c r="O381"/>
      <c r="P381"/>
      <c r="Q381"/>
      <c r="R381"/>
      <c r="S381"/>
      <c r="T381"/>
      <c r="U381"/>
      <c r="V381"/>
      <c r="W381"/>
      <c r="X381"/>
      <c r="Y381"/>
      <c r="Z381"/>
      <c r="AA381"/>
      <c r="AB381"/>
      <c r="AC381"/>
      <c r="AD381"/>
      <c r="AE381"/>
      <c r="AF381"/>
      <c r="AG381"/>
      <c r="AH381"/>
    </row>
    <row r="382" spans="2:34" s="7" customFormat="1">
      <c r="B382"/>
      <c r="C382"/>
      <c r="D382"/>
      <c r="E382"/>
      <c r="F382"/>
      <c r="G382"/>
      <c r="H382"/>
      <c r="I382"/>
      <c r="J382"/>
      <c r="K382"/>
      <c r="L382"/>
      <c r="M382"/>
      <c r="N382"/>
      <c r="O382"/>
      <c r="P382"/>
      <c r="Q382"/>
      <c r="R382"/>
      <c r="S382"/>
      <c r="T382"/>
      <c r="U382"/>
      <c r="V382"/>
      <c r="W382"/>
      <c r="X382"/>
      <c r="Y382"/>
      <c r="Z382"/>
      <c r="AA382"/>
      <c r="AB382"/>
      <c r="AC382"/>
      <c r="AD382"/>
      <c r="AE382"/>
      <c r="AF382"/>
      <c r="AG382"/>
      <c r="AH382"/>
    </row>
    <row r="383" spans="2:34" s="7" customFormat="1">
      <c r="B383"/>
      <c r="C383"/>
      <c r="D383"/>
      <c r="E383"/>
      <c r="F383"/>
      <c r="G383"/>
      <c r="H383"/>
      <c r="I383"/>
      <c r="J383"/>
      <c r="K383"/>
      <c r="L383"/>
      <c r="M383"/>
      <c r="N383"/>
      <c r="O383"/>
      <c r="P383"/>
      <c r="Q383"/>
      <c r="R383"/>
      <c r="S383"/>
      <c r="T383"/>
      <c r="U383"/>
      <c r="V383"/>
      <c r="W383"/>
      <c r="X383"/>
      <c r="Y383"/>
      <c r="Z383"/>
      <c r="AA383"/>
      <c r="AB383"/>
      <c r="AC383"/>
      <c r="AD383"/>
      <c r="AE383"/>
      <c r="AF383"/>
      <c r="AG383"/>
      <c r="AH383"/>
    </row>
    <row r="384" spans="2:34" s="7" customFormat="1">
      <c r="B384"/>
      <c r="C384"/>
      <c r="D384"/>
      <c r="E384"/>
      <c r="F384"/>
      <c r="G384"/>
      <c r="H384"/>
      <c r="I384"/>
      <c r="J384"/>
      <c r="K384"/>
      <c r="L384"/>
      <c r="M384"/>
      <c r="N384"/>
      <c r="O384"/>
      <c r="P384"/>
      <c r="Q384"/>
      <c r="R384"/>
      <c r="S384"/>
      <c r="T384"/>
      <c r="U384"/>
      <c r="V384"/>
      <c r="W384"/>
      <c r="X384"/>
      <c r="Y384"/>
      <c r="Z384"/>
      <c r="AA384"/>
      <c r="AB384"/>
      <c r="AC384"/>
      <c r="AD384"/>
      <c r="AE384"/>
      <c r="AF384"/>
      <c r="AG384"/>
      <c r="AH384"/>
    </row>
    <row r="385" spans="2:34" s="7" customFormat="1">
      <c r="B385"/>
      <c r="C385"/>
      <c r="D385"/>
      <c r="E385"/>
      <c r="F385"/>
      <c r="G385"/>
      <c r="H385"/>
      <c r="I385"/>
      <c r="J385"/>
      <c r="K385"/>
      <c r="L385"/>
      <c r="M385"/>
      <c r="N385"/>
      <c r="O385"/>
      <c r="P385"/>
      <c r="Q385"/>
      <c r="R385"/>
      <c r="S385"/>
      <c r="T385"/>
      <c r="U385"/>
      <c r="V385"/>
      <c r="W385"/>
      <c r="X385"/>
      <c r="Y385"/>
      <c r="Z385"/>
      <c r="AA385"/>
      <c r="AB385"/>
      <c r="AC385"/>
      <c r="AD385"/>
      <c r="AE385"/>
      <c r="AF385"/>
      <c r="AG385"/>
      <c r="AH385"/>
    </row>
    <row r="386" spans="2:34" s="7" customFormat="1">
      <c r="B386"/>
      <c r="C386"/>
      <c r="D386"/>
      <c r="E386"/>
      <c r="F386"/>
      <c r="G386"/>
      <c r="H386"/>
      <c r="I386"/>
      <c r="J386"/>
      <c r="K386"/>
      <c r="L386"/>
      <c r="M386"/>
      <c r="N386"/>
      <c r="O386"/>
      <c r="P386"/>
      <c r="Q386"/>
      <c r="R386"/>
      <c r="S386"/>
      <c r="T386"/>
      <c r="U386"/>
      <c r="V386"/>
      <c r="W386"/>
      <c r="X386"/>
      <c r="Y386"/>
      <c r="Z386"/>
      <c r="AA386"/>
      <c r="AB386"/>
      <c r="AC386"/>
      <c r="AD386"/>
      <c r="AE386"/>
      <c r="AF386"/>
      <c r="AG386"/>
      <c r="AH386"/>
    </row>
    <row r="387" spans="2:34" s="7" customFormat="1">
      <c r="B387"/>
      <c r="C387"/>
      <c r="D387"/>
      <c r="E387"/>
      <c r="F387"/>
      <c r="G387"/>
      <c r="H387"/>
      <c r="I387"/>
      <c r="J387"/>
      <c r="K387"/>
      <c r="L387"/>
      <c r="M387"/>
      <c r="N387"/>
      <c r="O387"/>
      <c r="P387"/>
      <c r="Q387"/>
      <c r="R387"/>
      <c r="S387"/>
      <c r="T387"/>
      <c r="U387"/>
      <c r="V387"/>
      <c r="W387"/>
      <c r="X387"/>
      <c r="Y387"/>
      <c r="Z387"/>
      <c r="AA387"/>
      <c r="AB387"/>
      <c r="AC387"/>
      <c r="AD387"/>
      <c r="AE387"/>
      <c r="AF387"/>
      <c r="AG387"/>
      <c r="AH387"/>
    </row>
    <row r="388" spans="2:34" s="7" customFormat="1">
      <c r="B388"/>
      <c r="C388"/>
      <c r="D388"/>
      <c r="E388"/>
      <c r="F388"/>
      <c r="G388"/>
      <c r="H388"/>
      <c r="I388"/>
      <c r="J388"/>
      <c r="K388"/>
      <c r="L388"/>
      <c r="M388"/>
      <c r="N388"/>
      <c r="O388"/>
      <c r="P388"/>
      <c r="Q388"/>
      <c r="R388"/>
      <c r="S388"/>
      <c r="T388"/>
      <c r="U388"/>
      <c r="V388"/>
      <c r="W388"/>
      <c r="X388"/>
      <c r="Y388"/>
      <c r="Z388"/>
      <c r="AA388"/>
      <c r="AB388"/>
      <c r="AC388"/>
      <c r="AD388"/>
      <c r="AE388"/>
      <c r="AF388"/>
      <c r="AG388"/>
      <c r="AH388"/>
    </row>
    <row r="389" spans="2:34" s="7" customFormat="1">
      <c r="B389"/>
      <c r="C389"/>
      <c r="D389"/>
      <c r="E389"/>
      <c r="F389"/>
      <c r="G389"/>
      <c r="H389"/>
      <c r="I389"/>
      <c r="J389"/>
      <c r="K389"/>
      <c r="L389"/>
      <c r="M389"/>
      <c r="N389"/>
      <c r="O389"/>
      <c r="P389"/>
      <c r="Q389"/>
      <c r="R389"/>
      <c r="S389"/>
      <c r="T389"/>
      <c r="U389"/>
      <c r="V389"/>
      <c r="W389"/>
      <c r="X389"/>
      <c r="Y389"/>
      <c r="Z389"/>
      <c r="AA389"/>
      <c r="AB389"/>
      <c r="AC389"/>
      <c r="AD389"/>
      <c r="AE389"/>
      <c r="AF389"/>
      <c r="AG389"/>
      <c r="AH389"/>
    </row>
    <row r="390" spans="2:34" s="7" customFormat="1">
      <c r="B390"/>
      <c r="C390"/>
      <c r="D390"/>
      <c r="E390"/>
      <c r="F390"/>
      <c r="G390"/>
      <c r="H390"/>
      <c r="I390"/>
      <c r="J390"/>
      <c r="K390"/>
      <c r="L390"/>
      <c r="M390"/>
      <c r="N390"/>
      <c r="O390"/>
      <c r="P390"/>
      <c r="Q390"/>
      <c r="R390"/>
      <c r="S390"/>
      <c r="T390"/>
      <c r="U390"/>
      <c r="V390"/>
      <c r="W390"/>
      <c r="X390"/>
      <c r="Y390"/>
      <c r="Z390"/>
      <c r="AA390"/>
      <c r="AB390"/>
      <c r="AC390"/>
      <c r="AD390"/>
      <c r="AE390"/>
      <c r="AF390"/>
      <c r="AG390"/>
      <c r="AH390"/>
    </row>
    <row r="391" spans="2:34" s="7" customFormat="1">
      <c r="B391"/>
      <c r="C391"/>
      <c r="D391"/>
      <c r="E391"/>
      <c r="F391"/>
      <c r="G391"/>
      <c r="H391"/>
      <c r="I391"/>
      <c r="J391"/>
      <c r="K391"/>
      <c r="L391"/>
      <c r="M391"/>
      <c r="N391"/>
      <c r="O391"/>
      <c r="P391"/>
      <c r="Q391"/>
      <c r="R391"/>
      <c r="S391"/>
      <c r="T391"/>
      <c r="U391"/>
      <c r="V391"/>
      <c r="W391"/>
      <c r="X391"/>
      <c r="Y391"/>
      <c r="Z391"/>
      <c r="AA391"/>
      <c r="AB391"/>
      <c r="AC391"/>
      <c r="AD391"/>
      <c r="AE391"/>
      <c r="AF391"/>
      <c r="AG391"/>
      <c r="AH391"/>
    </row>
    <row r="392" spans="2:34" s="7" customFormat="1">
      <c r="B392"/>
      <c r="C392"/>
      <c r="D392"/>
      <c r="E392"/>
      <c r="F392"/>
      <c r="G392"/>
      <c r="H392"/>
      <c r="I392"/>
      <c r="J392"/>
      <c r="K392"/>
      <c r="L392"/>
      <c r="M392"/>
      <c r="N392"/>
      <c r="O392"/>
      <c r="P392"/>
      <c r="Q392"/>
      <c r="R392"/>
      <c r="S392"/>
      <c r="T392"/>
      <c r="U392"/>
      <c r="V392"/>
      <c r="W392"/>
      <c r="X392"/>
      <c r="Y392"/>
      <c r="Z392"/>
      <c r="AA392"/>
      <c r="AB392"/>
      <c r="AC392"/>
      <c r="AD392"/>
      <c r="AE392"/>
      <c r="AF392"/>
      <c r="AG392"/>
      <c r="AH392"/>
    </row>
    <row r="393" spans="2:34" s="7" customFormat="1">
      <c r="B393"/>
      <c r="C393"/>
      <c r="D393"/>
      <c r="E393"/>
      <c r="F393"/>
      <c r="G393"/>
      <c r="H393"/>
      <c r="I393"/>
      <c r="J393"/>
      <c r="K393"/>
      <c r="L393"/>
      <c r="M393"/>
      <c r="N393"/>
      <c r="O393"/>
      <c r="P393"/>
      <c r="Q393"/>
      <c r="R393"/>
      <c r="S393"/>
      <c r="T393"/>
      <c r="U393"/>
      <c r="V393"/>
      <c r="W393"/>
      <c r="X393"/>
      <c r="Y393"/>
      <c r="Z393"/>
      <c r="AA393"/>
      <c r="AB393"/>
      <c r="AC393"/>
      <c r="AD393"/>
      <c r="AE393"/>
      <c r="AF393"/>
      <c r="AG393"/>
      <c r="AH393"/>
    </row>
    <row r="394" spans="2:34" s="7" customFormat="1">
      <c r="B394"/>
      <c r="C394"/>
      <c r="D394"/>
      <c r="E394"/>
      <c r="F394"/>
      <c r="G394"/>
      <c r="H394"/>
      <c r="I394"/>
      <c r="J394"/>
      <c r="K394"/>
      <c r="L394"/>
      <c r="M394"/>
      <c r="N394"/>
      <c r="O394"/>
      <c r="P394"/>
      <c r="Q394"/>
      <c r="R394"/>
      <c r="S394"/>
      <c r="T394"/>
      <c r="U394"/>
      <c r="V394"/>
      <c r="W394"/>
      <c r="X394"/>
      <c r="Y394"/>
      <c r="Z394"/>
      <c r="AA394"/>
      <c r="AB394"/>
      <c r="AC394"/>
      <c r="AD394"/>
      <c r="AE394"/>
      <c r="AF394"/>
      <c r="AG394"/>
      <c r="AH394"/>
    </row>
    <row r="395" spans="2:34" s="7" customFormat="1">
      <c r="B395"/>
      <c r="C395"/>
      <c r="D395"/>
      <c r="E395"/>
      <c r="F395"/>
      <c r="G395"/>
      <c r="H395"/>
      <c r="I395"/>
      <c r="J395"/>
      <c r="K395"/>
      <c r="L395"/>
      <c r="M395"/>
      <c r="N395"/>
      <c r="O395"/>
      <c r="P395"/>
      <c r="Q395"/>
      <c r="R395"/>
      <c r="S395"/>
      <c r="T395"/>
      <c r="U395"/>
      <c r="V395"/>
      <c r="W395"/>
      <c r="X395"/>
      <c r="Y395"/>
      <c r="Z395"/>
      <c r="AA395"/>
      <c r="AB395"/>
      <c r="AC395"/>
      <c r="AD395"/>
      <c r="AE395"/>
      <c r="AF395"/>
      <c r="AG395"/>
      <c r="AH395"/>
    </row>
    <row r="396" spans="2:34" s="7" customFormat="1">
      <c r="B396"/>
      <c r="C396"/>
      <c r="D396"/>
      <c r="E396"/>
      <c r="F396"/>
      <c r="G396"/>
      <c r="H396"/>
      <c r="I396"/>
      <c r="J396"/>
      <c r="K396"/>
      <c r="L396"/>
      <c r="M396"/>
      <c r="N396"/>
      <c r="O396"/>
      <c r="P396"/>
      <c r="Q396"/>
      <c r="R396"/>
      <c r="S396"/>
      <c r="T396"/>
      <c r="U396"/>
      <c r="V396"/>
      <c r="W396"/>
      <c r="X396"/>
      <c r="Y396"/>
      <c r="Z396"/>
      <c r="AA396"/>
      <c r="AB396"/>
      <c r="AC396"/>
      <c r="AD396"/>
      <c r="AE396"/>
      <c r="AF396"/>
      <c r="AG396"/>
      <c r="AH396"/>
    </row>
    <row r="397" spans="2:34" s="7" customFormat="1">
      <c r="B397"/>
      <c r="C397"/>
      <c r="D397"/>
      <c r="E397"/>
      <c r="F397"/>
      <c r="G397"/>
      <c r="H397"/>
      <c r="I397"/>
      <c r="J397"/>
      <c r="K397"/>
      <c r="L397"/>
      <c r="M397"/>
      <c r="N397"/>
      <c r="O397"/>
      <c r="P397"/>
      <c r="Q397"/>
      <c r="R397"/>
      <c r="S397"/>
      <c r="T397"/>
      <c r="U397"/>
      <c r="V397"/>
      <c r="W397"/>
      <c r="X397"/>
      <c r="Y397"/>
      <c r="Z397"/>
      <c r="AA397"/>
      <c r="AB397"/>
      <c r="AC397"/>
      <c r="AD397"/>
      <c r="AE397"/>
      <c r="AF397"/>
      <c r="AG397"/>
      <c r="AH397"/>
    </row>
    <row r="398" spans="2:34" s="7" customFormat="1">
      <c r="B398"/>
      <c r="C398"/>
      <c r="D398"/>
      <c r="E398"/>
      <c r="F398"/>
      <c r="G398"/>
      <c r="H398"/>
      <c r="I398"/>
      <c r="J398"/>
      <c r="K398"/>
      <c r="L398"/>
      <c r="M398"/>
      <c r="N398"/>
      <c r="O398"/>
      <c r="P398"/>
      <c r="Q398"/>
      <c r="R398"/>
      <c r="S398"/>
      <c r="T398"/>
      <c r="U398"/>
      <c r="V398"/>
      <c r="W398"/>
      <c r="X398"/>
      <c r="Y398"/>
      <c r="Z398"/>
      <c r="AA398"/>
      <c r="AB398"/>
      <c r="AC398"/>
      <c r="AD398"/>
      <c r="AE398"/>
      <c r="AF398"/>
      <c r="AG398"/>
      <c r="AH398"/>
    </row>
    <row r="399" spans="2:34" s="7" customFormat="1">
      <c r="B399"/>
      <c r="C399"/>
      <c r="D399"/>
      <c r="E399"/>
      <c r="F399"/>
      <c r="G399"/>
      <c r="H399"/>
      <c r="I399"/>
      <c r="J399"/>
      <c r="K399"/>
      <c r="L399"/>
      <c r="M399"/>
      <c r="N399"/>
      <c r="O399"/>
      <c r="P399"/>
      <c r="Q399"/>
      <c r="R399"/>
      <c r="S399"/>
      <c r="T399"/>
      <c r="U399"/>
      <c r="V399"/>
      <c r="W399"/>
      <c r="X399"/>
      <c r="Y399"/>
      <c r="Z399"/>
      <c r="AA399"/>
      <c r="AB399"/>
      <c r="AC399"/>
      <c r="AD399"/>
      <c r="AE399"/>
      <c r="AF399"/>
      <c r="AG399"/>
      <c r="AH399"/>
    </row>
    <row r="400" spans="2:34" s="7" customFormat="1">
      <c r="B400"/>
      <c r="C400"/>
      <c r="D400"/>
      <c r="E400"/>
      <c r="F400"/>
      <c r="G400"/>
      <c r="H400"/>
      <c r="I400"/>
      <c r="J400"/>
      <c r="K400"/>
      <c r="L400"/>
      <c r="M400"/>
      <c r="N400"/>
      <c r="O400"/>
      <c r="P400"/>
      <c r="Q400"/>
      <c r="R400"/>
      <c r="S400"/>
      <c r="T400"/>
      <c r="U400"/>
      <c r="V400"/>
      <c r="W400"/>
      <c r="X400"/>
      <c r="Y400"/>
      <c r="Z400"/>
      <c r="AA400"/>
      <c r="AB400"/>
      <c r="AC400"/>
      <c r="AD400"/>
      <c r="AE400"/>
      <c r="AF400"/>
      <c r="AG400"/>
      <c r="AH400"/>
    </row>
    <row r="401" spans="2:34" s="7" customFormat="1">
      <c r="B401"/>
      <c r="C401"/>
      <c r="D401"/>
      <c r="E401"/>
      <c r="F401"/>
      <c r="G401"/>
      <c r="H401"/>
      <c r="I401"/>
      <c r="J401"/>
      <c r="K401"/>
      <c r="L401"/>
      <c r="M401"/>
      <c r="N401"/>
      <c r="O401"/>
      <c r="P401"/>
      <c r="Q401"/>
      <c r="R401"/>
      <c r="S401"/>
      <c r="T401"/>
      <c r="U401"/>
      <c r="V401"/>
      <c r="W401"/>
      <c r="X401"/>
      <c r="Y401"/>
      <c r="Z401"/>
      <c r="AA401"/>
      <c r="AB401"/>
      <c r="AC401"/>
      <c r="AD401"/>
      <c r="AE401"/>
      <c r="AF401"/>
      <c r="AG401"/>
      <c r="AH401"/>
    </row>
    <row r="402" spans="2:34" s="7" customFormat="1">
      <c r="B402"/>
      <c r="C402"/>
      <c r="D402"/>
      <c r="E402"/>
      <c r="F402"/>
      <c r="G402"/>
      <c r="H402"/>
      <c r="I402"/>
      <c r="J402"/>
      <c r="K402"/>
      <c r="L402"/>
      <c r="M402"/>
      <c r="N402"/>
      <c r="O402"/>
      <c r="P402"/>
      <c r="Q402"/>
      <c r="R402"/>
      <c r="S402"/>
      <c r="T402"/>
      <c r="U402"/>
      <c r="V402"/>
      <c r="W402"/>
      <c r="X402"/>
      <c r="Y402"/>
      <c r="Z402"/>
      <c r="AA402"/>
      <c r="AB402"/>
      <c r="AC402"/>
      <c r="AD402"/>
      <c r="AE402"/>
      <c r="AF402"/>
      <c r="AG402"/>
      <c r="AH402"/>
    </row>
    <row r="403" spans="2:34" s="7" customFormat="1">
      <c r="B403"/>
      <c r="C403"/>
      <c r="D403"/>
      <c r="E403"/>
      <c r="F403"/>
      <c r="G403"/>
      <c r="H403"/>
      <c r="I403"/>
      <c r="J403"/>
      <c r="K403"/>
      <c r="L403"/>
      <c r="M403"/>
      <c r="N403"/>
      <c r="O403"/>
      <c r="P403"/>
      <c r="Q403"/>
      <c r="R403"/>
      <c r="S403"/>
      <c r="T403"/>
      <c r="U403"/>
      <c r="V403"/>
      <c r="W403"/>
      <c r="X403"/>
      <c r="Y403"/>
      <c r="Z403"/>
      <c r="AA403"/>
      <c r="AB403"/>
      <c r="AC403"/>
      <c r="AD403"/>
      <c r="AE403"/>
      <c r="AF403"/>
      <c r="AG403"/>
      <c r="AH403"/>
    </row>
    <row r="404" spans="2:34" s="7" customFormat="1">
      <c r="B404"/>
      <c r="C404"/>
      <c r="D404"/>
      <c r="E404"/>
      <c r="F404"/>
      <c r="G404"/>
      <c r="H404"/>
      <c r="I404"/>
      <c r="J404"/>
      <c r="K404"/>
      <c r="L404"/>
      <c r="M404"/>
      <c r="N404"/>
      <c r="O404"/>
      <c r="P404"/>
      <c r="Q404"/>
      <c r="R404"/>
      <c r="S404"/>
      <c r="T404"/>
      <c r="U404"/>
      <c r="V404"/>
      <c r="W404"/>
      <c r="X404"/>
      <c r="Y404"/>
      <c r="Z404"/>
      <c r="AA404"/>
      <c r="AB404"/>
      <c r="AC404"/>
      <c r="AD404"/>
      <c r="AE404"/>
      <c r="AF404"/>
      <c r="AG404"/>
      <c r="AH404"/>
    </row>
    <row r="405" spans="2:34" s="7" customFormat="1">
      <c r="B405"/>
      <c r="C405"/>
      <c r="D405"/>
      <c r="E405"/>
      <c r="F405"/>
      <c r="G405"/>
      <c r="H405"/>
      <c r="I405"/>
      <c r="J405"/>
      <c r="K405"/>
      <c r="L405"/>
      <c r="M405"/>
      <c r="N405"/>
      <c r="O405"/>
      <c r="P405"/>
      <c r="Q405"/>
      <c r="R405"/>
      <c r="S405"/>
      <c r="T405"/>
      <c r="U405"/>
      <c r="V405"/>
      <c r="W405"/>
      <c r="X405"/>
      <c r="Y405"/>
      <c r="Z405"/>
      <c r="AA405"/>
      <c r="AB405"/>
      <c r="AC405"/>
      <c r="AD405"/>
      <c r="AE405"/>
      <c r="AF405"/>
      <c r="AG405"/>
      <c r="AH405"/>
    </row>
    <row r="406" spans="2:34" s="7" customFormat="1">
      <c r="B406"/>
      <c r="C406"/>
      <c r="D406"/>
      <c r="E406"/>
      <c r="F406"/>
      <c r="G406"/>
      <c r="H406"/>
      <c r="I406"/>
      <c r="J406"/>
      <c r="K406"/>
      <c r="L406"/>
      <c r="M406"/>
      <c r="N406"/>
      <c r="O406"/>
      <c r="P406"/>
      <c r="Q406"/>
      <c r="R406"/>
      <c r="S406"/>
      <c r="T406"/>
      <c r="U406"/>
      <c r="V406"/>
      <c r="W406"/>
      <c r="X406"/>
      <c r="Y406"/>
      <c r="Z406"/>
      <c r="AA406"/>
      <c r="AB406"/>
      <c r="AC406"/>
      <c r="AD406"/>
      <c r="AE406"/>
      <c r="AF406"/>
      <c r="AG406"/>
      <c r="AH406"/>
    </row>
    <row r="407" spans="2:34" s="7" customFormat="1">
      <c r="B407"/>
      <c r="C407"/>
      <c r="D407"/>
      <c r="E407"/>
      <c r="F407"/>
      <c r="G407"/>
      <c r="H407"/>
      <c r="I407"/>
      <c r="J407"/>
      <c r="K407"/>
      <c r="L407"/>
      <c r="M407"/>
      <c r="N407"/>
      <c r="O407"/>
      <c r="P407"/>
      <c r="Q407"/>
      <c r="R407"/>
      <c r="S407"/>
      <c r="T407"/>
      <c r="U407"/>
      <c r="V407"/>
      <c r="W407"/>
      <c r="X407"/>
      <c r="Y407"/>
      <c r="Z407"/>
      <c r="AA407"/>
      <c r="AB407"/>
      <c r="AC407"/>
      <c r="AD407"/>
      <c r="AE407"/>
      <c r="AF407"/>
      <c r="AG407"/>
      <c r="AH407"/>
    </row>
    <row r="408" spans="2:34" s="7" customFormat="1">
      <c r="B408"/>
      <c r="C408"/>
      <c r="D408"/>
      <c r="E408"/>
      <c r="F408"/>
      <c r="G408"/>
      <c r="H408"/>
      <c r="I408"/>
      <c r="J408"/>
      <c r="K408"/>
      <c r="L408"/>
      <c r="M408"/>
      <c r="N408"/>
      <c r="O408"/>
      <c r="P408"/>
      <c r="Q408"/>
      <c r="R408"/>
      <c r="S408"/>
      <c r="T408"/>
      <c r="U408"/>
      <c r="V408"/>
      <c r="W408"/>
      <c r="X408"/>
      <c r="Y408"/>
      <c r="Z408"/>
      <c r="AA408"/>
      <c r="AB408"/>
      <c r="AC408"/>
      <c r="AD408"/>
      <c r="AE408"/>
      <c r="AF408"/>
      <c r="AG408"/>
      <c r="AH408"/>
    </row>
    <row r="409" spans="2:34" s="7" customFormat="1">
      <c r="B409"/>
      <c r="C409"/>
      <c r="D409"/>
      <c r="E409"/>
      <c r="F409"/>
      <c r="G409"/>
      <c r="H409"/>
      <c r="I409"/>
      <c r="J409"/>
      <c r="K409"/>
      <c r="L409"/>
      <c r="M409"/>
      <c r="N409"/>
      <c r="O409"/>
      <c r="P409"/>
      <c r="Q409"/>
      <c r="R409"/>
      <c r="S409"/>
      <c r="T409"/>
      <c r="U409"/>
      <c r="V409"/>
      <c r="W409"/>
      <c r="X409"/>
      <c r="Y409"/>
      <c r="Z409"/>
      <c r="AA409"/>
      <c r="AB409"/>
      <c r="AC409"/>
      <c r="AD409"/>
      <c r="AE409"/>
      <c r="AF409"/>
      <c r="AG409"/>
      <c r="AH409"/>
    </row>
    <row r="410" spans="2:34" s="7" customFormat="1">
      <c r="B410"/>
      <c r="C410"/>
      <c r="D410"/>
      <c r="E410"/>
      <c r="F410"/>
      <c r="G410"/>
      <c r="H410"/>
      <c r="I410"/>
      <c r="J410"/>
      <c r="K410"/>
      <c r="L410"/>
      <c r="M410"/>
      <c r="N410"/>
      <c r="O410"/>
      <c r="P410"/>
      <c r="Q410"/>
      <c r="R410"/>
      <c r="S410"/>
      <c r="T410"/>
      <c r="U410"/>
      <c r="V410"/>
      <c r="W410"/>
      <c r="X410"/>
      <c r="Y410"/>
      <c r="Z410"/>
      <c r="AA410"/>
      <c r="AB410"/>
      <c r="AC410"/>
      <c r="AD410"/>
      <c r="AE410"/>
      <c r="AF410"/>
      <c r="AG410"/>
      <c r="AH410"/>
    </row>
    <row r="411" spans="2:34" s="7" customFormat="1">
      <c r="B411"/>
      <c r="C411"/>
      <c r="D411"/>
      <c r="E411"/>
      <c r="F411"/>
      <c r="G411"/>
      <c r="H411"/>
      <c r="I411"/>
      <c r="J411"/>
      <c r="K411"/>
      <c r="L411"/>
      <c r="M411"/>
      <c r="N411"/>
      <c r="O411"/>
      <c r="P411"/>
      <c r="Q411"/>
      <c r="R411"/>
      <c r="S411"/>
      <c r="T411"/>
      <c r="U411"/>
      <c r="V411"/>
      <c r="W411"/>
      <c r="X411"/>
      <c r="Y411"/>
      <c r="Z411"/>
      <c r="AA411"/>
      <c r="AB411"/>
      <c r="AC411"/>
      <c r="AD411"/>
      <c r="AE411"/>
      <c r="AF411"/>
      <c r="AG411"/>
      <c r="AH411"/>
    </row>
    <row r="412" spans="2:34" s="7" customFormat="1">
      <c r="B412"/>
      <c r="C412"/>
      <c r="D412"/>
      <c r="E412"/>
      <c r="F412"/>
      <c r="G412"/>
      <c r="H412"/>
      <c r="I412"/>
      <c r="J412"/>
      <c r="K412"/>
      <c r="L412"/>
      <c r="M412"/>
      <c r="N412"/>
      <c r="O412"/>
      <c r="P412"/>
      <c r="Q412"/>
      <c r="R412"/>
      <c r="S412"/>
      <c r="T412"/>
      <c r="U412"/>
      <c r="V412"/>
      <c r="W412"/>
      <c r="X412"/>
      <c r="Y412"/>
      <c r="Z412"/>
      <c r="AA412"/>
      <c r="AB412"/>
      <c r="AC412"/>
      <c r="AD412"/>
      <c r="AE412"/>
      <c r="AF412"/>
      <c r="AG412"/>
      <c r="AH412"/>
    </row>
    <row r="413" spans="2:34" s="7" customFormat="1">
      <c r="B413"/>
      <c r="C413"/>
      <c r="D413"/>
      <c r="E413"/>
      <c r="F413"/>
      <c r="G413"/>
      <c r="H413"/>
      <c r="I413"/>
      <c r="J413"/>
      <c r="K413"/>
      <c r="L413"/>
      <c r="M413"/>
      <c r="N413"/>
      <c r="O413"/>
      <c r="P413"/>
      <c r="Q413"/>
      <c r="R413"/>
      <c r="S413"/>
      <c r="T413"/>
      <c r="U413"/>
      <c r="V413"/>
      <c r="W413"/>
      <c r="X413"/>
      <c r="Y413"/>
      <c r="Z413"/>
      <c r="AA413"/>
      <c r="AB413"/>
      <c r="AC413"/>
      <c r="AD413"/>
      <c r="AE413"/>
      <c r="AF413"/>
      <c r="AG413"/>
      <c r="AH413"/>
    </row>
    <row r="414" spans="2:34" s="7" customFormat="1">
      <c r="B414"/>
      <c r="C414"/>
      <c r="D414"/>
      <c r="E414"/>
      <c r="F414"/>
      <c r="G414"/>
      <c r="H414"/>
      <c r="I414"/>
      <c r="J414"/>
      <c r="K414"/>
      <c r="L414"/>
      <c r="M414"/>
      <c r="N414"/>
      <c r="O414"/>
      <c r="P414"/>
      <c r="Q414"/>
      <c r="R414"/>
      <c r="S414"/>
      <c r="T414"/>
      <c r="U414"/>
      <c r="V414"/>
      <c r="W414"/>
      <c r="X414"/>
      <c r="Y414"/>
      <c r="Z414"/>
      <c r="AA414"/>
      <c r="AB414"/>
      <c r="AC414"/>
      <c r="AD414"/>
      <c r="AE414"/>
      <c r="AF414"/>
      <c r="AG414"/>
      <c r="AH414"/>
    </row>
    <row r="415" spans="2:34" s="7" customFormat="1">
      <c r="B415"/>
      <c r="C415"/>
      <c r="D415"/>
      <c r="E415"/>
      <c r="F415"/>
      <c r="G415"/>
      <c r="H415"/>
      <c r="I415"/>
      <c r="J415"/>
      <c r="K415"/>
      <c r="L415"/>
      <c r="M415"/>
      <c r="N415"/>
      <c r="O415"/>
      <c r="P415"/>
      <c r="Q415"/>
      <c r="R415"/>
      <c r="S415"/>
      <c r="T415"/>
      <c r="U415"/>
      <c r="V415"/>
      <c r="W415"/>
      <c r="X415"/>
      <c r="Y415"/>
      <c r="Z415"/>
      <c r="AA415"/>
      <c r="AB415"/>
      <c r="AC415"/>
      <c r="AD415"/>
      <c r="AE415"/>
      <c r="AF415"/>
      <c r="AG415"/>
      <c r="AH415"/>
    </row>
    <row r="416" spans="2:34" s="7" customFormat="1">
      <c r="B416"/>
      <c r="C416"/>
      <c r="D416"/>
      <c r="E416"/>
      <c r="F416"/>
      <c r="G416"/>
      <c r="H416"/>
      <c r="I416"/>
      <c r="J416"/>
      <c r="K416"/>
      <c r="L416"/>
      <c r="M416"/>
      <c r="N416"/>
      <c r="O416"/>
      <c r="P416"/>
      <c r="Q416"/>
      <c r="R416"/>
      <c r="S416"/>
      <c r="T416"/>
      <c r="U416"/>
      <c r="V416"/>
      <c r="W416"/>
      <c r="X416"/>
      <c r="Y416"/>
      <c r="Z416"/>
      <c r="AA416"/>
      <c r="AB416"/>
      <c r="AC416"/>
      <c r="AD416"/>
      <c r="AE416"/>
      <c r="AF416"/>
      <c r="AG416"/>
      <c r="AH416"/>
    </row>
    <row r="417" spans="2:34" s="7" customFormat="1">
      <c r="B417"/>
      <c r="C417"/>
      <c r="D417"/>
      <c r="E417"/>
      <c r="F417"/>
      <c r="G417"/>
      <c r="H417"/>
      <c r="I417"/>
      <c r="J417"/>
      <c r="K417"/>
      <c r="L417"/>
      <c r="M417"/>
      <c r="N417"/>
      <c r="O417"/>
      <c r="P417"/>
      <c r="Q417"/>
      <c r="R417"/>
      <c r="S417"/>
      <c r="T417"/>
      <c r="U417"/>
      <c r="V417"/>
      <c r="W417"/>
      <c r="X417"/>
      <c r="Y417"/>
      <c r="Z417"/>
      <c r="AA417"/>
      <c r="AB417"/>
      <c r="AC417"/>
      <c r="AD417"/>
      <c r="AE417"/>
      <c r="AF417"/>
      <c r="AG417"/>
      <c r="AH417"/>
    </row>
    <row r="418" spans="2:34" s="7" customFormat="1">
      <c r="B418"/>
      <c r="C418"/>
      <c r="D418"/>
      <c r="E418"/>
      <c r="F418"/>
      <c r="G418"/>
      <c r="H418"/>
      <c r="I418"/>
      <c r="J418"/>
      <c r="K418"/>
      <c r="L418"/>
      <c r="M418"/>
      <c r="N418"/>
      <c r="O418"/>
      <c r="P418"/>
      <c r="Q418"/>
      <c r="R418"/>
      <c r="S418"/>
      <c r="T418"/>
      <c r="U418"/>
      <c r="V418"/>
      <c r="W418"/>
      <c r="X418"/>
      <c r="Y418"/>
      <c r="Z418"/>
      <c r="AA418"/>
      <c r="AB418"/>
      <c r="AC418"/>
      <c r="AD418"/>
      <c r="AE418"/>
      <c r="AF418"/>
      <c r="AG418"/>
      <c r="AH418"/>
    </row>
    <row r="419" spans="2:34" s="7" customFormat="1">
      <c r="B419"/>
      <c r="C419"/>
      <c r="D419"/>
      <c r="E419"/>
      <c r="F419"/>
      <c r="G419"/>
      <c r="H419"/>
      <c r="I419"/>
      <c r="J419"/>
      <c r="K419"/>
      <c r="L419"/>
      <c r="M419"/>
      <c r="N419"/>
      <c r="O419"/>
      <c r="P419"/>
      <c r="Q419"/>
      <c r="R419"/>
      <c r="S419"/>
      <c r="T419"/>
      <c r="U419"/>
      <c r="V419"/>
      <c r="W419"/>
      <c r="X419"/>
      <c r="Y419"/>
      <c r="Z419"/>
      <c r="AA419"/>
      <c r="AB419"/>
      <c r="AC419"/>
      <c r="AD419"/>
      <c r="AE419"/>
      <c r="AF419"/>
      <c r="AG419"/>
      <c r="AH419"/>
    </row>
    <row r="420" spans="2:34" s="7" customFormat="1">
      <c r="B420"/>
      <c r="C420"/>
      <c r="D420"/>
      <c r="E420"/>
      <c r="F420"/>
      <c r="G420"/>
      <c r="H420"/>
      <c r="I420"/>
      <c r="J420"/>
      <c r="K420"/>
      <c r="L420"/>
      <c r="M420"/>
      <c r="N420"/>
      <c r="O420"/>
      <c r="P420"/>
      <c r="Q420"/>
      <c r="R420"/>
      <c r="S420"/>
      <c r="T420"/>
      <c r="U420"/>
      <c r="V420"/>
      <c r="W420"/>
      <c r="X420"/>
      <c r="Y420"/>
      <c r="Z420"/>
      <c r="AA420"/>
      <c r="AB420"/>
      <c r="AC420"/>
      <c r="AD420"/>
      <c r="AE420"/>
      <c r="AF420"/>
      <c r="AG420"/>
      <c r="AH420"/>
    </row>
    <row r="421" spans="2:34" s="7" customFormat="1">
      <c r="B421"/>
      <c r="C421"/>
      <c r="D421"/>
      <c r="E421"/>
      <c r="F421"/>
      <c r="G421"/>
      <c r="H421"/>
      <c r="I421"/>
      <c r="J421"/>
      <c r="K421"/>
      <c r="L421"/>
      <c r="M421"/>
      <c r="N421"/>
      <c r="O421"/>
      <c r="P421"/>
      <c r="Q421"/>
      <c r="R421"/>
      <c r="S421"/>
      <c r="T421"/>
      <c r="U421"/>
      <c r="V421"/>
      <c r="W421"/>
      <c r="X421"/>
      <c r="Y421"/>
      <c r="Z421"/>
      <c r="AA421"/>
      <c r="AB421"/>
      <c r="AC421"/>
      <c r="AD421"/>
      <c r="AE421"/>
      <c r="AF421"/>
      <c r="AG421"/>
      <c r="AH421"/>
    </row>
    <row r="422" spans="2:34" s="7" customFormat="1">
      <c r="B422"/>
      <c r="C422"/>
      <c r="D422"/>
      <c r="E422"/>
      <c r="F422"/>
      <c r="G422"/>
      <c r="H422"/>
      <c r="I422"/>
      <c r="J422"/>
      <c r="K422"/>
      <c r="L422"/>
      <c r="M422"/>
      <c r="N422"/>
      <c r="O422"/>
      <c r="P422"/>
      <c r="Q422"/>
      <c r="R422"/>
      <c r="S422"/>
      <c r="T422"/>
      <c r="U422"/>
      <c r="V422"/>
      <c r="W422"/>
      <c r="X422"/>
      <c r="Y422"/>
      <c r="Z422"/>
      <c r="AA422"/>
      <c r="AB422"/>
      <c r="AC422"/>
      <c r="AD422"/>
      <c r="AE422"/>
      <c r="AF422"/>
      <c r="AG422"/>
      <c r="AH422"/>
    </row>
    <row r="423" spans="2:34" s="7" customFormat="1">
      <c r="B423"/>
      <c r="C423"/>
      <c r="D423"/>
      <c r="E423"/>
      <c r="F423"/>
      <c r="G423"/>
      <c r="H423"/>
      <c r="I423"/>
      <c r="J423"/>
      <c r="K423"/>
      <c r="L423"/>
      <c r="M423"/>
      <c r="N423"/>
      <c r="O423"/>
      <c r="P423"/>
      <c r="Q423"/>
      <c r="R423"/>
      <c r="S423"/>
      <c r="T423"/>
      <c r="U423"/>
      <c r="V423"/>
      <c r="W423"/>
      <c r="X423"/>
      <c r="Y423"/>
      <c r="Z423"/>
      <c r="AA423"/>
      <c r="AB423"/>
      <c r="AC423"/>
      <c r="AD423"/>
      <c r="AE423"/>
      <c r="AF423"/>
      <c r="AG423"/>
      <c r="AH423"/>
    </row>
    <row r="424" spans="2:34" s="7" customFormat="1">
      <c r="B424"/>
      <c r="C424"/>
      <c r="D424"/>
      <c r="E424"/>
      <c r="F424"/>
      <c r="G424"/>
      <c r="H424"/>
      <c r="I424"/>
      <c r="J424"/>
      <c r="K424"/>
      <c r="L424"/>
      <c r="M424"/>
      <c r="N424"/>
      <c r="O424"/>
      <c r="P424"/>
      <c r="Q424"/>
      <c r="R424"/>
      <c r="S424"/>
      <c r="T424"/>
      <c r="U424"/>
      <c r="V424"/>
      <c r="W424"/>
      <c r="X424"/>
      <c r="Y424"/>
      <c r="Z424"/>
      <c r="AA424"/>
      <c r="AB424"/>
      <c r="AC424"/>
      <c r="AD424"/>
      <c r="AE424"/>
      <c r="AF424"/>
      <c r="AG424"/>
      <c r="AH424"/>
    </row>
    <row r="425" spans="2:34" s="7" customFormat="1">
      <c r="B425"/>
      <c r="C425"/>
      <c r="D425"/>
      <c r="E425"/>
      <c r="F425"/>
      <c r="G425"/>
      <c r="H425"/>
      <c r="I425"/>
      <c r="J425"/>
      <c r="K425"/>
      <c r="L425"/>
      <c r="M425"/>
      <c r="N425"/>
      <c r="O425"/>
      <c r="P425"/>
      <c r="Q425"/>
      <c r="R425"/>
      <c r="S425"/>
      <c r="T425"/>
      <c r="U425"/>
      <c r="V425"/>
      <c r="W425"/>
      <c r="X425"/>
      <c r="Y425"/>
      <c r="Z425"/>
      <c r="AA425"/>
      <c r="AB425"/>
      <c r="AC425"/>
      <c r="AD425"/>
      <c r="AE425"/>
      <c r="AF425"/>
      <c r="AG425"/>
      <c r="AH425"/>
    </row>
    <row r="426" spans="2:34" s="7" customFormat="1">
      <c r="B426"/>
      <c r="C426"/>
      <c r="D426"/>
      <c r="E426"/>
      <c r="F426"/>
      <c r="G426"/>
      <c r="H426"/>
      <c r="I426"/>
      <c r="J426"/>
      <c r="K426"/>
      <c r="L426"/>
      <c r="M426"/>
      <c r="N426"/>
      <c r="O426"/>
      <c r="P426"/>
      <c r="Q426"/>
      <c r="R426"/>
      <c r="S426"/>
      <c r="T426"/>
      <c r="U426"/>
      <c r="V426"/>
      <c r="W426"/>
      <c r="X426"/>
      <c r="Y426"/>
      <c r="Z426"/>
      <c r="AA426"/>
      <c r="AB426"/>
      <c r="AC426"/>
      <c r="AD426"/>
      <c r="AE426"/>
      <c r="AF426"/>
      <c r="AG426"/>
      <c r="AH426"/>
    </row>
    <row r="427" spans="2:34" s="7" customFormat="1">
      <c r="B427"/>
      <c r="C427"/>
      <c r="D427"/>
      <c r="E427"/>
      <c r="F427"/>
      <c r="G427"/>
      <c r="H427"/>
      <c r="I427"/>
      <c r="J427"/>
      <c r="K427"/>
      <c r="L427"/>
      <c r="M427"/>
      <c r="N427"/>
      <c r="O427"/>
      <c r="P427"/>
      <c r="Q427"/>
      <c r="R427"/>
      <c r="S427"/>
      <c r="T427"/>
      <c r="U427"/>
      <c r="V427"/>
      <c r="W427"/>
      <c r="X427"/>
      <c r="Y427"/>
      <c r="Z427"/>
      <c r="AA427"/>
      <c r="AB427"/>
      <c r="AC427"/>
      <c r="AD427"/>
      <c r="AE427"/>
      <c r="AF427"/>
      <c r="AG427"/>
      <c r="AH427"/>
    </row>
    <row r="428" spans="2:34" s="7" customFormat="1">
      <c r="B428"/>
      <c r="C428"/>
      <c r="D428"/>
      <c r="E428"/>
      <c r="F428"/>
      <c r="G428"/>
      <c r="H428"/>
      <c r="I428"/>
      <c r="J428"/>
      <c r="K428"/>
      <c r="L428"/>
      <c r="M428"/>
      <c r="N428"/>
      <c r="O428"/>
      <c r="P428"/>
      <c r="Q428"/>
      <c r="R428"/>
      <c r="S428"/>
      <c r="T428"/>
      <c r="U428"/>
      <c r="V428"/>
      <c r="W428"/>
      <c r="X428"/>
      <c r="Y428"/>
      <c r="Z428"/>
      <c r="AA428"/>
      <c r="AB428"/>
      <c r="AC428"/>
      <c r="AD428"/>
      <c r="AE428"/>
      <c r="AF428"/>
      <c r="AG428"/>
      <c r="AH428"/>
    </row>
    <row r="429" spans="2:34" s="7" customFormat="1">
      <c r="B429"/>
      <c r="C429"/>
      <c r="D429"/>
      <c r="E429"/>
      <c r="F429"/>
      <c r="G429"/>
      <c r="H429"/>
      <c r="I429"/>
      <c r="J429"/>
      <c r="K429"/>
      <c r="L429"/>
      <c r="M429"/>
      <c r="N429"/>
      <c r="O429"/>
      <c r="P429"/>
      <c r="Q429"/>
      <c r="R429"/>
      <c r="S429"/>
      <c r="T429"/>
      <c r="U429"/>
      <c r="V429"/>
      <c r="W429"/>
      <c r="X429"/>
      <c r="Y429"/>
      <c r="Z429"/>
      <c r="AA429"/>
      <c r="AB429"/>
      <c r="AC429"/>
      <c r="AD429"/>
      <c r="AE429"/>
      <c r="AF429"/>
      <c r="AG429"/>
      <c r="AH429"/>
    </row>
    <row r="430" spans="2:34" s="7" customFormat="1">
      <c r="B430"/>
      <c r="C430"/>
      <c r="D430"/>
      <c r="E430"/>
      <c r="F430"/>
      <c r="G430"/>
      <c r="H430"/>
      <c r="I430"/>
      <c r="J430"/>
      <c r="K430"/>
      <c r="L430"/>
      <c r="M430"/>
      <c r="N430"/>
      <c r="O430"/>
      <c r="P430"/>
      <c r="Q430"/>
      <c r="R430"/>
      <c r="S430"/>
      <c r="T430"/>
      <c r="U430"/>
      <c r="V430"/>
      <c r="W430"/>
      <c r="X430"/>
      <c r="Y430"/>
      <c r="Z430"/>
      <c r="AA430"/>
      <c r="AB430"/>
      <c r="AC430"/>
      <c r="AD430"/>
      <c r="AE430"/>
      <c r="AF430"/>
      <c r="AG430"/>
      <c r="AH430"/>
    </row>
    <row r="431" spans="2:34" s="7" customFormat="1">
      <c r="B431"/>
      <c r="C431"/>
      <c r="D431"/>
      <c r="E431"/>
      <c r="F431"/>
      <c r="G431"/>
      <c r="H431"/>
      <c r="I431"/>
      <c r="J431"/>
      <c r="K431"/>
      <c r="L431"/>
      <c r="M431"/>
      <c r="N431"/>
      <c r="O431"/>
      <c r="P431"/>
      <c r="Q431"/>
      <c r="R431"/>
      <c r="S431"/>
      <c r="T431"/>
      <c r="U431"/>
      <c r="V431"/>
      <c r="W431"/>
      <c r="X431"/>
      <c r="Y431"/>
      <c r="Z431"/>
      <c r="AA431"/>
      <c r="AB431"/>
      <c r="AC431"/>
      <c r="AD431"/>
      <c r="AE431"/>
      <c r="AF431"/>
      <c r="AG431"/>
      <c r="AH431"/>
    </row>
    <row r="432" spans="2:34" s="7" customFormat="1">
      <c r="B432"/>
      <c r="C432"/>
      <c r="D432"/>
      <c r="E432"/>
      <c r="F432"/>
      <c r="G432"/>
      <c r="H432"/>
      <c r="I432"/>
      <c r="J432"/>
      <c r="K432"/>
      <c r="L432"/>
      <c r="M432"/>
      <c r="N432"/>
      <c r="O432"/>
      <c r="P432"/>
      <c r="Q432"/>
      <c r="R432"/>
      <c r="S432"/>
      <c r="T432"/>
      <c r="U432"/>
      <c r="V432"/>
      <c r="W432"/>
      <c r="X432"/>
      <c r="Y432"/>
      <c r="Z432"/>
      <c r="AA432"/>
      <c r="AB432"/>
      <c r="AC432"/>
      <c r="AD432"/>
      <c r="AE432"/>
      <c r="AF432"/>
      <c r="AG432"/>
      <c r="AH432"/>
    </row>
    <row r="433" spans="2:34" s="7" customFormat="1">
      <c r="B433"/>
      <c r="C433"/>
      <c r="D433"/>
      <c r="E433"/>
      <c r="F433"/>
      <c r="G433"/>
      <c r="H433"/>
      <c r="I433"/>
      <c r="J433"/>
      <c r="K433"/>
      <c r="L433"/>
      <c r="M433"/>
      <c r="N433"/>
      <c r="O433"/>
      <c r="P433"/>
      <c r="Q433"/>
      <c r="R433"/>
      <c r="S433"/>
      <c r="T433"/>
      <c r="U433"/>
      <c r="V433"/>
      <c r="W433"/>
      <c r="X433"/>
      <c r="Y433"/>
      <c r="Z433"/>
      <c r="AA433"/>
      <c r="AB433"/>
      <c r="AC433"/>
      <c r="AD433"/>
      <c r="AE433"/>
      <c r="AF433"/>
      <c r="AG433"/>
      <c r="AH433"/>
    </row>
    <row r="434" spans="2:34" s="7" customFormat="1">
      <c r="B434"/>
      <c r="C434"/>
      <c r="D434"/>
      <c r="E434"/>
      <c r="F434"/>
      <c r="G434"/>
      <c r="H434"/>
      <c r="I434"/>
      <c r="J434"/>
      <c r="K434"/>
      <c r="L434"/>
      <c r="M434"/>
      <c r="N434"/>
      <c r="O434"/>
      <c r="P434"/>
      <c r="Q434"/>
      <c r="R434"/>
      <c r="S434"/>
      <c r="T434"/>
      <c r="U434"/>
      <c r="V434"/>
      <c r="W434"/>
      <c r="X434"/>
      <c r="Y434"/>
      <c r="Z434"/>
      <c r="AA434"/>
      <c r="AB434"/>
      <c r="AC434"/>
      <c r="AD434"/>
      <c r="AE434"/>
      <c r="AF434"/>
      <c r="AG434"/>
      <c r="AH434"/>
    </row>
    <row r="435" spans="2:34" s="7" customFormat="1">
      <c r="B435"/>
      <c r="C435"/>
      <c r="D435"/>
      <c r="E435"/>
      <c r="F435"/>
      <c r="G435"/>
      <c r="H435"/>
      <c r="I435"/>
      <c r="J435"/>
      <c r="K435"/>
      <c r="L435"/>
      <c r="M435"/>
      <c r="N435"/>
      <c r="O435"/>
      <c r="P435"/>
      <c r="Q435"/>
      <c r="R435"/>
      <c r="S435"/>
      <c r="T435"/>
      <c r="U435"/>
      <c r="V435"/>
      <c r="W435"/>
      <c r="X435"/>
      <c r="Y435"/>
      <c r="Z435"/>
      <c r="AA435"/>
      <c r="AB435"/>
      <c r="AC435"/>
      <c r="AD435"/>
      <c r="AE435"/>
      <c r="AF435"/>
      <c r="AG435"/>
      <c r="AH435"/>
    </row>
    <row r="436" spans="2:34" s="7" customFormat="1">
      <c r="B436"/>
      <c r="C436"/>
      <c r="D436"/>
      <c r="E436"/>
      <c r="F436"/>
      <c r="G436"/>
      <c r="H436"/>
      <c r="I436"/>
      <c r="J436"/>
      <c r="K436"/>
      <c r="L436"/>
      <c r="M436"/>
      <c r="N436"/>
      <c r="O436"/>
      <c r="P436"/>
      <c r="Q436"/>
      <c r="R436"/>
      <c r="S436"/>
      <c r="T436"/>
      <c r="U436"/>
      <c r="V436"/>
      <c r="W436"/>
      <c r="X436"/>
      <c r="Y436"/>
      <c r="Z436"/>
      <c r="AA436"/>
      <c r="AB436"/>
      <c r="AC436"/>
      <c r="AD436"/>
      <c r="AE436"/>
      <c r="AF436"/>
      <c r="AG436"/>
      <c r="AH436"/>
    </row>
    <row r="437" spans="2:34" s="7" customFormat="1">
      <c r="B437"/>
      <c r="C437"/>
      <c r="D437"/>
      <c r="E437"/>
      <c r="F437"/>
      <c r="G437"/>
      <c r="H437"/>
      <c r="I437"/>
      <c r="J437"/>
      <c r="K437"/>
      <c r="L437"/>
      <c r="M437"/>
      <c r="N437"/>
      <c r="O437"/>
      <c r="P437"/>
      <c r="Q437"/>
      <c r="R437"/>
      <c r="S437"/>
      <c r="T437"/>
      <c r="U437"/>
      <c r="V437"/>
      <c r="W437"/>
      <c r="X437"/>
      <c r="Y437"/>
      <c r="Z437"/>
      <c r="AA437"/>
      <c r="AB437"/>
      <c r="AC437"/>
      <c r="AD437"/>
      <c r="AE437"/>
      <c r="AF437"/>
      <c r="AG437"/>
      <c r="AH437"/>
    </row>
    <row r="438" spans="2:34" s="7" customFormat="1">
      <c r="B438"/>
      <c r="C438"/>
      <c r="D438"/>
      <c r="E438"/>
      <c r="F438"/>
      <c r="G438"/>
      <c r="H438"/>
      <c r="I438"/>
      <c r="J438"/>
      <c r="K438"/>
      <c r="L438"/>
      <c r="M438"/>
      <c r="N438"/>
      <c r="O438"/>
      <c r="P438"/>
      <c r="Q438"/>
      <c r="R438"/>
      <c r="S438"/>
      <c r="T438"/>
      <c r="U438"/>
      <c r="V438"/>
      <c r="W438"/>
      <c r="X438"/>
      <c r="Y438"/>
      <c r="Z438"/>
      <c r="AA438"/>
      <c r="AB438"/>
      <c r="AC438"/>
      <c r="AD438"/>
      <c r="AE438"/>
      <c r="AF438"/>
      <c r="AG438"/>
      <c r="AH438"/>
    </row>
    <row r="439" spans="2:34" s="7" customFormat="1">
      <c r="B439"/>
      <c r="C439"/>
      <c r="D439"/>
      <c r="E439"/>
      <c r="F439"/>
      <c r="G439"/>
      <c r="H439"/>
      <c r="I439"/>
      <c r="J439"/>
      <c r="K439"/>
      <c r="L439"/>
      <c r="M439"/>
      <c r="N439"/>
      <c r="O439"/>
      <c r="P439"/>
      <c r="Q439"/>
      <c r="R439"/>
      <c r="S439"/>
      <c r="T439"/>
      <c r="U439"/>
      <c r="V439"/>
      <c r="W439"/>
      <c r="X439"/>
      <c r="Y439"/>
      <c r="Z439"/>
      <c r="AA439"/>
      <c r="AB439"/>
      <c r="AC439"/>
      <c r="AD439"/>
      <c r="AE439"/>
      <c r="AF439"/>
      <c r="AG439"/>
      <c r="AH439"/>
    </row>
    <row r="440" spans="2:34" s="7" customFormat="1">
      <c r="B440"/>
      <c r="C440"/>
      <c r="D440"/>
      <c r="E440"/>
      <c r="F440"/>
      <c r="G440"/>
      <c r="H440"/>
      <c r="I440"/>
      <c r="J440"/>
      <c r="K440"/>
      <c r="L440"/>
      <c r="M440"/>
      <c r="N440"/>
      <c r="O440"/>
      <c r="P440"/>
      <c r="Q440"/>
      <c r="R440"/>
      <c r="S440"/>
      <c r="T440"/>
      <c r="U440"/>
      <c r="V440"/>
      <c r="W440"/>
      <c r="X440"/>
      <c r="Y440"/>
      <c r="Z440"/>
      <c r="AA440"/>
      <c r="AB440"/>
      <c r="AC440"/>
      <c r="AD440"/>
      <c r="AE440"/>
      <c r="AF440"/>
      <c r="AG440"/>
      <c r="AH440"/>
    </row>
    <row r="441" spans="2:34" s="7" customFormat="1">
      <c r="B441"/>
      <c r="C441"/>
      <c r="D441"/>
      <c r="E441"/>
      <c r="F441"/>
      <c r="G441"/>
      <c r="H441"/>
      <c r="I441"/>
      <c r="J441"/>
      <c r="K441"/>
      <c r="L441"/>
      <c r="M441"/>
      <c r="N441"/>
      <c r="O441"/>
      <c r="P441"/>
      <c r="Q441"/>
      <c r="R441"/>
      <c r="S441"/>
      <c r="T441"/>
      <c r="U441"/>
      <c r="V441"/>
      <c r="W441"/>
      <c r="X441"/>
      <c r="Y441"/>
      <c r="Z441"/>
      <c r="AA441"/>
      <c r="AB441"/>
      <c r="AC441"/>
      <c r="AD441"/>
      <c r="AE441"/>
      <c r="AF441"/>
      <c r="AG441"/>
      <c r="AH441"/>
    </row>
    <row r="442" spans="2:34" s="7" customFormat="1">
      <c r="B442"/>
      <c r="C442"/>
      <c r="D442"/>
      <c r="E442"/>
      <c r="F442"/>
      <c r="G442"/>
      <c r="H442"/>
      <c r="I442"/>
      <c r="J442"/>
      <c r="K442"/>
      <c r="L442"/>
      <c r="M442"/>
      <c r="N442"/>
      <c r="O442"/>
      <c r="P442"/>
      <c r="Q442"/>
      <c r="R442"/>
      <c r="S442"/>
      <c r="T442"/>
      <c r="U442"/>
      <c r="V442"/>
      <c r="W442"/>
      <c r="X442"/>
      <c r="Y442"/>
      <c r="Z442"/>
      <c r="AA442"/>
      <c r="AB442"/>
      <c r="AC442"/>
      <c r="AD442"/>
      <c r="AE442"/>
      <c r="AF442"/>
      <c r="AG442"/>
      <c r="AH442"/>
    </row>
    <row r="443" spans="2:34" s="7" customFormat="1">
      <c r="B443"/>
      <c r="C443"/>
      <c r="D443"/>
      <c r="E443"/>
      <c r="F443"/>
      <c r="G443"/>
      <c r="H443"/>
      <c r="I443"/>
      <c r="J443"/>
      <c r="K443"/>
      <c r="L443"/>
      <c r="M443"/>
      <c r="N443"/>
      <c r="O443"/>
      <c r="P443"/>
      <c r="Q443"/>
      <c r="R443"/>
      <c r="S443"/>
      <c r="T443"/>
      <c r="U443"/>
      <c r="V443"/>
      <c r="W443"/>
      <c r="X443"/>
      <c r="Y443"/>
      <c r="Z443"/>
      <c r="AA443"/>
      <c r="AB443"/>
      <c r="AC443"/>
      <c r="AD443"/>
      <c r="AE443"/>
      <c r="AF443"/>
      <c r="AG443"/>
      <c r="AH443"/>
    </row>
    <row r="444" spans="2:34" s="7" customFormat="1">
      <c r="B444"/>
      <c r="C444"/>
      <c r="D444"/>
      <c r="E444"/>
      <c r="F444"/>
      <c r="G444"/>
      <c r="H444"/>
      <c r="I444"/>
      <c r="J444"/>
      <c r="K444"/>
      <c r="L444"/>
      <c r="M444"/>
      <c r="N444"/>
      <c r="O444"/>
      <c r="P444"/>
      <c r="Q444"/>
      <c r="R444"/>
      <c r="S444"/>
      <c r="T444"/>
      <c r="U444"/>
      <c r="V444"/>
      <c r="W444"/>
      <c r="X444"/>
      <c r="Y444"/>
      <c r="Z444"/>
      <c r="AA444"/>
      <c r="AB444"/>
      <c r="AC444"/>
      <c r="AD444"/>
      <c r="AE444"/>
      <c r="AF444"/>
      <c r="AG444"/>
      <c r="AH444"/>
    </row>
    <row r="445" spans="2:34" s="7" customFormat="1">
      <c r="B445"/>
      <c r="C445"/>
      <c r="D445"/>
      <c r="E445"/>
      <c r="F445"/>
      <c r="G445"/>
      <c r="H445"/>
      <c r="I445"/>
      <c r="J445"/>
      <c r="K445"/>
      <c r="L445"/>
      <c r="M445"/>
      <c r="N445"/>
      <c r="O445"/>
      <c r="P445"/>
      <c r="Q445"/>
      <c r="R445"/>
      <c r="S445"/>
      <c r="T445"/>
      <c r="U445"/>
      <c r="V445"/>
      <c r="W445"/>
      <c r="X445"/>
      <c r="Y445"/>
      <c r="Z445"/>
      <c r="AA445"/>
      <c r="AB445"/>
      <c r="AC445"/>
      <c r="AD445"/>
      <c r="AE445"/>
      <c r="AF445"/>
      <c r="AG445"/>
      <c r="AH445"/>
    </row>
    <row r="446" spans="2:34" s="7" customFormat="1">
      <c r="B446"/>
      <c r="C446"/>
      <c r="D446"/>
      <c r="E446"/>
      <c r="F446"/>
      <c r="G446"/>
      <c r="H446"/>
      <c r="I446"/>
      <c r="J446"/>
      <c r="K446"/>
      <c r="L446"/>
      <c r="M446"/>
      <c r="N446"/>
      <c r="O446"/>
      <c r="P446"/>
      <c r="Q446"/>
      <c r="R446"/>
      <c r="S446"/>
      <c r="T446"/>
      <c r="U446"/>
      <c r="V446"/>
      <c r="W446"/>
      <c r="X446"/>
      <c r="Y446"/>
      <c r="Z446"/>
      <c r="AA446"/>
      <c r="AB446"/>
      <c r="AC446"/>
      <c r="AD446"/>
      <c r="AE446"/>
      <c r="AF446"/>
      <c r="AG446"/>
      <c r="AH446"/>
    </row>
    <row r="447" spans="2:34" s="7" customFormat="1">
      <c r="B447"/>
      <c r="C447"/>
      <c r="D447"/>
      <c r="E447"/>
      <c r="F447"/>
      <c r="G447"/>
      <c r="H447"/>
      <c r="I447"/>
      <c r="J447"/>
      <c r="K447"/>
      <c r="L447"/>
      <c r="M447"/>
      <c r="N447"/>
      <c r="O447"/>
      <c r="P447"/>
      <c r="Q447"/>
      <c r="R447"/>
      <c r="S447"/>
      <c r="T447"/>
      <c r="U447"/>
      <c r="V447"/>
      <c r="W447"/>
      <c r="X447"/>
      <c r="Y447"/>
      <c r="Z447"/>
      <c r="AA447"/>
      <c r="AB447"/>
      <c r="AC447"/>
      <c r="AD447"/>
      <c r="AE447"/>
      <c r="AF447"/>
      <c r="AG447"/>
      <c r="AH447"/>
    </row>
    <row r="448" spans="2:34" s="7" customFormat="1">
      <c r="B448"/>
      <c r="C448"/>
      <c r="D448"/>
      <c r="E448"/>
      <c r="F448"/>
      <c r="G448"/>
      <c r="H448"/>
      <c r="I448"/>
      <c r="J448"/>
      <c r="K448"/>
      <c r="L448"/>
      <c r="M448"/>
      <c r="N448"/>
      <c r="O448"/>
      <c r="P448"/>
      <c r="Q448"/>
      <c r="R448"/>
      <c r="S448"/>
      <c r="T448"/>
      <c r="U448"/>
      <c r="V448"/>
      <c r="W448"/>
      <c r="X448"/>
      <c r="Y448"/>
      <c r="Z448"/>
      <c r="AA448"/>
      <c r="AB448"/>
      <c r="AC448"/>
      <c r="AD448"/>
      <c r="AE448"/>
      <c r="AF448"/>
      <c r="AG448"/>
      <c r="AH448"/>
    </row>
    <row r="449" spans="2:34" s="7" customFormat="1">
      <c r="B449"/>
      <c r="C449"/>
      <c r="D449"/>
      <c r="E449"/>
      <c r="F449"/>
      <c r="G449"/>
      <c r="H449"/>
      <c r="I449"/>
      <c r="J449"/>
      <c r="K449"/>
      <c r="L449"/>
      <c r="M449"/>
      <c r="N449"/>
      <c r="O449"/>
      <c r="P449"/>
      <c r="Q449"/>
      <c r="R449"/>
      <c r="S449"/>
      <c r="T449"/>
      <c r="U449"/>
      <c r="V449"/>
      <c r="W449"/>
      <c r="X449"/>
      <c r="Y449"/>
      <c r="Z449"/>
      <c r="AA449"/>
      <c r="AB449"/>
      <c r="AC449"/>
      <c r="AD449"/>
      <c r="AE449"/>
      <c r="AF449"/>
      <c r="AG449"/>
      <c r="AH449"/>
    </row>
    <row r="450" spans="2:34" s="7" customFormat="1">
      <c r="B450"/>
      <c r="C450"/>
      <c r="D450"/>
      <c r="E450"/>
      <c r="F450"/>
      <c r="G450"/>
      <c r="H450"/>
      <c r="I450"/>
      <c r="J450"/>
      <c r="K450"/>
      <c r="L450"/>
      <c r="M450"/>
      <c r="N450"/>
      <c r="O450"/>
      <c r="P450"/>
      <c r="Q450"/>
      <c r="R450"/>
      <c r="S450"/>
      <c r="T450"/>
      <c r="U450"/>
      <c r="V450"/>
      <c r="W450"/>
      <c r="X450"/>
      <c r="Y450"/>
      <c r="Z450"/>
      <c r="AA450"/>
      <c r="AB450"/>
      <c r="AC450"/>
      <c r="AD450"/>
      <c r="AE450"/>
      <c r="AF450"/>
      <c r="AG450"/>
      <c r="AH450"/>
    </row>
    <row r="451" spans="2:34" s="7" customFormat="1">
      <c r="B451"/>
      <c r="C451"/>
      <c r="D451"/>
      <c r="E451"/>
      <c r="F451"/>
      <c r="G451"/>
      <c r="H451"/>
      <c r="I451"/>
      <c r="J451"/>
      <c r="K451"/>
      <c r="L451"/>
      <c r="M451"/>
      <c r="N451"/>
      <c r="O451"/>
      <c r="P451"/>
      <c r="Q451"/>
      <c r="R451"/>
      <c r="S451"/>
      <c r="T451"/>
      <c r="U451"/>
      <c r="V451"/>
      <c r="W451"/>
      <c r="X451"/>
      <c r="Y451"/>
      <c r="Z451"/>
      <c r="AA451"/>
      <c r="AB451"/>
      <c r="AC451"/>
      <c r="AD451"/>
      <c r="AE451"/>
      <c r="AF451"/>
      <c r="AG451"/>
      <c r="AH451"/>
    </row>
    <row r="452" spans="2:34" s="7" customFormat="1">
      <c r="B452"/>
      <c r="C452"/>
      <c r="D452"/>
      <c r="E452"/>
      <c r="F452"/>
      <c r="G452"/>
      <c r="H452"/>
      <c r="I452"/>
      <c r="J452"/>
      <c r="K452"/>
      <c r="L452"/>
      <c r="M452"/>
      <c r="N452"/>
      <c r="O452"/>
      <c r="P452"/>
      <c r="Q452"/>
      <c r="R452"/>
      <c r="S452"/>
      <c r="T452"/>
      <c r="U452"/>
      <c r="V452"/>
      <c r="W452"/>
      <c r="X452"/>
      <c r="Y452"/>
      <c r="Z452"/>
      <c r="AA452"/>
      <c r="AB452"/>
      <c r="AC452"/>
      <c r="AD452"/>
      <c r="AE452"/>
      <c r="AF452"/>
      <c r="AG452"/>
      <c r="AH452"/>
    </row>
    <row r="453" spans="2:34" s="7" customFormat="1">
      <c r="B453"/>
      <c r="C453"/>
      <c r="D453"/>
      <c r="E453"/>
      <c r="F453"/>
      <c r="G453"/>
      <c r="H453"/>
      <c r="I453"/>
      <c r="J453"/>
      <c r="K453"/>
      <c r="L453"/>
      <c r="M453"/>
      <c r="N453"/>
      <c r="O453"/>
      <c r="P453"/>
      <c r="Q453"/>
      <c r="R453"/>
      <c r="S453"/>
      <c r="T453"/>
      <c r="U453"/>
      <c r="V453"/>
      <c r="W453"/>
      <c r="X453"/>
      <c r="Y453"/>
      <c r="Z453"/>
      <c r="AA453"/>
      <c r="AB453"/>
      <c r="AC453"/>
      <c r="AD453"/>
      <c r="AE453"/>
      <c r="AF453"/>
      <c r="AG453"/>
      <c r="AH453"/>
    </row>
    <row r="454" spans="2:34" s="7" customFormat="1">
      <c r="B454"/>
      <c r="C454"/>
      <c r="D454"/>
      <c r="E454"/>
      <c r="F454"/>
      <c r="G454"/>
      <c r="H454"/>
      <c r="I454"/>
      <c r="J454"/>
      <c r="K454"/>
      <c r="L454"/>
      <c r="M454"/>
      <c r="N454"/>
      <c r="O454"/>
      <c r="P454"/>
      <c r="Q454"/>
      <c r="R454"/>
      <c r="S454"/>
      <c r="T454"/>
      <c r="U454"/>
      <c r="V454"/>
      <c r="W454"/>
      <c r="X454"/>
      <c r="Y454"/>
      <c r="Z454"/>
      <c r="AA454"/>
      <c r="AB454"/>
      <c r="AC454"/>
      <c r="AD454"/>
      <c r="AE454"/>
      <c r="AF454"/>
      <c r="AG454"/>
      <c r="AH454"/>
    </row>
    <row r="455" spans="2:34" s="7" customFormat="1">
      <c r="B455"/>
      <c r="C455"/>
      <c r="D455"/>
      <c r="E455"/>
      <c r="F455"/>
      <c r="G455"/>
      <c r="H455"/>
      <c r="I455"/>
      <c r="J455"/>
      <c r="K455"/>
      <c r="L455"/>
      <c r="M455"/>
      <c r="N455"/>
      <c r="O455"/>
      <c r="P455"/>
      <c r="Q455"/>
      <c r="R455"/>
      <c r="S455"/>
      <c r="T455"/>
      <c r="U455"/>
      <c r="V455"/>
      <c r="W455"/>
      <c r="X455"/>
      <c r="Y455"/>
      <c r="Z455"/>
      <c r="AA455"/>
      <c r="AB455"/>
      <c r="AC455"/>
      <c r="AD455"/>
      <c r="AE455"/>
      <c r="AF455"/>
      <c r="AG455"/>
      <c r="AH455"/>
    </row>
    <row r="456" spans="2:34" s="7" customFormat="1">
      <c r="B456"/>
      <c r="C456"/>
      <c r="D456"/>
      <c r="E456"/>
      <c r="F456"/>
      <c r="G456"/>
      <c r="H456"/>
      <c r="I456"/>
      <c r="J456"/>
      <c r="K456"/>
      <c r="L456"/>
      <c r="M456"/>
      <c r="N456"/>
      <c r="O456"/>
      <c r="P456"/>
      <c r="Q456"/>
      <c r="R456"/>
      <c r="S456"/>
      <c r="T456"/>
      <c r="U456"/>
      <c r="V456"/>
      <c r="W456"/>
      <c r="X456"/>
      <c r="Y456"/>
      <c r="Z456"/>
      <c r="AA456"/>
      <c r="AB456"/>
      <c r="AC456"/>
      <c r="AD456"/>
      <c r="AE456"/>
      <c r="AF456"/>
      <c r="AG456"/>
      <c r="AH456"/>
    </row>
    <row r="457" spans="2:34" s="7" customFormat="1">
      <c r="B457"/>
      <c r="C457"/>
      <c r="D457"/>
      <c r="E457"/>
      <c r="F457"/>
      <c r="G457"/>
      <c r="H457"/>
      <c r="I457"/>
      <c r="J457"/>
      <c r="K457"/>
      <c r="L457"/>
      <c r="M457"/>
      <c r="N457"/>
      <c r="O457"/>
      <c r="P457"/>
      <c r="Q457"/>
      <c r="R457"/>
      <c r="S457"/>
      <c r="T457"/>
      <c r="U457"/>
      <c r="V457"/>
      <c r="W457"/>
      <c r="X457"/>
      <c r="Y457"/>
      <c r="Z457"/>
      <c r="AA457"/>
      <c r="AB457"/>
      <c r="AC457"/>
      <c r="AD457"/>
      <c r="AE457"/>
      <c r="AF457"/>
      <c r="AG457"/>
      <c r="AH457"/>
    </row>
    <row r="458" spans="2:34" s="7" customFormat="1">
      <c r="B458"/>
      <c r="C458"/>
      <c r="D458"/>
      <c r="E458"/>
      <c r="F458"/>
      <c r="G458"/>
      <c r="H458"/>
      <c r="I458"/>
      <c r="J458"/>
      <c r="K458"/>
      <c r="L458"/>
      <c r="M458"/>
      <c r="N458"/>
      <c r="O458"/>
      <c r="P458"/>
      <c r="Q458"/>
      <c r="R458"/>
      <c r="S458"/>
      <c r="T458"/>
      <c r="U458"/>
      <c r="V458"/>
      <c r="W458"/>
      <c r="X458"/>
      <c r="Y458"/>
      <c r="Z458"/>
      <c r="AA458"/>
      <c r="AB458"/>
      <c r="AC458"/>
      <c r="AD458"/>
      <c r="AE458"/>
      <c r="AF458"/>
      <c r="AG458"/>
      <c r="AH458"/>
    </row>
    <row r="459" spans="2:34" s="7" customFormat="1">
      <c r="B459"/>
      <c r="C459"/>
      <c r="D459"/>
      <c r="E459"/>
      <c r="F459"/>
      <c r="G459"/>
      <c r="H459"/>
      <c r="I459"/>
      <c r="J459"/>
      <c r="K459"/>
      <c r="L459"/>
      <c r="M459"/>
      <c r="N459"/>
      <c r="O459"/>
      <c r="P459"/>
      <c r="Q459"/>
      <c r="R459"/>
      <c r="S459"/>
      <c r="T459"/>
      <c r="U459"/>
      <c r="V459"/>
      <c r="W459"/>
      <c r="X459"/>
      <c r="Y459"/>
      <c r="Z459"/>
      <c r="AA459"/>
      <c r="AB459"/>
      <c r="AC459"/>
      <c r="AD459"/>
      <c r="AE459"/>
      <c r="AF459"/>
      <c r="AG459"/>
      <c r="AH459"/>
    </row>
    <row r="460" spans="2:34" s="7" customFormat="1">
      <c r="B460"/>
      <c r="C460"/>
      <c r="D460"/>
      <c r="E460"/>
      <c r="F460"/>
      <c r="G460"/>
      <c r="H460"/>
      <c r="I460"/>
      <c r="J460"/>
      <c r="K460"/>
      <c r="L460"/>
      <c r="M460"/>
      <c r="N460"/>
      <c r="O460"/>
      <c r="P460"/>
      <c r="Q460"/>
      <c r="R460"/>
      <c r="S460"/>
      <c r="T460"/>
      <c r="U460"/>
      <c r="V460"/>
      <c r="W460"/>
      <c r="X460"/>
      <c r="Y460"/>
      <c r="Z460"/>
      <c r="AA460"/>
      <c r="AB460"/>
      <c r="AC460"/>
      <c r="AD460"/>
      <c r="AE460"/>
      <c r="AF460"/>
      <c r="AG460"/>
      <c r="AH460"/>
    </row>
    <row r="461" spans="2:34" s="7" customFormat="1">
      <c r="B461"/>
      <c r="C461"/>
      <c r="D461"/>
      <c r="E461"/>
      <c r="F461"/>
      <c r="G461"/>
      <c r="H461"/>
      <c r="I461"/>
      <c r="J461"/>
      <c r="K461"/>
      <c r="L461"/>
      <c r="M461"/>
      <c r="N461"/>
      <c r="O461"/>
      <c r="P461"/>
      <c r="Q461"/>
      <c r="R461"/>
      <c r="S461"/>
      <c r="T461"/>
      <c r="U461"/>
      <c r="V461"/>
      <c r="W461"/>
      <c r="X461"/>
      <c r="Y461"/>
      <c r="Z461"/>
      <c r="AA461"/>
      <c r="AB461"/>
      <c r="AC461"/>
      <c r="AD461"/>
      <c r="AE461"/>
      <c r="AF461"/>
      <c r="AG461"/>
      <c r="AH461"/>
    </row>
    <row r="462" spans="2:34" s="7" customFormat="1">
      <c r="B462"/>
      <c r="C462"/>
      <c r="D462"/>
      <c r="E462"/>
      <c r="F462"/>
      <c r="G462"/>
      <c r="H462"/>
      <c r="I462"/>
      <c r="J462"/>
      <c r="K462"/>
      <c r="L462"/>
      <c r="M462"/>
      <c r="N462"/>
      <c r="O462"/>
      <c r="P462"/>
      <c r="Q462"/>
      <c r="R462"/>
      <c r="S462"/>
      <c r="T462"/>
      <c r="U462"/>
      <c r="V462"/>
      <c r="W462"/>
      <c r="X462"/>
      <c r="Y462"/>
      <c r="Z462"/>
      <c r="AA462"/>
      <c r="AB462"/>
      <c r="AC462"/>
      <c r="AD462"/>
      <c r="AE462"/>
      <c r="AF462"/>
      <c r="AG462"/>
      <c r="AH462"/>
    </row>
    <row r="463" spans="2:34" s="7" customFormat="1">
      <c r="B463"/>
      <c r="C463"/>
      <c r="D463"/>
      <c r="E463"/>
      <c r="F463"/>
      <c r="G463"/>
      <c r="H463"/>
      <c r="I463"/>
      <c r="J463"/>
      <c r="K463"/>
      <c r="L463"/>
      <c r="M463"/>
      <c r="N463"/>
      <c r="O463"/>
      <c r="P463"/>
      <c r="Q463"/>
      <c r="R463"/>
      <c r="S463"/>
      <c r="T463"/>
      <c r="U463"/>
      <c r="V463"/>
      <c r="W463"/>
      <c r="X463"/>
      <c r="Y463"/>
      <c r="Z463"/>
      <c r="AA463"/>
      <c r="AB463"/>
      <c r="AC463"/>
      <c r="AD463"/>
      <c r="AE463"/>
      <c r="AF463"/>
      <c r="AG463"/>
      <c r="AH463"/>
    </row>
    <row r="464" spans="2:34" s="7" customFormat="1">
      <c r="B464"/>
      <c r="C464"/>
      <c r="D464"/>
      <c r="E464"/>
      <c r="F464"/>
      <c r="G464"/>
      <c r="H464"/>
      <c r="I464"/>
      <c r="J464"/>
      <c r="K464"/>
      <c r="L464"/>
      <c r="M464"/>
      <c r="N464"/>
      <c r="O464"/>
      <c r="P464"/>
      <c r="Q464"/>
      <c r="R464"/>
      <c r="S464"/>
      <c r="T464"/>
      <c r="U464"/>
      <c r="V464"/>
      <c r="W464"/>
      <c r="X464"/>
      <c r="Y464"/>
      <c r="Z464"/>
      <c r="AA464"/>
      <c r="AB464"/>
      <c r="AC464"/>
      <c r="AD464"/>
      <c r="AE464"/>
      <c r="AF464"/>
      <c r="AG464"/>
      <c r="AH464"/>
    </row>
    <row r="465" spans="2:34" s="7" customFormat="1">
      <c r="B465"/>
      <c r="C465"/>
      <c r="D465"/>
      <c r="E465"/>
      <c r="F465"/>
      <c r="G465"/>
      <c r="H465"/>
      <c r="I465"/>
      <c r="J465"/>
      <c r="K465"/>
      <c r="L465"/>
      <c r="M465"/>
      <c r="N465"/>
      <c r="O465"/>
      <c r="P465"/>
      <c r="Q465"/>
      <c r="R465"/>
      <c r="S465"/>
      <c r="T465"/>
      <c r="U465"/>
      <c r="V465"/>
      <c r="W465"/>
      <c r="X465"/>
      <c r="Y465"/>
      <c r="Z465"/>
      <c r="AA465"/>
      <c r="AB465"/>
      <c r="AC465"/>
      <c r="AD465"/>
      <c r="AE465"/>
      <c r="AF465"/>
      <c r="AG465"/>
      <c r="AH465"/>
    </row>
    <row r="466" spans="2:34" s="7" customFormat="1">
      <c r="B466"/>
      <c r="C466"/>
      <c r="D466"/>
      <c r="E466"/>
      <c r="F466"/>
      <c r="G466"/>
      <c r="H466"/>
      <c r="I466"/>
      <c r="J466"/>
      <c r="K466"/>
      <c r="L466"/>
      <c r="M466"/>
      <c r="N466"/>
      <c r="O466"/>
      <c r="P466"/>
      <c r="Q466"/>
      <c r="R466"/>
      <c r="S466"/>
      <c r="T466"/>
      <c r="U466"/>
      <c r="V466"/>
      <c r="W466"/>
      <c r="X466"/>
      <c r="Y466"/>
      <c r="Z466"/>
      <c r="AA466"/>
      <c r="AB466"/>
      <c r="AC466"/>
      <c r="AD466"/>
      <c r="AE466"/>
      <c r="AF466"/>
      <c r="AG466"/>
      <c r="AH466"/>
    </row>
    <row r="467" spans="2:34" s="7" customFormat="1">
      <c r="B467"/>
      <c r="C467"/>
      <c r="D467"/>
      <c r="E467"/>
      <c r="F467"/>
      <c r="G467"/>
      <c r="H467"/>
      <c r="I467"/>
      <c r="J467"/>
      <c r="K467"/>
      <c r="L467"/>
      <c r="M467"/>
      <c r="N467"/>
      <c r="O467"/>
      <c r="P467"/>
      <c r="Q467"/>
      <c r="R467"/>
      <c r="S467"/>
      <c r="T467"/>
      <c r="U467"/>
      <c r="V467"/>
      <c r="W467"/>
      <c r="X467"/>
      <c r="Y467"/>
      <c r="Z467"/>
      <c r="AA467"/>
      <c r="AB467"/>
      <c r="AC467"/>
      <c r="AD467"/>
      <c r="AE467"/>
      <c r="AF467"/>
      <c r="AG467"/>
      <c r="AH467"/>
    </row>
    <row r="468" spans="2:34" s="7" customFormat="1">
      <c r="B468"/>
      <c r="C468"/>
      <c r="D468"/>
      <c r="E468"/>
      <c r="F468"/>
      <c r="G468"/>
      <c r="H468"/>
      <c r="I468"/>
      <c r="J468"/>
      <c r="K468"/>
      <c r="L468"/>
      <c r="M468"/>
      <c r="N468"/>
      <c r="O468"/>
      <c r="P468"/>
      <c r="Q468"/>
      <c r="R468"/>
      <c r="S468"/>
      <c r="T468"/>
      <c r="U468"/>
      <c r="V468"/>
      <c r="W468"/>
      <c r="X468"/>
      <c r="Y468"/>
      <c r="Z468"/>
      <c r="AA468"/>
      <c r="AB468"/>
      <c r="AC468"/>
      <c r="AD468"/>
      <c r="AE468"/>
      <c r="AF468"/>
      <c r="AG468"/>
      <c r="AH468"/>
    </row>
    <row r="469" spans="2:34" s="7" customFormat="1">
      <c r="B469"/>
      <c r="C469"/>
      <c r="D469"/>
      <c r="E469"/>
      <c r="F469"/>
      <c r="G469"/>
      <c r="H469"/>
      <c r="I469"/>
      <c r="J469"/>
      <c r="K469"/>
      <c r="L469"/>
      <c r="M469"/>
      <c r="N469"/>
      <c r="O469"/>
      <c r="P469"/>
      <c r="Q469"/>
      <c r="R469"/>
      <c r="S469"/>
      <c r="T469"/>
      <c r="U469"/>
      <c r="V469"/>
      <c r="W469"/>
      <c r="X469"/>
      <c r="Y469"/>
      <c r="Z469"/>
      <c r="AA469"/>
      <c r="AB469"/>
      <c r="AC469"/>
      <c r="AD469"/>
      <c r="AE469"/>
      <c r="AF469"/>
      <c r="AG469"/>
      <c r="AH469"/>
    </row>
    <row r="470" spans="2:34" s="7" customFormat="1">
      <c r="B470"/>
      <c r="C470"/>
      <c r="D470"/>
      <c r="E470"/>
      <c r="F470"/>
      <c r="G470"/>
      <c r="H470"/>
      <c r="I470"/>
      <c r="J470"/>
      <c r="K470"/>
      <c r="L470"/>
      <c r="M470"/>
      <c r="N470"/>
      <c r="O470"/>
      <c r="P470"/>
      <c r="Q470"/>
      <c r="R470"/>
      <c r="S470"/>
      <c r="T470"/>
      <c r="U470"/>
      <c r="V470"/>
      <c r="W470"/>
      <c r="X470"/>
      <c r="Y470"/>
      <c r="Z470"/>
      <c r="AA470"/>
      <c r="AB470"/>
      <c r="AC470"/>
      <c r="AD470"/>
      <c r="AE470"/>
      <c r="AF470"/>
      <c r="AG470"/>
      <c r="AH470"/>
    </row>
    <row r="471" spans="2:34" s="7" customFormat="1">
      <c r="B471"/>
      <c r="C471"/>
      <c r="D471"/>
      <c r="E471"/>
      <c r="F471"/>
      <c r="G471"/>
      <c r="H471"/>
      <c r="I471"/>
      <c r="J471"/>
      <c r="K471"/>
      <c r="L471"/>
      <c r="M471"/>
      <c r="N471"/>
      <c r="O471"/>
      <c r="P471"/>
      <c r="Q471"/>
      <c r="R471"/>
      <c r="S471"/>
      <c r="T471"/>
      <c r="U471"/>
      <c r="V471"/>
      <c r="W471"/>
      <c r="X471"/>
      <c r="Y471"/>
      <c r="Z471"/>
      <c r="AA471"/>
      <c r="AB471"/>
      <c r="AC471"/>
      <c r="AD471"/>
      <c r="AE471"/>
      <c r="AF471"/>
      <c r="AG471"/>
      <c r="AH471"/>
    </row>
    <row r="472" spans="2:34" s="7" customFormat="1">
      <c r="B472"/>
      <c r="C472"/>
      <c r="D472"/>
      <c r="E472"/>
      <c r="F472"/>
      <c r="G472"/>
      <c r="H472"/>
      <c r="I472"/>
      <c r="J472"/>
      <c r="K472"/>
      <c r="L472"/>
      <c r="M472"/>
      <c r="N472"/>
      <c r="O472"/>
      <c r="P472"/>
      <c r="Q472"/>
      <c r="R472"/>
      <c r="S472"/>
      <c r="T472"/>
      <c r="U472"/>
      <c r="V472"/>
      <c r="W472"/>
      <c r="X472"/>
      <c r="Y472"/>
      <c r="Z472"/>
      <c r="AA472"/>
      <c r="AB472"/>
      <c r="AC472"/>
      <c r="AD472"/>
      <c r="AE472"/>
      <c r="AF472"/>
      <c r="AG472"/>
      <c r="AH472"/>
    </row>
    <row r="473" spans="2:34" s="7" customFormat="1">
      <c r="B473"/>
      <c r="C473"/>
      <c r="D473"/>
      <c r="E473"/>
      <c r="F473"/>
      <c r="G473"/>
      <c r="H473"/>
      <c r="I473"/>
      <c r="J473"/>
      <c r="K473"/>
      <c r="L473"/>
      <c r="M473"/>
      <c r="N473"/>
      <c r="O473"/>
      <c r="P473"/>
      <c r="Q473"/>
      <c r="R473"/>
      <c r="S473"/>
      <c r="T473"/>
      <c r="U473"/>
      <c r="V473"/>
      <c r="W473"/>
      <c r="X473"/>
      <c r="Y473"/>
      <c r="Z473"/>
      <c r="AA473"/>
      <c r="AB473"/>
      <c r="AC473"/>
      <c r="AD473"/>
      <c r="AE473"/>
      <c r="AF473"/>
      <c r="AG473"/>
      <c r="AH473"/>
    </row>
    <row r="474" spans="2:34" s="7" customFormat="1">
      <c r="B474"/>
      <c r="C474"/>
      <c r="D474"/>
      <c r="E474"/>
      <c r="F474"/>
      <c r="G474"/>
      <c r="H474"/>
      <c r="I474"/>
      <c r="J474"/>
      <c r="K474"/>
      <c r="L474"/>
      <c r="M474"/>
      <c r="N474"/>
      <c r="O474"/>
      <c r="P474"/>
      <c r="Q474"/>
      <c r="R474"/>
      <c r="S474"/>
      <c r="T474"/>
      <c r="U474"/>
      <c r="V474"/>
      <c r="W474"/>
      <c r="X474"/>
      <c r="Y474"/>
      <c r="Z474"/>
      <c r="AA474"/>
      <c r="AB474"/>
      <c r="AC474"/>
      <c r="AD474"/>
      <c r="AE474"/>
      <c r="AF474"/>
      <c r="AG474"/>
      <c r="AH474"/>
    </row>
    <row r="475" spans="2:34" s="7" customFormat="1">
      <c r="B475"/>
      <c r="C475"/>
      <c r="D475"/>
      <c r="E475"/>
      <c r="F475"/>
      <c r="G475"/>
      <c r="H475"/>
      <c r="I475"/>
      <c r="J475"/>
      <c r="K475"/>
      <c r="L475"/>
      <c r="M475"/>
      <c r="N475"/>
      <c r="O475"/>
      <c r="P475"/>
      <c r="Q475"/>
      <c r="R475"/>
      <c r="S475"/>
      <c r="T475"/>
      <c r="U475"/>
      <c r="V475"/>
      <c r="W475"/>
      <c r="X475"/>
      <c r="Y475"/>
      <c r="Z475"/>
      <c r="AA475"/>
      <c r="AB475"/>
      <c r="AC475"/>
      <c r="AD475"/>
      <c r="AE475"/>
      <c r="AF475"/>
      <c r="AG475"/>
      <c r="AH475"/>
    </row>
    <row r="476" spans="2:34" s="7" customFormat="1">
      <c r="B476"/>
      <c r="C476"/>
      <c r="D476"/>
      <c r="E476"/>
      <c r="F476"/>
      <c r="G476"/>
      <c r="H476"/>
      <c r="I476"/>
      <c r="J476"/>
      <c r="K476"/>
      <c r="L476"/>
      <c r="M476"/>
      <c r="N476"/>
      <c r="O476"/>
      <c r="P476"/>
      <c r="Q476"/>
      <c r="R476"/>
      <c r="S476"/>
      <c r="T476"/>
      <c r="U476"/>
      <c r="V476"/>
      <c r="W476"/>
      <c r="X476"/>
      <c r="Y476"/>
      <c r="Z476"/>
      <c r="AA476"/>
      <c r="AB476"/>
      <c r="AC476"/>
      <c r="AD476"/>
      <c r="AE476"/>
      <c r="AF476"/>
      <c r="AG476"/>
      <c r="AH476"/>
    </row>
    <row r="477" spans="2:34" s="7" customFormat="1">
      <c r="B477"/>
      <c r="C477"/>
      <c r="D477"/>
      <c r="E477"/>
      <c r="F477"/>
      <c r="G477"/>
      <c r="H477"/>
      <c r="I477"/>
      <c r="J477"/>
      <c r="K477"/>
      <c r="L477"/>
      <c r="M477"/>
      <c r="N477"/>
      <c r="O477"/>
      <c r="P477"/>
      <c r="Q477"/>
      <c r="R477"/>
      <c r="S477"/>
      <c r="T477"/>
      <c r="U477"/>
      <c r="V477"/>
      <c r="W477"/>
      <c r="X477"/>
      <c r="Y477"/>
      <c r="Z477"/>
      <c r="AA477"/>
      <c r="AB477"/>
      <c r="AC477"/>
      <c r="AD477"/>
      <c r="AE477"/>
      <c r="AF477"/>
      <c r="AG477"/>
      <c r="AH477"/>
    </row>
    <row r="478" spans="2:34" s="7" customFormat="1">
      <c r="B478"/>
      <c r="C478"/>
      <c r="D478"/>
      <c r="E478"/>
      <c r="F478"/>
      <c r="G478"/>
      <c r="H478"/>
      <c r="I478"/>
      <c r="J478"/>
      <c r="K478"/>
      <c r="L478"/>
      <c r="M478"/>
      <c r="N478"/>
      <c r="O478"/>
      <c r="P478"/>
      <c r="Q478"/>
      <c r="R478"/>
      <c r="S478"/>
      <c r="T478"/>
      <c r="U478"/>
      <c r="V478"/>
      <c r="W478"/>
      <c r="X478"/>
      <c r="Y478"/>
      <c r="Z478"/>
      <c r="AA478"/>
      <c r="AB478"/>
      <c r="AC478"/>
      <c r="AD478"/>
      <c r="AE478"/>
      <c r="AF478"/>
      <c r="AG478"/>
      <c r="AH478"/>
    </row>
    <row r="479" spans="2:34" s="7" customFormat="1">
      <c r="B479"/>
      <c r="C479"/>
      <c r="D479"/>
      <c r="E479"/>
      <c r="F479"/>
      <c r="G479"/>
      <c r="H479"/>
      <c r="I479"/>
      <c r="J479"/>
      <c r="K479"/>
      <c r="L479"/>
      <c r="M479"/>
      <c r="N479"/>
      <c r="O479"/>
      <c r="P479"/>
      <c r="Q479"/>
      <c r="R479"/>
      <c r="S479"/>
      <c r="T479"/>
      <c r="U479"/>
      <c r="V479"/>
      <c r="W479"/>
      <c r="X479"/>
      <c r="Y479"/>
      <c r="Z479"/>
      <c r="AA479"/>
      <c r="AB479"/>
      <c r="AC479"/>
      <c r="AD479"/>
      <c r="AE479"/>
      <c r="AF479"/>
      <c r="AG479"/>
      <c r="AH479"/>
    </row>
    <row r="480" spans="2:34" s="7" customFormat="1">
      <c r="B480"/>
      <c r="C480"/>
      <c r="D480"/>
      <c r="E480"/>
      <c r="F480"/>
      <c r="G480"/>
      <c r="H480"/>
      <c r="I480"/>
      <c r="J480"/>
      <c r="K480"/>
      <c r="L480"/>
      <c r="M480"/>
      <c r="N480"/>
      <c r="O480"/>
      <c r="P480"/>
      <c r="Q480"/>
      <c r="R480"/>
      <c r="S480"/>
      <c r="T480"/>
      <c r="U480"/>
      <c r="V480"/>
      <c r="W480"/>
      <c r="X480"/>
      <c r="Y480"/>
      <c r="Z480"/>
      <c r="AA480"/>
      <c r="AB480"/>
      <c r="AC480"/>
      <c r="AD480"/>
      <c r="AE480"/>
      <c r="AF480"/>
      <c r="AG480"/>
      <c r="AH480"/>
    </row>
    <row r="481" spans="2:34" s="7" customFormat="1">
      <c r="B481"/>
      <c r="C481"/>
      <c r="D481"/>
      <c r="E481"/>
      <c r="F481"/>
      <c r="G481"/>
      <c r="H481"/>
      <c r="I481"/>
      <c r="J481"/>
      <c r="K481"/>
      <c r="L481"/>
      <c r="M481"/>
      <c r="N481"/>
      <c r="O481"/>
      <c r="P481"/>
      <c r="Q481"/>
      <c r="R481"/>
      <c r="S481"/>
      <c r="T481"/>
      <c r="U481"/>
      <c r="V481"/>
      <c r="W481"/>
      <c r="X481"/>
      <c r="Y481"/>
      <c r="Z481"/>
      <c r="AA481"/>
      <c r="AB481"/>
      <c r="AC481"/>
      <c r="AD481"/>
      <c r="AE481"/>
      <c r="AF481"/>
      <c r="AG481"/>
      <c r="AH481"/>
    </row>
    <row r="482" spans="2:34" s="7" customFormat="1">
      <c r="B482"/>
      <c r="C482"/>
      <c r="D482"/>
      <c r="E482"/>
      <c r="F482"/>
      <c r="G482"/>
      <c r="H482"/>
      <c r="I482"/>
      <c r="J482"/>
      <c r="K482"/>
      <c r="L482"/>
      <c r="M482"/>
      <c r="N482"/>
      <c r="O482"/>
      <c r="P482"/>
      <c r="Q482"/>
      <c r="R482"/>
      <c r="S482"/>
      <c r="T482"/>
      <c r="U482"/>
      <c r="V482"/>
      <c r="W482"/>
      <c r="X482"/>
      <c r="Y482"/>
      <c r="Z482"/>
      <c r="AA482"/>
      <c r="AB482"/>
      <c r="AC482"/>
      <c r="AD482"/>
      <c r="AE482"/>
      <c r="AF482"/>
      <c r="AG482"/>
      <c r="AH482"/>
    </row>
    <row r="483" spans="2:34" s="7" customFormat="1">
      <c r="B483"/>
      <c r="C483"/>
      <c r="D483"/>
      <c r="E483"/>
      <c r="F483"/>
      <c r="G483"/>
      <c r="H483"/>
      <c r="I483"/>
      <c r="J483"/>
      <c r="K483"/>
      <c r="L483"/>
      <c r="M483"/>
      <c r="N483"/>
      <c r="O483"/>
      <c r="P483"/>
      <c r="Q483"/>
      <c r="R483"/>
      <c r="S483"/>
      <c r="T483"/>
      <c r="U483"/>
      <c r="V483"/>
      <c r="W483"/>
      <c r="X483"/>
      <c r="Y483"/>
      <c r="Z483"/>
      <c r="AA483"/>
      <c r="AB483"/>
      <c r="AC483"/>
      <c r="AD483"/>
      <c r="AE483"/>
      <c r="AF483"/>
      <c r="AG483"/>
      <c r="AH483"/>
    </row>
    <row r="484" spans="2:34" s="7" customFormat="1">
      <c r="B484"/>
      <c r="C484"/>
      <c r="D484"/>
      <c r="E484"/>
      <c r="F484"/>
      <c r="G484"/>
      <c r="H484"/>
      <c r="I484"/>
      <c r="J484"/>
      <c r="K484"/>
      <c r="L484"/>
      <c r="M484"/>
      <c r="N484"/>
      <c r="O484"/>
      <c r="P484"/>
      <c r="Q484"/>
      <c r="R484"/>
      <c r="S484"/>
      <c r="T484"/>
      <c r="U484"/>
      <c r="V484"/>
      <c r="W484"/>
      <c r="X484"/>
      <c r="Y484"/>
      <c r="Z484"/>
      <c r="AA484"/>
      <c r="AB484"/>
      <c r="AC484"/>
      <c r="AD484"/>
      <c r="AE484"/>
      <c r="AF484"/>
      <c r="AG484"/>
      <c r="AH484"/>
    </row>
    <row r="485" spans="2:34" s="7" customFormat="1">
      <c r="B485"/>
      <c r="C485"/>
      <c r="D485"/>
      <c r="E485"/>
      <c r="F485"/>
      <c r="G485"/>
      <c r="H485"/>
      <c r="I485"/>
      <c r="J485"/>
      <c r="K485"/>
      <c r="L485"/>
      <c r="M485"/>
      <c r="N485"/>
      <c r="O485"/>
      <c r="P485"/>
      <c r="Q485"/>
      <c r="R485"/>
      <c r="S485"/>
      <c r="T485"/>
      <c r="U485"/>
      <c r="V485"/>
      <c r="W485"/>
      <c r="X485"/>
      <c r="Y485"/>
      <c r="Z485"/>
      <c r="AA485"/>
      <c r="AB485"/>
      <c r="AC485"/>
      <c r="AD485"/>
      <c r="AE485"/>
      <c r="AF485"/>
      <c r="AG485"/>
      <c r="AH485"/>
    </row>
    <row r="486" spans="2:34" s="7" customFormat="1">
      <c r="B486"/>
      <c r="C486"/>
      <c r="D486"/>
      <c r="E486"/>
      <c r="F486"/>
      <c r="G486"/>
      <c r="H486"/>
      <c r="I486"/>
      <c r="J486"/>
      <c r="K486"/>
      <c r="L486"/>
      <c r="M486"/>
      <c r="N486"/>
      <c r="O486"/>
      <c r="P486"/>
      <c r="Q486"/>
      <c r="R486"/>
      <c r="S486"/>
      <c r="T486"/>
      <c r="U486"/>
      <c r="V486"/>
      <c r="W486"/>
      <c r="X486"/>
      <c r="Y486"/>
      <c r="Z486"/>
      <c r="AA486"/>
      <c r="AB486"/>
      <c r="AC486"/>
      <c r="AD486"/>
      <c r="AE486"/>
      <c r="AF486"/>
      <c r="AG486"/>
      <c r="AH486"/>
    </row>
    <row r="487" spans="2:34" s="7" customFormat="1">
      <c r="B487"/>
      <c r="C487"/>
      <c r="D487"/>
      <c r="E487"/>
      <c r="F487"/>
      <c r="G487"/>
      <c r="H487"/>
      <c r="I487"/>
      <c r="J487"/>
      <c r="K487"/>
      <c r="L487"/>
      <c r="M487"/>
      <c r="N487"/>
      <c r="O487"/>
      <c r="P487"/>
      <c r="Q487"/>
      <c r="R487"/>
      <c r="S487"/>
      <c r="T487"/>
      <c r="U487"/>
      <c r="V487"/>
      <c r="W487"/>
      <c r="X487"/>
      <c r="Y487"/>
      <c r="Z487"/>
      <c r="AA487"/>
      <c r="AB487"/>
      <c r="AC487"/>
      <c r="AD487"/>
      <c r="AE487"/>
      <c r="AF487"/>
      <c r="AG487"/>
      <c r="AH487"/>
    </row>
    <row r="488" spans="2:34" s="7" customFormat="1">
      <c r="B488"/>
      <c r="C488"/>
      <c r="D488"/>
      <c r="E488"/>
      <c r="F488"/>
      <c r="G488"/>
      <c r="H488"/>
      <c r="I488"/>
      <c r="J488"/>
      <c r="K488"/>
      <c r="L488"/>
      <c r="M488"/>
      <c r="N488"/>
      <c r="O488"/>
      <c r="P488"/>
      <c r="Q488"/>
      <c r="R488"/>
      <c r="S488"/>
      <c r="T488"/>
      <c r="U488"/>
      <c r="V488"/>
      <c r="W488"/>
      <c r="X488"/>
      <c r="Y488"/>
      <c r="Z488"/>
      <c r="AA488"/>
      <c r="AB488"/>
      <c r="AC488"/>
      <c r="AD488"/>
      <c r="AE488"/>
      <c r="AF488"/>
      <c r="AG488"/>
      <c r="AH488"/>
    </row>
    <row r="489" spans="2:34" s="7" customFormat="1">
      <c r="B489"/>
      <c r="C489"/>
      <c r="D489"/>
      <c r="E489"/>
      <c r="F489"/>
      <c r="G489"/>
      <c r="H489"/>
      <c r="I489"/>
      <c r="J489"/>
      <c r="K489"/>
      <c r="L489"/>
      <c r="M489"/>
      <c r="N489"/>
      <c r="O489"/>
      <c r="P489"/>
      <c r="Q489"/>
      <c r="R489"/>
      <c r="S489"/>
      <c r="T489"/>
      <c r="U489"/>
      <c r="V489"/>
      <c r="W489"/>
      <c r="X489"/>
      <c r="Y489"/>
      <c r="Z489"/>
      <c r="AA489"/>
      <c r="AB489"/>
      <c r="AC489"/>
      <c r="AD489"/>
      <c r="AE489"/>
      <c r="AF489"/>
      <c r="AG489"/>
      <c r="AH489"/>
    </row>
    <row r="490" spans="2:34" s="7" customFormat="1">
      <c r="B490"/>
      <c r="C490"/>
      <c r="D490"/>
      <c r="E490"/>
      <c r="F490"/>
      <c r="G490"/>
      <c r="H490"/>
      <c r="I490"/>
      <c r="J490"/>
      <c r="K490"/>
      <c r="L490"/>
      <c r="M490"/>
      <c r="N490"/>
      <c r="O490"/>
      <c r="P490"/>
      <c r="Q490"/>
      <c r="R490"/>
      <c r="S490"/>
      <c r="T490"/>
      <c r="U490"/>
      <c r="V490"/>
      <c r="W490"/>
      <c r="X490"/>
      <c r="Y490"/>
      <c r="Z490"/>
      <c r="AA490"/>
      <c r="AB490"/>
      <c r="AC490"/>
      <c r="AD490"/>
      <c r="AE490"/>
      <c r="AF490"/>
      <c r="AG490"/>
      <c r="AH490"/>
    </row>
    <row r="491" spans="2:34" s="7" customFormat="1">
      <c r="B491"/>
      <c r="C491"/>
      <c r="D491"/>
      <c r="E491"/>
      <c r="F491"/>
      <c r="G491"/>
      <c r="H491"/>
      <c r="I491"/>
      <c r="J491"/>
      <c r="K491"/>
      <c r="L491"/>
      <c r="M491"/>
      <c r="N491"/>
      <c r="O491"/>
      <c r="P491"/>
      <c r="Q491"/>
      <c r="R491"/>
      <c r="S491"/>
      <c r="T491"/>
      <c r="U491"/>
      <c r="V491"/>
      <c r="W491"/>
      <c r="X491"/>
      <c r="Y491"/>
      <c r="Z491"/>
      <c r="AA491"/>
      <c r="AB491"/>
      <c r="AC491"/>
      <c r="AD491"/>
      <c r="AE491"/>
      <c r="AF491"/>
      <c r="AG491"/>
      <c r="AH491"/>
    </row>
    <row r="492" spans="2:34" s="7" customFormat="1">
      <c r="B492"/>
      <c r="C492"/>
      <c r="D492"/>
      <c r="E492"/>
      <c r="F492"/>
      <c r="G492"/>
      <c r="H492"/>
      <c r="I492"/>
      <c r="J492"/>
      <c r="K492"/>
      <c r="L492"/>
      <c r="M492"/>
      <c r="N492"/>
      <c r="O492"/>
      <c r="P492"/>
      <c r="Q492"/>
      <c r="R492"/>
      <c r="S492"/>
      <c r="T492"/>
      <c r="U492"/>
      <c r="V492"/>
      <c r="W492"/>
      <c r="X492"/>
      <c r="Y492"/>
      <c r="Z492"/>
      <c r="AA492"/>
      <c r="AB492"/>
      <c r="AC492"/>
      <c r="AD492"/>
      <c r="AE492"/>
      <c r="AF492"/>
      <c r="AG492"/>
      <c r="AH492"/>
    </row>
    <row r="493" spans="2:34" s="7" customFormat="1">
      <c r="B493"/>
      <c r="C493"/>
      <c r="D493"/>
      <c r="E493"/>
      <c r="F493"/>
      <c r="G493"/>
      <c r="H493"/>
      <c r="I493"/>
      <c r="J493"/>
      <c r="K493"/>
      <c r="L493"/>
      <c r="M493"/>
      <c r="N493"/>
      <c r="O493"/>
      <c r="P493"/>
      <c r="Q493"/>
      <c r="R493"/>
      <c r="S493"/>
      <c r="T493"/>
      <c r="U493"/>
      <c r="V493"/>
      <c r="W493"/>
      <c r="X493"/>
      <c r="Y493"/>
      <c r="Z493"/>
      <c r="AA493"/>
      <c r="AB493"/>
      <c r="AC493"/>
      <c r="AD493"/>
      <c r="AE493"/>
      <c r="AF493"/>
      <c r="AG493"/>
      <c r="AH493"/>
    </row>
    <row r="494" spans="2:34" s="7" customFormat="1">
      <c r="B494"/>
      <c r="C494"/>
      <c r="D494"/>
      <c r="E494"/>
      <c r="F494"/>
      <c r="G494"/>
      <c r="H494"/>
      <c r="I494"/>
      <c r="J494"/>
      <c r="K494"/>
      <c r="L494"/>
      <c r="M494"/>
      <c r="N494"/>
      <c r="O494"/>
      <c r="P494"/>
      <c r="Q494"/>
      <c r="R494"/>
      <c r="S494"/>
      <c r="T494"/>
      <c r="U494"/>
      <c r="V494"/>
      <c r="W494"/>
      <c r="X494"/>
      <c r="Y494"/>
      <c r="Z494"/>
      <c r="AA494"/>
      <c r="AB494"/>
      <c r="AC494"/>
      <c r="AD494"/>
      <c r="AE494"/>
      <c r="AF494"/>
      <c r="AG494"/>
      <c r="AH494"/>
    </row>
    <row r="495" spans="2:34" s="7" customFormat="1">
      <c r="B495"/>
      <c r="C495"/>
      <c r="D495"/>
      <c r="E495"/>
      <c r="F495"/>
      <c r="G495"/>
      <c r="H495"/>
      <c r="I495"/>
      <c r="J495"/>
      <c r="K495"/>
      <c r="L495"/>
      <c r="M495"/>
      <c r="N495"/>
      <c r="O495"/>
      <c r="P495"/>
      <c r="Q495"/>
      <c r="R495"/>
      <c r="S495"/>
      <c r="T495"/>
      <c r="U495"/>
      <c r="V495"/>
      <c r="W495"/>
      <c r="X495"/>
      <c r="Y495"/>
      <c r="Z495"/>
      <c r="AA495"/>
      <c r="AB495"/>
      <c r="AC495"/>
      <c r="AD495"/>
      <c r="AE495"/>
      <c r="AF495"/>
      <c r="AG495"/>
      <c r="AH495"/>
    </row>
    <row r="496" spans="2:34" s="7" customFormat="1">
      <c r="B496"/>
      <c r="C496"/>
      <c r="D496"/>
      <c r="E496"/>
      <c r="F496"/>
      <c r="G496"/>
      <c r="H496"/>
      <c r="I496"/>
      <c r="J496"/>
      <c r="K496"/>
      <c r="L496"/>
      <c r="M496"/>
      <c r="N496"/>
      <c r="O496"/>
      <c r="P496"/>
      <c r="Q496"/>
      <c r="R496"/>
      <c r="S496"/>
      <c r="T496"/>
      <c r="U496"/>
      <c r="V496"/>
      <c r="W496"/>
      <c r="X496"/>
      <c r="Y496"/>
      <c r="Z496"/>
      <c r="AA496"/>
      <c r="AB496"/>
      <c r="AC496"/>
      <c r="AD496"/>
      <c r="AE496"/>
      <c r="AF496"/>
      <c r="AG496"/>
      <c r="AH496"/>
    </row>
    <row r="497" spans="2:34" s="7" customFormat="1">
      <c r="B497"/>
      <c r="C497"/>
      <c r="D497"/>
      <c r="E497"/>
      <c r="F497"/>
      <c r="G497"/>
      <c r="H497"/>
      <c r="I497"/>
      <c r="J497"/>
      <c r="K497"/>
      <c r="L497"/>
      <c r="M497"/>
      <c r="N497"/>
      <c r="O497"/>
      <c r="P497"/>
      <c r="Q497"/>
      <c r="R497"/>
      <c r="S497"/>
      <c r="T497"/>
      <c r="U497"/>
      <c r="V497"/>
      <c r="W497"/>
      <c r="X497"/>
      <c r="Y497"/>
      <c r="Z497"/>
      <c r="AA497"/>
      <c r="AB497"/>
      <c r="AC497"/>
      <c r="AD497"/>
      <c r="AE497"/>
      <c r="AF497"/>
      <c r="AG497"/>
      <c r="AH497"/>
    </row>
    <row r="498" spans="2:34" s="7" customFormat="1">
      <c r="B498"/>
      <c r="C498"/>
      <c r="D498"/>
      <c r="E498"/>
      <c r="F498"/>
      <c r="G498"/>
      <c r="H498"/>
      <c r="I498"/>
      <c r="J498"/>
      <c r="K498"/>
      <c r="L498"/>
      <c r="M498"/>
      <c r="N498"/>
      <c r="O498"/>
      <c r="P498"/>
      <c r="Q498"/>
      <c r="R498"/>
      <c r="S498"/>
      <c r="T498"/>
      <c r="U498"/>
      <c r="V498"/>
      <c r="W498"/>
      <c r="X498"/>
      <c r="Y498"/>
      <c r="Z498"/>
      <c r="AA498"/>
      <c r="AB498"/>
      <c r="AC498"/>
      <c r="AD498"/>
      <c r="AE498"/>
      <c r="AF498"/>
      <c r="AG498"/>
      <c r="AH498"/>
    </row>
    <row r="499" spans="2:34" s="7" customFormat="1">
      <c r="B499"/>
      <c r="C499"/>
      <c r="D499"/>
      <c r="E499"/>
      <c r="F499"/>
      <c r="G499"/>
      <c r="H499"/>
      <c r="I499"/>
      <c r="J499"/>
      <c r="K499"/>
      <c r="L499"/>
      <c r="M499"/>
      <c r="N499"/>
      <c r="O499"/>
      <c r="P499"/>
      <c r="Q499"/>
      <c r="R499"/>
      <c r="S499"/>
      <c r="T499"/>
      <c r="U499"/>
      <c r="V499"/>
      <c r="W499"/>
      <c r="X499"/>
      <c r="Y499"/>
      <c r="Z499"/>
      <c r="AA499"/>
      <c r="AB499"/>
      <c r="AC499"/>
      <c r="AD499"/>
      <c r="AE499"/>
      <c r="AF499"/>
      <c r="AG499"/>
      <c r="AH499"/>
    </row>
    <row r="500" spans="2:34" s="7" customFormat="1">
      <c r="B500"/>
      <c r="C500"/>
      <c r="D500"/>
      <c r="E500"/>
      <c r="F500"/>
      <c r="G500"/>
      <c r="H500"/>
      <c r="I500"/>
      <c r="J500"/>
      <c r="K500"/>
      <c r="L500"/>
      <c r="M500"/>
      <c r="N500"/>
      <c r="O500"/>
      <c r="P500"/>
      <c r="Q500"/>
      <c r="R500"/>
      <c r="S500"/>
      <c r="T500"/>
      <c r="U500"/>
      <c r="V500"/>
      <c r="W500"/>
      <c r="X500"/>
      <c r="Y500"/>
      <c r="Z500"/>
      <c r="AA500"/>
      <c r="AB500"/>
      <c r="AC500"/>
      <c r="AD500"/>
      <c r="AE500"/>
      <c r="AF500"/>
      <c r="AG500"/>
      <c r="AH500"/>
    </row>
    <row r="501" spans="2:34" s="7" customFormat="1">
      <c r="B501"/>
      <c r="C501"/>
      <c r="D501"/>
      <c r="E501"/>
      <c r="F501"/>
      <c r="G501"/>
      <c r="H501"/>
      <c r="I501"/>
      <c r="J501"/>
      <c r="K501"/>
      <c r="L501"/>
      <c r="M501"/>
      <c r="N501"/>
      <c r="O501"/>
      <c r="P501"/>
      <c r="Q501"/>
      <c r="R501"/>
      <c r="S501"/>
      <c r="T501"/>
      <c r="U501"/>
      <c r="V501"/>
      <c r="W501"/>
      <c r="X501"/>
      <c r="Y501"/>
      <c r="Z501"/>
      <c r="AA501"/>
      <c r="AB501"/>
      <c r="AC501"/>
      <c r="AD501"/>
      <c r="AE501"/>
      <c r="AF501"/>
      <c r="AG501"/>
      <c r="AH501"/>
    </row>
    <row r="502" spans="2:34" s="7" customFormat="1">
      <c r="B502"/>
      <c r="C502"/>
      <c r="D502"/>
      <c r="E502"/>
      <c r="F502"/>
      <c r="G502"/>
      <c r="H502"/>
      <c r="I502"/>
      <c r="J502"/>
      <c r="K502"/>
      <c r="L502"/>
      <c r="M502"/>
      <c r="N502"/>
      <c r="O502"/>
      <c r="P502"/>
      <c r="Q502"/>
      <c r="R502"/>
      <c r="S502"/>
      <c r="T502"/>
      <c r="U502"/>
      <c r="V502"/>
      <c r="W502"/>
      <c r="X502"/>
      <c r="Y502"/>
      <c r="Z502"/>
      <c r="AA502"/>
      <c r="AB502"/>
      <c r="AC502"/>
      <c r="AD502"/>
      <c r="AE502"/>
      <c r="AF502"/>
      <c r="AG502"/>
      <c r="AH502"/>
    </row>
    <row r="503" spans="2:34" s="7" customFormat="1">
      <c r="B503"/>
      <c r="C503"/>
      <c r="D503"/>
      <c r="E503"/>
      <c r="F503"/>
      <c r="G503"/>
      <c r="H503"/>
      <c r="I503"/>
      <c r="J503"/>
      <c r="K503"/>
      <c r="L503"/>
      <c r="M503"/>
      <c r="N503"/>
      <c r="O503"/>
      <c r="P503"/>
      <c r="Q503"/>
      <c r="R503"/>
      <c r="S503"/>
      <c r="T503"/>
      <c r="U503"/>
      <c r="V503"/>
      <c r="W503"/>
      <c r="X503"/>
      <c r="Y503"/>
      <c r="Z503"/>
      <c r="AA503"/>
      <c r="AB503"/>
      <c r="AC503"/>
      <c r="AD503"/>
      <c r="AE503"/>
      <c r="AF503"/>
      <c r="AG503"/>
      <c r="AH503"/>
    </row>
    <row r="504" spans="2:34" s="7" customFormat="1">
      <c r="B504"/>
      <c r="C504"/>
      <c r="D504"/>
      <c r="E504"/>
      <c r="F504"/>
      <c r="G504"/>
      <c r="H504"/>
      <c r="I504"/>
      <c r="J504"/>
      <c r="K504"/>
      <c r="L504"/>
      <c r="M504"/>
      <c r="N504"/>
      <c r="O504"/>
      <c r="P504"/>
      <c r="Q504"/>
      <c r="R504"/>
      <c r="S504"/>
      <c r="T504"/>
      <c r="U504"/>
      <c r="V504"/>
      <c r="W504"/>
      <c r="X504"/>
      <c r="Y504"/>
      <c r="Z504"/>
      <c r="AA504"/>
      <c r="AB504"/>
      <c r="AC504"/>
      <c r="AD504"/>
      <c r="AE504"/>
      <c r="AF504"/>
      <c r="AG504"/>
      <c r="AH504"/>
    </row>
    <row r="505" spans="2:34" s="7" customFormat="1">
      <c r="B505"/>
      <c r="C505"/>
      <c r="D505"/>
      <c r="E505"/>
      <c r="F505"/>
      <c r="G505"/>
      <c r="H505"/>
      <c r="I505"/>
      <c r="J505"/>
      <c r="K505"/>
      <c r="L505"/>
      <c r="M505"/>
      <c r="N505"/>
      <c r="O505"/>
      <c r="P505"/>
      <c r="Q505"/>
      <c r="R505"/>
      <c r="S505"/>
      <c r="T505"/>
      <c r="U505"/>
      <c r="V505"/>
      <c r="W505"/>
      <c r="X505"/>
      <c r="Y505"/>
      <c r="Z505"/>
      <c r="AA505"/>
      <c r="AB505"/>
      <c r="AC505"/>
      <c r="AD505"/>
      <c r="AE505"/>
      <c r="AF505"/>
      <c r="AG505"/>
      <c r="AH505"/>
    </row>
    <row r="506" spans="2:34" s="7" customFormat="1">
      <c r="B506"/>
      <c r="C506"/>
      <c r="D506"/>
      <c r="E506"/>
      <c r="F506"/>
      <c r="G506"/>
      <c r="H506"/>
      <c r="I506"/>
      <c r="J506"/>
      <c r="K506"/>
      <c r="L506"/>
      <c r="M506"/>
      <c r="N506"/>
      <c r="O506"/>
      <c r="P506"/>
      <c r="Q506"/>
      <c r="R506"/>
      <c r="S506"/>
      <c r="T506"/>
      <c r="U506"/>
      <c r="V506"/>
      <c r="W506"/>
      <c r="X506"/>
      <c r="Y506"/>
      <c r="Z506"/>
      <c r="AA506"/>
      <c r="AB506"/>
      <c r="AC506"/>
      <c r="AD506"/>
      <c r="AE506"/>
      <c r="AF506"/>
      <c r="AG506"/>
      <c r="AH506"/>
    </row>
    <row r="507" spans="2:34" s="7" customFormat="1">
      <c r="B507"/>
      <c r="C507"/>
      <c r="D507"/>
      <c r="E507"/>
      <c r="F507"/>
      <c r="G507"/>
      <c r="H507"/>
      <c r="I507"/>
      <c r="J507"/>
      <c r="K507"/>
      <c r="L507"/>
      <c r="M507"/>
      <c r="N507"/>
      <c r="O507"/>
      <c r="P507"/>
      <c r="Q507"/>
      <c r="R507"/>
      <c r="S507"/>
      <c r="T507"/>
      <c r="U507"/>
      <c r="V507"/>
      <c r="W507"/>
      <c r="X507"/>
      <c r="Y507"/>
      <c r="Z507"/>
      <c r="AA507"/>
      <c r="AB507"/>
      <c r="AC507"/>
      <c r="AD507"/>
      <c r="AE507"/>
      <c r="AF507"/>
      <c r="AG507"/>
      <c r="AH507"/>
    </row>
    <row r="508" spans="2:34" s="7" customFormat="1">
      <c r="B508"/>
      <c r="C508"/>
      <c r="D508"/>
      <c r="E508"/>
      <c r="F508"/>
      <c r="G508"/>
      <c r="H508"/>
      <c r="I508"/>
      <c r="J508"/>
      <c r="K508"/>
      <c r="L508"/>
      <c r="M508"/>
      <c r="N508"/>
      <c r="O508"/>
      <c r="P508"/>
      <c r="Q508"/>
      <c r="R508"/>
      <c r="S508"/>
      <c r="T508"/>
      <c r="U508"/>
      <c r="V508"/>
      <c r="W508"/>
      <c r="X508"/>
      <c r="Y508"/>
      <c r="Z508"/>
      <c r="AA508"/>
      <c r="AB508"/>
      <c r="AC508"/>
      <c r="AD508"/>
      <c r="AE508"/>
      <c r="AF508"/>
      <c r="AG508"/>
      <c r="AH508"/>
    </row>
    <row r="509" spans="2:34" s="7" customFormat="1">
      <c r="B509"/>
      <c r="C509"/>
      <c r="D509"/>
      <c r="E509"/>
      <c r="F509"/>
      <c r="G509"/>
      <c r="H509"/>
      <c r="I509"/>
      <c r="J509"/>
      <c r="K509"/>
      <c r="L509"/>
      <c r="M509"/>
      <c r="N509"/>
      <c r="O509"/>
      <c r="P509"/>
      <c r="Q509"/>
      <c r="R509"/>
      <c r="S509"/>
      <c r="T509"/>
      <c r="U509"/>
      <c r="V509"/>
      <c r="W509"/>
      <c r="X509"/>
      <c r="Y509"/>
      <c r="Z509"/>
      <c r="AA509"/>
      <c r="AB509"/>
      <c r="AC509"/>
      <c r="AD509"/>
      <c r="AE509"/>
      <c r="AF509"/>
      <c r="AG509"/>
      <c r="AH509"/>
    </row>
    <row r="510" spans="2:34" s="7" customFormat="1">
      <c r="B510"/>
      <c r="C510"/>
      <c r="D510"/>
      <c r="E510"/>
      <c r="F510"/>
      <c r="G510"/>
      <c r="H510"/>
      <c r="I510"/>
      <c r="J510"/>
      <c r="K510"/>
      <c r="L510"/>
      <c r="M510"/>
      <c r="N510"/>
      <c r="O510"/>
      <c r="P510"/>
      <c r="Q510"/>
      <c r="R510"/>
      <c r="S510"/>
      <c r="T510"/>
      <c r="U510"/>
      <c r="V510"/>
      <c r="W510"/>
      <c r="X510"/>
      <c r="Y510"/>
      <c r="Z510"/>
      <c r="AA510"/>
      <c r="AB510"/>
      <c r="AC510"/>
      <c r="AD510"/>
      <c r="AE510"/>
      <c r="AF510"/>
      <c r="AG510"/>
      <c r="AH510"/>
    </row>
    <row r="511" spans="2:34" s="7" customFormat="1">
      <c r="B511"/>
      <c r="C511"/>
      <c r="D511"/>
      <c r="E511"/>
      <c r="F511"/>
      <c r="G511"/>
      <c r="H511"/>
      <c r="I511"/>
      <c r="J511"/>
      <c r="K511"/>
      <c r="L511"/>
      <c r="M511"/>
      <c r="N511"/>
      <c r="O511"/>
      <c r="P511"/>
      <c r="Q511"/>
      <c r="R511"/>
      <c r="S511"/>
      <c r="T511"/>
      <c r="U511"/>
      <c r="V511"/>
      <c r="W511"/>
      <c r="X511"/>
      <c r="Y511"/>
      <c r="Z511"/>
      <c r="AA511"/>
      <c r="AB511"/>
      <c r="AC511"/>
      <c r="AD511"/>
      <c r="AE511"/>
      <c r="AF511"/>
      <c r="AG511"/>
      <c r="AH511"/>
    </row>
    <row r="512" spans="2:34" s="7" customFormat="1">
      <c r="B512"/>
      <c r="C512"/>
      <c r="D512"/>
      <c r="E512"/>
      <c r="F512"/>
      <c r="G512"/>
      <c r="H512"/>
      <c r="I512"/>
      <c r="J512"/>
      <c r="K512"/>
      <c r="L512"/>
      <c r="M512"/>
      <c r="N512"/>
      <c r="O512"/>
      <c r="P512"/>
      <c r="Q512"/>
      <c r="R512"/>
      <c r="S512"/>
      <c r="T512"/>
      <c r="U512"/>
      <c r="V512"/>
      <c r="W512"/>
      <c r="X512"/>
      <c r="Y512"/>
      <c r="Z512"/>
      <c r="AA512"/>
      <c r="AB512"/>
      <c r="AC512"/>
      <c r="AD512"/>
      <c r="AE512"/>
      <c r="AF512"/>
      <c r="AG512"/>
      <c r="AH512"/>
    </row>
    <row r="513" spans="2:34" s="7" customFormat="1">
      <c r="B513"/>
      <c r="C513"/>
      <c r="D513"/>
      <c r="E513"/>
      <c r="F513"/>
      <c r="G513"/>
      <c r="H513"/>
      <c r="I513"/>
      <c r="J513"/>
      <c r="K513"/>
      <c r="L513"/>
      <c r="M513"/>
      <c r="N513"/>
      <c r="O513"/>
      <c r="P513"/>
      <c r="Q513"/>
      <c r="R513"/>
      <c r="S513"/>
      <c r="T513"/>
      <c r="U513"/>
      <c r="V513"/>
      <c r="W513"/>
      <c r="X513"/>
      <c r="Y513"/>
      <c r="Z513"/>
      <c r="AA513"/>
      <c r="AB513"/>
      <c r="AC513"/>
      <c r="AD513"/>
      <c r="AE513"/>
      <c r="AF513"/>
      <c r="AG513"/>
      <c r="AH513"/>
    </row>
    <row r="514" spans="2:34" s="7" customFormat="1">
      <c r="B514"/>
      <c r="C514"/>
      <c r="D514"/>
      <c r="E514"/>
      <c r="F514"/>
      <c r="G514"/>
      <c r="H514"/>
      <c r="I514"/>
      <c r="J514"/>
      <c r="K514"/>
      <c r="L514"/>
      <c r="M514"/>
      <c r="N514"/>
      <c r="O514"/>
      <c r="P514"/>
      <c r="Q514"/>
      <c r="R514"/>
      <c r="S514"/>
      <c r="T514"/>
      <c r="U514"/>
      <c r="V514"/>
      <c r="W514"/>
      <c r="X514"/>
      <c r="Y514"/>
      <c r="Z514"/>
      <c r="AA514"/>
      <c r="AB514"/>
      <c r="AC514"/>
      <c r="AD514"/>
      <c r="AE514"/>
      <c r="AF514"/>
      <c r="AG514"/>
      <c r="AH514"/>
    </row>
    <row r="515" spans="2:34" s="7" customFormat="1">
      <c r="B515"/>
      <c r="C515"/>
      <c r="D515"/>
      <c r="E515"/>
      <c r="F515"/>
      <c r="G515"/>
      <c r="H515"/>
      <c r="I515"/>
      <c r="J515"/>
      <c r="K515"/>
      <c r="L515"/>
      <c r="M515"/>
      <c r="N515"/>
      <c r="O515"/>
      <c r="P515"/>
      <c r="Q515"/>
      <c r="R515"/>
      <c r="S515"/>
      <c r="T515"/>
      <c r="U515"/>
      <c r="V515"/>
      <c r="W515"/>
      <c r="X515"/>
      <c r="Y515"/>
      <c r="Z515"/>
      <c r="AA515"/>
      <c r="AB515"/>
      <c r="AC515"/>
      <c r="AD515"/>
      <c r="AE515"/>
      <c r="AF515"/>
      <c r="AG515"/>
      <c r="AH515"/>
    </row>
    <row r="516" spans="2:34" s="7" customFormat="1">
      <c r="B516"/>
      <c r="C516"/>
      <c r="D516"/>
      <c r="E516"/>
      <c r="F516"/>
      <c r="G516"/>
      <c r="H516"/>
      <c r="I516"/>
      <c r="J516"/>
      <c r="K516"/>
      <c r="L516"/>
      <c r="M516"/>
      <c r="N516"/>
      <c r="O516"/>
      <c r="P516"/>
      <c r="Q516"/>
      <c r="R516"/>
      <c r="S516"/>
      <c r="T516"/>
      <c r="U516"/>
      <c r="V516"/>
      <c r="W516"/>
      <c r="X516"/>
      <c r="Y516"/>
      <c r="Z516"/>
      <c r="AA516"/>
      <c r="AB516"/>
      <c r="AC516"/>
      <c r="AD516"/>
      <c r="AE516"/>
      <c r="AF516"/>
      <c r="AG516"/>
      <c r="AH516"/>
    </row>
    <row r="517" spans="2:34" s="7" customFormat="1">
      <c r="B517"/>
      <c r="C517"/>
      <c r="D517"/>
      <c r="E517"/>
      <c r="F517"/>
      <c r="G517"/>
      <c r="H517"/>
      <c r="I517"/>
      <c r="J517"/>
      <c r="K517"/>
      <c r="L517"/>
      <c r="M517"/>
      <c r="N517"/>
      <c r="O517"/>
      <c r="P517"/>
      <c r="Q517"/>
      <c r="R517"/>
      <c r="S517"/>
      <c r="T517"/>
      <c r="U517"/>
      <c r="V517"/>
      <c r="W517"/>
      <c r="X517"/>
      <c r="Y517"/>
      <c r="Z517"/>
      <c r="AA517"/>
      <c r="AB517"/>
      <c r="AC517"/>
      <c r="AD517"/>
      <c r="AE517"/>
      <c r="AF517"/>
      <c r="AG517"/>
      <c r="AH517"/>
    </row>
    <row r="518" spans="2:34" s="7" customFormat="1">
      <c r="B518"/>
      <c r="C518"/>
      <c r="D518"/>
      <c r="E518"/>
      <c r="F518"/>
      <c r="G518"/>
      <c r="H518"/>
      <c r="I518"/>
      <c r="J518"/>
      <c r="K518"/>
      <c r="L518"/>
      <c r="M518"/>
      <c r="N518"/>
      <c r="O518"/>
      <c r="P518"/>
      <c r="Q518"/>
      <c r="R518"/>
      <c r="S518"/>
      <c r="T518"/>
      <c r="U518"/>
      <c r="V518"/>
      <c r="W518"/>
      <c r="X518"/>
      <c r="Y518"/>
      <c r="Z518"/>
      <c r="AA518"/>
      <c r="AB518"/>
      <c r="AC518"/>
      <c r="AD518"/>
      <c r="AE518"/>
      <c r="AF518"/>
      <c r="AG518"/>
      <c r="AH518"/>
    </row>
    <row r="519" spans="2:34" s="7" customFormat="1">
      <c r="B519"/>
      <c r="C519"/>
      <c r="D519"/>
      <c r="E519"/>
      <c r="F519"/>
      <c r="G519"/>
      <c r="H519"/>
      <c r="I519"/>
      <c r="J519"/>
      <c r="K519"/>
      <c r="L519"/>
      <c r="M519"/>
      <c r="N519"/>
      <c r="O519"/>
      <c r="P519"/>
      <c r="Q519"/>
      <c r="R519"/>
      <c r="S519"/>
      <c r="T519"/>
      <c r="U519"/>
      <c r="V519"/>
      <c r="W519"/>
      <c r="X519"/>
      <c r="Y519"/>
      <c r="Z519"/>
      <c r="AA519"/>
      <c r="AB519"/>
      <c r="AC519"/>
      <c r="AD519"/>
      <c r="AE519"/>
      <c r="AF519"/>
      <c r="AG519"/>
      <c r="AH519"/>
    </row>
    <row r="520" spans="2:34" s="7" customFormat="1">
      <c r="B520"/>
      <c r="C520"/>
      <c r="D520"/>
      <c r="E520"/>
      <c r="F520"/>
      <c r="G520"/>
      <c r="H520"/>
      <c r="I520"/>
      <c r="J520"/>
      <c r="K520"/>
      <c r="L520"/>
      <c r="M520"/>
      <c r="N520"/>
      <c r="O520"/>
      <c r="P520"/>
      <c r="Q520"/>
      <c r="R520"/>
      <c r="S520"/>
      <c r="T520"/>
      <c r="U520"/>
      <c r="V520"/>
      <c r="W520"/>
      <c r="X520"/>
      <c r="Y520"/>
      <c r="Z520"/>
      <c r="AA520"/>
      <c r="AB520"/>
      <c r="AC520"/>
      <c r="AD520"/>
      <c r="AE520"/>
      <c r="AF520"/>
      <c r="AG520"/>
      <c r="AH520"/>
    </row>
    <row r="521" spans="2:34" s="7" customFormat="1">
      <c r="B521"/>
      <c r="C521"/>
      <c r="D521"/>
      <c r="E521"/>
      <c r="F521"/>
      <c r="G521"/>
      <c r="H521"/>
      <c r="I521"/>
      <c r="J521"/>
      <c r="K521"/>
      <c r="L521"/>
      <c r="M521"/>
      <c r="N521"/>
      <c r="O521"/>
      <c r="P521"/>
      <c r="Q521"/>
      <c r="R521"/>
      <c r="S521"/>
      <c r="T521"/>
      <c r="U521"/>
      <c r="V521"/>
      <c r="W521"/>
      <c r="X521"/>
      <c r="Y521"/>
      <c r="Z521"/>
      <c r="AA521"/>
      <c r="AB521"/>
      <c r="AC521"/>
      <c r="AD521"/>
      <c r="AE521"/>
      <c r="AF521"/>
      <c r="AG521"/>
      <c r="AH521"/>
    </row>
    <row r="522" spans="2:34" s="7" customFormat="1">
      <c r="B522"/>
      <c r="C522"/>
      <c r="D522"/>
      <c r="E522"/>
      <c r="F522"/>
      <c r="G522"/>
      <c r="H522"/>
      <c r="I522"/>
      <c r="J522"/>
      <c r="K522"/>
      <c r="L522"/>
      <c r="M522"/>
      <c r="N522"/>
      <c r="O522"/>
      <c r="P522"/>
      <c r="Q522"/>
      <c r="R522"/>
      <c r="S522"/>
      <c r="T522"/>
      <c r="U522"/>
      <c r="V522"/>
      <c r="W522"/>
      <c r="X522"/>
      <c r="Y522"/>
      <c r="Z522"/>
      <c r="AA522"/>
      <c r="AB522"/>
      <c r="AC522"/>
      <c r="AD522"/>
      <c r="AE522"/>
      <c r="AF522"/>
      <c r="AG522"/>
      <c r="AH522"/>
    </row>
    <row r="523" spans="2:34" s="7" customFormat="1">
      <c r="B523"/>
      <c r="C523"/>
      <c r="D523"/>
      <c r="E523"/>
      <c r="F523"/>
      <c r="G523"/>
      <c r="H523"/>
      <c r="I523"/>
      <c r="J523"/>
      <c r="K523"/>
      <c r="L523"/>
      <c r="M523"/>
      <c r="N523"/>
      <c r="O523"/>
      <c r="P523"/>
      <c r="Q523"/>
      <c r="R523"/>
      <c r="S523"/>
      <c r="T523"/>
      <c r="U523"/>
      <c r="V523"/>
      <c r="W523"/>
      <c r="X523"/>
      <c r="Y523"/>
      <c r="Z523"/>
      <c r="AA523"/>
      <c r="AB523"/>
      <c r="AC523"/>
      <c r="AD523"/>
      <c r="AE523"/>
      <c r="AF523"/>
      <c r="AG523"/>
      <c r="AH523"/>
    </row>
    <row r="524" spans="2:34" s="7" customFormat="1">
      <c r="B524"/>
      <c r="C524"/>
      <c r="D524"/>
      <c r="E524"/>
      <c r="F524"/>
      <c r="G524"/>
      <c r="H524"/>
      <c r="I524"/>
      <c r="J524"/>
      <c r="K524"/>
      <c r="L524"/>
      <c r="M524"/>
      <c r="N524"/>
      <c r="O524"/>
      <c r="P524"/>
      <c r="Q524"/>
      <c r="R524"/>
      <c r="S524"/>
      <c r="T524"/>
      <c r="U524"/>
      <c r="V524"/>
      <c r="W524"/>
      <c r="X524"/>
      <c r="Y524"/>
      <c r="Z524"/>
      <c r="AA524"/>
      <c r="AB524"/>
      <c r="AC524"/>
      <c r="AD524"/>
      <c r="AE524"/>
      <c r="AF524"/>
      <c r="AG524"/>
      <c r="AH524"/>
    </row>
    <row r="525" spans="2:34" s="7" customFormat="1">
      <c r="B525"/>
      <c r="C525"/>
      <c r="D525"/>
      <c r="E525"/>
      <c r="F525"/>
      <c r="G525"/>
      <c r="H525"/>
      <c r="I525"/>
      <c r="J525"/>
      <c r="K525"/>
      <c r="L525"/>
      <c r="M525"/>
      <c r="N525"/>
      <c r="O525"/>
      <c r="P525"/>
      <c r="Q525"/>
      <c r="R525"/>
      <c r="S525"/>
      <c r="T525"/>
      <c r="U525"/>
      <c r="V525"/>
      <c r="W525"/>
      <c r="X525"/>
      <c r="Y525"/>
      <c r="Z525"/>
      <c r="AA525"/>
      <c r="AB525"/>
      <c r="AC525"/>
      <c r="AD525"/>
      <c r="AE525"/>
      <c r="AF525"/>
      <c r="AG525"/>
      <c r="AH525"/>
    </row>
    <row r="526" spans="2:34" s="7" customFormat="1">
      <c r="B526"/>
      <c r="C526"/>
      <c r="D526"/>
      <c r="E526"/>
      <c r="F526"/>
      <c r="G526"/>
      <c r="H526"/>
      <c r="I526"/>
      <c r="J526"/>
      <c r="K526"/>
      <c r="L526"/>
      <c r="M526"/>
      <c r="N526"/>
      <c r="O526"/>
      <c r="P526"/>
      <c r="Q526"/>
      <c r="R526"/>
      <c r="S526"/>
      <c r="T526"/>
      <c r="U526"/>
      <c r="V526"/>
      <c r="W526"/>
      <c r="X526"/>
      <c r="Y526"/>
      <c r="Z526"/>
      <c r="AA526"/>
      <c r="AB526"/>
      <c r="AC526"/>
      <c r="AD526"/>
      <c r="AE526"/>
      <c r="AF526"/>
      <c r="AG526"/>
      <c r="AH526"/>
    </row>
    <row r="527" spans="2:34" s="7" customFormat="1">
      <c r="B527"/>
      <c r="C527"/>
      <c r="D527"/>
      <c r="E527"/>
      <c r="F527"/>
      <c r="G527"/>
      <c r="H527"/>
      <c r="I527"/>
      <c r="J527"/>
      <c r="K527"/>
      <c r="L527"/>
      <c r="M527"/>
      <c r="N527"/>
      <c r="O527"/>
      <c r="P527"/>
      <c r="Q527"/>
      <c r="R527"/>
      <c r="S527"/>
      <c r="T527"/>
      <c r="U527"/>
      <c r="V527"/>
      <c r="W527"/>
      <c r="X527"/>
      <c r="Y527"/>
      <c r="Z527"/>
      <c r="AA527"/>
      <c r="AB527"/>
      <c r="AC527"/>
      <c r="AD527"/>
      <c r="AE527"/>
      <c r="AF527"/>
      <c r="AG527"/>
      <c r="AH527"/>
    </row>
    <row r="528" spans="2:34" s="7" customFormat="1">
      <c r="B528"/>
      <c r="C528"/>
      <c r="D528"/>
      <c r="E528"/>
      <c r="F528"/>
      <c r="G528"/>
      <c r="H528"/>
      <c r="I528"/>
      <c r="J528"/>
      <c r="K528"/>
      <c r="L528"/>
      <c r="M528"/>
      <c r="N528"/>
      <c r="O528"/>
      <c r="P528"/>
      <c r="Q528"/>
      <c r="R528"/>
      <c r="S528"/>
      <c r="T528"/>
      <c r="U528"/>
      <c r="V528"/>
      <c r="W528"/>
      <c r="X528"/>
      <c r="Y528"/>
      <c r="Z528"/>
      <c r="AA528"/>
      <c r="AB528"/>
      <c r="AC528"/>
      <c r="AD528"/>
      <c r="AE528"/>
      <c r="AF528"/>
      <c r="AG528"/>
      <c r="AH528"/>
    </row>
    <row r="529" spans="2:34" s="7" customFormat="1">
      <c r="B529"/>
      <c r="C529"/>
      <c r="D529"/>
      <c r="E529"/>
      <c r="F529"/>
      <c r="G529"/>
      <c r="H529"/>
      <c r="I529"/>
      <c r="J529"/>
      <c r="K529"/>
      <c r="L529"/>
      <c r="M529"/>
      <c r="N529"/>
      <c r="O529"/>
      <c r="P529"/>
      <c r="Q529"/>
      <c r="R529"/>
      <c r="S529"/>
      <c r="T529"/>
      <c r="U529"/>
      <c r="V529"/>
      <c r="W529"/>
      <c r="X529"/>
      <c r="Y529"/>
      <c r="Z529"/>
      <c r="AA529"/>
      <c r="AB529"/>
      <c r="AC529"/>
      <c r="AD529"/>
      <c r="AE529"/>
      <c r="AF529"/>
      <c r="AG529"/>
      <c r="AH529"/>
    </row>
    <row r="530" spans="2:34" s="7" customFormat="1">
      <c r="B530"/>
      <c r="C530"/>
      <c r="D530"/>
      <c r="E530"/>
      <c r="F530"/>
      <c r="G530"/>
      <c r="H530"/>
      <c r="I530"/>
      <c r="J530"/>
      <c r="K530"/>
      <c r="L530"/>
      <c r="M530"/>
      <c r="N530"/>
      <c r="O530"/>
      <c r="P530"/>
      <c r="Q530"/>
      <c r="R530"/>
      <c r="S530"/>
      <c r="T530"/>
      <c r="U530"/>
      <c r="V530"/>
      <c r="W530"/>
      <c r="X530"/>
      <c r="Y530"/>
      <c r="Z530"/>
      <c r="AA530"/>
      <c r="AB530"/>
      <c r="AC530"/>
      <c r="AD530"/>
      <c r="AE530"/>
      <c r="AF530"/>
      <c r="AG530"/>
      <c r="AH530"/>
    </row>
    <row r="531" spans="2:34" s="7" customFormat="1">
      <c r="B531"/>
      <c r="C531"/>
      <c r="D531"/>
      <c r="E531"/>
      <c r="F531"/>
      <c r="G531"/>
      <c r="H531"/>
      <c r="I531"/>
      <c r="J531"/>
      <c r="K531"/>
      <c r="L531"/>
      <c r="M531"/>
      <c r="N531"/>
      <c r="O531"/>
      <c r="P531"/>
      <c r="Q531"/>
      <c r="R531"/>
      <c r="S531"/>
      <c r="T531"/>
      <c r="U531"/>
      <c r="V531"/>
      <c r="W531"/>
      <c r="X531"/>
      <c r="Y531"/>
      <c r="Z531"/>
      <c r="AA531"/>
      <c r="AB531"/>
      <c r="AC531"/>
      <c r="AD531"/>
      <c r="AE531"/>
      <c r="AF531"/>
      <c r="AG531"/>
      <c r="AH531"/>
    </row>
    <row r="532" spans="2:34" s="7" customFormat="1">
      <c r="B532"/>
      <c r="C532"/>
      <c r="D532"/>
      <c r="E532"/>
      <c r="F532"/>
      <c r="G532"/>
      <c r="H532"/>
      <c r="I532"/>
      <c r="J532"/>
      <c r="K532"/>
      <c r="L532"/>
      <c r="M532"/>
      <c r="N532"/>
      <c r="O532"/>
      <c r="P532"/>
      <c r="Q532"/>
      <c r="R532"/>
      <c r="S532"/>
      <c r="T532"/>
      <c r="U532"/>
      <c r="V532"/>
      <c r="W532"/>
      <c r="X532"/>
      <c r="Y532"/>
      <c r="Z532"/>
      <c r="AA532"/>
      <c r="AB532"/>
      <c r="AC532"/>
      <c r="AD532"/>
      <c r="AE532"/>
      <c r="AF532"/>
      <c r="AG532"/>
      <c r="AH532"/>
    </row>
    <row r="533" spans="2:34" s="7" customFormat="1">
      <c r="B533"/>
      <c r="C533"/>
      <c r="D533"/>
      <c r="E533"/>
      <c r="F533"/>
      <c r="G533"/>
      <c r="H533"/>
      <c r="I533"/>
      <c r="J533"/>
      <c r="K533"/>
      <c r="L533"/>
      <c r="M533"/>
      <c r="N533"/>
      <c r="O533"/>
      <c r="P533"/>
      <c r="Q533"/>
      <c r="R533"/>
      <c r="S533"/>
      <c r="T533"/>
      <c r="U533"/>
      <c r="V533"/>
      <c r="W533"/>
      <c r="X533"/>
      <c r="Y533"/>
      <c r="Z533"/>
      <c r="AA533"/>
      <c r="AB533"/>
      <c r="AC533"/>
      <c r="AD533"/>
      <c r="AE533"/>
      <c r="AF533"/>
      <c r="AG533"/>
      <c r="AH533"/>
    </row>
    <row r="534" spans="2:34" s="7" customFormat="1">
      <c r="B534"/>
      <c r="C534"/>
      <c r="D534"/>
      <c r="E534"/>
      <c r="F534"/>
      <c r="G534"/>
      <c r="H534"/>
      <c r="I534"/>
      <c r="J534"/>
      <c r="K534"/>
      <c r="L534"/>
      <c r="M534"/>
      <c r="N534"/>
      <c r="O534"/>
      <c r="P534"/>
      <c r="Q534"/>
      <c r="R534"/>
      <c r="S534"/>
      <c r="T534"/>
      <c r="U534"/>
      <c r="V534"/>
      <c r="W534"/>
      <c r="X534"/>
      <c r="Y534"/>
      <c r="Z534"/>
      <c r="AA534"/>
      <c r="AB534"/>
      <c r="AC534"/>
      <c r="AD534"/>
      <c r="AE534"/>
      <c r="AF534"/>
      <c r="AG534"/>
      <c r="AH534"/>
    </row>
    <row r="535" spans="2:34" s="7" customFormat="1">
      <c r="B535"/>
      <c r="C535"/>
      <c r="D535"/>
      <c r="E535"/>
      <c r="F535"/>
      <c r="G535"/>
      <c r="H535"/>
      <c r="I535"/>
      <c r="J535"/>
      <c r="K535"/>
      <c r="L535"/>
      <c r="M535"/>
      <c r="N535"/>
      <c r="O535"/>
      <c r="P535"/>
      <c r="Q535"/>
      <c r="R535"/>
      <c r="S535"/>
      <c r="T535"/>
      <c r="U535"/>
      <c r="V535"/>
      <c r="W535"/>
      <c r="X535"/>
      <c r="Y535"/>
      <c r="Z535"/>
      <c r="AA535"/>
      <c r="AB535"/>
      <c r="AC535"/>
      <c r="AD535"/>
      <c r="AE535"/>
      <c r="AF535"/>
      <c r="AG535"/>
      <c r="AH535"/>
    </row>
    <row r="536" spans="2:34" s="7" customFormat="1">
      <c r="B536"/>
      <c r="C536"/>
      <c r="D536"/>
      <c r="E536"/>
      <c r="F536"/>
      <c r="G536"/>
      <c r="H536"/>
      <c r="I536"/>
      <c r="J536"/>
      <c r="K536"/>
      <c r="L536"/>
      <c r="M536"/>
      <c r="N536"/>
      <c r="O536"/>
      <c r="P536"/>
      <c r="Q536"/>
      <c r="R536"/>
      <c r="S536"/>
      <c r="T536"/>
      <c r="U536"/>
      <c r="V536"/>
      <c r="W536"/>
      <c r="X536"/>
      <c r="Y536"/>
      <c r="Z536"/>
      <c r="AA536"/>
      <c r="AB536"/>
      <c r="AC536"/>
      <c r="AD536"/>
      <c r="AE536"/>
      <c r="AF536"/>
      <c r="AG536"/>
      <c r="AH536"/>
    </row>
    <row r="537" spans="2:34" s="7" customFormat="1">
      <c r="B537"/>
      <c r="C537"/>
      <c r="D537"/>
      <c r="E537"/>
      <c r="F537"/>
      <c r="G537"/>
      <c r="H537"/>
      <c r="I537"/>
      <c r="J537"/>
      <c r="K537"/>
      <c r="L537"/>
      <c r="M537"/>
      <c r="N537"/>
      <c r="O537"/>
      <c r="P537"/>
      <c r="Q537"/>
      <c r="R537"/>
      <c r="S537"/>
      <c r="T537"/>
      <c r="U537"/>
      <c r="V537"/>
      <c r="W537"/>
      <c r="X537"/>
      <c r="Y537"/>
      <c r="Z537"/>
      <c r="AA537"/>
      <c r="AB537"/>
      <c r="AC537"/>
      <c r="AD537"/>
      <c r="AE537"/>
      <c r="AF537"/>
      <c r="AG537"/>
      <c r="AH537"/>
    </row>
    <row r="538" spans="2:34" s="7" customFormat="1">
      <c r="B538"/>
      <c r="C538"/>
      <c r="D538"/>
      <c r="E538"/>
      <c r="F538"/>
      <c r="G538"/>
      <c r="H538"/>
      <c r="I538"/>
      <c r="J538"/>
      <c r="K538"/>
      <c r="L538"/>
      <c r="M538"/>
      <c r="N538"/>
      <c r="O538"/>
      <c r="P538"/>
      <c r="Q538"/>
      <c r="R538"/>
      <c r="S538"/>
      <c r="T538"/>
      <c r="U538"/>
      <c r="V538"/>
      <c r="W538"/>
      <c r="X538"/>
      <c r="Y538"/>
      <c r="Z538"/>
      <c r="AA538"/>
      <c r="AB538"/>
      <c r="AC538"/>
      <c r="AD538"/>
      <c r="AE538"/>
      <c r="AF538"/>
      <c r="AG538"/>
      <c r="AH538"/>
    </row>
    <row r="539" spans="2:34" s="7" customFormat="1">
      <c r="B539"/>
      <c r="C539"/>
      <c r="D539"/>
      <c r="E539"/>
      <c r="F539"/>
      <c r="G539"/>
      <c r="H539"/>
      <c r="I539"/>
      <c r="J539"/>
      <c r="K539"/>
      <c r="L539"/>
      <c r="M539"/>
      <c r="N539"/>
      <c r="O539"/>
      <c r="P539"/>
      <c r="Q539"/>
      <c r="R539"/>
      <c r="S539"/>
      <c r="T539"/>
      <c r="U539"/>
      <c r="V539"/>
      <c r="W539"/>
      <c r="X539"/>
      <c r="Y539"/>
      <c r="Z539"/>
      <c r="AA539"/>
      <c r="AB539"/>
      <c r="AC539"/>
      <c r="AD539"/>
      <c r="AE539"/>
      <c r="AF539"/>
      <c r="AG539"/>
      <c r="AH539"/>
    </row>
    <row r="540" spans="2:34" s="7" customFormat="1">
      <c r="B540"/>
      <c r="C540"/>
      <c r="D540"/>
      <c r="E540"/>
      <c r="F540"/>
      <c r="G540"/>
      <c r="H540"/>
      <c r="I540"/>
      <c r="J540"/>
      <c r="K540"/>
      <c r="L540"/>
      <c r="M540"/>
      <c r="N540"/>
      <c r="O540"/>
      <c r="P540"/>
      <c r="Q540"/>
      <c r="R540"/>
      <c r="S540"/>
      <c r="T540"/>
      <c r="U540"/>
      <c r="V540"/>
      <c r="W540"/>
      <c r="X540"/>
      <c r="Y540"/>
      <c r="Z540"/>
      <c r="AA540"/>
      <c r="AB540"/>
      <c r="AC540"/>
      <c r="AD540"/>
      <c r="AE540"/>
      <c r="AF540"/>
      <c r="AG540"/>
      <c r="AH540"/>
    </row>
    <row r="541" spans="2:34" s="7" customFormat="1">
      <c r="B541"/>
      <c r="C541"/>
      <c r="D541"/>
      <c r="E541"/>
      <c r="F541"/>
      <c r="G541"/>
      <c r="H541"/>
      <c r="I541"/>
      <c r="J541"/>
      <c r="K541"/>
      <c r="L541"/>
      <c r="M541"/>
      <c r="N541"/>
      <c r="O541"/>
      <c r="P541"/>
      <c r="Q541"/>
      <c r="R541"/>
      <c r="S541"/>
      <c r="T541"/>
      <c r="U541"/>
      <c r="V541"/>
      <c r="W541"/>
      <c r="X541"/>
      <c r="Y541"/>
      <c r="Z541"/>
      <c r="AA541"/>
      <c r="AB541"/>
      <c r="AC541"/>
      <c r="AD541"/>
      <c r="AE541"/>
      <c r="AF541"/>
      <c r="AG541"/>
      <c r="AH541"/>
    </row>
    <row r="542" spans="2:34" s="7" customFormat="1">
      <c r="B542"/>
      <c r="C542"/>
      <c r="D542"/>
      <c r="E542"/>
      <c r="F542"/>
      <c r="G542"/>
      <c r="H542"/>
      <c r="I542"/>
      <c r="J542"/>
      <c r="K542"/>
      <c r="L542"/>
      <c r="M542"/>
      <c r="N542"/>
      <c r="O542"/>
      <c r="P542"/>
      <c r="Q542"/>
      <c r="R542"/>
      <c r="S542"/>
      <c r="T542"/>
      <c r="U542"/>
      <c r="V542"/>
      <c r="W542"/>
      <c r="X542"/>
      <c r="Y542"/>
      <c r="Z542"/>
      <c r="AA542"/>
      <c r="AB542"/>
      <c r="AC542"/>
      <c r="AD542"/>
      <c r="AE542"/>
      <c r="AF542"/>
      <c r="AG542"/>
      <c r="AH542"/>
    </row>
    <row r="543" spans="2:34" s="7" customFormat="1">
      <c r="B543"/>
      <c r="C543"/>
      <c r="D543"/>
      <c r="E543"/>
      <c r="F543"/>
      <c r="G543"/>
      <c r="H543"/>
      <c r="I543"/>
      <c r="J543"/>
      <c r="K543"/>
      <c r="L543"/>
      <c r="M543"/>
      <c r="N543"/>
      <c r="O543"/>
      <c r="P543"/>
      <c r="Q543"/>
      <c r="R543"/>
      <c r="S543"/>
      <c r="T543"/>
      <c r="U543"/>
      <c r="V543"/>
      <c r="W543"/>
      <c r="X543"/>
      <c r="Y543"/>
      <c r="Z543"/>
      <c r="AA543"/>
      <c r="AB543"/>
      <c r="AC543"/>
      <c r="AD543"/>
      <c r="AE543"/>
      <c r="AF543"/>
      <c r="AG543"/>
      <c r="AH543"/>
    </row>
    <row r="544" spans="2:34" s="7" customFormat="1">
      <c r="B544"/>
      <c r="C544"/>
      <c r="D544"/>
      <c r="E544"/>
      <c r="F544"/>
      <c r="G544"/>
      <c r="H544"/>
      <c r="I544"/>
      <c r="J544"/>
      <c r="K544"/>
      <c r="L544"/>
      <c r="M544"/>
      <c r="N544"/>
      <c r="O544"/>
      <c r="P544"/>
      <c r="Q544"/>
      <c r="R544"/>
      <c r="S544"/>
      <c r="T544"/>
      <c r="U544"/>
      <c r="V544"/>
      <c r="W544"/>
      <c r="X544"/>
      <c r="Y544"/>
      <c r="Z544"/>
      <c r="AA544"/>
      <c r="AB544"/>
      <c r="AC544"/>
      <c r="AD544"/>
      <c r="AE544"/>
      <c r="AF544"/>
      <c r="AG544"/>
      <c r="AH544"/>
    </row>
    <row r="545" spans="2:34" s="7" customFormat="1">
      <c r="B545"/>
      <c r="C545"/>
      <c r="D545"/>
      <c r="E545"/>
      <c r="F545"/>
      <c r="G545"/>
      <c r="H545"/>
      <c r="I545"/>
      <c r="J545"/>
      <c r="K545"/>
      <c r="L545"/>
      <c r="M545"/>
      <c r="N545"/>
      <c r="O545"/>
      <c r="P545"/>
      <c r="Q545"/>
      <c r="R545"/>
      <c r="S545"/>
      <c r="T545"/>
      <c r="U545"/>
      <c r="V545"/>
      <c r="W545"/>
      <c r="X545"/>
      <c r="Y545"/>
      <c r="Z545"/>
      <c r="AA545"/>
      <c r="AB545"/>
      <c r="AC545"/>
      <c r="AD545"/>
      <c r="AE545"/>
      <c r="AF545"/>
      <c r="AG545"/>
      <c r="AH545"/>
    </row>
    <row r="546" spans="2:34" s="7" customFormat="1">
      <c r="B546"/>
      <c r="C546"/>
      <c r="D546"/>
      <c r="E546"/>
      <c r="F546"/>
      <c r="G546"/>
      <c r="H546"/>
      <c r="I546"/>
      <c r="J546"/>
      <c r="K546"/>
      <c r="L546"/>
      <c r="M546"/>
      <c r="N546"/>
      <c r="O546"/>
      <c r="P546"/>
      <c r="Q546"/>
      <c r="R546"/>
      <c r="S546"/>
      <c r="T546"/>
      <c r="U546"/>
      <c r="V546"/>
      <c r="W546"/>
      <c r="X546"/>
      <c r="Y546"/>
      <c r="Z546"/>
      <c r="AA546"/>
      <c r="AB546"/>
      <c r="AC546"/>
      <c r="AD546"/>
      <c r="AE546"/>
      <c r="AF546"/>
      <c r="AG546"/>
      <c r="AH546"/>
    </row>
    <row r="547" spans="2:34" s="7" customFormat="1">
      <c r="B547"/>
      <c r="C547"/>
      <c r="D547"/>
      <c r="E547"/>
      <c r="F547"/>
      <c r="G547"/>
      <c r="H547"/>
      <c r="I547"/>
      <c r="J547"/>
      <c r="K547"/>
      <c r="L547"/>
      <c r="M547"/>
      <c r="N547"/>
      <c r="O547"/>
      <c r="P547"/>
      <c r="Q547"/>
      <c r="R547"/>
      <c r="S547"/>
      <c r="T547"/>
      <c r="U547"/>
      <c r="V547"/>
      <c r="W547"/>
      <c r="X547"/>
      <c r="Y547"/>
      <c r="Z547"/>
      <c r="AA547"/>
      <c r="AB547"/>
      <c r="AC547"/>
      <c r="AD547"/>
      <c r="AE547"/>
      <c r="AF547"/>
      <c r="AG547"/>
      <c r="AH547"/>
    </row>
    <row r="548" spans="2:34" s="7" customFormat="1">
      <c r="B548"/>
      <c r="C548"/>
      <c r="D548"/>
      <c r="E548"/>
      <c r="F548"/>
      <c r="G548"/>
      <c r="H548"/>
      <c r="I548"/>
      <c r="J548"/>
      <c r="K548"/>
      <c r="L548"/>
      <c r="M548"/>
      <c r="N548"/>
      <c r="O548"/>
      <c r="P548"/>
      <c r="Q548"/>
      <c r="R548"/>
      <c r="S548"/>
      <c r="T548"/>
      <c r="U548"/>
      <c r="V548"/>
      <c r="W548"/>
      <c r="X548"/>
      <c r="Y548"/>
      <c r="Z548"/>
      <c r="AA548"/>
      <c r="AB548"/>
      <c r="AC548"/>
      <c r="AD548"/>
      <c r="AE548"/>
      <c r="AF548"/>
      <c r="AG548"/>
      <c r="AH548"/>
    </row>
    <row r="549" spans="2:34" s="7" customFormat="1">
      <c r="B549"/>
      <c r="C549"/>
      <c r="D549"/>
      <c r="E549"/>
      <c r="F549"/>
      <c r="G549"/>
      <c r="H549"/>
      <c r="I549"/>
      <c r="J549"/>
      <c r="K549"/>
      <c r="L549"/>
      <c r="M549"/>
      <c r="N549"/>
      <c r="O549"/>
      <c r="P549"/>
      <c r="Q549"/>
      <c r="R549"/>
      <c r="S549"/>
      <c r="T549"/>
      <c r="U549"/>
      <c r="V549"/>
      <c r="W549"/>
      <c r="X549"/>
      <c r="Y549"/>
      <c r="Z549"/>
      <c r="AA549"/>
      <c r="AB549"/>
      <c r="AC549"/>
      <c r="AD549"/>
      <c r="AE549"/>
      <c r="AF549"/>
      <c r="AG549"/>
      <c r="AH549"/>
    </row>
    <row r="550" spans="2:34" s="7" customFormat="1">
      <c r="B550"/>
      <c r="C550"/>
      <c r="D550"/>
      <c r="E550"/>
      <c r="F550"/>
      <c r="G550"/>
      <c r="H550"/>
      <c r="I550"/>
      <c r="J550"/>
      <c r="K550"/>
      <c r="L550"/>
      <c r="M550"/>
      <c r="N550"/>
      <c r="O550"/>
      <c r="P550"/>
      <c r="Q550"/>
      <c r="R550"/>
      <c r="S550"/>
      <c r="T550"/>
      <c r="U550"/>
      <c r="V550"/>
      <c r="W550"/>
      <c r="X550"/>
      <c r="Y550"/>
      <c r="Z550"/>
      <c r="AA550"/>
      <c r="AB550"/>
      <c r="AC550"/>
      <c r="AD550"/>
      <c r="AE550"/>
      <c r="AF550"/>
      <c r="AG550"/>
      <c r="AH550"/>
    </row>
    <row r="551" spans="2:34" s="7" customFormat="1">
      <c r="B551"/>
      <c r="C551"/>
      <c r="D551"/>
      <c r="E551"/>
      <c r="F551"/>
      <c r="G551"/>
      <c r="H551"/>
      <c r="I551"/>
      <c r="J551"/>
      <c r="K551"/>
      <c r="L551"/>
      <c r="M551"/>
      <c r="N551"/>
      <c r="O551"/>
      <c r="P551"/>
      <c r="Q551"/>
      <c r="R551"/>
      <c r="S551"/>
      <c r="T551"/>
      <c r="U551"/>
      <c r="V551"/>
      <c r="W551"/>
      <c r="X551"/>
      <c r="Y551"/>
      <c r="Z551"/>
      <c r="AA551"/>
      <c r="AB551"/>
      <c r="AC551"/>
      <c r="AD551"/>
      <c r="AE551"/>
      <c r="AF551"/>
      <c r="AG551"/>
      <c r="AH551"/>
    </row>
    <row r="552" spans="2:34" s="7" customFormat="1">
      <c r="B552"/>
      <c r="C552"/>
      <c r="D552"/>
      <c r="E552"/>
      <c r="F552"/>
      <c r="G552"/>
      <c r="H552"/>
      <c r="I552"/>
      <c r="J552"/>
      <c r="K552"/>
      <c r="L552"/>
      <c r="M552"/>
      <c r="N552"/>
      <c r="O552"/>
      <c r="P552"/>
      <c r="Q552"/>
      <c r="R552"/>
      <c r="S552"/>
      <c r="T552"/>
      <c r="U552"/>
      <c r="V552"/>
      <c r="W552"/>
      <c r="X552"/>
      <c r="Y552"/>
      <c r="Z552"/>
      <c r="AA552"/>
      <c r="AB552"/>
      <c r="AC552"/>
      <c r="AD552"/>
      <c r="AE552"/>
      <c r="AF552"/>
      <c r="AG552"/>
      <c r="AH552"/>
    </row>
    <row r="553" spans="2:34" s="7" customFormat="1">
      <c r="B553"/>
      <c r="C553"/>
      <c r="D553"/>
      <c r="E553"/>
      <c r="F553"/>
      <c r="G553"/>
      <c r="H553"/>
      <c r="I553"/>
      <c r="J553"/>
      <c r="K553"/>
      <c r="L553"/>
      <c r="M553"/>
      <c r="N553"/>
      <c r="O553"/>
      <c r="P553"/>
      <c r="Q553"/>
      <c r="R553"/>
      <c r="S553"/>
      <c r="T553"/>
      <c r="U553"/>
      <c r="V553"/>
      <c r="W553"/>
      <c r="X553"/>
      <c r="Y553"/>
      <c r="Z553"/>
      <c r="AA553"/>
      <c r="AB553"/>
      <c r="AC553"/>
      <c r="AD553"/>
      <c r="AE553"/>
      <c r="AF553"/>
      <c r="AG553"/>
      <c r="AH553"/>
    </row>
    <row r="554" spans="2:34" s="7" customFormat="1">
      <c r="B554"/>
      <c r="C554"/>
      <c r="D554"/>
      <c r="E554"/>
      <c r="F554"/>
      <c r="G554"/>
      <c r="H554"/>
      <c r="I554"/>
      <c r="J554"/>
      <c r="K554"/>
      <c r="L554"/>
      <c r="M554"/>
      <c r="N554"/>
      <c r="O554"/>
      <c r="P554"/>
      <c r="Q554"/>
      <c r="R554"/>
      <c r="S554"/>
      <c r="T554"/>
      <c r="U554"/>
      <c r="V554"/>
      <c r="W554"/>
      <c r="X554"/>
      <c r="Y554"/>
      <c r="Z554"/>
      <c r="AA554"/>
      <c r="AB554"/>
      <c r="AC554"/>
      <c r="AD554"/>
      <c r="AE554"/>
      <c r="AF554"/>
      <c r="AG554"/>
      <c r="AH554"/>
    </row>
    <row r="555" spans="2:34" s="7" customFormat="1">
      <c r="B555"/>
      <c r="C555"/>
      <c r="D555"/>
      <c r="E555"/>
      <c r="F555"/>
      <c r="G555"/>
      <c r="H555"/>
      <c r="I555"/>
      <c r="J555"/>
      <c r="K555"/>
      <c r="L555"/>
      <c r="M555"/>
      <c r="N555"/>
      <c r="O555"/>
      <c r="P555"/>
      <c r="Q555"/>
      <c r="R555"/>
      <c r="S555"/>
      <c r="T555"/>
      <c r="U555"/>
      <c r="V555"/>
      <c r="W555"/>
      <c r="X555"/>
      <c r="Y555"/>
      <c r="Z555"/>
      <c r="AA555"/>
      <c r="AB555"/>
      <c r="AC555"/>
      <c r="AD555"/>
      <c r="AE555"/>
      <c r="AF555"/>
      <c r="AG555"/>
      <c r="AH555"/>
    </row>
    <row r="556" spans="2:34" s="7" customFormat="1">
      <c r="B556"/>
      <c r="C556"/>
      <c r="D556"/>
      <c r="E556"/>
      <c r="F556"/>
      <c r="G556"/>
      <c r="H556"/>
      <c r="I556"/>
      <c r="J556"/>
      <c r="K556"/>
      <c r="L556"/>
      <c r="M556"/>
      <c r="N556"/>
      <c r="O556"/>
      <c r="P556"/>
      <c r="Q556"/>
      <c r="R556"/>
      <c r="S556"/>
      <c r="T556"/>
      <c r="U556"/>
      <c r="V556"/>
      <c r="W556"/>
      <c r="X556"/>
      <c r="Y556"/>
      <c r="Z556"/>
      <c r="AA556"/>
      <c r="AB556"/>
      <c r="AC556"/>
      <c r="AD556"/>
      <c r="AE556"/>
      <c r="AF556"/>
      <c r="AG556"/>
      <c r="AH556"/>
    </row>
    <row r="557" spans="2:34" s="7" customFormat="1">
      <c r="B557"/>
      <c r="C557"/>
      <c r="D557"/>
      <c r="E557"/>
      <c r="F557"/>
      <c r="G557"/>
      <c r="H557"/>
      <c r="I557"/>
      <c r="J557"/>
      <c r="K557"/>
      <c r="L557"/>
      <c r="M557"/>
      <c r="N557"/>
      <c r="O557"/>
      <c r="P557"/>
      <c r="Q557"/>
      <c r="R557"/>
      <c r="S557"/>
      <c r="T557"/>
      <c r="U557"/>
      <c r="V557"/>
      <c r="W557"/>
      <c r="X557"/>
      <c r="Y557"/>
      <c r="Z557"/>
      <c r="AA557"/>
      <c r="AB557"/>
      <c r="AC557"/>
      <c r="AD557"/>
      <c r="AE557"/>
      <c r="AF557"/>
      <c r="AG557"/>
      <c r="AH557"/>
    </row>
    <row r="558" spans="2:34" s="7" customFormat="1">
      <c r="B558"/>
      <c r="C558"/>
      <c r="D558"/>
      <c r="E558"/>
      <c r="F558"/>
      <c r="G558"/>
      <c r="H558"/>
      <c r="I558"/>
      <c r="J558"/>
      <c r="K558"/>
      <c r="L558"/>
      <c r="M558"/>
      <c r="N558"/>
      <c r="O558"/>
      <c r="P558"/>
      <c r="Q558"/>
      <c r="R558"/>
      <c r="S558"/>
      <c r="T558"/>
      <c r="U558"/>
      <c r="V558"/>
      <c r="W558"/>
      <c r="X558"/>
      <c r="Y558"/>
      <c r="Z558"/>
      <c r="AA558"/>
      <c r="AB558"/>
      <c r="AC558"/>
      <c r="AD558"/>
      <c r="AE558"/>
      <c r="AF558"/>
      <c r="AG558"/>
      <c r="AH558"/>
    </row>
    <row r="559" spans="2:34" s="7" customFormat="1">
      <c r="B559"/>
      <c r="C559"/>
      <c r="D559"/>
      <c r="E559"/>
      <c r="F559"/>
      <c r="G559"/>
      <c r="H559"/>
      <c r="I559"/>
      <c r="J559"/>
      <c r="K559"/>
      <c r="L559"/>
      <c r="M559"/>
      <c r="N559"/>
      <c r="O559"/>
      <c r="P559"/>
      <c r="Q559"/>
      <c r="R559"/>
      <c r="S559"/>
      <c r="T559"/>
      <c r="U559"/>
      <c r="V559"/>
      <c r="W559"/>
      <c r="X559"/>
      <c r="Y559"/>
      <c r="Z559"/>
      <c r="AA559"/>
      <c r="AB559"/>
      <c r="AC559"/>
      <c r="AD559"/>
      <c r="AE559"/>
      <c r="AF559"/>
      <c r="AG559"/>
      <c r="AH559"/>
    </row>
    <row r="560" spans="2:34" s="7" customFormat="1">
      <c r="B560"/>
      <c r="C560"/>
      <c r="D560"/>
      <c r="E560"/>
      <c r="F560"/>
      <c r="G560"/>
      <c r="H560"/>
      <c r="I560"/>
      <c r="J560"/>
      <c r="K560"/>
      <c r="L560"/>
      <c r="M560"/>
      <c r="N560"/>
      <c r="O560"/>
      <c r="P560"/>
      <c r="Q560"/>
      <c r="R560"/>
      <c r="S560"/>
      <c r="T560"/>
      <c r="U560"/>
      <c r="V560"/>
      <c r="W560"/>
      <c r="X560"/>
      <c r="Y560"/>
      <c r="Z560"/>
      <c r="AA560"/>
      <c r="AB560"/>
      <c r="AC560"/>
      <c r="AD560"/>
      <c r="AE560"/>
      <c r="AF560"/>
      <c r="AG560"/>
      <c r="AH560"/>
    </row>
    <row r="561" spans="2:34" s="7" customFormat="1">
      <c r="B561"/>
      <c r="C561"/>
      <c r="D561"/>
      <c r="E561"/>
      <c r="F561"/>
      <c r="G561"/>
      <c r="H561"/>
      <c r="I561"/>
      <c r="J561"/>
      <c r="K561"/>
      <c r="L561"/>
      <c r="M561"/>
      <c r="N561"/>
      <c r="O561"/>
      <c r="P561"/>
      <c r="Q561"/>
      <c r="R561"/>
      <c r="S561"/>
      <c r="T561"/>
      <c r="U561"/>
      <c r="V561"/>
      <c r="W561"/>
      <c r="X561"/>
      <c r="Y561"/>
      <c r="Z561"/>
      <c r="AA561"/>
      <c r="AB561"/>
      <c r="AC561"/>
      <c r="AD561"/>
      <c r="AE561"/>
      <c r="AF561"/>
      <c r="AG561"/>
      <c r="AH561"/>
    </row>
    <row r="562" spans="2:34" s="7" customFormat="1">
      <c r="B562"/>
      <c r="C562"/>
      <c r="D562"/>
      <c r="E562"/>
      <c r="F562"/>
      <c r="G562"/>
      <c r="H562"/>
      <c r="I562"/>
      <c r="J562"/>
      <c r="K562"/>
      <c r="L562"/>
      <c r="M562"/>
      <c r="N562"/>
      <c r="O562"/>
      <c r="P562"/>
      <c r="Q562"/>
      <c r="R562"/>
      <c r="S562"/>
      <c r="T562"/>
      <c r="U562"/>
      <c r="V562"/>
      <c r="W562"/>
      <c r="X562"/>
      <c r="Y562"/>
      <c r="Z562"/>
      <c r="AA562"/>
      <c r="AB562"/>
      <c r="AC562"/>
      <c r="AD562"/>
      <c r="AE562"/>
      <c r="AF562"/>
      <c r="AG562"/>
      <c r="AH562"/>
    </row>
    <row r="563" spans="2:34" s="7" customFormat="1">
      <c r="B563"/>
      <c r="C563"/>
      <c r="D563"/>
      <c r="E563"/>
      <c r="F563"/>
      <c r="G563"/>
      <c r="H563"/>
      <c r="I563"/>
      <c r="J563"/>
      <c r="K563"/>
      <c r="L563"/>
      <c r="M563"/>
      <c r="N563"/>
      <c r="O563"/>
      <c r="P563"/>
      <c r="Q563"/>
      <c r="R563"/>
      <c r="S563"/>
      <c r="T563"/>
      <c r="U563"/>
      <c r="V563"/>
      <c r="W563"/>
      <c r="X563"/>
      <c r="Y563"/>
      <c r="Z563"/>
      <c r="AA563"/>
      <c r="AB563"/>
      <c r="AC563"/>
      <c r="AD563"/>
      <c r="AE563"/>
      <c r="AF563"/>
      <c r="AG563"/>
      <c r="AH563"/>
    </row>
    <row r="564" spans="2:34" s="7" customFormat="1">
      <c r="B564"/>
      <c r="C564"/>
      <c r="D564"/>
      <c r="E564"/>
      <c r="F564"/>
      <c r="G564"/>
      <c r="H564"/>
      <c r="I564"/>
      <c r="J564"/>
      <c r="K564"/>
      <c r="L564"/>
      <c r="M564"/>
      <c r="N564"/>
      <c r="O564"/>
      <c r="P564"/>
      <c r="Q564"/>
      <c r="R564"/>
      <c r="S564"/>
      <c r="T564"/>
      <c r="U564"/>
      <c r="V564"/>
      <c r="W564"/>
      <c r="X564"/>
      <c r="Y564"/>
      <c r="Z564"/>
      <c r="AA564"/>
      <c r="AB564"/>
      <c r="AC564"/>
      <c r="AD564"/>
      <c r="AE564"/>
      <c r="AF564"/>
      <c r="AG564"/>
      <c r="AH564"/>
    </row>
    <row r="565" spans="2:34" s="7" customFormat="1">
      <c r="B565"/>
      <c r="C565"/>
      <c r="D565"/>
      <c r="E565"/>
      <c r="F565"/>
      <c r="G565"/>
      <c r="H565"/>
      <c r="I565"/>
      <c r="J565"/>
      <c r="K565"/>
      <c r="L565"/>
      <c r="M565"/>
      <c r="N565"/>
      <c r="O565"/>
      <c r="P565"/>
      <c r="Q565"/>
      <c r="R565"/>
      <c r="S565"/>
      <c r="T565"/>
      <c r="U565"/>
      <c r="V565"/>
      <c r="W565"/>
      <c r="X565"/>
      <c r="Y565"/>
      <c r="Z565"/>
      <c r="AA565"/>
      <c r="AB565"/>
      <c r="AC565"/>
      <c r="AD565"/>
      <c r="AE565"/>
      <c r="AF565"/>
      <c r="AG565"/>
      <c r="AH565"/>
    </row>
    <row r="566" spans="2:34" s="7" customFormat="1">
      <c r="B566"/>
      <c r="C566"/>
      <c r="D566"/>
      <c r="E566"/>
      <c r="F566"/>
      <c r="G566"/>
      <c r="H566"/>
      <c r="I566"/>
      <c r="J566"/>
      <c r="K566"/>
      <c r="L566"/>
      <c r="M566"/>
      <c r="N566"/>
      <c r="O566"/>
      <c r="P566"/>
      <c r="Q566"/>
      <c r="R566"/>
      <c r="S566"/>
      <c r="T566"/>
      <c r="U566"/>
      <c r="V566"/>
      <c r="W566"/>
      <c r="X566"/>
      <c r="Y566"/>
      <c r="Z566"/>
      <c r="AA566"/>
      <c r="AB566"/>
      <c r="AC566"/>
      <c r="AD566"/>
      <c r="AE566"/>
      <c r="AF566"/>
      <c r="AG566"/>
      <c r="AH566"/>
    </row>
    <row r="567" spans="2:34" s="7" customFormat="1">
      <c r="B567"/>
      <c r="C567"/>
      <c r="D567"/>
      <c r="E567"/>
      <c r="F567"/>
      <c r="G567"/>
      <c r="H567"/>
      <c r="I567"/>
      <c r="J567"/>
      <c r="K567"/>
      <c r="L567"/>
      <c r="M567"/>
      <c r="N567"/>
      <c r="O567"/>
      <c r="P567"/>
      <c r="Q567"/>
      <c r="R567"/>
      <c r="S567"/>
      <c r="T567"/>
      <c r="U567"/>
      <c r="V567"/>
      <c r="W567"/>
      <c r="X567"/>
      <c r="Y567"/>
      <c r="Z567"/>
      <c r="AA567"/>
      <c r="AB567"/>
      <c r="AC567"/>
      <c r="AD567"/>
      <c r="AE567"/>
      <c r="AF567"/>
      <c r="AG567"/>
      <c r="AH567"/>
    </row>
    <row r="568" spans="2:34" s="7" customFormat="1">
      <c r="B568"/>
      <c r="C568"/>
      <c r="D568"/>
      <c r="E568"/>
      <c r="F568"/>
      <c r="G568"/>
      <c r="H568"/>
      <c r="I568"/>
      <c r="J568"/>
      <c r="K568"/>
      <c r="L568"/>
      <c r="M568"/>
      <c r="N568"/>
      <c r="O568"/>
      <c r="P568"/>
      <c r="Q568"/>
      <c r="R568"/>
      <c r="S568"/>
      <c r="T568"/>
      <c r="U568"/>
      <c r="V568"/>
      <c r="W568"/>
      <c r="X568"/>
      <c r="Y568"/>
      <c r="Z568"/>
      <c r="AA568"/>
      <c r="AB568"/>
      <c r="AC568"/>
      <c r="AD568"/>
      <c r="AE568"/>
      <c r="AF568"/>
      <c r="AG568"/>
      <c r="AH568"/>
    </row>
    <row r="569" spans="2:34" s="7" customFormat="1">
      <c r="B569"/>
      <c r="C569"/>
      <c r="D569"/>
      <c r="E569"/>
      <c r="F569"/>
      <c r="G569"/>
      <c r="H569"/>
      <c r="I569"/>
      <c r="J569"/>
      <c r="K569"/>
      <c r="L569"/>
      <c r="M569"/>
      <c r="N569"/>
      <c r="O569"/>
      <c r="P569"/>
      <c r="Q569"/>
      <c r="R569"/>
      <c r="S569"/>
      <c r="T569"/>
      <c r="U569"/>
      <c r="V569"/>
      <c r="W569"/>
      <c r="X569"/>
      <c r="Y569"/>
      <c r="Z569"/>
      <c r="AA569"/>
      <c r="AB569"/>
      <c r="AC569"/>
      <c r="AD569"/>
      <c r="AE569"/>
      <c r="AF569"/>
      <c r="AG569"/>
      <c r="AH569"/>
    </row>
    <row r="570" spans="2:34" s="7" customFormat="1">
      <c r="B570"/>
      <c r="C570"/>
      <c r="D570"/>
      <c r="E570"/>
      <c r="F570"/>
      <c r="G570"/>
      <c r="H570"/>
      <c r="I570"/>
      <c r="J570"/>
      <c r="K570"/>
      <c r="L570"/>
      <c r="M570"/>
      <c r="N570"/>
      <c r="O570"/>
      <c r="P570"/>
      <c r="Q570"/>
      <c r="R570"/>
      <c r="S570"/>
      <c r="T570"/>
      <c r="U570"/>
      <c r="V570"/>
      <c r="W570"/>
      <c r="X570"/>
      <c r="Y570"/>
      <c r="Z570"/>
      <c r="AA570"/>
      <c r="AB570"/>
      <c r="AC570"/>
      <c r="AD570"/>
      <c r="AE570"/>
      <c r="AF570"/>
      <c r="AG570"/>
      <c r="AH570"/>
    </row>
    <row r="571" spans="2:34" s="7" customFormat="1">
      <c r="B571"/>
      <c r="C571"/>
      <c r="D571"/>
      <c r="E571"/>
      <c r="F571"/>
      <c r="G571"/>
      <c r="H571"/>
      <c r="I571"/>
      <c r="J571"/>
      <c r="K571"/>
      <c r="L571"/>
      <c r="M571"/>
      <c r="N571"/>
      <c r="O571"/>
      <c r="P571"/>
      <c r="Q571"/>
      <c r="R571"/>
      <c r="S571"/>
      <c r="T571"/>
      <c r="U571"/>
      <c r="V571"/>
      <c r="W571"/>
      <c r="X571"/>
      <c r="Y571"/>
      <c r="Z571"/>
      <c r="AA571"/>
      <c r="AB571"/>
      <c r="AC571"/>
      <c r="AD571"/>
      <c r="AE571"/>
      <c r="AF571"/>
      <c r="AG571"/>
      <c r="AH571"/>
    </row>
    <row r="572" spans="2:34" s="7" customFormat="1">
      <c r="B572"/>
      <c r="C572"/>
      <c r="D572"/>
      <c r="E572"/>
      <c r="F572"/>
      <c r="G572"/>
      <c r="H572"/>
      <c r="I572"/>
      <c r="J572"/>
      <c r="K572"/>
      <c r="L572"/>
      <c r="M572"/>
      <c r="N572"/>
      <c r="O572"/>
      <c r="P572"/>
      <c r="Q572"/>
      <c r="R572"/>
      <c r="S572"/>
      <c r="T572"/>
      <c r="U572"/>
      <c r="V572"/>
      <c r="W572"/>
      <c r="X572"/>
      <c r="Y572"/>
      <c r="Z572"/>
      <c r="AA572"/>
      <c r="AB572"/>
      <c r="AC572"/>
      <c r="AD572"/>
      <c r="AE572"/>
      <c r="AF572"/>
      <c r="AG572"/>
      <c r="AH572"/>
    </row>
    <row r="573" spans="2:34" s="7" customFormat="1">
      <c r="B573"/>
      <c r="C573"/>
      <c r="D573"/>
      <c r="E573"/>
      <c r="F573"/>
      <c r="G573"/>
      <c r="H573"/>
      <c r="I573"/>
      <c r="J573"/>
      <c r="K573"/>
      <c r="L573"/>
      <c r="M573"/>
      <c r="N573"/>
      <c r="O573"/>
      <c r="P573"/>
      <c r="Q573"/>
      <c r="R573"/>
      <c r="S573"/>
      <c r="T573"/>
      <c r="U573"/>
      <c r="V573"/>
      <c r="W573"/>
      <c r="X573"/>
      <c r="Y573"/>
      <c r="Z573"/>
      <c r="AA573"/>
      <c r="AB573"/>
      <c r="AC573"/>
      <c r="AD573"/>
      <c r="AE573"/>
      <c r="AF573"/>
      <c r="AG573"/>
      <c r="AH573"/>
    </row>
    <row r="574" spans="2:34" s="7" customFormat="1">
      <c r="B574"/>
      <c r="C574"/>
      <c r="D574"/>
      <c r="E574"/>
      <c r="F574"/>
      <c r="G574"/>
      <c r="H574"/>
      <c r="I574"/>
      <c r="J574"/>
      <c r="K574"/>
      <c r="L574"/>
      <c r="M574"/>
      <c r="N574"/>
      <c r="O574"/>
      <c r="P574"/>
      <c r="Q574"/>
      <c r="R574"/>
      <c r="S574"/>
      <c r="T574"/>
      <c r="U574"/>
      <c r="V574"/>
      <c r="W574"/>
      <c r="X574"/>
      <c r="Y574"/>
      <c r="Z574"/>
      <c r="AA574"/>
      <c r="AB574"/>
      <c r="AC574"/>
      <c r="AD574"/>
      <c r="AE574"/>
      <c r="AF574"/>
      <c r="AG574"/>
      <c r="AH574"/>
    </row>
    <row r="575" spans="2:34" s="7" customFormat="1">
      <c r="B575"/>
      <c r="C575"/>
      <c r="D575"/>
      <c r="E575"/>
      <c r="F575"/>
      <c r="G575"/>
      <c r="H575"/>
      <c r="I575"/>
      <c r="J575"/>
      <c r="K575"/>
      <c r="L575"/>
      <c r="M575"/>
      <c r="N575"/>
      <c r="O575"/>
      <c r="P575"/>
      <c r="Q575"/>
      <c r="R575"/>
      <c r="S575"/>
      <c r="T575"/>
      <c r="U575"/>
      <c r="V575"/>
      <c r="W575"/>
      <c r="X575"/>
      <c r="Y575"/>
      <c r="Z575"/>
      <c r="AA575"/>
      <c r="AB575"/>
      <c r="AC575"/>
      <c r="AD575"/>
      <c r="AE575"/>
      <c r="AF575"/>
      <c r="AG575"/>
      <c r="AH575"/>
    </row>
    <row r="576" spans="2:34" s="7" customFormat="1">
      <c r="B576"/>
      <c r="C576"/>
      <c r="D576"/>
      <c r="E576"/>
      <c r="F576"/>
      <c r="G576"/>
      <c r="H576"/>
      <c r="I576"/>
      <c r="J576"/>
      <c r="K576"/>
      <c r="L576"/>
      <c r="M576"/>
      <c r="N576"/>
      <c r="O576"/>
      <c r="P576"/>
      <c r="Q576"/>
      <c r="R576"/>
      <c r="S576"/>
      <c r="T576"/>
      <c r="U576"/>
      <c r="V576"/>
      <c r="W576"/>
      <c r="X576"/>
      <c r="Y576"/>
      <c r="Z576"/>
      <c r="AA576"/>
      <c r="AB576"/>
      <c r="AC576"/>
      <c r="AD576"/>
      <c r="AE576"/>
      <c r="AF576"/>
      <c r="AG576"/>
      <c r="AH576"/>
    </row>
    <row r="577" spans="2:34" s="7" customFormat="1">
      <c r="B577"/>
      <c r="C577"/>
      <c r="D577"/>
      <c r="E577"/>
      <c r="F577"/>
      <c r="G577"/>
      <c r="H577"/>
      <c r="I577"/>
      <c r="J577"/>
      <c r="K577"/>
      <c r="L577"/>
      <c r="M577"/>
      <c r="N577"/>
      <c r="O577"/>
      <c r="P577"/>
      <c r="Q577"/>
      <c r="R577"/>
      <c r="S577"/>
      <c r="T577"/>
      <c r="U577"/>
      <c r="V577"/>
      <c r="W577"/>
      <c r="X577"/>
      <c r="Y577"/>
      <c r="Z577"/>
      <c r="AA577"/>
      <c r="AB577"/>
      <c r="AC577"/>
      <c r="AD577"/>
      <c r="AE577"/>
      <c r="AF577"/>
      <c r="AG577"/>
      <c r="AH577"/>
    </row>
    <row r="578" spans="2:34" s="7" customFormat="1">
      <c r="B578"/>
      <c r="C578"/>
      <c r="D578"/>
      <c r="E578"/>
      <c r="F578"/>
      <c r="G578"/>
      <c r="H578"/>
      <c r="I578"/>
      <c r="J578"/>
      <c r="K578"/>
      <c r="L578"/>
      <c r="M578"/>
      <c r="N578"/>
      <c r="O578"/>
      <c r="P578"/>
      <c r="Q578"/>
      <c r="R578"/>
      <c r="S578"/>
      <c r="T578"/>
      <c r="U578"/>
      <c r="V578"/>
      <c r="W578"/>
      <c r="X578"/>
      <c r="Y578"/>
      <c r="Z578"/>
      <c r="AA578"/>
      <c r="AB578"/>
      <c r="AC578"/>
      <c r="AD578"/>
      <c r="AE578"/>
      <c r="AF578"/>
      <c r="AG578"/>
      <c r="AH578"/>
    </row>
    <row r="579" spans="2:34" s="7" customFormat="1">
      <c r="B579"/>
      <c r="C579"/>
      <c r="D579"/>
      <c r="E579"/>
      <c r="F579"/>
      <c r="G579"/>
      <c r="H579"/>
      <c r="I579"/>
      <c r="J579"/>
      <c r="K579"/>
      <c r="L579"/>
      <c r="M579"/>
      <c r="N579"/>
      <c r="O579"/>
      <c r="P579"/>
      <c r="Q579"/>
      <c r="R579"/>
      <c r="S579"/>
      <c r="T579"/>
      <c r="U579"/>
      <c r="V579"/>
      <c r="W579"/>
      <c r="X579"/>
      <c r="Y579"/>
      <c r="Z579"/>
      <c r="AA579"/>
      <c r="AB579"/>
      <c r="AC579"/>
      <c r="AD579"/>
      <c r="AE579"/>
      <c r="AF579"/>
      <c r="AG579"/>
      <c r="AH579"/>
    </row>
    <row r="580" spans="2:34" s="7" customFormat="1">
      <c r="B580"/>
      <c r="C580"/>
      <c r="D580"/>
      <c r="E580"/>
      <c r="F580"/>
      <c r="G580"/>
      <c r="H580"/>
      <c r="I580"/>
      <c r="J580"/>
      <c r="K580"/>
      <c r="L580"/>
      <c r="M580"/>
      <c r="N580"/>
      <c r="O580"/>
      <c r="P580"/>
      <c r="Q580"/>
      <c r="R580"/>
      <c r="S580"/>
      <c r="T580"/>
      <c r="U580"/>
      <c r="V580"/>
      <c r="W580"/>
      <c r="X580"/>
      <c r="Y580"/>
      <c r="Z580"/>
      <c r="AA580"/>
      <c r="AB580"/>
      <c r="AC580"/>
      <c r="AD580"/>
      <c r="AE580"/>
      <c r="AF580"/>
      <c r="AG580"/>
      <c r="AH580"/>
    </row>
    <row r="581" spans="2:34" s="7" customFormat="1">
      <c r="B581"/>
      <c r="C581"/>
      <c r="D581"/>
      <c r="E581"/>
      <c r="F581"/>
      <c r="G581"/>
      <c r="H581"/>
      <c r="I581"/>
      <c r="J581"/>
      <c r="K581"/>
      <c r="L581"/>
      <c r="M581"/>
      <c r="N581"/>
      <c r="O581"/>
      <c r="P581"/>
      <c r="Q581"/>
      <c r="R581"/>
      <c r="S581"/>
      <c r="T581"/>
      <c r="U581"/>
      <c r="V581"/>
      <c r="W581"/>
      <c r="X581"/>
      <c r="Y581"/>
      <c r="Z581"/>
      <c r="AA581"/>
      <c r="AB581"/>
      <c r="AC581"/>
      <c r="AD581"/>
      <c r="AE581"/>
      <c r="AF581"/>
      <c r="AG581"/>
      <c r="AH581"/>
    </row>
    <row r="582" spans="2:34" s="7" customFormat="1">
      <c r="B582"/>
      <c r="C582"/>
      <c r="D582"/>
      <c r="E582"/>
      <c r="F582"/>
      <c r="G582"/>
      <c r="H582"/>
      <c r="I582"/>
      <c r="J582"/>
      <c r="K582"/>
      <c r="L582"/>
      <c r="M582"/>
      <c r="N582"/>
      <c r="O582"/>
      <c r="P582"/>
      <c r="Q582"/>
      <c r="R582"/>
      <c r="S582"/>
      <c r="T582"/>
      <c r="U582"/>
      <c r="V582"/>
      <c r="W582"/>
      <c r="X582"/>
      <c r="Y582"/>
      <c r="Z582"/>
      <c r="AA582"/>
      <c r="AB582"/>
      <c r="AC582"/>
      <c r="AD582"/>
      <c r="AE582"/>
      <c r="AF582"/>
      <c r="AG582"/>
      <c r="AH582"/>
    </row>
    <row r="583" spans="2:34" s="7" customFormat="1">
      <c r="B583"/>
      <c r="C583"/>
      <c r="D583"/>
      <c r="E583"/>
      <c r="F583"/>
      <c r="G583"/>
      <c r="H583"/>
      <c r="I583"/>
      <c r="J583"/>
      <c r="K583"/>
      <c r="L583"/>
      <c r="M583"/>
      <c r="N583"/>
      <c r="O583"/>
      <c r="P583"/>
      <c r="Q583"/>
      <c r="R583"/>
      <c r="S583"/>
      <c r="T583"/>
      <c r="U583"/>
      <c r="V583"/>
      <c r="W583"/>
      <c r="X583"/>
      <c r="Y583"/>
      <c r="Z583"/>
      <c r="AA583"/>
      <c r="AB583"/>
      <c r="AC583"/>
      <c r="AD583"/>
      <c r="AE583"/>
      <c r="AF583"/>
      <c r="AG583"/>
      <c r="AH583"/>
    </row>
    <row r="584" spans="2:34" s="7" customFormat="1">
      <c r="B584"/>
      <c r="C584"/>
      <c r="D584"/>
      <c r="E584"/>
      <c r="F584"/>
      <c r="G584"/>
      <c r="H584"/>
      <c r="I584"/>
      <c r="J584"/>
      <c r="K584"/>
      <c r="L584"/>
      <c r="M584"/>
      <c r="N584"/>
      <c r="O584"/>
      <c r="P584"/>
      <c r="Q584"/>
      <c r="R584"/>
      <c r="S584"/>
      <c r="T584"/>
      <c r="U584"/>
      <c r="V584"/>
      <c r="W584"/>
      <c r="X584"/>
      <c r="Y584"/>
      <c r="Z584"/>
      <c r="AA584"/>
      <c r="AB584"/>
      <c r="AC584"/>
      <c r="AD584"/>
      <c r="AE584"/>
      <c r="AF584"/>
      <c r="AG584"/>
      <c r="AH584"/>
    </row>
    <row r="585" spans="2:34" s="7" customFormat="1">
      <c r="B585"/>
      <c r="C585"/>
      <c r="D585"/>
      <c r="E585"/>
      <c r="F585"/>
      <c r="G585"/>
      <c r="H585"/>
      <c r="I585"/>
      <c r="J585"/>
      <c r="K585"/>
      <c r="L585"/>
      <c r="M585"/>
      <c r="N585"/>
      <c r="O585"/>
      <c r="P585"/>
      <c r="Q585"/>
      <c r="R585"/>
      <c r="S585"/>
      <c r="T585"/>
      <c r="U585"/>
      <c r="V585"/>
      <c r="W585"/>
      <c r="X585"/>
      <c r="Y585"/>
      <c r="Z585"/>
      <c r="AA585"/>
      <c r="AB585"/>
      <c r="AC585"/>
      <c r="AD585"/>
      <c r="AE585"/>
      <c r="AF585"/>
      <c r="AG585"/>
      <c r="AH585"/>
    </row>
    <row r="586" spans="2:34" s="7" customFormat="1">
      <c r="B586"/>
      <c r="C586"/>
      <c r="D586"/>
      <c r="E586"/>
      <c r="F586"/>
      <c r="G586"/>
      <c r="H586"/>
      <c r="I586"/>
      <c r="J586"/>
      <c r="K586"/>
      <c r="L586"/>
      <c r="M586"/>
      <c r="N586"/>
      <c r="O586"/>
      <c r="P586"/>
      <c r="Q586"/>
      <c r="R586"/>
      <c r="S586"/>
      <c r="T586"/>
      <c r="U586"/>
      <c r="V586"/>
      <c r="W586"/>
      <c r="X586"/>
      <c r="Y586"/>
      <c r="Z586"/>
      <c r="AA586"/>
      <c r="AB586"/>
      <c r="AC586"/>
      <c r="AD586"/>
      <c r="AE586"/>
      <c r="AF586"/>
      <c r="AG586"/>
      <c r="AH586"/>
    </row>
    <row r="587" spans="2:34" s="7" customFormat="1">
      <c r="B587"/>
      <c r="C587"/>
      <c r="D587"/>
      <c r="E587"/>
      <c r="F587"/>
      <c r="G587"/>
      <c r="H587"/>
      <c r="I587"/>
      <c r="J587"/>
      <c r="K587"/>
      <c r="L587"/>
      <c r="M587"/>
      <c r="N587"/>
      <c r="O587"/>
      <c r="P587"/>
      <c r="Q587"/>
      <c r="R587"/>
      <c r="S587"/>
      <c r="T587"/>
      <c r="U587"/>
      <c r="V587"/>
      <c r="W587"/>
      <c r="X587"/>
      <c r="Y587"/>
      <c r="Z587"/>
      <c r="AA587"/>
      <c r="AB587"/>
      <c r="AC587"/>
      <c r="AD587"/>
      <c r="AE587"/>
      <c r="AF587"/>
      <c r="AG587"/>
      <c r="AH587"/>
    </row>
    <row r="588" spans="2:34" s="7" customFormat="1">
      <c r="B588"/>
      <c r="C588"/>
      <c r="D588"/>
      <c r="E588"/>
      <c r="F588"/>
      <c r="G588"/>
      <c r="H588"/>
      <c r="I588"/>
      <c r="J588"/>
      <c r="K588"/>
      <c r="L588"/>
      <c r="M588"/>
      <c r="N588"/>
      <c r="O588"/>
      <c r="P588"/>
      <c r="Q588"/>
      <c r="R588"/>
      <c r="S588"/>
      <c r="T588"/>
      <c r="U588"/>
      <c r="V588"/>
      <c r="W588"/>
      <c r="X588"/>
      <c r="Y588"/>
      <c r="Z588"/>
      <c r="AA588"/>
      <c r="AB588"/>
      <c r="AC588"/>
      <c r="AD588"/>
      <c r="AE588"/>
      <c r="AF588"/>
      <c r="AG588"/>
      <c r="AH588"/>
    </row>
    <row r="589" spans="2:34" s="7" customFormat="1">
      <c r="B589"/>
      <c r="C589"/>
      <c r="D589"/>
      <c r="E589"/>
      <c r="F589"/>
      <c r="G589"/>
      <c r="H589"/>
      <c r="I589"/>
      <c r="J589"/>
      <c r="K589"/>
      <c r="L589"/>
      <c r="M589"/>
      <c r="N589"/>
      <c r="O589"/>
      <c r="P589"/>
      <c r="Q589"/>
      <c r="R589"/>
      <c r="S589"/>
      <c r="T589"/>
      <c r="U589"/>
      <c r="V589"/>
      <c r="W589"/>
      <c r="X589"/>
      <c r="Y589"/>
      <c r="Z589"/>
      <c r="AA589"/>
      <c r="AB589"/>
      <c r="AC589"/>
      <c r="AD589"/>
      <c r="AE589"/>
      <c r="AF589"/>
      <c r="AG589"/>
      <c r="AH589"/>
    </row>
    <row r="590" spans="2:34" s="7" customFormat="1">
      <c r="B590"/>
      <c r="C590"/>
      <c r="D590"/>
      <c r="E590"/>
      <c r="F590"/>
      <c r="G590"/>
      <c r="H590"/>
      <c r="I590"/>
      <c r="J590"/>
      <c r="K590"/>
      <c r="L590"/>
      <c r="M590"/>
      <c r="N590"/>
      <c r="O590"/>
      <c r="P590"/>
      <c r="Q590"/>
      <c r="R590"/>
      <c r="S590"/>
      <c r="T590"/>
      <c r="U590"/>
      <c r="V590"/>
      <c r="W590"/>
      <c r="X590"/>
      <c r="Y590"/>
      <c r="Z590"/>
      <c r="AA590"/>
      <c r="AB590"/>
      <c r="AC590"/>
      <c r="AD590"/>
      <c r="AE590"/>
      <c r="AF590"/>
      <c r="AG590"/>
      <c r="AH590"/>
    </row>
    <row r="591" spans="2:34" s="7" customFormat="1">
      <c r="B591"/>
      <c r="C591"/>
      <c r="D591"/>
      <c r="E591"/>
      <c r="F591"/>
      <c r="G591"/>
      <c r="H591"/>
      <c r="I591"/>
      <c r="J591"/>
      <c r="K591"/>
      <c r="L591"/>
      <c r="M591"/>
      <c r="N591"/>
      <c r="O591"/>
      <c r="P591"/>
      <c r="Q591"/>
      <c r="R591"/>
      <c r="S591"/>
      <c r="T591"/>
      <c r="U591"/>
      <c r="V591"/>
      <c r="W591"/>
      <c r="X591"/>
      <c r="Y591"/>
      <c r="Z591"/>
      <c r="AA591"/>
      <c r="AB591"/>
      <c r="AC591"/>
      <c r="AD591"/>
      <c r="AE591"/>
      <c r="AF591"/>
      <c r="AG591"/>
      <c r="AH591"/>
    </row>
    <row r="592" spans="2:34" s="7" customFormat="1">
      <c r="B592"/>
      <c r="C592"/>
      <c r="D592"/>
      <c r="E592"/>
      <c r="F592"/>
      <c r="G592"/>
      <c r="H592"/>
      <c r="I592"/>
      <c r="J592"/>
      <c r="K592"/>
      <c r="L592"/>
      <c r="M592"/>
      <c r="N592"/>
      <c r="O592"/>
      <c r="P592"/>
      <c r="Q592"/>
      <c r="R592"/>
      <c r="S592"/>
      <c r="T592"/>
      <c r="U592"/>
      <c r="V592"/>
      <c r="W592"/>
      <c r="X592"/>
      <c r="Y592"/>
      <c r="Z592"/>
      <c r="AA592"/>
      <c r="AB592"/>
      <c r="AC592"/>
      <c r="AD592"/>
      <c r="AE592"/>
      <c r="AF592"/>
      <c r="AG592"/>
      <c r="AH592"/>
    </row>
    <row r="593" spans="2:34" s="7" customFormat="1">
      <c r="B593"/>
      <c r="C593"/>
      <c r="D593"/>
      <c r="E593"/>
      <c r="F593"/>
      <c r="G593"/>
      <c r="H593"/>
      <c r="I593"/>
      <c r="J593"/>
      <c r="K593"/>
      <c r="L593"/>
      <c r="M593"/>
      <c r="N593"/>
      <c r="O593"/>
      <c r="P593"/>
      <c r="Q593"/>
      <c r="R593"/>
      <c r="S593"/>
      <c r="T593"/>
      <c r="U593"/>
      <c r="V593"/>
      <c r="W593"/>
      <c r="X593"/>
      <c r="Y593"/>
      <c r="Z593"/>
      <c r="AA593"/>
      <c r="AB593"/>
      <c r="AC593"/>
      <c r="AD593"/>
      <c r="AE593"/>
      <c r="AF593"/>
      <c r="AG593"/>
      <c r="AH593"/>
    </row>
    <row r="594" spans="2:34" s="7" customFormat="1">
      <c r="B594"/>
      <c r="C594"/>
      <c r="D594"/>
      <c r="E594"/>
      <c r="F594"/>
      <c r="G594"/>
      <c r="H594"/>
      <c r="I594"/>
      <c r="J594"/>
      <c r="K594"/>
      <c r="L594"/>
      <c r="M594"/>
      <c r="N594"/>
      <c r="O594"/>
      <c r="P594"/>
      <c r="Q594"/>
      <c r="R594"/>
      <c r="S594"/>
      <c r="T594"/>
      <c r="U594"/>
      <c r="V594"/>
      <c r="W594"/>
      <c r="X594"/>
      <c r="Y594"/>
      <c r="Z594"/>
      <c r="AA594"/>
      <c r="AB594"/>
      <c r="AC594"/>
      <c r="AD594"/>
      <c r="AE594"/>
      <c r="AF594"/>
      <c r="AG594"/>
      <c r="AH594"/>
    </row>
    <row r="595" spans="2:34" s="7" customFormat="1">
      <c r="B595"/>
      <c r="C595"/>
      <c r="D595"/>
      <c r="E595"/>
      <c r="F595"/>
      <c r="G595"/>
      <c r="H595"/>
      <c r="I595"/>
      <c r="J595"/>
      <c r="K595"/>
      <c r="L595"/>
      <c r="M595"/>
      <c r="N595"/>
      <c r="O595"/>
      <c r="P595"/>
      <c r="Q595"/>
      <c r="R595"/>
      <c r="S595"/>
      <c r="T595"/>
      <c r="U595"/>
      <c r="V595"/>
      <c r="W595"/>
      <c r="X595"/>
      <c r="Y595"/>
      <c r="Z595"/>
      <c r="AA595"/>
      <c r="AB595"/>
      <c r="AC595"/>
      <c r="AD595"/>
      <c r="AE595"/>
      <c r="AF595"/>
      <c r="AG595"/>
      <c r="AH595"/>
    </row>
    <row r="596" spans="2:34" s="7" customFormat="1">
      <c r="B596"/>
      <c r="C596"/>
      <c r="D596"/>
      <c r="E596"/>
      <c r="F596"/>
      <c r="G596"/>
      <c r="H596"/>
      <c r="I596"/>
      <c r="J596"/>
      <c r="K596"/>
      <c r="L596"/>
      <c r="M596"/>
      <c r="N596"/>
      <c r="O596"/>
      <c r="P596"/>
      <c r="Q596"/>
      <c r="R596"/>
      <c r="S596"/>
      <c r="T596"/>
      <c r="U596"/>
      <c r="V596"/>
      <c r="W596"/>
      <c r="X596"/>
      <c r="Y596"/>
      <c r="Z596"/>
      <c r="AA596"/>
      <c r="AB596"/>
      <c r="AC596"/>
      <c r="AD596"/>
      <c r="AE596"/>
      <c r="AF596"/>
      <c r="AG596"/>
      <c r="AH596"/>
    </row>
    <row r="597" spans="2:34" s="7" customFormat="1">
      <c r="B597"/>
      <c r="C597"/>
      <c r="D597"/>
      <c r="E597"/>
      <c r="F597"/>
      <c r="G597"/>
      <c r="H597"/>
      <c r="I597"/>
      <c r="J597"/>
      <c r="K597"/>
      <c r="L597"/>
      <c r="M597"/>
      <c r="N597"/>
      <c r="O597"/>
      <c r="P597"/>
      <c r="Q597"/>
      <c r="R597"/>
      <c r="S597"/>
      <c r="T597"/>
      <c r="U597"/>
      <c r="V597"/>
      <c r="W597"/>
      <c r="X597"/>
      <c r="Y597"/>
      <c r="Z597"/>
      <c r="AA597"/>
      <c r="AB597"/>
      <c r="AC597"/>
      <c r="AD597"/>
      <c r="AE597"/>
      <c r="AF597"/>
      <c r="AG597"/>
      <c r="AH597"/>
    </row>
    <row r="598" spans="2:34" s="7" customFormat="1">
      <c r="B598"/>
      <c r="C598"/>
      <c r="D598"/>
      <c r="E598"/>
      <c r="F598"/>
      <c r="G598"/>
      <c r="H598"/>
      <c r="I598"/>
      <c r="J598"/>
      <c r="K598"/>
      <c r="L598"/>
      <c r="M598"/>
      <c r="N598"/>
      <c r="O598"/>
      <c r="P598"/>
      <c r="Q598"/>
      <c r="R598"/>
      <c r="S598"/>
      <c r="T598"/>
      <c r="U598"/>
      <c r="V598"/>
      <c r="W598"/>
      <c r="X598"/>
      <c r="Y598"/>
      <c r="Z598"/>
      <c r="AA598"/>
      <c r="AB598"/>
      <c r="AC598"/>
      <c r="AD598"/>
      <c r="AE598"/>
      <c r="AF598"/>
      <c r="AG598"/>
      <c r="AH598"/>
    </row>
    <row r="599" spans="2:34" s="7" customFormat="1">
      <c r="B599"/>
      <c r="C599"/>
      <c r="D599"/>
      <c r="E599"/>
      <c r="F599"/>
      <c r="G599"/>
      <c r="H599"/>
      <c r="I599"/>
      <c r="J599"/>
      <c r="K599"/>
      <c r="L599"/>
      <c r="M599"/>
      <c r="N599"/>
      <c r="O599"/>
      <c r="P599"/>
      <c r="Q599"/>
      <c r="R599"/>
      <c r="S599"/>
      <c r="T599"/>
      <c r="U599"/>
      <c r="V599"/>
      <c r="W599"/>
      <c r="X599"/>
      <c r="Y599"/>
      <c r="Z599"/>
      <c r="AA599"/>
      <c r="AB599"/>
      <c r="AC599"/>
      <c r="AD599"/>
      <c r="AE599"/>
      <c r="AF599"/>
      <c r="AG599"/>
      <c r="AH599"/>
    </row>
    <row r="600" spans="2:34" s="7" customFormat="1">
      <c r="B600"/>
      <c r="C600"/>
      <c r="D600"/>
      <c r="E600"/>
      <c r="F600"/>
      <c r="G600"/>
      <c r="H600"/>
      <c r="I600"/>
      <c r="J600"/>
      <c r="K600"/>
      <c r="L600"/>
      <c r="M600"/>
      <c r="N600"/>
      <c r="O600"/>
      <c r="P600"/>
      <c r="Q600"/>
      <c r="R600"/>
      <c r="S600"/>
      <c r="T600"/>
      <c r="U600"/>
      <c r="V600"/>
      <c r="W600"/>
      <c r="X600"/>
      <c r="Y600"/>
      <c r="Z600"/>
      <c r="AA600"/>
      <c r="AB600"/>
      <c r="AC600"/>
      <c r="AD600"/>
      <c r="AE600"/>
      <c r="AF600"/>
      <c r="AG600"/>
      <c r="AH600"/>
    </row>
    <row r="601" spans="2:34" s="7" customFormat="1">
      <c r="B601"/>
      <c r="C601"/>
      <c r="D601"/>
      <c r="E601"/>
      <c r="F601"/>
      <c r="G601"/>
      <c r="H601"/>
      <c r="I601"/>
      <c r="J601"/>
      <c r="K601"/>
      <c r="L601"/>
      <c r="M601"/>
      <c r="N601"/>
      <c r="O601"/>
      <c r="P601"/>
      <c r="Q601"/>
      <c r="R601"/>
      <c r="S601"/>
      <c r="T601"/>
      <c r="U601"/>
      <c r="V601"/>
      <c r="W601"/>
      <c r="X601"/>
      <c r="Y601"/>
      <c r="Z601"/>
      <c r="AA601"/>
      <c r="AB601"/>
      <c r="AC601"/>
      <c r="AD601"/>
      <c r="AE601"/>
      <c r="AF601"/>
      <c r="AG601"/>
      <c r="AH601"/>
    </row>
    <row r="602" spans="2:34" s="7" customFormat="1">
      <c r="B602"/>
      <c r="C602"/>
      <c r="D602"/>
      <c r="E602"/>
      <c r="F602"/>
      <c r="G602"/>
      <c r="H602"/>
      <c r="I602"/>
      <c r="J602"/>
      <c r="K602"/>
      <c r="L602"/>
      <c r="M602"/>
      <c r="N602"/>
      <c r="O602"/>
      <c r="P602"/>
      <c r="Q602"/>
      <c r="R602"/>
      <c r="S602"/>
      <c r="T602"/>
      <c r="U602"/>
      <c r="V602"/>
      <c r="W602"/>
      <c r="X602"/>
      <c r="Y602"/>
      <c r="Z602"/>
      <c r="AA602"/>
      <c r="AB602"/>
      <c r="AC602"/>
      <c r="AD602"/>
      <c r="AE602"/>
      <c r="AF602"/>
      <c r="AG602"/>
      <c r="AH602"/>
    </row>
    <row r="603" spans="2:34" s="7" customFormat="1">
      <c r="B603"/>
      <c r="C603"/>
      <c r="D603"/>
      <c r="E603"/>
      <c r="F603"/>
      <c r="G603"/>
      <c r="H603"/>
      <c r="I603"/>
      <c r="J603"/>
      <c r="K603"/>
      <c r="L603"/>
      <c r="M603"/>
      <c r="N603"/>
      <c r="O603"/>
      <c r="P603"/>
      <c r="Q603"/>
      <c r="R603"/>
      <c r="S603"/>
      <c r="T603"/>
      <c r="U603"/>
      <c r="V603"/>
      <c r="W603"/>
      <c r="X603"/>
      <c r="Y603"/>
      <c r="Z603"/>
      <c r="AA603"/>
      <c r="AB603"/>
      <c r="AC603"/>
      <c r="AD603"/>
      <c r="AE603"/>
      <c r="AF603"/>
      <c r="AG603"/>
      <c r="AH603"/>
    </row>
    <row r="604" spans="2:34" s="7" customFormat="1">
      <c r="B604"/>
      <c r="C604"/>
      <c r="D604"/>
      <c r="E604"/>
      <c r="F604"/>
      <c r="G604"/>
      <c r="H604"/>
      <c r="I604"/>
      <c r="J604"/>
      <c r="K604"/>
      <c r="L604"/>
      <c r="M604"/>
      <c r="N604"/>
      <c r="O604"/>
      <c r="P604"/>
      <c r="Q604"/>
      <c r="R604"/>
      <c r="S604"/>
      <c r="T604"/>
      <c r="U604"/>
      <c r="V604"/>
      <c r="W604"/>
      <c r="X604"/>
      <c r="Y604"/>
      <c r="Z604"/>
      <c r="AA604"/>
      <c r="AB604"/>
      <c r="AC604"/>
      <c r="AD604"/>
      <c r="AE604"/>
      <c r="AF604"/>
      <c r="AG604"/>
      <c r="AH604"/>
    </row>
    <row r="605" spans="2:34" s="7" customFormat="1">
      <c r="B605"/>
      <c r="C605"/>
      <c r="D605"/>
      <c r="E605"/>
      <c r="F605"/>
      <c r="G605"/>
      <c r="H605"/>
      <c r="I605"/>
      <c r="J605"/>
      <c r="K605"/>
      <c r="L605"/>
      <c r="M605"/>
      <c r="N605"/>
      <c r="O605"/>
      <c r="P605"/>
      <c r="Q605"/>
      <c r="R605"/>
      <c r="S605"/>
      <c r="T605"/>
      <c r="U605"/>
      <c r="V605"/>
      <c r="W605"/>
      <c r="X605"/>
      <c r="Y605"/>
      <c r="Z605"/>
      <c r="AA605"/>
      <c r="AB605"/>
      <c r="AC605"/>
      <c r="AD605"/>
      <c r="AE605"/>
      <c r="AF605"/>
      <c r="AG605"/>
      <c r="AH605"/>
    </row>
    <row r="606" spans="2:34" s="7" customFormat="1">
      <c r="B606"/>
      <c r="C606"/>
      <c r="D606"/>
      <c r="E606"/>
      <c r="F606"/>
      <c r="G606"/>
      <c r="H606"/>
      <c r="I606"/>
      <c r="J606"/>
      <c r="K606"/>
      <c r="L606"/>
      <c r="M606"/>
      <c r="N606"/>
      <c r="O606"/>
      <c r="P606"/>
      <c r="Q606"/>
      <c r="R606"/>
      <c r="S606"/>
      <c r="T606"/>
      <c r="U606"/>
      <c r="V606"/>
      <c r="W606"/>
      <c r="X606"/>
      <c r="Y606"/>
      <c r="Z606"/>
      <c r="AA606"/>
      <c r="AB606"/>
      <c r="AC606"/>
      <c r="AD606"/>
      <c r="AE606"/>
      <c r="AF606"/>
      <c r="AG606"/>
      <c r="AH606"/>
    </row>
    <row r="607" spans="2:34" s="7" customFormat="1">
      <c r="B607"/>
      <c r="C607"/>
      <c r="D607"/>
      <c r="E607"/>
      <c r="F607"/>
      <c r="G607"/>
      <c r="H607"/>
      <c r="I607"/>
      <c r="J607"/>
      <c r="K607"/>
      <c r="L607"/>
      <c r="M607"/>
      <c r="N607"/>
      <c r="O607"/>
      <c r="P607"/>
      <c r="Q607"/>
      <c r="R607"/>
      <c r="S607"/>
      <c r="T607"/>
      <c r="U607"/>
      <c r="V607"/>
      <c r="W607"/>
      <c r="X607"/>
      <c r="Y607"/>
      <c r="Z607"/>
      <c r="AA607"/>
      <c r="AB607"/>
      <c r="AC607"/>
      <c r="AD607"/>
      <c r="AE607"/>
      <c r="AF607"/>
      <c r="AG607"/>
      <c r="AH607"/>
    </row>
    <row r="608" spans="2:34" s="7" customFormat="1">
      <c r="B608"/>
      <c r="C608"/>
      <c r="D608"/>
      <c r="E608"/>
      <c r="F608"/>
      <c r="G608"/>
      <c r="H608"/>
      <c r="I608"/>
      <c r="J608"/>
      <c r="K608"/>
      <c r="L608"/>
      <c r="M608"/>
      <c r="N608"/>
      <c r="O608"/>
      <c r="P608"/>
      <c r="Q608"/>
      <c r="R608"/>
      <c r="S608"/>
      <c r="T608"/>
      <c r="U608"/>
      <c r="V608"/>
      <c r="W608"/>
      <c r="X608"/>
      <c r="Y608"/>
      <c r="Z608"/>
      <c r="AA608"/>
      <c r="AB608"/>
      <c r="AC608"/>
      <c r="AD608"/>
      <c r="AE608"/>
      <c r="AF608"/>
      <c r="AG608"/>
      <c r="AH608"/>
    </row>
    <row r="609" spans="2:34" s="7" customFormat="1">
      <c r="B609"/>
      <c r="C609"/>
      <c r="D609"/>
      <c r="E609"/>
      <c r="F609"/>
      <c r="G609"/>
      <c r="H609"/>
      <c r="I609"/>
      <c r="J609"/>
      <c r="K609"/>
      <c r="L609"/>
      <c r="M609"/>
      <c r="N609"/>
      <c r="O609"/>
      <c r="P609"/>
      <c r="Q609"/>
      <c r="R609"/>
      <c r="S609"/>
      <c r="T609"/>
      <c r="U609"/>
      <c r="V609"/>
      <c r="W609"/>
      <c r="X609"/>
      <c r="Y609"/>
      <c r="Z609"/>
      <c r="AA609"/>
      <c r="AB609"/>
      <c r="AC609"/>
      <c r="AD609"/>
      <c r="AE609"/>
      <c r="AF609"/>
      <c r="AG609"/>
      <c r="AH609"/>
    </row>
    <row r="610" spans="2:34" s="7" customFormat="1">
      <c r="B610"/>
      <c r="C610"/>
      <c r="D610"/>
      <c r="E610"/>
      <c r="F610"/>
      <c r="G610"/>
      <c r="H610"/>
      <c r="I610"/>
      <c r="J610"/>
      <c r="K610"/>
      <c r="L610"/>
      <c r="M610"/>
      <c r="N610"/>
      <c r="O610"/>
      <c r="P610"/>
      <c r="Q610"/>
      <c r="R610"/>
      <c r="S610"/>
      <c r="T610"/>
      <c r="U610"/>
      <c r="V610"/>
      <c r="W610"/>
      <c r="X610"/>
      <c r="Y610"/>
      <c r="Z610"/>
      <c r="AA610"/>
      <c r="AB610"/>
      <c r="AC610"/>
      <c r="AD610"/>
      <c r="AE610"/>
      <c r="AF610"/>
      <c r="AG610"/>
      <c r="AH610"/>
    </row>
    <row r="611" spans="2:34" s="7" customFormat="1">
      <c r="B611"/>
      <c r="C611"/>
      <c r="D611"/>
      <c r="E611"/>
      <c r="F611"/>
      <c r="G611"/>
      <c r="H611"/>
      <c r="I611"/>
      <c r="J611"/>
      <c r="K611"/>
      <c r="L611"/>
      <c r="M611"/>
      <c r="N611"/>
      <c r="O611"/>
      <c r="P611"/>
      <c r="Q611"/>
      <c r="R611"/>
      <c r="S611"/>
      <c r="T611"/>
      <c r="U611"/>
      <c r="V611"/>
      <c r="W611"/>
      <c r="X611"/>
      <c r="Y611"/>
      <c r="Z611"/>
      <c r="AA611"/>
      <c r="AB611"/>
      <c r="AC611"/>
      <c r="AD611"/>
      <c r="AE611"/>
      <c r="AF611"/>
      <c r="AG611"/>
      <c r="AH611"/>
    </row>
    <row r="612" spans="2:34" s="7" customFormat="1">
      <c r="B612"/>
      <c r="C612"/>
      <c r="D612"/>
      <c r="E612"/>
      <c r="F612"/>
      <c r="G612"/>
      <c r="H612"/>
      <c r="I612"/>
      <c r="J612"/>
      <c r="K612"/>
      <c r="L612"/>
      <c r="M612"/>
      <c r="N612"/>
      <c r="O612"/>
      <c r="P612"/>
      <c r="Q612"/>
      <c r="R612"/>
      <c r="S612"/>
      <c r="T612"/>
      <c r="U612"/>
      <c r="V612"/>
      <c r="W612"/>
      <c r="X612"/>
      <c r="Y612"/>
      <c r="Z612"/>
      <c r="AA612"/>
      <c r="AB612"/>
      <c r="AC612"/>
      <c r="AD612"/>
      <c r="AE612"/>
      <c r="AF612"/>
      <c r="AG612"/>
      <c r="AH612"/>
    </row>
    <row r="613" spans="2:34" s="7" customFormat="1">
      <c r="B613"/>
      <c r="C613"/>
      <c r="D613"/>
      <c r="E613"/>
      <c r="F613"/>
      <c r="G613"/>
      <c r="H613"/>
      <c r="I613"/>
      <c r="J613"/>
      <c r="K613"/>
      <c r="L613"/>
      <c r="M613"/>
      <c r="N613"/>
      <c r="O613"/>
      <c r="P613"/>
      <c r="Q613"/>
      <c r="R613"/>
      <c r="S613"/>
      <c r="T613"/>
      <c r="U613"/>
      <c r="V613"/>
      <c r="W613"/>
      <c r="X613"/>
      <c r="Y613"/>
      <c r="Z613"/>
      <c r="AA613"/>
      <c r="AB613"/>
      <c r="AC613"/>
      <c r="AD613"/>
      <c r="AE613"/>
      <c r="AF613"/>
      <c r="AG613"/>
      <c r="AH613"/>
    </row>
    <row r="614" spans="2:34" s="7" customFormat="1">
      <c r="B614"/>
      <c r="C614"/>
      <c r="D614"/>
      <c r="E614"/>
      <c r="F614"/>
      <c r="G614"/>
      <c r="H614"/>
      <c r="I614"/>
      <c r="J614"/>
      <c r="K614"/>
      <c r="L614"/>
      <c r="M614"/>
      <c r="N614"/>
      <c r="O614"/>
      <c r="P614"/>
      <c r="Q614"/>
      <c r="R614"/>
      <c r="S614"/>
      <c r="T614"/>
      <c r="U614"/>
      <c r="V614"/>
      <c r="W614"/>
      <c r="X614"/>
      <c r="Y614"/>
      <c r="Z614"/>
      <c r="AA614"/>
      <c r="AB614"/>
      <c r="AC614"/>
      <c r="AD614"/>
      <c r="AE614"/>
      <c r="AF614"/>
      <c r="AG614"/>
      <c r="AH614"/>
    </row>
    <row r="615" spans="2:34" s="7" customFormat="1">
      <c r="B615"/>
      <c r="C615"/>
      <c r="D615"/>
      <c r="E615"/>
      <c r="F615"/>
      <c r="G615"/>
      <c r="H615"/>
      <c r="I615"/>
      <c r="J615"/>
      <c r="K615"/>
      <c r="L615"/>
      <c r="M615"/>
      <c r="N615"/>
      <c r="O615"/>
      <c r="P615"/>
      <c r="Q615"/>
      <c r="R615"/>
      <c r="S615"/>
      <c r="T615"/>
      <c r="U615"/>
      <c r="V615"/>
      <c r="W615"/>
      <c r="X615"/>
      <c r="Y615"/>
      <c r="Z615"/>
      <c r="AA615"/>
      <c r="AB615"/>
      <c r="AC615"/>
      <c r="AD615"/>
      <c r="AE615"/>
      <c r="AF615"/>
      <c r="AG615"/>
      <c r="AH615"/>
    </row>
    <row r="616" spans="2:34" s="7" customFormat="1">
      <c r="B616"/>
      <c r="C616"/>
      <c r="D616"/>
      <c r="E616"/>
      <c r="F616"/>
      <c r="G616"/>
      <c r="H616"/>
      <c r="I616"/>
      <c r="J616"/>
      <c r="K616"/>
      <c r="L616"/>
      <c r="M616"/>
      <c r="N616"/>
      <c r="O616"/>
      <c r="P616"/>
      <c r="Q616"/>
      <c r="R616"/>
      <c r="S616"/>
      <c r="T616"/>
      <c r="U616"/>
      <c r="V616"/>
      <c r="W616"/>
      <c r="X616"/>
      <c r="Y616"/>
      <c r="Z616"/>
      <c r="AA616"/>
      <c r="AB616"/>
      <c r="AC616"/>
      <c r="AD616"/>
      <c r="AE616"/>
      <c r="AF616"/>
      <c r="AG616"/>
      <c r="AH616"/>
    </row>
    <row r="617" spans="2:34" s="7" customFormat="1">
      <c r="B617"/>
      <c r="C617"/>
      <c r="D617"/>
      <c r="E617"/>
      <c r="F617"/>
      <c r="G617"/>
      <c r="H617"/>
      <c r="I617"/>
      <c r="J617"/>
      <c r="K617"/>
      <c r="L617"/>
      <c r="M617"/>
      <c r="N617"/>
      <c r="O617"/>
      <c r="P617"/>
      <c r="Q617"/>
      <c r="R617"/>
      <c r="S617"/>
      <c r="T617"/>
      <c r="U617"/>
      <c r="V617"/>
      <c r="W617"/>
      <c r="X617"/>
      <c r="Y617"/>
      <c r="Z617"/>
      <c r="AA617"/>
      <c r="AB617"/>
      <c r="AC617"/>
      <c r="AD617"/>
      <c r="AE617"/>
      <c r="AF617"/>
      <c r="AG617"/>
      <c r="AH617"/>
    </row>
    <row r="618" spans="2:34" s="7" customFormat="1">
      <c r="B618"/>
      <c r="C618"/>
      <c r="D618"/>
      <c r="E618"/>
      <c r="F618"/>
      <c r="G618"/>
      <c r="H618"/>
      <c r="I618"/>
      <c r="J618"/>
      <c r="K618"/>
      <c r="L618"/>
      <c r="M618"/>
      <c r="N618"/>
      <c r="O618"/>
      <c r="P618"/>
      <c r="Q618"/>
      <c r="R618"/>
      <c r="S618"/>
      <c r="T618"/>
      <c r="U618"/>
      <c r="V618"/>
      <c r="W618"/>
      <c r="X618"/>
      <c r="Y618"/>
      <c r="Z618"/>
      <c r="AA618"/>
      <c r="AB618"/>
      <c r="AC618"/>
      <c r="AD618"/>
      <c r="AE618"/>
      <c r="AF618"/>
      <c r="AG618"/>
      <c r="AH618"/>
    </row>
    <row r="619" spans="2:34" s="7" customFormat="1">
      <c r="B619"/>
      <c r="C619"/>
      <c r="D619"/>
      <c r="E619"/>
      <c r="F619"/>
      <c r="G619"/>
      <c r="H619"/>
      <c r="I619"/>
      <c r="J619"/>
      <c r="K619"/>
      <c r="L619"/>
      <c r="M619"/>
      <c r="N619"/>
      <c r="O619"/>
      <c r="P619"/>
      <c r="Q619"/>
      <c r="R619"/>
      <c r="S619"/>
      <c r="T619"/>
      <c r="U619"/>
      <c r="V619"/>
      <c r="W619"/>
      <c r="X619"/>
      <c r="Y619"/>
      <c r="Z619"/>
      <c r="AA619"/>
      <c r="AB619"/>
      <c r="AC619"/>
      <c r="AD619"/>
      <c r="AE619"/>
      <c r="AF619"/>
      <c r="AG619"/>
      <c r="AH619"/>
    </row>
    <row r="620" spans="2:34" s="7" customFormat="1">
      <c r="B620"/>
      <c r="C620"/>
      <c r="D620"/>
      <c r="E620"/>
      <c r="F620"/>
      <c r="G620"/>
      <c r="H620"/>
      <c r="I620"/>
      <c r="J620"/>
      <c r="K620"/>
      <c r="L620"/>
      <c r="M620"/>
      <c r="N620"/>
      <c r="O620"/>
      <c r="P620"/>
      <c r="Q620"/>
      <c r="R620"/>
      <c r="S620"/>
      <c r="T620"/>
      <c r="U620"/>
      <c r="V620"/>
      <c r="W620"/>
      <c r="X620"/>
      <c r="Y620"/>
      <c r="Z620"/>
      <c r="AA620"/>
      <c r="AB620"/>
      <c r="AC620"/>
      <c r="AD620"/>
      <c r="AE620"/>
      <c r="AF620"/>
      <c r="AG620"/>
      <c r="AH620"/>
    </row>
    <row r="621" spans="2:34" s="7" customFormat="1">
      <c r="B621"/>
      <c r="C621"/>
      <c r="D621"/>
      <c r="E621"/>
      <c r="F621"/>
      <c r="G621"/>
      <c r="H621"/>
      <c r="I621"/>
      <c r="J621"/>
      <c r="K621"/>
      <c r="L621"/>
      <c r="M621"/>
      <c r="N621"/>
      <c r="O621"/>
      <c r="P621"/>
      <c r="Q621"/>
      <c r="R621"/>
      <c r="S621"/>
      <c r="T621"/>
      <c r="U621"/>
      <c r="V621"/>
      <c r="W621"/>
      <c r="X621"/>
      <c r="Y621"/>
      <c r="Z621"/>
      <c r="AA621"/>
      <c r="AB621"/>
      <c r="AC621"/>
      <c r="AD621"/>
      <c r="AE621"/>
      <c r="AF621"/>
      <c r="AG621"/>
      <c r="AH621"/>
    </row>
    <row r="622" spans="2:34" s="7" customFormat="1">
      <c r="B622"/>
      <c r="C622"/>
      <c r="D622"/>
      <c r="E622"/>
      <c r="F622"/>
      <c r="G622"/>
      <c r="H622"/>
      <c r="I622"/>
      <c r="J622"/>
      <c r="K622"/>
      <c r="L622"/>
      <c r="M622"/>
      <c r="N622"/>
      <c r="O622"/>
      <c r="P622"/>
      <c r="Q622"/>
      <c r="R622"/>
      <c r="S622"/>
      <c r="T622"/>
      <c r="U622"/>
      <c r="V622"/>
      <c r="W622"/>
      <c r="X622"/>
      <c r="Y622"/>
      <c r="Z622"/>
      <c r="AA622"/>
      <c r="AB622"/>
      <c r="AC622"/>
      <c r="AD622"/>
      <c r="AE622"/>
      <c r="AF622"/>
      <c r="AG622"/>
      <c r="AH622"/>
    </row>
    <row r="623" spans="2:34" s="7" customFormat="1">
      <c r="B623"/>
      <c r="C623"/>
      <c r="D623"/>
      <c r="E623"/>
      <c r="F623"/>
      <c r="G623"/>
      <c r="H623"/>
      <c r="I623"/>
      <c r="J623"/>
      <c r="K623"/>
      <c r="L623"/>
      <c r="M623"/>
      <c r="N623"/>
      <c r="O623"/>
      <c r="P623"/>
      <c r="Q623"/>
      <c r="R623"/>
      <c r="S623"/>
      <c r="T623"/>
      <c r="U623"/>
      <c r="V623"/>
      <c r="W623"/>
      <c r="X623"/>
      <c r="Y623"/>
      <c r="Z623"/>
      <c r="AA623"/>
      <c r="AB623"/>
      <c r="AC623"/>
      <c r="AD623"/>
      <c r="AE623"/>
      <c r="AF623"/>
      <c r="AG623"/>
      <c r="AH623"/>
    </row>
    <row r="624" spans="2:34" s="7" customFormat="1">
      <c r="B624"/>
      <c r="C624"/>
      <c r="D624"/>
      <c r="E624"/>
      <c r="F624"/>
      <c r="G624"/>
      <c r="H624"/>
      <c r="I624"/>
      <c r="J624"/>
      <c r="K624"/>
      <c r="L624"/>
      <c r="M624"/>
      <c r="N624"/>
      <c r="O624"/>
      <c r="P624"/>
      <c r="Q624"/>
      <c r="R624"/>
      <c r="S624"/>
      <c r="T624"/>
      <c r="U624"/>
      <c r="V624"/>
      <c r="W624"/>
      <c r="X624"/>
      <c r="Y624"/>
      <c r="Z624"/>
      <c r="AA624"/>
      <c r="AB624"/>
      <c r="AC624"/>
      <c r="AD624"/>
      <c r="AE624"/>
      <c r="AF624"/>
      <c r="AG624"/>
      <c r="AH624"/>
    </row>
    <row r="625" spans="2:34" s="7" customFormat="1">
      <c r="B625"/>
      <c r="C625"/>
      <c r="D625"/>
      <c r="E625"/>
      <c r="F625"/>
      <c r="G625"/>
      <c r="H625"/>
      <c r="I625"/>
      <c r="J625"/>
      <c r="K625"/>
      <c r="L625"/>
      <c r="M625"/>
      <c r="N625"/>
      <c r="O625"/>
      <c r="P625"/>
      <c r="Q625"/>
      <c r="R625"/>
      <c r="S625"/>
      <c r="T625"/>
      <c r="U625"/>
      <c r="V625"/>
      <c r="W625"/>
      <c r="X625"/>
      <c r="Y625"/>
      <c r="Z625"/>
      <c r="AA625"/>
      <c r="AB625"/>
      <c r="AC625"/>
      <c r="AD625"/>
      <c r="AE625"/>
      <c r="AF625"/>
      <c r="AG625"/>
      <c r="AH625"/>
    </row>
    <row r="626" spans="2:34" s="7" customFormat="1">
      <c r="B626"/>
      <c r="C626"/>
      <c r="D626"/>
      <c r="E626"/>
      <c r="F626"/>
      <c r="G626"/>
      <c r="H626"/>
      <c r="I626"/>
      <c r="J626"/>
      <c r="K626"/>
      <c r="L626"/>
      <c r="M626"/>
      <c r="N626"/>
      <c r="O626"/>
      <c r="P626"/>
      <c r="Q626"/>
      <c r="R626"/>
      <c r="S626"/>
      <c r="T626"/>
      <c r="U626"/>
      <c r="V626"/>
      <c r="W626"/>
      <c r="X626"/>
      <c r="Y626"/>
      <c r="Z626"/>
      <c r="AA626"/>
      <c r="AB626"/>
      <c r="AC626"/>
      <c r="AD626"/>
      <c r="AE626"/>
      <c r="AF626"/>
      <c r="AG626"/>
      <c r="AH626"/>
    </row>
    <row r="627" spans="2:34" s="7" customFormat="1">
      <c r="B627"/>
      <c r="C627"/>
      <c r="D627"/>
      <c r="E627"/>
      <c r="F627"/>
      <c r="G627"/>
      <c r="H627"/>
      <c r="I627"/>
      <c r="J627"/>
      <c r="K627"/>
      <c r="L627"/>
      <c r="M627"/>
      <c r="N627"/>
      <c r="O627"/>
      <c r="P627"/>
      <c r="Q627"/>
      <c r="R627"/>
      <c r="S627"/>
      <c r="T627"/>
      <c r="U627"/>
      <c r="V627"/>
      <c r="W627"/>
      <c r="X627"/>
      <c r="Y627"/>
      <c r="Z627"/>
      <c r="AA627"/>
      <c r="AB627"/>
      <c r="AC627"/>
      <c r="AD627"/>
      <c r="AE627"/>
      <c r="AF627"/>
      <c r="AG627"/>
      <c r="AH627"/>
    </row>
    <row r="628" spans="2:34" s="7" customFormat="1">
      <c r="B628"/>
      <c r="C628"/>
      <c r="D628"/>
      <c r="E628"/>
      <c r="F628"/>
      <c r="G628"/>
      <c r="H628"/>
      <c r="I628"/>
      <c r="J628"/>
      <c r="K628"/>
      <c r="L628"/>
      <c r="M628"/>
      <c r="N628"/>
      <c r="O628"/>
      <c r="P628"/>
      <c r="Q628"/>
      <c r="R628"/>
      <c r="S628"/>
      <c r="T628"/>
      <c r="U628"/>
      <c r="V628"/>
      <c r="W628"/>
      <c r="X628"/>
      <c r="Y628"/>
      <c r="Z628"/>
      <c r="AA628"/>
      <c r="AB628"/>
      <c r="AC628"/>
      <c r="AD628"/>
      <c r="AE628"/>
      <c r="AF628"/>
      <c r="AG628"/>
      <c r="AH628"/>
    </row>
    <row r="629" spans="2:34" s="7" customFormat="1">
      <c r="B629"/>
      <c r="C629"/>
      <c r="D629"/>
      <c r="E629"/>
      <c r="F629"/>
      <c r="G629"/>
      <c r="H629"/>
      <c r="I629"/>
      <c r="J629"/>
      <c r="K629"/>
      <c r="L629"/>
      <c r="M629"/>
      <c r="N629"/>
      <c r="O629"/>
      <c r="P629"/>
      <c r="Q629"/>
      <c r="R629"/>
      <c r="S629"/>
      <c r="T629"/>
      <c r="U629"/>
      <c r="V629"/>
      <c r="W629"/>
      <c r="X629"/>
      <c r="Y629"/>
      <c r="Z629"/>
      <c r="AA629"/>
      <c r="AB629"/>
      <c r="AC629"/>
      <c r="AD629"/>
      <c r="AE629"/>
      <c r="AF629"/>
      <c r="AG629"/>
      <c r="AH629"/>
    </row>
    <row r="630" spans="2:34" s="7" customFormat="1">
      <c r="B630"/>
      <c r="C630"/>
      <c r="D630"/>
      <c r="E630"/>
      <c r="F630"/>
      <c r="G630"/>
      <c r="H630"/>
      <c r="I630"/>
      <c r="J630"/>
      <c r="K630"/>
      <c r="L630"/>
      <c r="M630"/>
      <c r="N630"/>
      <c r="O630"/>
      <c r="P630"/>
      <c r="Q630"/>
      <c r="R630"/>
      <c r="S630"/>
      <c r="T630"/>
      <c r="U630"/>
      <c r="V630"/>
      <c r="W630"/>
      <c r="X630"/>
      <c r="Y630"/>
      <c r="Z630"/>
      <c r="AA630"/>
      <c r="AB630"/>
      <c r="AC630"/>
      <c r="AD630"/>
      <c r="AE630"/>
      <c r="AF630"/>
      <c r="AG630"/>
      <c r="AH630"/>
    </row>
    <row r="631" spans="2:34" s="7" customFormat="1">
      <c r="B631"/>
      <c r="C631"/>
      <c r="D631"/>
      <c r="E631"/>
      <c r="F631"/>
      <c r="G631"/>
      <c r="H631"/>
      <c r="I631"/>
      <c r="J631"/>
      <c r="K631"/>
      <c r="L631"/>
      <c r="M631"/>
      <c r="N631"/>
      <c r="O631"/>
      <c r="P631"/>
      <c r="Q631"/>
      <c r="R631"/>
      <c r="S631"/>
      <c r="T631"/>
      <c r="U631"/>
      <c r="V631"/>
      <c r="W631"/>
      <c r="X631"/>
      <c r="Y631"/>
      <c r="Z631"/>
      <c r="AA631"/>
      <c r="AB631"/>
      <c r="AC631"/>
      <c r="AD631"/>
      <c r="AE631"/>
      <c r="AF631"/>
      <c r="AG631"/>
      <c r="AH631"/>
    </row>
    <row r="632" spans="2:34" s="7" customFormat="1">
      <c r="B632"/>
      <c r="C632"/>
      <c r="D632"/>
      <c r="E632"/>
      <c r="F632"/>
      <c r="G632"/>
      <c r="H632"/>
      <c r="I632"/>
      <c r="J632"/>
      <c r="K632"/>
      <c r="L632"/>
      <c r="M632"/>
      <c r="N632"/>
      <c r="O632"/>
      <c r="P632"/>
      <c r="Q632"/>
      <c r="R632"/>
      <c r="S632"/>
      <c r="T632"/>
      <c r="U632"/>
      <c r="V632"/>
      <c r="W632"/>
      <c r="X632"/>
      <c r="Y632"/>
      <c r="Z632"/>
      <c r="AA632"/>
      <c r="AB632"/>
      <c r="AC632"/>
      <c r="AD632"/>
      <c r="AE632"/>
      <c r="AF632"/>
      <c r="AG632"/>
      <c r="AH632"/>
    </row>
    <row r="633" spans="2:34" s="7" customFormat="1">
      <c r="B633"/>
      <c r="C633"/>
      <c r="D633"/>
      <c r="E633"/>
      <c r="F633"/>
      <c r="G633"/>
      <c r="H633"/>
      <c r="I633"/>
      <c r="J633"/>
      <c r="K633"/>
      <c r="L633"/>
      <c r="M633"/>
      <c r="N633"/>
      <c r="O633"/>
      <c r="P633"/>
      <c r="Q633"/>
      <c r="R633"/>
      <c r="S633"/>
      <c r="T633"/>
      <c r="U633"/>
      <c r="V633"/>
      <c r="W633"/>
      <c r="X633"/>
      <c r="Y633"/>
      <c r="Z633"/>
      <c r="AA633"/>
      <c r="AB633"/>
      <c r="AC633"/>
      <c r="AD633"/>
      <c r="AE633"/>
      <c r="AF633"/>
      <c r="AG633"/>
      <c r="AH633"/>
    </row>
    <row r="634" spans="2:34" s="7" customFormat="1">
      <c r="B634"/>
      <c r="C634"/>
      <c r="D634"/>
      <c r="E634"/>
      <c r="F634"/>
      <c r="G634"/>
      <c r="H634"/>
      <c r="I634"/>
      <c r="J634"/>
      <c r="K634"/>
      <c r="L634"/>
      <c r="M634"/>
      <c r="N634"/>
      <c r="O634"/>
      <c r="P634"/>
      <c r="Q634"/>
      <c r="R634"/>
      <c r="S634"/>
      <c r="T634"/>
      <c r="U634"/>
      <c r="V634"/>
      <c r="W634"/>
      <c r="X634"/>
      <c r="Y634"/>
      <c r="Z634"/>
      <c r="AA634"/>
      <c r="AB634"/>
      <c r="AC634"/>
      <c r="AD634"/>
      <c r="AE634"/>
      <c r="AF634"/>
      <c r="AG634"/>
      <c r="AH634"/>
    </row>
    <row r="635" spans="2:34" s="7" customFormat="1">
      <c r="B635"/>
      <c r="C635"/>
      <c r="D635"/>
      <c r="E635"/>
      <c r="F635"/>
      <c r="G635"/>
      <c r="H635"/>
      <c r="I635"/>
      <c r="J635"/>
      <c r="K635"/>
      <c r="L635"/>
      <c r="M635"/>
      <c r="N635"/>
      <c r="O635"/>
      <c r="P635"/>
      <c r="Q635"/>
      <c r="R635"/>
      <c r="S635"/>
      <c r="T635"/>
      <c r="U635"/>
      <c r="V635"/>
      <c r="W635"/>
      <c r="X635"/>
      <c r="Y635"/>
      <c r="Z635"/>
      <c r="AA635"/>
      <c r="AB635"/>
      <c r="AC635"/>
      <c r="AD635"/>
      <c r="AE635"/>
      <c r="AF635"/>
      <c r="AG635"/>
      <c r="AH635"/>
    </row>
    <row r="636" spans="2:34" s="7" customFormat="1">
      <c r="B636"/>
      <c r="C636"/>
      <c r="D636"/>
      <c r="E636"/>
      <c r="F636"/>
      <c r="G636"/>
      <c r="H636"/>
      <c r="I636"/>
      <c r="J636"/>
      <c r="K636"/>
      <c r="L636"/>
      <c r="M636"/>
      <c r="N636"/>
      <c r="O636"/>
      <c r="P636"/>
      <c r="Q636"/>
      <c r="R636"/>
      <c r="S636"/>
      <c r="T636"/>
      <c r="U636"/>
      <c r="V636"/>
      <c r="W636"/>
      <c r="X636"/>
      <c r="Y636"/>
      <c r="Z636"/>
      <c r="AA636"/>
      <c r="AB636"/>
      <c r="AC636"/>
      <c r="AD636"/>
      <c r="AE636"/>
      <c r="AF636"/>
      <c r="AG636"/>
      <c r="AH636"/>
    </row>
    <row r="637" spans="2:34" s="7" customFormat="1">
      <c r="B637"/>
      <c r="C637"/>
      <c r="D637"/>
      <c r="E637"/>
      <c r="F637"/>
      <c r="G637"/>
      <c r="H637"/>
      <c r="I637"/>
      <c r="J637"/>
      <c r="K637"/>
      <c r="L637"/>
      <c r="M637"/>
      <c r="N637"/>
      <c r="O637"/>
      <c r="P637"/>
      <c r="Q637"/>
      <c r="R637"/>
      <c r="S637"/>
      <c r="T637"/>
      <c r="U637"/>
      <c r="V637"/>
      <c r="W637"/>
      <c r="X637"/>
      <c r="Y637"/>
      <c r="Z637"/>
      <c r="AA637"/>
      <c r="AB637"/>
      <c r="AC637"/>
      <c r="AD637"/>
      <c r="AE637"/>
      <c r="AF637"/>
      <c r="AG637"/>
      <c r="AH637"/>
    </row>
    <row r="638" spans="2:34" s="7" customFormat="1">
      <c r="B638"/>
      <c r="C638"/>
      <c r="D638"/>
      <c r="E638"/>
      <c r="F638"/>
      <c r="G638"/>
      <c r="H638"/>
      <c r="I638"/>
      <c r="J638"/>
      <c r="K638"/>
      <c r="L638"/>
      <c r="M638"/>
      <c r="N638"/>
      <c r="O638"/>
      <c r="P638"/>
      <c r="Q638"/>
      <c r="R638"/>
      <c r="S638"/>
      <c r="T638"/>
      <c r="U638"/>
      <c r="V638"/>
      <c r="W638"/>
      <c r="X638"/>
      <c r="Y638"/>
      <c r="Z638"/>
      <c r="AA638"/>
      <c r="AB638"/>
      <c r="AC638"/>
      <c r="AD638"/>
      <c r="AE638"/>
      <c r="AF638"/>
      <c r="AG638"/>
      <c r="AH638"/>
    </row>
    <row r="639" spans="2:34" s="7" customFormat="1">
      <c r="B639"/>
      <c r="C639"/>
      <c r="D639"/>
      <c r="E639"/>
      <c r="F639"/>
      <c r="G639"/>
      <c r="H639"/>
      <c r="I639"/>
      <c r="J639"/>
      <c r="K639"/>
      <c r="L639"/>
      <c r="M639"/>
      <c r="N639"/>
      <c r="O639"/>
      <c r="P639"/>
      <c r="Q639"/>
      <c r="R639"/>
      <c r="S639"/>
      <c r="T639"/>
      <c r="U639"/>
      <c r="V639"/>
      <c r="W639"/>
      <c r="X639"/>
      <c r="Y639"/>
      <c r="Z639"/>
      <c r="AA639"/>
      <c r="AB639"/>
      <c r="AC639"/>
      <c r="AD639"/>
      <c r="AE639"/>
      <c r="AF639"/>
      <c r="AG639"/>
      <c r="AH639"/>
    </row>
    <row r="640" spans="2:34" s="7" customFormat="1">
      <c r="B640"/>
      <c r="C640"/>
      <c r="D640"/>
      <c r="E640"/>
      <c r="F640"/>
      <c r="G640"/>
      <c r="H640"/>
      <c r="I640"/>
      <c r="J640"/>
      <c r="K640"/>
      <c r="L640"/>
      <c r="M640"/>
      <c r="N640"/>
      <c r="O640"/>
      <c r="P640"/>
      <c r="Q640"/>
      <c r="R640"/>
      <c r="S640"/>
      <c r="T640"/>
      <c r="U640"/>
      <c r="V640"/>
      <c r="W640"/>
      <c r="X640"/>
      <c r="Y640"/>
      <c r="Z640"/>
      <c r="AA640"/>
      <c r="AB640"/>
      <c r="AC640"/>
      <c r="AD640"/>
      <c r="AE640"/>
      <c r="AF640"/>
      <c r="AG640"/>
      <c r="AH640"/>
    </row>
    <row r="641" spans="2:34" s="7" customFormat="1">
      <c r="B641"/>
      <c r="C641"/>
      <c r="D641"/>
      <c r="E641"/>
      <c r="F641"/>
      <c r="G641"/>
      <c r="H641"/>
      <c r="I641"/>
      <c r="J641"/>
      <c r="K641"/>
      <c r="L641"/>
      <c r="M641"/>
      <c r="N641"/>
      <c r="O641"/>
      <c r="P641"/>
      <c r="Q641"/>
      <c r="R641"/>
      <c r="S641"/>
      <c r="T641"/>
      <c r="U641"/>
      <c r="V641"/>
      <c r="W641"/>
      <c r="X641"/>
      <c r="Y641"/>
      <c r="Z641"/>
      <c r="AA641"/>
      <c r="AB641"/>
      <c r="AC641"/>
      <c r="AD641"/>
      <c r="AE641"/>
      <c r="AF641"/>
      <c r="AG641"/>
      <c r="AH641"/>
    </row>
    <row r="642" spans="2:34" s="7" customFormat="1">
      <c r="B642"/>
      <c r="C642"/>
      <c r="D642"/>
      <c r="E642"/>
      <c r="F642"/>
      <c r="G642"/>
      <c r="H642"/>
      <c r="I642"/>
      <c r="J642"/>
      <c r="K642"/>
      <c r="L642"/>
      <c r="M642"/>
      <c r="N642"/>
      <c r="O642"/>
      <c r="P642"/>
      <c r="Q642"/>
      <c r="R642"/>
      <c r="S642"/>
      <c r="T642"/>
      <c r="U642"/>
      <c r="V642"/>
      <c r="W642"/>
      <c r="X642"/>
      <c r="Y642"/>
      <c r="Z642"/>
      <c r="AA642"/>
      <c r="AB642"/>
      <c r="AC642"/>
      <c r="AD642"/>
      <c r="AE642"/>
      <c r="AF642"/>
      <c r="AG642"/>
      <c r="AH642"/>
    </row>
    <row r="643" spans="2:34" s="7" customFormat="1">
      <c r="B643"/>
      <c r="C643"/>
      <c r="D643"/>
      <c r="E643"/>
      <c r="F643"/>
      <c r="G643"/>
      <c r="H643"/>
      <c r="I643"/>
      <c r="J643"/>
      <c r="K643"/>
      <c r="L643"/>
      <c r="M643"/>
      <c r="N643"/>
      <c r="O643"/>
      <c r="P643"/>
      <c r="Q643"/>
      <c r="R643"/>
      <c r="S643"/>
      <c r="T643"/>
      <c r="U643"/>
      <c r="V643"/>
      <c r="W643"/>
      <c r="X643"/>
      <c r="Y643"/>
      <c r="Z643"/>
      <c r="AA643"/>
      <c r="AB643"/>
      <c r="AC643"/>
      <c r="AD643"/>
      <c r="AE643"/>
      <c r="AF643"/>
      <c r="AG643"/>
      <c r="AH643"/>
    </row>
    <row r="644" spans="2:34" s="7" customFormat="1">
      <c r="B644"/>
      <c r="C644"/>
      <c r="D644"/>
      <c r="E644"/>
      <c r="F644"/>
      <c r="G644"/>
      <c r="H644"/>
      <c r="I644"/>
      <c r="J644"/>
      <c r="K644"/>
      <c r="L644"/>
      <c r="M644"/>
      <c r="N644"/>
      <c r="O644"/>
      <c r="P644"/>
      <c r="Q644"/>
      <c r="R644"/>
      <c r="S644"/>
      <c r="T644"/>
      <c r="U644"/>
      <c r="V644"/>
      <c r="W644"/>
      <c r="X644"/>
      <c r="Y644"/>
      <c r="Z644"/>
      <c r="AA644"/>
      <c r="AB644"/>
      <c r="AC644"/>
      <c r="AD644"/>
      <c r="AE644"/>
      <c r="AF644"/>
      <c r="AG644"/>
      <c r="AH644"/>
    </row>
    <row r="645" spans="2:34" s="7" customFormat="1">
      <c r="B645"/>
      <c r="C645"/>
      <c r="D645"/>
      <c r="E645"/>
      <c r="F645"/>
      <c r="G645"/>
      <c r="H645"/>
      <c r="I645"/>
      <c r="J645"/>
      <c r="K645"/>
      <c r="L645"/>
      <c r="M645"/>
      <c r="N645"/>
      <c r="O645"/>
      <c r="P645"/>
      <c r="Q645"/>
      <c r="R645"/>
      <c r="S645"/>
      <c r="T645"/>
      <c r="U645"/>
      <c r="V645"/>
      <c r="W645"/>
      <c r="X645"/>
      <c r="Y645"/>
      <c r="Z645"/>
      <c r="AA645"/>
      <c r="AB645"/>
      <c r="AC645"/>
      <c r="AD645"/>
      <c r="AE645"/>
      <c r="AF645"/>
      <c r="AG645"/>
      <c r="AH645"/>
    </row>
    <row r="646" spans="2:34" s="7" customFormat="1">
      <c r="B646"/>
      <c r="C646"/>
      <c r="D646"/>
      <c r="E646"/>
      <c r="F646"/>
      <c r="G646"/>
      <c r="H646"/>
      <c r="I646"/>
      <c r="J646"/>
      <c r="K646"/>
      <c r="L646"/>
      <c r="M646"/>
      <c r="N646"/>
      <c r="O646"/>
      <c r="P646"/>
      <c r="Q646"/>
      <c r="R646"/>
      <c r="S646"/>
      <c r="T646"/>
      <c r="U646"/>
      <c r="V646"/>
      <c r="W646"/>
      <c r="X646"/>
      <c r="Y646"/>
      <c r="Z646"/>
      <c r="AA646"/>
      <c r="AB646"/>
      <c r="AC646"/>
      <c r="AD646"/>
      <c r="AE646"/>
      <c r="AF646"/>
      <c r="AG646"/>
      <c r="AH646"/>
    </row>
    <row r="647" spans="2:34" s="7" customFormat="1">
      <c r="B647"/>
      <c r="C647"/>
      <c r="D647"/>
      <c r="E647"/>
      <c r="F647"/>
      <c r="G647"/>
      <c r="H647"/>
      <c r="I647"/>
      <c r="J647"/>
      <c r="K647"/>
      <c r="L647"/>
      <c r="M647"/>
      <c r="N647"/>
      <c r="O647"/>
      <c r="P647"/>
      <c r="Q647"/>
      <c r="R647"/>
      <c r="S647"/>
      <c r="T647"/>
      <c r="U647"/>
      <c r="V647"/>
      <c r="W647"/>
      <c r="X647"/>
      <c r="Y647"/>
      <c r="Z647"/>
      <c r="AA647"/>
      <c r="AB647"/>
      <c r="AC647"/>
      <c r="AD647"/>
      <c r="AE647"/>
      <c r="AF647"/>
      <c r="AG647"/>
      <c r="AH647"/>
    </row>
    <row r="648" spans="2:34" s="7" customFormat="1">
      <c r="B648"/>
      <c r="C648"/>
      <c r="D648"/>
      <c r="E648"/>
      <c r="F648"/>
      <c r="G648"/>
      <c r="H648"/>
      <c r="I648"/>
      <c r="J648"/>
      <c r="K648"/>
      <c r="L648"/>
      <c r="M648"/>
      <c r="N648"/>
      <c r="O648"/>
      <c r="P648"/>
      <c r="Q648"/>
      <c r="R648"/>
      <c r="S648"/>
      <c r="T648"/>
      <c r="U648"/>
      <c r="V648"/>
      <c r="W648"/>
      <c r="X648"/>
      <c r="Y648"/>
      <c r="Z648"/>
      <c r="AA648"/>
      <c r="AB648"/>
      <c r="AC648"/>
      <c r="AD648"/>
      <c r="AE648"/>
      <c r="AF648"/>
      <c r="AG648"/>
      <c r="AH648"/>
    </row>
    <row r="649" spans="2:34" s="7" customFormat="1">
      <c r="B649"/>
      <c r="C649"/>
      <c r="D649"/>
      <c r="E649"/>
      <c r="F649"/>
      <c r="G649"/>
      <c r="H649"/>
      <c r="I649"/>
      <c r="J649"/>
      <c r="K649"/>
      <c r="L649"/>
      <c r="M649"/>
      <c r="N649"/>
      <c r="O649"/>
      <c r="P649"/>
      <c r="Q649"/>
      <c r="R649"/>
      <c r="S649"/>
      <c r="T649"/>
      <c r="U649"/>
      <c r="V649"/>
      <c r="W649"/>
      <c r="X649"/>
      <c r="Y649"/>
      <c r="Z649"/>
      <c r="AA649"/>
      <c r="AB649"/>
      <c r="AC649"/>
      <c r="AD649"/>
      <c r="AE649"/>
      <c r="AF649"/>
      <c r="AG649"/>
      <c r="AH649"/>
    </row>
    <row r="650" spans="2:34" s="7" customFormat="1">
      <c r="B650"/>
      <c r="C650"/>
      <c r="D650"/>
      <c r="E650"/>
      <c r="F650"/>
      <c r="G650"/>
      <c r="H650"/>
      <c r="I650"/>
      <c r="J650"/>
      <c r="K650"/>
      <c r="L650"/>
      <c r="M650"/>
      <c r="N650"/>
      <c r="O650"/>
      <c r="P650"/>
      <c r="Q650"/>
      <c r="R650"/>
      <c r="S650"/>
      <c r="T650"/>
      <c r="U650"/>
      <c r="V650"/>
      <c r="W650"/>
      <c r="X650"/>
      <c r="Y650"/>
      <c r="Z650"/>
      <c r="AA650"/>
      <c r="AB650"/>
      <c r="AC650"/>
      <c r="AD650"/>
      <c r="AE650"/>
      <c r="AF650"/>
      <c r="AG650"/>
      <c r="AH650"/>
    </row>
    <row r="651" spans="2:34" s="7" customFormat="1">
      <c r="B651"/>
      <c r="C651"/>
      <c r="D651"/>
      <c r="E651"/>
      <c r="F651"/>
      <c r="G651"/>
      <c r="H651"/>
      <c r="I651"/>
      <c r="J651"/>
      <c r="K651"/>
      <c r="L651"/>
      <c r="M651"/>
      <c r="N651"/>
      <c r="O651"/>
      <c r="P651"/>
      <c r="Q651"/>
      <c r="R651"/>
      <c r="S651"/>
      <c r="T651"/>
      <c r="U651"/>
      <c r="V651"/>
      <c r="W651"/>
      <c r="X651"/>
      <c r="Y651"/>
      <c r="Z651"/>
      <c r="AA651"/>
      <c r="AB651"/>
      <c r="AC651"/>
      <c r="AD651"/>
      <c r="AE651"/>
      <c r="AF651"/>
      <c r="AG651"/>
      <c r="AH651"/>
    </row>
    <row r="652" spans="2:34" s="7" customFormat="1">
      <c r="B652"/>
      <c r="C652"/>
      <c r="D652"/>
      <c r="E652"/>
      <c r="F652"/>
      <c r="G652"/>
      <c r="H652"/>
      <c r="I652"/>
      <c r="J652"/>
      <c r="K652"/>
      <c r="L652"/>
      <c r="M652"/>
      <c r="N652"/>
      <c r="O652"/>
      <c r="P652"/>
      <c r="Q652"/>
      <c r="R652"/>
      <c r="S652"/>
      <c r="T652"/>
      <c r="U652"/>
      <c r="V652"/>
      <c r="W652"/>
      <c r="X652"/>
      <c r="Y652"/>
      <c r="Z652"/>
      <c r="AA652"/>
      <c r="AB652"/>
      <c r="AC652"/>
      <c r="AD652"/>
      <c r="AE652"/>
      <c r="AF652"/>
      <c r="AG652"/>
      <c r="AH652"/>
    </row>
    <row r="653" spans="2:34" s="7" customFormat="1">
      <c r="B653"/>
      <c r="C653"/>
      <c r="D653"/>
      <c r="E653"/>
      <c r="F653"/>
      <c r="G653"/>
      <c r="H653"/>
      <c r="I653"/>
      <c r="J653"/>
      <c r="K653"/>
      <c r="L653"/>
      <c r="M653"/>
      <c r="N653"/>
      <c r="O653"/>
      <c r="P653"/>
      <c r="Q653"/>
      <c r="R653"/>
      <c r="S653"/>
      <c r="T653"/>
      <c r="U653"/>
      <c r="V653"/>
      <c r="W653"/>
      <c r="X653"/>
      <c r="Y653"/>
      <c r="Z653"/>
      <c r="AA653"/>
      <c r="AB653"/>
      <c r="AC653"/>
      <c r="AD653"/>
      <c r="AE653"/>
      <c r="AF653"/>
      <c r="AG653"/>
      <c r="AH653"/>
    </row>
    <row r="654" spans="2:34" s="7" customFormat="1">
      <c r="B654"/>
      <c r="C654"/>
      <c r="D654"/>
      <c r="E654"/>
      <c r="F654"/>
      <c r="G654"/>
      <c r="H654"/>
      <c r="I654"/>
      <c r="J654"/>
      <c r="K654"/>
      <c r="L654"/>
      <c r="M654"/>
      <c r="N654"/>
      <c r="O654"/>
      <c r="P654"/>
      <c r="Q654"/>
      <c r="R654"/>
      <c r="S654"/>
      <c r="T654"/>
      <c r="U654"/>
      <c r="V654"/>
      <c r="W654"/>
      <c r="X654"/>
      <c r="Y654"/>
      <c r="Z654"/>
      <c r="AA654"/>
      <c r="AB654"/>
      <c r="AC654"/>
      <c r="AD654"/>
      <c r="AE654"/>
      <c r="AF654"/>
      <c r="AG654"/>
      <c r="AH654"/>
    </row>
    <row r="655" spans="2:34" s="7" customFormat="1">
      <c r="B655"/>
      <c r="C655"/>
      <c r="D655"/>
      <c r="E655"/>
      <c r="F655"/>
      <c r="G655"/>
      <c r="H655"/>
      <c r="I655"/>
      <c r="J655"/>
      <c r="K655"/>
      <c r="L655"/>
      <c r="M655"/>
      <c r="N655"/>
      <c r="O655"/>
      <c r="P655"/>
      <c r="Q655"/>
      <c r="R655"/>
      <c r="S655"/>
      <c r="T655"/>
      <c r="U655"/>
      <c r="V655"/>
      <c r="W655"/>
      <c r="X655"/>
      <c r="Y655"/>
      <c r="Z655"/>
      <c r="AA655"/>
      <c r="AB655"/>
      <c r="AC655"/>
      <c r="AD655"/>
      <c r="AE655"/>
      <c r="AF655"/>
      <c r="AG655"/>
      <c r="AH655"/>
    </row>
    <row r="656" spans="2:34" s="7" customFormat="1">
      <c r="B656"/>
      <c r="C656"/>
      <c r="D656"/>
      <c r="E656"/>
      <c r="F656"/>
      <c r="G656"/>
      <c r="H656"/>
      <c r="I656"/>
      <c r="J656"/>
      <c r="K656"/>
      <c r="L656"/>
      <c r="M656"/>
      <c r="N656"/>
      <c r="O656"/>
      <c r="P656"/>
      <c r="Q656"/>
      <c r="R656"/>
      <c r="S656"/>
      <c r="T656"/>
      <c r="U656"/>
      <c r="V656"/>
      <c r="W656"/>
      <c r="X656"/>
      <c r="Y656"/>
      <c r="Z656"/>
      <c r="AA656"/>
      <c r="AB656"/>
      <c r="AC656"/>
      <c r="AD656"/>
      <c r="AE656"/>
      <c r="AF656"/>
      <c r="AG656"/>
      <c r="AH656"/>
    </row>
    <row r="657" spans="2:34" s="7" customFormat="1">
      <c r="B657"/>
      <c r="C657"/>
      <c r="D657"/>
      <c r="E657"/>
      <c r="F657"/>
      <c r="G657"/>
      <c r="H657"/>
      <c r="I657"/>
      <c r="J657"/>
      <c r="K657"/>
      <c r="L657"/>
      <c r="M657"/>
      <c r="N657"/>
      <c r="O657"/>
      <c r="P657"/>
      <c r="Q657"/>
      <c r="R657"/>
      <c r="S657"/>
      <c r="T657"/>
      <c r="U657"/>
      <c r="V657"/>
      <c r="W657"/>
      <c r="X657"/>
      <c r="Y657"/>
      <c r="Z657"/>
      <c r="AA657"/>
      <c r="AB657"/>
      <c r="AC657"/>
      <c r="AD657"/>
      <c r="AE657"/>
      <c r="AF657"/>
      <c r="AG657"/>
      <c r="AH657"/>
    </row>
    <row r="658" spans="2:34" s="7" customFormat="1">
      <c r="B658"/>
      <c r="C658"/>
      <c r="D658"/>
      <c r="E658"/>
      <c r="F658"/>
      <c r="G658"/>
      <c r="H658"/>
      <c r="I658"/>
      <c r="J658"/>
      <c r="K658"/>
      <c r="L658"/>
      <c r="M658"/>
      <c r="N658"/>
      <c r="O658"/>
      <c r="P658"/>
      <c r="Q658"/>
      <c r="R658"/>
      <c r="S658"/>
      <c r="T658"/>
      <c r="U658"/>
      <c r="V658"/>
      <c r="W658"/>
      <c r="X658"/>
      <c r="Y658"/>
      <c r="Z658"/>
      <c r="AA658"/>
      <c r="AB658"/>
      <c r="AC658"/>
      <c r="AD658"/>
      <c r="AE658"/>
      <c r="AF658"/>
      <c r="AG658"/>
      <c r="AH658"/>
    </row>
    <row r="659" spans="2:34" s="7" customFormat="1">
      <c r="B659"/>
      <c r="C659"/>
      <c r="D659"/>
      <c r="E659"/>
      <c r="F659"/>
      <c r="G659"/>
      <c r="H659"/>
      <c r="I659"/>
      <c r="J659"/>
      <c r="K659"/>
      <c r="L659"/>
      <c r="M659"/>
      <c r="N659"/>
      <c r="O659"/>
      <c r="P659"/>
      <c r="Q659"/>
      <c r="R659"/>
      <c r="S659"/>
      <c r="T659"/>
      <c r="U659"/>
      <c r="V659"/>
      <c r="W659"/>
      <c r="X659"/>
      <c r="Y659"/>
      <c r="Z659"/>
      <c r="AA659"/>
      <c r="AB659"/>
      <c r="AC659"/>
      <c r="AD659"/>
      <c r="AE659"/>
      <c r="AF659"/>
      <c r="AG659"/>
      <c r="AH659"/>
    </row>
    <row r="660" spans="2:34" s="7" customFormat="1">
      <c r="B660"/>
      <c r="C660"/>
      <c r="D660"/>
      <c r="E660"/>
      <c r="F660"/>
      <c r="G660"/>
      <c r="H660"/>
      <c r="I660"/>
      <c r="J660"/>
      <c r="K660"/>
      <c r="L660"/>
      <c r="M660"/>
      <c r="N660"/>
      <c r="O660"/>
      <c r="P660"/>
      <c r="Q660"/>
      <c r="R660"/>
      <c r="S660"/>
      <c r="T660"/>
      <c r="U660"/>
      <c r="V660"/>
      <c r="W660"/>
      <c r="X660"/>
      <c r="Y660"/>
      <c r="Z660"/>
      <c r="AA660"/>
      <c r="AB660"/>
      <c r="AC660"/>
      <c r="AD660"/>
      <c r="AE660"/>
      <c r="AF660"/>
      <c r="AG660"/>
      <c r="AH660"/>
    </row>
    <row r="661" spans="2:34" s="7" customFormat="1">
      <c r="B661"/>
      <c r="C661"/>
      <c r="D661"/>
      <c r="E661"/>
      <c r="F661"/>
      <c r="G661"/>
      <c r="H661"/>
      <c r="I661"/>
      <c r="J661"/>
      <c r="K661"/>
      <c r="L661"/>
      <c r="M661"/>
      <c r="N661"/>
      <c r="O661"/>
      <c r="P661"/>
      <c r="Q661"/>
      <c r="R661"/>
      <c r="S661"/>
      <c r="T661"/>
      <c r="U661"/>
      <c r="V661"/>
      <c r="W661"/>
      <c r="X661"/>
      <c r="Y661"/>
      <c r="Z661"/>
      <c r="AA661"/>
      <c r="AB661"/>
      <c r="AC661"/>
      <c r="AD661"/>
      <c r="AE661"/>
      <c r="AF661"/>
      <c r="AG661"/>
      <c r="AH661"/>
    </row>
    <row r="662" spans="2:34" s="7" customFormat="1">
      <c r="B662"/>
      <c r="C662"/>
      <c r="D662"/>
      <c r="E662"/>
      <c r="F662"/>
      <c r="G662"/>
      <c r="H662"/>
      <c r="I662"/>
      <c r="J662"/>
      <c r="K662"/>
      <c r="L662"/>
      <c r="M662"/>
      <c r="N662"/>
      <c r="O662"/>
      <c r="P662"/>
      <c r="Q662"/>
      <c r="R662"/>
      <c r="S662"/>
      <c r="T662"/>
      <c r="U662"/>
      <c r="V662"/>
      <c r="W662"/>
      <c r="X662"/>
      <c r="Y662"/>
      <c r="Z662"/>
      <c r="AA662"/>
      <c r="AB662"/>
      <c r="AC662"/>
      <c r="AD662"/>
      <c r="AE662"/>
      <c r="AF662"/>
      <c r="AG662"/>
      <c r="AH662"/>
    </row>
    <row r="663" spans="2:34" s="7" customFormat="1">
      <c r="B663"/>
      <c r="C663"/>
      <c r="D663"/>
      <c r="E663"/>
      <c r="F663"/>
      <c r="G663"/>
      <c r="H663"/>
      <c r="I663"/>
      <c r="J663"/>
      <c r="K663"/>
      <c r="L663"/>
      <c r="M663"/>
      <c r="N663"/>
      <c r="O663"/>
      <c r="P663"/>
      <c r="Q663"/>
      <c r="R663"/>
      <c r="S663"/>
      <c r="T663"/>
      <c r="U663"/>
      <c r="V663"/>
      <c r="W663"/>
      <c r="X663"/>
      <c r="Y663"/>
      <c r="Z663"/>
      <c r="AA663"/>
      <c r="AB663"/>
      <c r="AC663"/>
      <c r="AD663"/>
      <c r="AE663"/>
      <c r="AF663"/>
      <c r="AG663"/>
      <c r="AH663"/>
    </row>
    <row r="664" spans="2:34" s="7" customFormat="1">
      <c r="B664"/>
      <c r="C664"/>
      <c r="D664"/>
      <c r="E664"/>
      <c r="F664"/>
      <c r="G664"/>
      <c r="H664"/>
      <c r="I664"/>
      <c r="J664"/>
      <c r="K664"/>
      <c r="L664"/>
      <c r="M664"/>
      <c r="N664"/>
      <c r="O664"/>
      <c r="P664"/>
      <c r="Q664"/>
      <c r="R664"/>
      <c r="S664"/>
      <c r="T664"/>
      <c r="U664"/>
      <c r="V664"/>
      <c r="W664"/>
      <c r="X664"/>
      <c r="Y664"/>
      <c r="Z664"/>
      <c r="AA664"/>
      <c r="AB664"/>
      <c r="AC664"/>
      <c r="AD664"/>
      <c r="AE664"/>
      <c r="AF664"/>
      <c r="AG664"/>
      <c r="AH664"/>
    </row>
    <row r="665" spans="2:34" s="7" customFormat="1">
      <c r="B665"/>
      <c r="C665"/>
      <c r="D665"/>
      <c r="E665"/>
      <c r="F665"/>
      <c r="G665"/>
      <c r="H665"/>
      <c r="I665"/>
      <c r="J665"/>
      <c r="K665"/>
      <c r="L665"/>
      <c r="M665"/>
      <c r="N665"/>
      <c r="O665"/>
      <c r="P665"/>
      <c r="Q665"/>
      <c r="R665"/>
      <c r="S665"/>
      <c r="T665"/>
      <c r="U665"/>
      <c r="V665"/>
      <c r="W665"/>
      <c r="X665"/>
      <c r="Y665"/>
      <c r="Z665"/>
      <c r="AA665"/>
      <c r="AB665"/>
      <c r="AC665"/>
      <c r="AD665"/>
      <c r="AE665"/>
      <c r="AF665"/>
      <c r="AG665"/>
      <c r="AH665"/>
    </row>
    <row r="666" spans="2:34" s="7" customFormat="1">
      <c r="B666"/>
      <c r="C666"/>
      <c r="D666"/>
      <c r="E666"/>
      <c r="F666"/>
      <c r="G666"/>
      <c r="H666"/>
      <c r="I666"/>
      <c r="J666"/>
      <c r="K666"/>
      <c r="L666"/>
      <c r="M666"/>
      <c r="N666"/>
      <c r="O666"/>
      <c r="P666"/>
      <c r="Q666"/>
      <c r="R666"/>
      <c r="S666"/>
      <c r="T666"/>
      <c r="U666"/>
      <c r="V666"/>
      <c r="W666"/>
      <c r="X666"/>
      <c r="Y666"/>
      <c r="Z666"/>
      <c r="AA666"/>
      <c r="AB666"/>
      <c r="AC666"/>
      <c r="AD666"/>
      <c r="AE666"/>
      <c r="AF666"/>
      <c r="AG666"/>
      <c r="AH666"/>
    </row>
    <row r="667" spans="2:34" s="7" customFormat="1">
      <c r="B667"/>
      <c r="C667"/>
      <c r="D667"/>
      <c r="E667"/>
      <c r="F667"/>
      <c r="G667"/>
      <c r="H667"/>
      <c r="I667"/>
      <c r="J667"/>
      <c r="K667"/>
      <c r="L667"/>
      <c r="M667"/>
      <c r="N667"/>
      <c r="O667"/>
      <c r="P667"/>
      <c r="Q667"/>
      <c r="R667"/>
      <c r="S667"/>
      <c r="T667"/>
      <c r="U667"/>
      <c r="V667"/>
      <c r="W667"/>
      <c r="X667"/>
      <c r="Y667"/>
      <c r="Z667"/>
      <c r="AA667"/>
      <c r="AB667"/>
      <c r="AC667"/>
      <c r="AD667"/>
      <c r="AE667"/>
      <c r="AF667"/>
      <c r="AG667"/>
      <c r="AH667"/>
    </row>
    <row r="668" spans="2:34" s="7" customFormat="1">
      <c r="B668"/>
      <c r="C668"/>
      <c r="D668"/>
      <c r="E668"/>
      <c r="F668"/>
      <c r="G668"/>
      <c r="H668"/>
      <c r="I668"/>
      <c r="J668"/>
      <c r="K668"/>
      <c r="L668"/>
      <c r="M668"/>
      <c r="N668"/>
      <c r="O668"/>
      <c r="P668"/>
      <c r="Q668"/>
      <c r="R668"/>
      <c r="S668"/>
      <c r="T668"/>
      <c r="U668"/>
      <c r="V668"/>
      <c r="W668"/>
      <c r="X668"/>
      <c r="Y668"/>
      <c r="Z668"/>
      <c r="AA668"/>
      <c r="AB668"/>
      <c r="AC668"/>
      <c r="AD668"/>
      <c r="AE668"/>
      <c r="AF668"/>
      <c r="AG668"/>
      <c r="AH668"/>
    </row>
    <row r="669" spans="2:34" s="7" customFormat="1">
      <c r="B669"/>
      <c r="C669"/>
      <c r="D669"/>
      <c r="E669"/>
      <c r="F669"/>
      <c r="G669"/>
      <c r="H669"/>
      <c r="I669"/>
      <c r="J669"/>
      <c r="K669"/>
      <c r="L669"/>
      <c r="M669"/>
      <c r="N669"/>
      <c r="O669"/>
      <c r="P669"/>
      <c r="Q669"/>
      <c r="R669"/>
      <c r="S669"/>
      <c r="T669"/>
      <c r="U669"/>
      <c r="V669"/>
      <c r="W669"/>
      <c r="X669"/>
      <c r="Y669"/>
      <c r="Z669"/>
      <c r="AA669"/>
      <c r="AB669"/>
      <c r="AC669"/>
      <c r="AD669"/>
      <c r="AE669"/>
      <c r="AF669"/>
      <c r="AG669"/>
      <c r="AH669"/>
    </row>
    <row r="670" spans="2:34" s="7" customFormat="1">
      <c r="B670"/>
      <c r="C670"/>
      <c r="D670"/>
      <c r="E670"/>
      <c r="F670"/>
      <c r="G670"/>
      <c r="H670"/>
      <c r="I670"/>
      <c r="J670"/>
      <c r="K670"/>
      <c r="L670"/>
      <c r="M670"/>
      <c r="N670"/>
      <c r="O670"/>
      <c r="P670"/>
      <c r="Q670"/>
      <c r="R670"/>
      <c r="S670"/>
      <c r="T670"/>
      <c r="U670"/>
      <c r="V670"/>
      <c r="W670"/>
      <c r="X670"/>
      <c r="Y670"/>
      <c r="Z670"/>
      <c r="AA670"/>
      <c r="AB670"/>
      <c r="AC670"/>
      <c r="AD670"/>
      <c r="AE670"/>
      <c r="AF670"/>
      <c r="AG670"/>
      <c r="AH670"/>
    </row>
    <row r="671" spans="2:34" s="7" customFormat="1">
      <c r="B671"/>
      <c r="C671"/>
      <c r="D671"/>
      <c r="E671"/>
      <c r="F671"/>
      <c r="G671"/>
      <c r="H671"/>
      <c r="I671"/>
      <c r="J671"/>
      <c r="K671"/>
      <c r="L671"/>
      <c r="M671"/>
      <c r="N671"/>
      <c r="O671"/>
      <c r="P671"/>
      <c r="Q671"/>
      <c r="R671"/>
      <c r="S671"/>
      <c r="T671"/>
      <c r="U671"/>
      <c r="V671"/>
      <c r="W671"/>
      <c r="X671"/>
      <c r="Y671"/>
      <c r="Z671"/>
      <c r="AA671"/>
      <c r="AB671"/>
      <c r="AC671"/>
      <c r="AD671"/>
      <c r="AE671"/>
      <c r="AF671"/>
      <c r="AG671"/>
      <c r="AH671"/>
    </row>
    <row r="672" spans="2:34" s="7" customFormat="1">
      <c r="B672"/>
      <c r="C672"/>
      <c r="D672"/>
      <c r="E672"/>
      <c r="F672"/>
      <c r="G672"/>
      <c r="H672"/>
      <c r="I672"/>
      <c r="J672"/>
      <c r="K672"/>
      <c r="L672"/>
      <c r="M672"/>
      <c r="N672"/>
      <c r="O672"/>
      <c r="P672"/>
      <c r="Q672"/>
      <c r="R672"/>
      <c r="S672"/>
      <c r="T672"/>
      <c r="U672"/>
      <c r="V672"/>
      <c r="W672"/>
      <c r="X672"/>
      <c r="Y672"/>
      <c r="Z672"/>
      <c r="AA672"/>
      <c r="AB672"/>
      <c r="AC672"/>
      <c r="AD672"/>
      <c r="AE672"/>
      <c r="AF672"/>
      <c r="AG672"/>
      <c r="AH672"/>
    </row>
    <row r="673" spans="2:34" s="7" customFormat="1">
      <c r="B673"/>
      <c r="C673"/>
      <c r="D673"/>
      <c r="E673"/>
      <c r="F673"/>
      <c r="G673"/>
      <c r="H673"/>
      <c r="I673"/>
      <c r="J673"/>
      <c r="K673"/>
      <c r="L673"/>
      <c r="M673"/>
      <c r="N673"/>
      <c r="O673"/>
      <c r="P673"/>
      <c r="Q673"/>
      <c r="R673"/>
      <c r="S673"/>
      <c r="T673"/>
      <c r="U673"/>
      <c r="V673"/>
      <c r="W673"/>
      <c r="X673"/>
      <c r="Y673"/>
      <c r="Z673"/>
      <c r="AA673"/>
      <c r="AB673"/>
      <c r="AC673"/>
      <c r="AD673"/>
      <c r="AE673"/>
      <c r="AF673"/>
      <c r="AG673"/>
      <c r="AH673"/>
    </row>
    <row r="674" spans="2:34" s="7" customFormat="1">
      <c r="B674"/>
      <c r="C674"/>
      <c r="D674"/>
      <c r="E674"/>
      <c r="F674"/>
      <c r="G674"/>
      <c r="H674"/>
      <c r="I674"/>
      <c r="J674"/>
      <c r="K674"/>
      <c r="L674"/>
      <c r="M674"/>
      <c r="N674"/>
      <c r="O674"/>
      <c r="P674"/>
      <c r="Q674"/>
      <c r="R674"/>
      <c r="S674"/>
      <c r="T674"/>
      <c r="U674"/>
      <c r="V674"/>
      <c r="W674"/>
      <c r="X674"/>
      <c r="Y674"/>
      <c r="Z674"/>
      <c r="AA674"/>
      <c r="AB674"/>
      <c r="AC674"/>
      <c r="AD674"/>
      <c r="AE674"/>
      <c r="AF674"/>
      <c r="AG674"/>
      <c r="AH674"/>
    </row>
    <row r="675" spans="2:34" s="7" customFormat="1">
      <c r="B675"/>
      <c r="C675"/>
      <c r="D675"/>
      <c r="E675"/>
      <c r="F675"/>
      <c r="G675"/>
      <c r="H675"/>
      <c r="I675"/>
      <c r="J675"/>
      <c r="K675"/>
      <c r="L675"/>
      <c r="M675"/>
      <c r="N675"/>
      <c r="O675"/>
      <c r="P675"/>
      <c r="Q675"/>
      <c r="R675"/>
      <c r="S675"/>
      <c r="T675"/>
      <c r="U675"/>
      <c r="V675"/>
      <c r="W675"/>
      <c r="X675"/>
      <c r="Y675"/>
      <c r="Z675"/>
      <c r="AA675"/>
      <c r="AB675"/>
      <c r="AC675"/>
      <c r="AD675"/>
      <c r="AE675"/>
      <c r="AF675"/>
      <c r="AG675"/>
      <c r="AH675"/>
    </row>
    <row r="676" spans="2:34" s="7" customFormat="1">
      <c r="B676"/>
      <c r="C676"/>
      <c r="D676"/>
      <c r="E676"/>
      <c r="F676"/>
      <c r="G676"/>
      <c r="H676"/>
      <c r="I676"/>
      <c r="J676"/>
      <c r="K676"/>
      <c r="L676"/>
      <c r="M676"/>
      <c r="N676"/>
      <c r="O676"/>
      <c r="P676"/>
      <c r="Q676"/>
      <c r="R676"/>
      <c r="S676"/>
      <c r="T676"/>
      <c r="U676"/>
      <c r="V676"/>
      <c r="W676"/>
      <c r="X676"/>
      <c r="Y676"/>
      <c r="Z676"/>
      <c r="AA676"/>
      <c r="AB676"/>
      <c r="AC676"/>
      <c r="AD676"/>
      <c r="AE676"/>
      <c r="AF676"/>
      <c r="AG676"/>
      <c r="AH676"/>
    </row>
    <row r="677" spans="2:34" s="7" customFormat="1">
      <c r="B677"/>
      <c r="C677"/>
      <c r="D677"/>
      <c r="E677"/>
      <c r="F677"/>
      <c r="G677"/>
      <c r="H677"/>
      <c r="I677"/>
      <c r="J677"/>
      <c r="K677"/>
      <c r="L677"/>
      <c r="M677"/>
      <c r="N677"/>
      <c r="O677"/>
      <c r="P677"/>
      <c r="Q677"/>
      <c r="R677"/>
      <c r="S677"/>
      <c r="T677"/>
      <c r="U677"/>
      <c r="V677"/>
      <c r="W677"/>
      <c r="X677"/>
      <c r="Y677"/>
      <c r="Z677"/>
      <c r="AA677"/>
      <c r="AB677"/>
      <c r="AC677"/>
      <c r="AD677"/>
      <c r="AE677"/>
      <c r="AF677"/>
      <c r="AG677"/>
      <c r="AH677"/>
    </row>
    <row r="678" spans="2:34" s="7" customFormat="1">
      <c r="B678"/>
      <c r="C678"/>
      <c r="D678"/>
      <c r="E678"/>
      <c r="F678"/>
      <c r="G678"/>
      <c r="H678"/>
      <c r="I678"/>
      <c r="J678"/>
      <c r="K678"/>
      <c r="L678"/>
      <c r="M678"/>
      <c r="N678"/>
      <c r="O678"/>
      <c r="P678"/>
      <c r="Q678"/>
      <c r="R678"/>
      <c r="S678"/>
      <c r="T678"/>
      <c r="U678"/>
      <c r="V678"/>
      <c r="W678"/>
      <c r="X678"/>
      <c r="Y678"/>
      <c r="Z678"/>
      <c r="AA678"/>
      <c r="AB678"/>
      <c r="AC678"/>
      <c r="AD678"/>
      <c r="AE678"/>
      <c r="AF678"/>
      <c r="AG678"/>
      <c r="AH678"/>
    </row>
    <row r="679" spans="2:34" s="7" customFormat="1">
      <c r="B679"/>
      <c r="C679"/>
      <c r="D679"/>
      <c r="E679"/>
      <c r="F679"/>
      <c r="G679"/>
      <c r="H679"/>
      <c r="I679"/>
      <c r="J679"/>
      <c r="K679"/>
      <c r="L679"/>
      <c r="M679"/>
      <c r="N679"/>
      <c r="O679"/>
      <c r="P679"/>
      <c r="Q679"/>
      <c r="R679"/>
      <c r="S679"/>
      <c r="T679"/>
      <c r="U679"/>
      <c r="V679"/>
      <c r="W679"/>
      <c r="X679"/>
      <c r="Y679"/>
      <c r="Z679"/>
      <c r="AA679"/>
      <c r="AB679"/>
      <c r="AC679"/>
      <c r="AD679"/>
      <c r="AE679"/>
      <c r="AF679"/>
      <c r="AG679"/>
      <c r="AH679"/>
    </row>
    <row r="680" spans="2:34" s="7" customFormat="1">
      <c r="B680"/>
      <c r="C680"/>
      <c r="D680"/>
      <c r="E680"/>
      <c r="F680"/>
      <c r="G680"/>
      <c r="H680"/>
      <c r="I680"/>
      <c r="J680"/>
      <c r="K680"/>
      <c r="L680"/>
      <c r="M680"/>
      <c r="N680"/>
      <c r="O680"/>
      <c r="P680"/>
      <c r="Q680"/>
      <c r="R680"/>
      <c r="S680"/>
      <c r="T680"/>
      <c r="U680"/>
      <c r="V680"/>
      <c r="W680"/>
      <c r="X680"/>
      <c r="Y680"/>
      <c r="Z680"/>
      <c r="AA680"/>
      <c r="AB680"/>
      <c r="AC680"/>
      <c r="AD680"/>
      <c r="AE680"/>
      <c r="AF680"/>
      <c r="AG680"/>
      <c r="AH680"/>
    </row>
    <row r="681" spans="2:34" s="7" customFormat="1">
      <c r="B681"/>
      <c r="C681"/>
      <c r="D681"/>
      <c r="E681"/>
      <c r="F681"/>
      <c r="G681"/>
      <c r="H681"/>
      <c r="I681"/>
      <c r="J681"/>
      <c r="K681"/>
      <c r="L681"/>
      <c r="M681"/>
      <c r="N681"/>
      <c r="O681"/>
      <c r="P681"/>
      <c r="Q681"/>
      <c r="R681"/>
      <c r="S681"/>
      <c r="T681"/>
      <c r="U681"/>
      <c r="V681"/>
      <c r="W681"/>
      <c r="X681"/>
      <c r="Y681"/>
      <c r="Z681"/>
      <c r="AA681"/>
      <c r="AB681"/>
      <c r="AC681"/>
      <c r="AD681"/>
      <c r="AE681"/>
      <c r="AF681"/>
      <c r="AG681"/>
      <c r="AH681"/>
    </row>
    <row r="682" spans="2:34" s="7" customFormat="1">
      <c r="B682"/>
      <c r="C682"/>
      <c r="D682"/>
      <c r="E682"/>
      <c r="F682"/>
      <c r="G682"/>
      <c r="H682"/>
      <c r="I682"/>
      <c r="J682"/>
      <c r="K682"/>
      <c r="L682"/>
      <c r="M682"/>
      <c r="N682"/>
      <c r="O682"/>
      <c r="P682"/>
      <c r="Q682"/>
      <c r="R682"/>
      <c r="S682"/>
      <c r="T682"/>
      <c r="U682"/>
      <c r="V682"/>
      <c r="W682"/>
      <c r="X682"/>
      <c r="Y682"/>
      <c r="Z682"/>
      <c r="AA682"/>
      <c r="AB682"/>
      <c r="AC682"/>
      <c r="AD682"/>
      <c r="AE682"/>
      <c r="AF682"/>
      <c r="AG682"/>
      <c r="AH682"/>
    </row>
    <row r="683" spans="2:34" s="7" customFormat="1">
      <c r="B683"/>
      <c r="C683"/>
      <c r="D683"/>
      <c r="E683"/>
      <c r="F683"/>
      <c r="G683"/>
      <c r="H683"/>
      <c r="I683"/>
      <c r="J683"/>
      <c r="K683"/>
      <c r="L683"/>
      <c r="M683"/>
      <c r="N683"/>
      <c r="O683"/>
      <c r="P683"/>
      <c r="Q683"/>
      <c r="R683"/>
      <c r="S683"/>
      <c r="T683"/>
      <c r="U683"/>
      <c r="V683"/>
      <c r="W683"/>
      <c r="X683"/>
      <c r="Y683"/>
      <c r="Z683"/>
      <c r="AA683"/>
      <c r="AB683"/>
      <c r="AC683"/>
      <c r="AD683"/>
      <c r="AE683"/>
      <c r="AF683"/>
      <c r="AG683"/>
      <c r="AH683"/>
    </row>
    <row r="684" spans="2:34" s="7" customFormat="1">
      <c r="B684"/>
      <c r="C684"/>
      <c r="D684"/>
      <c r="E684"/>
      <c r="F684"/>
      <c r="G684"/>
      <c r="H684"/>
      <c r="I684"/>
      <c r="J684"/>
      <c r="K684"/>
      <c r="L684"/>
      <c r="M684"/>
      <c r="N684"/>
      <c r="O684"/>
      <c r="P684"/>
      <c r="Q684"/>
      <c r="R684"/>
      <c r="S684"/>
      <c r="T684"/>
      <c r="U684"/>
      <c r="V684"/>
      <c r="W684"/>
      <c r="X684"/>
      <c r="Y684"/>
      <c r="Z684"/>
      <c r="AA684"/>
      <c r="AB684"/>
      <c r="AC684"/>
      <c r="AD684"/>
      <c r="AE684"/>
      <c r="AF684"/>
      <c r="AG684"/>
      <c r="AH684"/>
    </row>
    <row r="685" spans="2:34" s="7" customFormat="1">
      <c r="B685"/>
      <c r="C685"/>
      <c r="D685"/>
      <c r="E685"/>
      <c r="F685"/>
      <c r="G685"/>
      <c r="H685"/>
      <c r="I685"/>
      <c r="J685"/>
      <c r="K685"/>
      <c r="L685"/>
      <c r="M685"/>
      <c r="N685"/>
      <c r="O685"/>
      <c r="P685"/>
      <c r="Q685"/>
      <c r="R685"/>
      <c r="S685"/>
      <c r="T685"/>
      <c r="U685"/>
      <c r="V685"/>
      <c r="W685"/>
      <c r="X685"/>
      <c r="Y685"/>
      <c r="Z685"/>
      <c r="AA685"/>
      <c r="AB685"/>
      <c r="AC685"/>
      <c r="AD685"/>
      <c r="AE685"/>
      <c r="AF685"/>
      <c r="AG685"/>
      <c r="AH685"/>
    </row>
    <row r="686" spans="2:34" s="7" customFormat="1">
      <c r="B686"/>
      <c r="C686"/>
      <c r="D686"/>
      <c r="E686"/>
      <c r="F686"/>
      <c r="G686"/>
      <c r="H686"/>
      <c r="I686"/>
      <c r="J686"/>
      <c r="K686"/>
      <c r="L686"/>
      <c r="M686"/>
      <c r="N686"/>
      <c r="O686"/>
      <c r="P686"/>
      <c r="Q686"/>
      <c r="R686"/>
      <c r="S686"/>
      <c r="T686"/>
      <c r="U686"/>
      <c r="V686"/>
      <c r="W686"/>
      <c r="X686"/>
      <c r="Y686"/>
      <c r="Z686"/>
      <c r="AA686"/>
      <c r="AB686"/>
      <c r="AC686"/>
      <c r="AD686"/>
      <c r="AE686"/>
      <c r="AF686"/>
      <c r="AG686"/>
      <c r="AH686"/>
    </row>
    <row r="687" spans="2:34" s="7" customFormat="1">
      <c r="B687"/>
      <c r="C687"/>
      <c r="D687"/>
      <c r="E687"/>
      <c r="F687"/>
      <c r="G687"/>
      <c r="H687"/>
      <c r="I687"/>
      <c r="J687"/>
      <c r="K687"/>
      <c r="L687"/>
      <c r="M687"/>
      <c r="N687"/>
      <c r="O687"/>
      <c r="P687"/>
      <c r="Q687"/>
      <c r="R687"/>
      <c r="S687"/>
      <c r="T687"/>
      <c r="U687"/>
      <c r="V687"/>
      <c r="W687"/>
      <c r="X687"/>
      <c r="Y687"/>
      <c r="Z687"/>
      <c r="AA687"/>
      <c r="AB687"/>
      <c r="AC687"/>
      <c r="AD687"/>
      <c r="AE687"/>
      <c r="AF687"/>
      <c r="AG687"/>
      <c r="AH687"/>
    </row>
    <row r="688" spans="2:34" s="7" customFormat="1">
      <c r="B688"/>
      <c r="C688"/>
      <c r="D688"/>
      <c r="E688"/>
      <c r="F688"/>
      <c r="G688"/>
      <c r="H688"/>
      <c r="I688"/>
      <c r="J688"/>
      <c r="K688"/>
      <c r="L688"/>
      <c r="M688"/>
      <c r="N688"/>
      <c r="O688"/>
      <c r="P688"/>
      <c r="Q688"/>
      <c r="R688"/>
      <c r="S688"/>
      <c r="T688"/>
      <c r="U688"/>
      <c r="V688"/>
      <c r="W688"/>
      <c r="X688"/>
      <c r="Y688"/>
      <c r="Z688"/>
      <c r="AA688"/>
      <c r="AB688"/>
      <c r="AC688"/>
      <c r="AD688"/>
      <c r="AE688"/>
      <c r="AF688"/>
      <c r="AG688"/>
      <c r="AH688"/>
    </row>
    <row r="689" spans="2:34" s="7" customFormat="1">
      <c r="B689"/>
      <c r="C689"/>
      <c r="D689"/>
      <c r="E689"/>
      <c r="F689"/>
      <c r="G689"/>
      <c r="H689"/>
      <c r="I689"/>
      <c r="J689"/>
      <c r="K689"/>
      <c r="L689"/>
      <c r="M689"/>
      <c r="N689"/>
      <c r="O689"/>
      <c r="P689"/>
      <c r="Q689"/>
      <c r="R689"/>
      <c r="S689"/>
      <c r="T689"/>
      <c r="U689"/>
      <c r="V689"/>
      <c r="W689"/>
      <c r="X689"/>
      <c r="Y689"/>
      <c r="Z689"/>
      <c r="AA689"/>
      <c r="AB689"/>
      <c r="AC689"/>
      <c r="AD689"/>
      <c r="AE689"/>
      <c r="AF689"/>
      <c r="AG689"/>
      <c r="AH689"/>
    </row>
    <row r="690" spans="2:34" s="7" customFormat="1">
      <c r="B690"/>
      <c r="C690"/>
      <c r="D690"/>
      <c r="E690"/>
      <c r="F690"/>
      <c r="G690"/>
      <c r="H690"/>
      <c r="I690"/>
      <c r="J690"/>
      <c r="K690"/>
      <c r="L690"/>
      <c r="M690"/>
      <c r="N690"/>
      <c r="O690"/>
      <c r="P690"/>
      <c r="Q690"/>
      <c r="R690"/>
      <c r="S690"/>
      <c r="T690"/>
      <c r="U690"/>
      <c r="V690"/>
      <c r="W690"/>
      <c r="X690"/>
      <c r="Y690"/>
      <c r="Z690"/>
      <c r="AA690"/>
      <c r="AB690"/>
      <c r="AC690"/>
      <c r="AD690"/>
      <c r="AE690"/>
      <c r="AF690"/>
      <c r="AG690"/>
      <c r="AH690"/>
    </row>
    <row r="691" spans="2:34" s="7" customFormat="1">
      <c r="B691"/>
      <c r="C691"/>
      <c r="D691"/>
      <c r="E691"/>
      <c r="F691"/>
      <c r="G691"/>
      <c r="H691"/>
      <c r="I691"/>
      <c r="J691"/>
      <c r="K691"/>
      <c r="L691"/>
      <c r="M691"/>
      <c r="N691"/>
      <c r="O691"/>
      <c r="P691"/>
      <c r="Q691"/>
      <c r="R691"/>
      <c r="S691"/>
      <c r="T691"/>
      <c r="U691"/>
      <c r="V691"/>
      <c r="W691"/>
      <c r="X691"/>
      <c r="Y691"/>
      <c r="Z691"/>
      <c r="AA691"/>
      <c r="AB691"/>
      <c r="AC691"/>
      <c r="AD691"/>
      <c r="AE691"/>
      <c r="AF691"/>
      <c r="AG691"/>
      <c r="AH691"/>
    </row>
    <row r="692" spans="2:34" s="7" customFormat="1">
      <c r="B692"/>
      <c r="C692"/>
      <c r="D692"/>
      <c r="E692"/>
      <c r="F692"/>
      <c r="G692"/>
      <c r="H692"/>
      <c r="I692"/>
      <c r="J692"/>
      <c r="K692"/>
      <c r="L692"/>
      <c r="M692"/>
      <c r="N692"/>
      <c r="O692"/>
      <c r="P692"/>
      <c r="Q692"/>
      <c r="R692"/>
      <c r="S692"/>
      <c r="T692"/>
      <c r="U692"/>
      <c r="V692"/>
      <c r="W692"/>
      <c r="X692"/>
      <c r="Y692"/>
      <c r="Z692"/>
      <c r="AA692"/>
      <c r="AB692"/>
      <c r="AC692"/>
      <c r="AD692"/>
      <c r="AE692"/>
      <c r="AF692"/>
      <c r="AG692"/>
      <c r="AH692"/>
    </row>
    <row r="693" spans="2:34" s="7" customFormat="1">
      <c r="B693"/>
      <c r="C693"/>
      <c r="D693"/>
      <c r="E693"/>
      <c r="F693"/>
      <c r="G693"/>
      <c r="H693"/>
      <c r="I693"/>
      <c r="J693"/>
      <c r="K693"/>
      <c r="L693"/>
      <c r="M693"/>
      <c r="N693"/>
      <c r="O693"/>
      <c r="P693"/>
      <c r="Q693"/>
      <c r="R693"/>
      <c r="S693"/>
      <c r="T693"/>
      <c r="U693"/>
      <c r="V693"/>
      <c r="W693"/>
      <c r="X693"/>
      <c r="Y693"/>
      <c r="Z693"/>
      <c r="AA693"/>
      <c r="AB693"/>
      <c r="AC693"/>
      <c r="AD693"/>
      <c r="AE693"/>
      <c r="AF693"/>
      <c r="AG693"/>
      <c r="AH693"/>
    </row>
    <row r="694" spans="2:34" s="7" customFormat="1">
      <c r="B694"/>
      <c r="C694"/>
      <c r="D694"/>
      <c r="E694"/>
      <c r="F694"/>
      <c r="G694"/>
      <c r="H694"/>
      <c r="I694"/>
      <c r="J694"/>
      <c r="K694"/>
      <c r="L694"/>
      <c r="M694"/>
      <c r="N694"/>
      <c r="O694"/>
      <c r="P694"/>
      <c r="Q694"/>
      <c r="R694"/>
      <c r="S694"/>
      <c r="T694"/>
      <c r="U694"/>
      <c r="V694"/>
      <c r="W694"/>
      <c r="X694"/>
      <c r="Y694"/>
      <c r="Z694"/>
      <c r="AA694"/>
      <c r="AB694"/>
      <c r="AC694"/>
      <c r="AD694"/>
      <c r="AE694"/>
      <c r="AF694"/>
      <c r="AG694"/>
      <c r="AH694"/>
    </row>
    <row r="695" spans="2:34" s="7" customFormat="1">
      <c r="B695"/>
      <c r="C695"/>
      <c r="D695"/>
      <c r="E695"/>
      <c r="F695"/>
      <c r="G695"/>
      <c r="H695"/>
      <c r="I695"/>
      <c r="J695"/>
      <c r="K695"/>
      <c r="L695"/>
      <c r="M695"/>
      <c r="N695"/>
      <c r="O695"/>
      <c r="P695"/>
      <c r="Q695"/>
      <c r="R695"/>
      <c r="S695"/>
      <c r="T695"/>
      <c r="U695"/>
      <c r="V695"/>
      <c r="W695"/>
      <c r="X695"/>
      <c r="Y695"/>
      <c r="Z695"/>
      <c r="AA695"/>
      <c r="AB695"/>
      <c r="AC695"/>
      <c r="AD695"/>
      <c r="AE695"/>
      <c r="AF695"/>
      <c r="AG695"/>
      <c r="AH695"/>
    </row>
    <row r="696" spans="2:34" s="7" customFormat="1">
      <c r="B696"/>
      <c r="C696"/>
      <c r="D696"/>
      <c r="E696"/>
      <c r="F696"/>
      <c r="G696"/>
      <c r="H696"/>
      <c r="I696"/>
      <c r="J696"/>
      <c r="K696"/>
      <c r="L696"/>
      <c r="M696"/>
      <c r="N696"/>
      <c r="O696"/>
      <c r="P696"/>
      <c r="Q696"/>
      <c r="R696"/>
      <c r="S696"/>
      <c r="T696"/>
      <c r="U696"/>
      <c r="V696"/>
      <c r="W696"/>
      <c r="X696"/>
      <c r="Y696"/>
      <c r="Z696"/>
      <c r="AA696"/>
      <c r="AB696"/>
      <c r="AC696"/>
      <c r="AD696"/>
      <c r="AE696"/>
      <c r="AF696"/>
      <c r="AG696"/>
      <c r="AH696"/>
    </row>
    <row r="697" spans="2:34" s="7" customFormat="1">
      <c r="B697"/>
      <c r="C697"/>
      <c r="D697"/>
      <c r="E697"/>
      <c r="F697"/>
      <c r="G697"/>
      <c r="H697"/>
      <c r="I697"/>
      <c r="J697"/>
      <c r="K697"/>
      <c r="L697"/>
      <c r="M697"/>
      <c r="N697"/>
      <c r="O697"/>
      <c r="P697"/>
      <c r="Q697"/>
      <c r="R697"/>
      <c r="S697"/>
      <c r="T697"/>
      <c r="U697"/>
      <c r="V697"/>
      <c r="W697"/>
      <c r="X697"/>
      <c r="Y697"/>
      <c r="Z697"/>
      <c r="AA697"/>
      <c r="AB697"/>
      <c r="AC697"/>
      <c r="AD697"/>
      <c r="AE697"/>
      <c r="AF697"/>
      <c r="AG697"/>
      <c r="AH697"/>
    </row>
    <row r="698" spans="2:34" s="7" customFormat="1">
      <c r="B698"/>
      <c r="C698"/>
      <c r="D698"/>
      <c r="E698"/>
      <c r="F698"/>
      <c r="G698"/>
      <c r="H698"/>
      <c r="I698"/>
      <c r="J698"/>
      <c r="K698"/>
      <c r="L698"/>
      <c r="M698"/>
      <c r="N698"/>
      <c r="O698"/>
      <c r="P698"/>
      <c r="Q698"/>
      <c r="R698"/>
      <c r="S698"/>
      <c r="T698"/>
      <c r="U698"/>
      <c r="V698"/>
      <c r="W698"/>
      <c r="X698"/>
      <c r="Y698"/>
      <c r="Z698"/>
      <c r="AA698"/>
      <c r="AB698"/>
      <c r="AC698"/>
      <c r="AD698"/>
      <c r="AE698"/>
      <c r="AF698"/>
      <c r="AG698"/>
      <c r="AH698"/>
    </row>
    <row r="699" spans="2:34" s="7" customFormat="1">
      <c r="B699"/>
      <c r="C699"/>
      <c r="D699"/>
      <c r="E699"/>
      <c r="F699"/>
      <c r="G699"/>
      <c r="H699"/>
      <c r="I699"/>
      <c r="J699"/>
      <c r="K699"/>
      <c r="L699"/>
      <c r="M699"/>
      <c r="N699"/>
      <c r="O699"/>
      <c r="P699"/>
      <c r="Q699"/>
      <c r="R699"/>
      <c r="S699"/>
      <c r="T699"/>
      <c r="U699"/>
      <c r="V699"/>
      <c r="W699"/>
      <c r="X699"/>
      <c r="Y699"/>
      <c r="Z699"/>
      <c r="AA699"/>
      <c r="AB699"/>
      <c r="AC699"/>
      <c r="AD699"/>
      <c r="AE699"/>
      <c r="AF699"/>
      <c r="AG699"/>
      <c r="AH699"/>
    </row>
    <row r="700" spans="2:34" s="7" customFormat="1">
      <c r="B700"/>
      <c r="C700"/>
      <c r="D700"/>
      <c r="E700"/>
      <c r="F700"/>
      <c r="G700"/>
      <c r="H700"/>
      <c r="I700"/>
      <c r="J700"/>
      <c r="K700"/>
      <c r="L700"/>
      <c r="M700"/>
      <c r="N700"/>
      <c r="O700"/>
      <c r="P700"/>
      <c r="Q700"/>
      <c r="R700"/>
      <c r="S700"/>
      <c r="T700"/>
      <c r="U700"/>
      <c r="V700"/>
      <c r="W700"/>
      <c r="X700"/>
      <c r="Y700"/>
      <c r="Z700"/>
      <c r="AA700"/>
      <c r="AB700"/>
      <c r="AC700"/>
      <c r="AD700"/>
      <c r="AE700"/>
      <c r="AF700"/>
      <c r="AG700"/>
      <c r="AH700"/>
    </row>
    <row r="701" spans="2:34" s="7" customFormat="1">
      <c r="B701"/>
      <c r="C701"/>
      <c r="D701"/>
      <c r="E701"/>
      <c r="F701"/>
      <c r="G701"/>
      <c r="H701"/>
      <c r="I701"/>
      <c r="J701"/>
      <c r="K701"/>
      <c r="L701"/>
      <c r="M701"/>
      <c r="N701"/>
      <c r="O701"/>
      <c r="P701"/>
      <c r="Q701"/>
      <c r="R701"/>
      <c r="S701"/>
      <c r="T701"/>
      <c r="U701"/>
      <c r="V701"/>
      <c r="W701"/>
      <c r="X701"/>
      <c r="Y701"/>
      <c r="Z701"/>
      <c r="AA701"/>
      <c r="AB701"/>
      <c r="AC701"/>
      <c r="AD701"/>
      <c r="AE701"/>
      <c r="AF701"/>
      <c r="AG701"/>
      <c r="AH701"/>
    </row>
    <row r="702" spans="2:34" s="7" customFormat="1">
      <c r="B702"/>
      <c r="C702"/>
      <c r="D702"/>
      <c r="E702"/>
      <c r="F702"/>
      <c r="G702"/>
      <c r="H702"/>
      <c r="I702"/>
      <c r="J702"/>
      <c r="K702"/>
      <c r="L702"/>
      <c r="M702"/>
      <c r="N702"/>
      <c r="O702"/>
      <c r="P702"/>
      <c r="Q702"/>
      <c r="R702"/>
      <c r="S702"/>
      <c r="T702"/>
      <c r="U702"/>
      <c r="V702"/>
      <c r="W702"/>
      <c r="X702"/>
      <c r="Y702"/>
      <c r="Z702"/>
      <c r="AA702"/>
      <c r="AB702"/>
      <c r="AC702"/>
      <c r="AD702"/>
      <c r="AE702"/>
      <c r="AF702"/>
      <c r="AG702"/>
      <c r="AH702"/>
    </row>
    <row r="703" spans="2:34" s="7" customFormat="1">
      <c r="B703"/>
      <c r="C703"/>
      <c r="D703"/>
      <c r="E703"/>
      <c r="F703"/>
      <c r="G703"/>
      <c r="H703"/>
      <c r="I703"/>
      <c r="J703"/>
      <c r="K703"/>
      <c r="L703"/>
      <c r="M703"/>
      <c r="N703"/>
      <c r="O703"/>
      <c r="P703"/>
      <c r="Q703"/>
      <c r="R703"/>
      <c r="S703"/>
      <c r="T703"/>
      <c r="U703"/>
      <c r="V703"/>
      <c r="W703"/>
      <c r="X703"/>
      <c r="Y703"/>
      <c r="Z703"/>
      <c r="AA703"/>
      <c r="AB703"/>
      <c r="AC703"/>
      <c r="AD703"/>
      <c r="AE703"/>
      <c r="AF703"/>
      <c r="AG703"/>
      <c r="AH703"/>
    </row>
    <row r="704" spans="2:34" s="7" customFormat="1">
      <c r="B704"/>
      <c r="C704"/>
      <c r="D704"/>
      <c r="E704"/>
      <c r="F704"/>
      <c r="G704"/>
      <c r="H704"/>
      <c r="I704"/>
      <c r="J704"/>
      <c r="K704"/>
      <c r="L704"/>
      <c r="M704"/>
      <c r="N704"/>
      <c r="O704"/>
      <c r="P704"/>
      <c r="Q704"/>
      <c r="R704"/>
      <c r="S704"/>
      <c r="T704"/>
      <c r="U704"/>
      <c r="V704"/>
      <c r="W704"/>
      <c r="X704"/>
      <c r="Y704"/>
      <c r="Z704"/>
      <c r="AA704"/>
      <c r="AB704"/>
      <c r="AC704"/>
      <c r="AD704"/>
      <c r="AE704"/>
      <c r="AF704"/>
      <c r="AG704"/>
      <c r="AH704"/>
    </row>
    <row r="705" spans="2:34" s="7" customFormat="1">
      <c r="B705"/>
      <c r="C705"/>
      <c r="D705"/>
      <c r="E705"/>
      <c r="F705"/>
      <c r="G705"/>
      <c r="H705"/>
      <c r="I705"/>
      <c r="J705"/>
      <c r="K705"/>
      <c r="L705"/>
      <c r="M705"/>
      <c r="N705"/>
      <c r="O705"/>
      <c r="P705"/>
      <c r="Q705"/>
      <c r="R705"/>
      <c r="S705"/>
      <c r="T705"/>
      <c r="U705"/>
      <c r="V705"/>
      <c r="W705"/>
      <c r="X705"/>
      <c r="Y705"/>
      <c r="Z705"/>
      <c r="AA705"/>
      <c r="AB705"/>
      <c r="AC705"/>
      <c r="AD705"/>
      <c r="AE705"/>
      <c r="AF705"/>
      <c r="AG705"/>
      <c r="AH705"/>
    </row>
    <row r="706" spans="2:34" s="7" customFormat="1">
      <c r="B706"/>
      <c r="C706"/>
      <c r="D706"/>
      <c r="E706"/>
      <c r="F706"/>
      <c r="G706"/>
      <c r="H706"/>
      <c r="I706"/>
      <c r="J706"/>
      <c r="K706"/>
      <c r="L706"/>
      <c r="M706"/>
      <c r="N706"/>
      <c r="O706"/>
      <c r="P706"/>
      <c r="Q706"/>
      <c r="R706"/>
      <c r="S706"/>
      <c r="T706"/>
      <c r="U706"/>
      <c r="V706"/>
      <c r="W706"/>
      <c r="X706"/>
      <c r="Y706"/>
      <c r="Z706"/>
      <c r="AA706"/>
      <c r="AB706"/>
      <c r="AC706"/>
      <c r="AD706"/>
      <c r="AE706"/>
      <c r="AF706"/>
      <c r="AG706"/>
      <c r="AH706"/>
    </row>
    <row r="707" spans="2:34" s="7" customFormat="1">
      <c r="B707"/>
      <c r="C707"/>
      <c r="D707"/>
      <c r="E707"/>
      <c r="F707"/>
      <c r="G707"/>
      <c r="H707"/>
      <c r="I707"/>
      <c r="J707"/>
      <c r="K707"/>
      <c r="L707"/>
      <c r="M707"/>
      <c r="N707"/>
      <c r="O707"/>
      <c r="P707"/>
      <c r="Q707"/>
      <c r="R707"/>
      <c r="S707"/>
      <c r="T707"/>
      <c r="U707"/>
      <c r="V707"/>
      <c r="W707"/>
      <c r="X707"/>
      <c r="Y707"/>
      <c r="Z707"/>
      <c r="AA707"/>
      <c r="AB707"/>
      <c r="AC707"/>
      <c r="AD707"/>
      <c r="AE707"/>
      <c r="AF707"/>
      <c r="AG707"/>
      <c r="AH707"/>
    </row>
    <row r="708" spans="2:34" s="7" customFormat="1">
      <c r="B708"/>
      <c r="C708"/>
      <c r="D708"/>
      <c r="E708"/>
      <c r="F708"/>
      <c r="G708"/>
      <c r="H708"/>
      <c r="I708"/>
      <c r="J708"/>
      <c r="K708"/>
      <c r="L708"/>
      <c r="M708"/>
      <c r="N708"/>
      <c r="O708"/>
      <c r="P708"/>
      <c r="Q708"/>
      <c r="R708"/>
      <c r="S708"/>
      <c r="T708"/>
      <c r="U708"/>
      <c r="V708"/>
      <c r="W708"/>
      <c r="X708"/>
      <c r="Y708"/>
      <c r="Z708"/>
      <c r="AA708"/>
      <c r="AB708"/>
      <c r="AC708"/>
      <c r="AD708"/>
      <c r="AE708"/>
      <c r="AF708"/>
      <c r="AG708"/>
      <c r="AH708"/>
    </row>
    <row r="709" spans="2:34" s="7" customFormat="1">
      <c r="B709"/>
      <c r="C709"/>
      <c r="D709"/>
      <c r="E709"/>
      <c r="F709"/>
      <c r="G709"/>
      <c r="H709"/>
      <c r="I709"/>
      <c r="J709"/>
      <c r="K709"/>
      <c r="L709"/>
      <c r="M709"/>
      <c r="N709"/>
      <c r="O709"/>
      <c r="P709"/>
      <c r="Q709"/>
      <c r="R709"/>
      <c r="S709"/>
      <c r="T709"/>
      <c r="U709"/>
      <c r="V709"/>
      <c r="W709"/>
      <c r="X709"/>
      <c r="Y709"/>
      <c r="Z709"/>
      <c r="AA709"/>
      <c r="AB709"/>
      <c r="AC709"/>
      <c r="AD709"/>
      <c r="AE709"/>
      <c r="AF709"/>
      <c r="AG709"/>
      <c r="AH709"/>
    </row>
    <row r="710" spans="2:34" s="7" customFormat="1">
      <c r="B710"/>
      <c r="C710"/>
      <c r="D710"/>
      <c r="E710"/>
      <c r="F710"/>
      <c r="G710"/>
      <c r="H710"/>
      <c r="I710"/>
      <c r="J710"/>
      <c r="K710"/>
      <c r="L710"/>
      <c r="M710"/>
      <c r="N710"/>
      <c r="O710"/>
      <c r="P710"/>
      <c r="Q710"/>
      <c r="R710"/>
      <c r="S710"/>
      <c r="T710"/>
      <c r="U710"/>
      <c r="V710"/>
      <c r="W710"/>
      <c r="X710"/>
      <c r="Y710"/>
      <c r="Z710"/>
      <c r="AA710"/>
      <c r="AB710"/>
      <c r="AC710"/>
      <c r="AD710"/>
      <c r="AE710"/>
      <c r="AF710"/>
      <c r="AG710"/>
      <c r="AH710"/>
    </row>
    <row r="711" spans="2:34" s="7" customFormat="1">
      <c r="B711"/>
      <c r="C711"/>
      <c r="D711"/>
      <c r="E711"/>
      <c r="F711"/>
      <c r="G711"/>
      <c r="H711"/>
      <c r="I711"/>
      <c r="J711"/>
      <c r="K711"/>
      <c r="L711"/>
      <c r="M711"/>
      <c r="N711"/>
      <c r="O711"/>
      <c r="P711"/>
      <c r="Q711"/>
      <c r="R711"/>
      <c r="S711"/>
      <c r="T711"/>
      <c r="U711"/>
      <c r="V711"/>
      <c r="W711"/>
      <c r="X711"/>
      <c r="Y711"/>
      <c r="Z711"/>
      <c r="AA711"/>
      <c r="AB711"/>
      <c r="AC711"/>
      <c r="AD711"/>
      <c r="AE711"/>
      <c r="AF711"/>
      <c r="AG711"/>
      <c r="AH711"/>
    </row>
    <row r="712" spans="2:34" s="7" customFormat="1">
      <c r="B712"/>
      <c r="C712"/>
      <c r="D712"/>
      <c r="E712"/>
      <c r="F712"/>
      <c r="G712"/>
      <c r="H712"/>
      <c r="I712"/>
      <c r="J712"/>
      <c r="K712"/>
      <c r="L712"/>
      <c r="M712"/>
      <c r="N712"/>
      <c r="O712"/>
      <c r="P712"/>
      <c r="Q712"/>
      <c r="R712"/>
      <c r="S712"/>
      <c r="T712"/>
      <c r="U712"/>
      <c r="V712"/>
      <c r="W712"/>
      <c r="X712"/>
      <c r="Y712"/>
      <c r="Z712"/>
      <c r="AA712"/>
      <c r="AB712"/>
      <c r="AC712"/>
      <c r="AD712"/>
      <c r="AE712"/>
      <c r="AF712"/>
      <c r="AG712"/>
      <c r="AH712"/>
    </row>
    <row r="713" spans="2:34" s="7" customFormat="1">
      <c r="B713"/>
      <c r="C713"/>
      <c r="D713"/>
      <c r="E713"/>
      <c r="F713"/>
      <c r="G713"/>
      <c r="H713"/>
      <c r="I713"/>
      <c r="J713"/>
      <c r="K713"/>
      <c r="L713"/>
      <c r="M713"/>
      <c r="N713"/>
      <c r="O713"/>
      <c r="P713"/>
      <c r="Q713"/>
      <c r="R713"/>
      <c r="S713"/>
      <c r="T713"/>
      <c r="U713"/>
      <c r="V713"/>
      <c r="W713"/>
      <c r="X713"/>
      <c r="Y713"/>
      <c r="Z713"/>
      <c r="AA713"/>
      <c r="AB713"/>
      <c r="AC713"/>
      <c r="AD713"/>
      <c r="AE713"/>
      <c r="AF713"/>
      <c r="AG713"/>
      <c r="AH713"/>
    </row>
    <row r="714" spans="2:34" s="7" customFormat="1">
      <c r="B714"/>
      <c r="C714"/>
      <c r="D714"/>
      <c r="E714"/>
      <c r="F714"/>
      <c r="G714"/>
      <c r="H714"/>
      <c r="I714"/>
      <c r="J714"/>
      <c r="K714"/>
      <c r="L714"/>
      <c r="M714"/>
      <c r="N714"/>
      <c r="O714"/>
      <c r="P714"/>
      <c r="Q714"/>
      <c r="R714"/>
      <c r="S714"/>
      <c r="T714"/>
      <c r="U714"/>
      <c r="V714"/>
      <c r="W714"/>
      <c r="X714"/>
      <c r="Y714"/>
      <c r="Z714"/>
      <c r="AA714"/>
      <c r="AB714"/>
      <c r="AC714"/>
      <c r="AD714"/>
      <c r="AE714"/>
      <c r="AF714"/>
      <c r="AG714"/>
      <c r="AH714"/>
    </row>
    <row r="715" spans="2:34" s="7" customFormat="1">
      <c r="B715"/>
      <c r="C715"/>
      <c r="D715"/>
      <c r="E715"/>
      <c r="F715"/>
      <c r="G715"/>
      <c r="H715"/>
      <c r="I715"/>
      <c r="J715"/>
      <c r="K715"/>
      <c r="L715"/>
      <c r="M715"/>
      <c r="N715"/>
      <c r="O715"/>
      <c r="P715"/>
      <c r="Q715"/>
      <c r="R715"/>
      <c r="S715"/>
      <c r="T715"/>
      <c r="U715"/>
      <c r="V715"/>
      <c r="W715"/>
      <c r="X715"/>
      <c r="Y715"/>
      <c r="Z715"/>
      <c r="AA715"/>
      <c r="AB715"/>
      <c r="AC715"/>
      <c r="AD715"/>
      <c r="AE715"/>
      <c r="AF715"/>
      <c r="AG715"/>
      <c r="AH715"/>
    </row>
    <row r="716" spans="2:34" s="7" customFormat="1">
      <c r="B716"/>
      <c r="C716"/>
      <c r="D716"/>
      <c r="E716"/>
      <c r="F716"/>
      <c r="G716"/>
      <c r="H716"/>
      <c r="I716"/>
      <c r="J716"/>
      <c r="K716"/>
      <c r="L716"/>
      <c r="M716"/>
      <c r="N716"/>
      <c r="O716"/>
      <c r="P716"/>
      <c r="Q716"/>
      <c r="R716"/>
      <c r="S716"/>
      <c r="T716"/>
      <c r="U716"/>
      <c r="V716"/>
      <c r="W716"/>
      <c r="X716"/>
      <c r="Y716"/>
      <c r="Z716"/>
      <c r="AA716"/>
      <c r="AB716"/>
      <c r="AC716"/>
      <c r="AD716"/>
      <c r="AE716"/>
      <c r="AF716"/>
      <c r="AG716"/>
      <c r="AH716"/>
    </row>
    <row r="717" spans="2:34" s="7" customFormat="1">
      <c r="B717"/>
      <c r="C717"/>
      <c r="D717"/>
      <c r="E717"/>
      <c r="F717"/>
      <c r="G717"/>
      <c r="H717"/>
      <c r="I717"/>
      <c r="J717"/>
      <c r="K717"/>
      <c r="L717"/>
      <c r="M717"/>
      <c r="N717"/>
      <c r="O717"/>
      <c r="P717"/>
      <c r="Q717"/>
      <c r="R717"/>
      <c r="S717"/>
      <c r="T717"/>
      <c r="U717"/>
      <c r="V717"/>
      <c r="W717"/>
      <c r="X717"/>
      <c r="Y717"/>
      <c r="Z717"/>
      <c r="AA717"/>
      <c r="AB717"/>
      <c r="AC717"/>
      <c r="AD717"/>
      <c r="AE717"/>
      <c r="AF717"/>
      <c r="AG717"/>
      <c r="AH717"/>
    </row>
    <row r="718" spans="2:34" s="7" customFormat="1">
      <c r="B718"/>
      <c r="C718"/>
      <c r="D718"/>
      <c r="E718"/>
      <c r="F718"/>
      <c r="G718"/>
      <c r="H718"/>
      <c r="I718"/>
      <c r="J718"/>
      <c r="K718"/>
      <c r="L718"/>
      <c r="M718"/>
      <c r="N718"/>
      <c r="O718"/>
      <c r="P718"/>
      <c r="Q718"/>
      <c r="R718"/>
      <c r="S718"/>
      <c r="T718"/>
      <c r="U718"/>
      <c r="V718"/>
      <c r="W718"/>
      <c r="X718"/>
      <c r="Y718"/>
      <c r="Z718"/>
      <c r="AA718"/>
      <c r="AB718"/>
      <c r="AC718"/>
      <c r="AD718"/>
      <c r="AE718"/>
      <c r="AF718"/>
      <c r="AG718"/>
      <c r="AH718"/>
    </row>
    <row r="719" spans="2:34" s="7" customFormat="1">
      <c r="B719"/>
      <c r="C719"/>
      <c r="D719"/>
      <c r="E719"/>
      <c r="F719"/>
      <c r="G719"/>
      <c r="H719"/>
      <c r="I719"/>
      <c r="J719"/>
      <c r="K719"/>
      <c r="L719"/>
      <c r="M719"/>
      <c r="N719"/>
      <c r="O719"/>
      <c r="P719"/>
      <c r="Q719"/>
      <c r="R719"/>
      <c r="S719"/>
      <c r="T719"/>
      <c r="U719"/>
      <c r="V719"/>
      <c r="W719"/>
      <c r="X719"/>
      <c r="Y719"/>
      <c r="Z719"/>
      <c r="AA719"/>
      <c r="AB719"/>
      <c r="AC719"/>
      <c r="AD719"/>
      <c r="AE719"/>
      <c r="AF719"/>
      <c r="AG719"/>
      <c r="AH719"/>
    </row>
    <row r="720" spans="2:34" s="7" customFormat="1">
      <c r="B720"/>
      <c r="C720"/>
      <c r="D720"/>
      <c r="E720"/>
      <c r="F720"/>
      <c r="G720"/>
      <c r="H720"/>
      <c r="I720"/>
      <c r="J720"/>
      <c r="K720"/>
      <c r="L720"/>
      <c r="M720"/>
      <c r="N720"/>
      <c r="O720"/>
      <c r="P720"/>
      <c r="Q720"/>
      <c r="R720"/>
      <c r="S720"/>
      <c r="T720"/>
      <c r="U720"/>
      <c r="V720"/>
      <c r="W720"/>
      <c r="X720"/>
      <c r="Y720"/>
      <c r="Z720"/>
      <c r="AA720"/>
      <c r="AB720"/>
      <c r="AC720"/>
      <c r="AD720"/>
      <c r="AE720"/>
      <c r="AF720"/>
      <c r="AG720"/>
      <c r="AH720"/>
    </row>
    <row r="721" spans="2:34" s="7" customFormat="1">
      <c r="B721"/>
      <c r="C721"/>
      <c r="D721"/>
      <c r="E721"/>
      <c r="F721"/>
      <c r="G721"/>
      <c r="H721"/>
      <c r="I721"/>
      <c r="J721"/>
      <c r="K721"/>
      <c r="L721"/>
      <c r="M721"/>
      <c r="N721"/>
      <c r="O721"/>
      <c r="P721"/>
      <c r="Q721"/>
      <c r="R721"/>
      <c r="S721"/>
      <c r="T721"/>
      <c r="U721"/>
      <c r="V721"/>
      <c r="W721"/>
      <c r="X721"/>
      <c r="Y721"/>
      <c r="Z721"/>
      <c r="AA721"/>
      <c r="AB721"/>
      <c r="AC721"/>
      <c r="AD721"/>
      <c r="AE721"/>
      <c r="AF721"/>
      <c r="AG721"/>
      <c r="AH721"/>
    </row>
    <row r="722" spans="2:34" s="7" customFormat="1">
      <c r="B722"/>
      <c r="C722"/>
      <c r="D722"/>
      <c r="E722"/>
      <c r="F722"/>
      <c r="G722"/>
      <c r="H722"/>
      <c r="I722"/>
      <c r="J722"/>
      <c r="K722"/>
      <c r="L722"/>
      <c r="M722"/>
      <c r="N722"/>
      <c r="O722"/>
      <c r="P722"/>
      <c r="Q722"/>
      <c r="R722"/>
      <c r="S722"/>
      <c r="T722"/>
      <c r="U722"/>
      <c r="V722"/>
      <c r="W722"/>
      <c r="X722"/>
      <c r="Y722"/>
      <c r="Z722"/>
      <c r="AA722"/>
      <c r="AB722"/>
      <c r="AC722"/>
      <c r="AD722"/>
      <c r="AE722"/>
      <c r="AF722"/>
      <c r="AG722"/>
      <c r="AH722"/>
    </row>
    <row r="723" spans="2:34" s="7" customFormat="1">
      <c r="B723"/>
      <c r="C723"/>
      <c r="D723"/>
      <c r="E723"/>
      <c r="F723"/>
      <c r="G723"/>
      <c r="H723"/>
      <c r="I723"/>
      <c r="J723"/>
      <c r="K723"/>
      <c r="L723"/>
      <c r="M723"/>
      <c r="N723"/>
      <c r="O723"/>
      <c r="P723"/>
      <c r="Q723"/>
      <c r="R723"/>
      <c r="S723"/>
      <c r="T723"/>
      <c r="U723"/>
      <c r="V723"/>
      <c r="W723"/>
      <c r="X723"/>
      <c r="Y723"/>
      <c r="Z723"/>
      <c r="AA723"/>
      <c r="AB723"/>
      <c r="AC723"/>
      <c r="AD723"/>
      <c r="AE723"/>
      <c r="AF723"/>
      <c r="AG723"/>
      <c r="AH723"/>
    </row>
    <row r="724" spans="2:34" s="7" customFormat="1">
      <c r="B724"/>
      <c r="C724"/>
      <c r="D724"/>
      <c r="E724"/>
      <c r="F724"/>
      <c r="G724"/>
      <c r="H724"/>
      <c r="I724"/>
      <c r="J724"/>
      <c r="K724"/>
      <c r="L724"/>
      <c r="M724"/>
      <c r="N724"/>
      <c r="O724"/>
      <c r="P724"/>
      <c r="Q724"/>
      <c r="R724"/>
      <c r="S724"/>
      <c r="T724"/>
      <c r="U724"/>
      <c r="V724"/>
      <c r="W724"/>
      <c r="X724"/>
      <c r="Y724"/>
      <c r="Z724"/>
      <c r="AA724"/>
      <c r="AB724"/>
      <c r="AC724"/>
      <c r="AD724"/>
      <c r="AE724"/>
      <c r="AF724"/>
      <c r="AG724"/>
      <c r="AH724"/>
    </row>
    <row r="725" spans="2:34" s="7" customFormat="1">
      <c r="B725"/>
      <c r="C725"/>
      <c r="D725"/>
      <c r="E725"/>
      <c r="F725"/>
      <c r="G725"/>
      <c r="H725"/>
      <c r="I725"/>
      <c r="J725"/>
      <c r="K725"/>
      <c r="L725"/>
      <c r="M725"/>
      <c r="N725"/>
      <c r="O725"/>
      <c r="P725"/>
      <c r="Q725"/>
      <c r="R725"/>
      <c r="S725"/>
      <c r="T725"/>
      <c r="U725"/>
      <c r="V725"/>
      <c r="W725"/>
      <c r="X725"/>
      <c r="Y725"/>
      <c r="Z725"/>
      <c r="AA725"/>
      <c r="AB725"/>
      <c r="AC725"/>
      <c r="AD725"/>
      <c r="AE725"/>
      <c r="AF725"/>
      <c r="AG725"/>
      <c r="AH725"/>
    </row>
    <row r="726" spans="2:34" s="7" customFormat="1">
      <c r="B726"/>
      <c r="C726"/>
      <c r="D726"/>
      <c r="E726"/>
      <c r="F726"/>
      <c r="G726"/>
      <c r="H726"/>
      <c r="I726"/>
      <c r="J726"/>
      <c r="K726"/>
      <c r="L726"/>
      <c r="M726"/>
      <c r="N726"/>
      <c r="O726"/>
      <c r="P726"/>
      <c r="Q726"/>
      <c r="R726"/>
      <c r="S726"/>
      <c r="T726"/>
      <c r="U726"/>
      <c r="V726"/>
      <c r="W726"/>
      <c r="X726"/>
      <c r="Y726"/>
      <c r="Z726"/>
      <c r="AA726"/>
      <c r="AB726"/>
      <c r="AC726"/>
      <c r="AD726"/>
      <c r="AE726"/>
      <c r="AF726"/>
      <c r="AG726"/>
      <c r="AH726"/>
    </row>
    <row r="727" spans="2:34" s="7" customFormat="1">
      <c r="B727"/>
      <c r="C727"/>
      <c r="D727"/>
      <c r="E727"/>
      <c r="F727"/>
      <c r="G727"/>
      <c r="H727"/>
      <c r="I727"/>
      <c r="J727"/>
      <c r="K727"/>
      <c r="L727"/>
      <c r="M727"/>
      <c r="N727"/>
      <c r="O727"/>
      <c r="P727"/>
      <c r="Q727"/>
      <c r="R727"/>
      <c r="S727"/>
      <c r="T727"/>
      <c r="U727"/>
      <c r="V727"/>
      <c r="W727"/>
      <c r="X727"/>
      <c r="Y727"/>
      <c r="Z727"/>
      <c r="AA727"/>
      <c r="AB727"/>
      <c r="AC727"/>
      <c r="AD727"/>
      <c r="AE727"/>
      <c r="AF727"/>
      <c r="AG727"/>
      <c r="AH727"/>
    </row>
    <row r="728" spans="2:34" s="7" customFormat="1">
      <c r="B728"/>
      <c r="C728"/>
      <c r="D728"/>
      <c r="E728"/>
      <c r="F728"/>
      <c r="G728"/>
      <c r="H728"/>
      <c r="I728"/>
      <c r="J728"/>
      <c r="K728"/>
      <c r="L728"/>
      <c r="M728"/>
      <c r="N728"/>
      <c r="O728"/>
      <c r="P728"/>
      <c r="Q728"/>
      <c r="R728"/>
      <c r="S728"/>
      <c r="T728"/>
      <c r="U728"/>
      <c r="V728"/>
      <c r="W728"/>
      <c r="X728"/>
      <c r="Y728"/>
      <c r="Z728"/>
      <c r="AA728"/>
      <c r="AB728"/>
      <c r="AC728"/>
      <c r="AD728"/>
      <c r="AE728"/>
      <c r="AF728"/>
      <c r="AG728"/>
      <c r="AH728"/>
    </row>
    <row r="729" spans="2:34" s="7" customFormat="1">
      <c r="B729"/>
      <c r="C729"/>
      <c r="D729"/>
      <c r="E729"/>
      <c r="F729"/>
      <c r="G729"/>
      <c r="H729"/>
      <c r="I729"/>
      <c r="J729"/>
      <c r="K729"/>
      <c r="L729"/>
      <c r="M729"/>
      <c r="N729"/>
      <c r="O729"/>
      <c r="P729"/>
      <c r="Q729"/>
      <c r="R729"/>
      <c r="S729"/>
      <c r="T729"/>
      <c r="U729"/>
      <c r="V729"/>
      <c r="W729"/>
      <c r="X729"/>
      <c r="Y729"/>
      <c r="Z729"/>
      <c r="AA729"/>
      <c r="AB729"/>
      <c r="AC729"/>
      <c r="AD729"/>
      <c r="AE729"/>
      <c r="AF729"/>
      <c r="AG729"/>
      <c r="AH729"/>
    </row>
    <row r="730" spans="2:34" s="7" customFormat="1">
      <c r="B730"/>
      <c r="C730"/>
      <c r="D730"/>
      <c r="E730"/>
      <c r="F730"/>
      <c r="G730"/>
      <c r="H730"/>
      <c r="I730"/>
      <c r="J730"/>
      <c r="K730"/>
      <c r="L730"/>
      <c r="M730"/>
      <c r="N730"/>
      <c r="O730"/>
      <c r="P730"/>
      <c r="Q730"/>
      <c r="R730"/>
      <c r="S730"/>
      <c r="T730"/>
      <c r="U730"/>
      <c r="V730"/>
      <c r="W730"/>
      <c r="X730"/>
      <c r="Y730"/>
      <c r="Z730"/>
      <c r="AA730"/>
      <c r="AB730"/>
      <c r="AC730"/>
      <c r="AD730"/>
      <c r="AE730"/>
      <c r="AF730"/>
      <c r="AG730"/>
      <c r="AH730"/>
    </row>
    <row r="731" spans="2:34" s="7" customFormat="1">
      <c r="B731"/>
      <c r="C731"/>
      <c r="D731"/>
      <c r="E731"/>
      <c r="F731"/>
      <c r="G731"/>
      <c r="H731"/>
      <c r="I731"/>
      <c r="J731"/>
      <c r="K731"/>
      <c r="L731"/>
      <c r="M731"/>
      <c r="N731"/>
      <c r="O731"/>
      <c r="P731"/>
      <c r="Q731"/>
      <c r="R731"/>
      <c r="S731"/>
      <c r="T731"/>
      <c r="U731"/>
      <c r="V731"/>
      <c r="W731"/>
      <c r="X731"/>
      <c r="Y731"/>
      <c r="Z731"/>
      <c r="AA731"/>
      <c r="AB731"/>
      <c r="AC731"/>
      <c r="AD731"/>
      <c r="AE731"/>
      <c r="AF731"/>
      <c r="AG731"/>
      <c r="AH731"/>
    </row>
    <row r="732" spans="2:34" s="7" customFormat="1">
      <c r="B732"/>
      <c r="C732"/>
      <c r="D732"/>
      <c r="E732"/>
      <c r="F732"/>
      <c r="G732"/>
      <c r="H732"/>
      <c r="I732"/>
      <c r="J732"/>
      <c r="K732"/>
      <c r="L732"/>
      <c r="M732"/>
      <c r="N732"/>
      <c r="O732"/>
      <c r="P732"/>
      <c r="Q732"/>
      <c r="R732"/>
      <c r="S732"/>
      <c r="T732"/>
      <c r="U732"/>
      <c r="V732"/>
      <c r="W732"/>
      <c r="X732"/>
      <c r="Y732"/>
      <c r="Z732"/>
      <c r="AA732"/>
      <c r="AB732"/>
      <c r="AC732"/>
      <c r="AD732"/>
      <c r="AE732"/>
      <c r="AF732"/>
      <c r="AG732"/>
      <c r="AH732"/>
    </row>
    <row r="733" spans="2:34" s="7" customFormat="1">
      <c r="B733"/>
      <c r="C733"/>
      <c r="D733"/>
      <c r="E733"/>
      <c r="F733"/>
      <c r="G733"/>
      <c r="H733"/>
      <c r="I733"/>
      <c r="J733"/>
      <c r="K733"/>
      <c r="L733"/>
      <c r="M733"/>
      <c r="N733"/>
      <c r="O733"/>
      <c r="P733"/>
      <c r="Q733"/>
      <c r="R733"/>
      <c r="S733"/>
      <c r="T733"/>
      <c r="U733"/>
      <c r="V733"/>
      <c r="W733"/>
      <c r="X733"/>
      <c r="Y733"/>
      <c r="Z733"/>
      <c r="AA733"/>
      <c r="AB733"/>
      <c r="AC733"/>
      <c r="AD733"/>
      <c r="AE733"/>
      <c r="AF733"/>
      <c r="AG733"/>
      <c r="AH733"/>
    </row>
    <row r="734" spans="2:34" s="7" customFormat="1">
      <c r="B734"/>
      <c r="C734"/>
      <c r="D734"/>
      <c r="E734"/>
      <c r="F734"/>
      <c r="G734"/>
      <c r="H734"/>
      <c r="I734"/>
      <c r="J734"/>
      <c r="K734"/>
      <c r="L734"/>
      <c r="M734"/>
      <c r="N734"/>
      <c r="O734"/>
      <c r="P734"/>
      <c r="Q734"/>
      <c r="R734"/>
      <c r="S734"/>
      <c r="T734"/>
      <c r="U734"/>
      <c r="V734"/>
      <c r="W734"/>
      <c r="X734"/>
      <c r="Y734"/>
      <c r="Z734"/>
      <c r="AA734"/>
      <c r="AB734"/>
      <c r="AC734"/>
      <c r="AD734"/>
      <c r="AE734"/>
      <c r="AF734"/>
      <c r="AG734"/>
      <c r="AH734"/>
    </row>
    <row r="735" spans="2:34" s="7" customFormat="1">
      <c r="B735"/>
      <c r="C735"/>
      <c r="D735"/>
      <c r="E735"/>
      <c r="F735"/>
      <c r="G735"/>
      <c r="H735"/>
      <c r="I735"/>
      <c r="J735"/>
      <c r="K735"/>
      <c r="L735"/>
      <c r="M735"/>
      <c r="N735"/>
      <c r="O735"/>
      <c r="P735"/>
      <c r="Q735"/>
      <c r="R735"/>
      <c r="S735"/>
      <c r="T735"/>
      <c r="U735"/>
      <c r="V735"/>
      <c r="W735"/>
      <c r="X735"/>
      <c r="Y735"/>
      <c r="Z735"/>
      <c r="AA735"/>
      <c r="AB735"/>
      <c r="AC735"/>
      <c r="AD735"/>
      <c r="AE735"/>
      <c r="AF735"/>
      <c r="AG735"/>
      <c r="AH735"/>
    </row>
    <row r="736" spans="2:34" s="7" customFormat="1">
      <c r="B736"/>
      <c r="C736"/>
      <c r="D736"/>
      <c r="E736"/>
      <c r="F736"/>
      <c r="G736"/>
      <c r="H736"/>
      <c r="I736"/>
      <c r="J736"/>
      <c r="K736"/>
      <c r="L736"/>
      <c r="M736"/>
      <c r="N736"/>
      <c r="O736"/>
      <c r="P736"/>
      <c r="Q736"/>
      <c r="R736"/>
      <c r="S736"/>
      <c r="T736"/>
      <c r="U736"/>
      <c r="V736"/>
      <c r="W736"/>
      <c r="X736"/>
      <c r="Y736"/>
      <c r="Z736"/>
      <c r="AA736"/>
      <c r="AB736"/>
      <c r="AC736"/>
      <c r="AD736"/>
      <c r="AE736"/>
      <c r="AF736"/>
      <c r="AG736"/>
      <c r="AH736"/>
    </row>
    <row r="737" spans="2:34" s="7" customFormat="1">
      <c r="B737"/>
      <c r="C737"/>
      <c r="D737"/>
      <c r="E737"/>
      <c r="F737"/>
      <c r="G737"/>
      <c r="H737"/>
      <c r="I737"/>
      <c r="J737"/>
      <c r="K737"/>
      <c r="L737"/>
      <c r="M737"/>
      <c r="N737"/>
      <c r="O737"/>
      <c r="P737"/>
      <c r="Q737"/>
      <c r="R737"/>
      <c r="S737"/>
      <c r="T737"/>
      <c r="U737"/>
      <c r="V737"/>
      <c r="W737"/>
      <c r="X737"/>
      <c r="Y737"/>
      <c r="Z737"/>
      <c r="AA737"/>
      <c r="AB737"/>
      <c r="AC737"/>
      <c r="AD737"/>
      <c r="AE737"/>
      <c r="AF737"/>
      <c r="AG737"/>
      <c r="AH737"/>
    </row>
    <row r="738" spans="2:34" s="7" customFormat="1">
      <c r="B738"/>
      <c r="C738"/>
      <c r="D738"/>
      <c r="E738"/>
      <c r="F738"/>
      <c r="G738"/>
      <c r="H738"/>
      <c r="I738"/>
      <c r="J738"/>
      <c r="K738"/>
      <c r="L738"/>
      <c r="M738"/>
      <c r="N738"/>
      <c r="O738"/>
      <c r="P738"/>
      <c r="Q738"/>
      <c r="R738"/>
      <c r="S738"/>
      <c r="T738"/>
      <c r="U738"/>
      <c r="V738"/>
      <c r="W738"/>
      <c r="X738"/>
      <c r="Y738"/>
      <c r="Z738"/>
      <c r="AA738"/>
      <c r="AB738"/>
      <c r="AC738"/>
      <c r="AD738"/>
      <c r="AE738"/>
      <c r="AF738"/>
      <c r="AG738"/>
      <c r="AH738"/>
    </row>
    <row r="739" spans="2:34" s="7" customFormat="1">
      <c r="B739"/>
      <c r="C739"/>
      <c r="D739"/>
      <c r="E739"/>
      <c r="F739"/>
      <c r="G739"/>
      <c r="H739"/>
      <c r="I739"/>
      <c r="J739"/>
      <c r="K739"/>
      <c r="L739"/>
      <c r="M739"/>
      <c r="N739"/>
      <c r="O739"/>
      <c r="P739"/>
      <c r="Q739"/>
      <c r="R739"/>
      <c r="S739"/>
      <c r="T739"/>
      <c r="U739"/>
      <c r="V739"/>
      <c r="W739"/>
      <c r="X739"/>
      <c r="Y739"/>
      <c r="Z739"/>
      <c r="AA739"/>
      <c r="AB739"/>
      <c r="AC739"/>
      <c r="AD739"/>
      <c r="AE739"/>
      <c r="AF739"/>
      <c r="AG739"/>
      <c r="AH739"/>
    </row>
    <row r="740" spans="2:34" s="7" customFormat="1">
      <c r="B740"/>
      <c r="C740"/>
      <c r="D740"/>
      <c r="E740"/>
      <c r="F740"/>
      <c r="G740"/>
      <c r="H740"/>
      <c r="I740"/>
      <c r="J740"/>
      <c r="K740"/>
      <c r="L740"/>
      <c r="M740"/>
      <c r="N740"/>
      <c r="O740"/>
      <c r="P740"/>
      <c r="Q740"/>
      <c r="R740"/>
      <c r="S740"/>
      <c r="T740"/>
      <c r="U740"/>
      <c r="V740"/>
      <c r="W740"/>
      <c r="X740"/>
      <c r="Y740"/>
      <c r="Z740"/>
      <c r="AA740"/>
      <c r="AB740"/>
      <c r="AC740"/>
      <c r="AD740"/>
      <c r="AE740"/>
      <c r="AF740"/>
      <c r="AG740"/>
      <c r="AH740"/>
    </row>
    <row r="741" spans="2:34" s="7" customFormat="1">
      <c r="B741"/>
      <c r="C741"/>
      <c r="D741"/>
      <c r="E741"/>
      <c r="F741"/>
      <c r="G741"/>
      <c r="H741"/>
      <c r="I741"/>
      <c r="J741"/>
      <c r="K741"/>
      <c r="L741"/>
      <c r="M741"/>
      <c r="N741"/>
      <c r="O741"/>
      <c r="P741"/>
      <c r="Q741"/>
      <c r="R741"/>
      <c r="S741"/>
      <c r="T741"/>
      <c r="U741"/>
      <c r="V741"/>
      <c r="W741"/>
      <c r="X741"/>
      <c r="Y741"/>
      <c r="Z741"/>
      <c r="AA741"/>
      <c r="AB741"/>
      <c r="AC741"/>
      <c r="AD741"/>
      <c r="AE741"/>
      <c r="AF741"/>
      <c r="AG741"/>
      <c r="AH741"/>
    </row>
    <row r="742" spans="2:34" s="7" customFormat="1">
      <c r="B742"/>
      <c r="C742"/>
      <c r="D742"/>
      <c r="E742"/>
      <c r="F742"/>
      <c r="G742"/>
      <c r="H742"/>
      <c r="I742"/>
      <c r="J742"/>
      <c r="K742"/>
      <c r="L742"/>
      <c r="M742"/>
      <c r="N742"/>
      <c r="O742"/>
      <c r="P742"/>
      <c r="Q742"/>
      <c r="R742"/>
      <c r="S742"/>
      <c r="T742"/>
      <c r="U742"/>
      <c r="V742"/>
      <c r="W742"/>
      <c r="X742"/>
      <c r="Y742"/>
      <c r="Z742"/>
      <c r="AA742"/>
      <c r="AB742"/>
      <c r="AC742"/>
      <c r="AD742"/>
      <c r="AE742"/>
      <c r="AF742"/>
      <c r="AG742"/>
      <c r="AH742"/>
    </row>
    <row r="743" spans="2:34" s="7" customFormat="1">
      <c r="B743"/>
      <c r="C743"/>
      <c r="D743"/>
      <c r="E743"/>
      <c r="F743"/>
      <c r="G743"/>
      <c r="H743"/>
      <c r="I743"/>
      <c r="J743"/>
      <c r="K743"/>
      <c r="L743"/>
      <c r="M743"/>
      <c r="N743"/>
      <c r="O743"/>
      <c r="P743"/>
      <c r="Q743"/>
      <c r="R743"/>
      <c r="S743"/>
      <c r="T743"/>
      <c r="U743"/>
      <c r="V743"/>
      <c r="W743"/>
      <c r="X743"/>
      <c r="Y743"/>
      <c r="Z743"/>
      <c r="AA743"/>
      <c r="AB743"/>
      <c r="AC743"/>
      <c r="AD743"/>
      <c r="AE743"/>
      <c r="AF743"/>
      <c r="AG743"/>
      <c r="AH743"/>
    </row>
    <row r="744" spans="2:34" s="7" customFormat="1">
      <c r="B744"/>
      <c r="C744"/>
      <c r="D744"/>
      <c r="E744"/>
      <c r="F744"/>
      <c r="G744"/>
      <c r="H744"/>
      <c r="I744"/>
      <c r="J744"/>
      <c r="K744"/>
      <c r="L744"/>
      <c r="M744"/>
      <c r="N744"/>
      <c r="O744"/>
      <c r="P744"/>
      <c r="Q744"/>
      <c r="R744"/>
      <c r="S744"/>
      <c r="T744"/>
      <c r="U744"/>
      <c r="V744"/>
      <c r="W744"/>
      <c r="X744"/>
      <c r="Y744"/>
      <c r="Z744"/>
      <c r="AA744"/>
      <c r="AB744"/>
      <c r="AC744"/>
      <c r="AD744"/>
      <c r="AE744"/>
      <c r="AF744"/>
      <c r="AG744"/>
      <c r="AH744"/>
    </row>
    <row r="745" spans="2:34" s="7" customFormat="1">
      <c r="B745"/>
      <c r="C745"/>
      <c r="D745"/>
      <c r="E745"/>
      <c r="F745"/>
      <c r="G745"/>
      <c r="H745"/>
      <c r="I745"/>
      <c r="J745"/>
      <c r="K745"/>
      <c r="L745"/>
      <c r="M745"/>
      <c r="N745"/>
      <c r="O745"/>
      <c r="P745"/>
      <c r="Q745"/>
      <c r="R745"/>
      <c r="S745"/>
      <c r="T745"/>
      <c r="U745"/>
      <c r="V745"/>
      <c r="W745"/>
      <c r="X745"/>
      <c r="Y745"/>
      <c r="Z745"/>
      <c r="AA745"/>
      <c r="AB745"/>
      <c r="AC745"/>
      <c r="AD745"/>
      <c r="AE745"/>
      <c r="AF745"/>
      <c r="AG745"/>
      <c r="AH745"/>
    </row>
    <row r="746" spans="2:34" s="7" customFormat="1">
      <c r="B746"/>
      <c r="C746"/>
      <c r="D746"/>
      <c r="E746"/>
      <c r="F746"/>
      <c r="G746"/>
      <c r="H746"/>
      <c r="I746"/>
      <c r="J746"/>
      <c r="K746"/>
      <c r="L746"/>
      <c r="M746"/>
      <c r="N746"/>
      <c r="O746"/>
      <c r="P746"/>
      <c r="Q746"/>
      <c r="R746"/>
      <c r="S746"/>
      <c r="T746"/>
      <c r="U746"/>
      <c r="V746"/>
      <c r="W746"/>
      <c r="X746"/>
      <c r="Y746"/>
      <c r="Z746"/>
      <c r="AA746"/>
      <c r="AB746"/>
      <c r="AC746"/>
      <c r="AD746"/>
      <c r="AE746"/>
      <c r="AF746"/>
      <c r="AG746"/>
      <c r="AH746"/>
    </row>
    <row r="747" spans="2:34" s="7" customFormat="1">
      <c r="B747"/>
      <c r="C747"/>
      <c r="D747"/>
      <c r="E747"/>
      <c r="F747"/>
      <c r="G747"/>
      <c r="H747"/>
      <c r="I747"/>
      <c r="J747"/>
      <c r="K747"/>
      <c r="L747"/>
      <c r="M747"/>
      <c r="N747"/>
      <c r="O747"/>
      <c r="P747"/>
      <c r="Q747"/>
      <c r="R747"/>
      <c r="S747"/>
      <c r="T747"/>
      <c r="U747"/>
      <c r="V747"/>
      <c r="W747"/>
      <c r="X747"/>
      <c r="Y747"/>
      <c r="Z747"/>
      <c r="AA747"/>
      <c r="AB747"/>
      <c r="AC747"/>
      <c r="AD747"/>
      <c r="AE747"/>
      <c r="AF747"/>
      <c r="AG747"/>
      <c r="AH747"/>
    </row>
    <row r="748" spans="2:34" s="7" customFormat="1">
      <c r="B748"/>
      <c r="C748"/>
      <c r="D748"/>
      <c r="E748"/>
      <c r="F748"/>
      <c r="G748"/>
      <c r="H748"/>
      <c r="I748"/>
      <c r="J748"/>
      <c r="K748"/>
      <c r="L748"/>
      <c r="M748"/>
      <c r="N748"/>
      <c r="O748"/>
      <c r="P748"/>
      <c r="Q748"/>
      <c r="R748"/>
      <c r="S748"/>
      <c r="T748"/>
      <c r="U748"/>
      <c r="V748"/>
      <c r="W748"/>
      <c r="X748"/>
      <c r="Y748"/>
      <c r="Z748"/>
      <c r="AA748"/>
      <c r="AB748"/>
      <c r="AC748"/>
      <c r="AD748"/>
      <c r="AE748"/>
      <c r="AF748"/>
      <c r="AG748"/>
      <c r="AH748"/>
    </row>
    <row r="749" spans="2:34" s="7" customFormat="1">
      <c r="B749"/>
      <c r="C749"/>
      <c r="D749"/>
      <c r="E749"/>
      <c r="F749"/>
      <c r="G749"/>
      <c r="H749"/>
      <c r="I749"/>
      <c r="J749"/>
      <c r="K749"/>
      <c r="L749"/>
      <c r="M749"/>
      <c r="N749"/>
      <c r="O749"/>
      <c r="P749"/>
      <c r="Q749"/>
      <c r="R749"/>
      <c r="S749"/>
      <c r="T749"/>
      <c r="U749"/>
      <c r="V749"/>
      <c r="W749"/>
      <c r="X749"/>
      <c r="Y749"/>
      <c r="Z749"/>
      <c r="AA749"/>
      <c r="AB749"/>
      <c r="AC749"/>
      <c r="AD749"/>
      <c r="AE749"/>
      <c r="AF749"/>
      <c r="AG749"/>
      <c r="AH749"/>
    </row>
    <row r="750" spans="2:34" s="7" customFormat="1">
      <c r="B750"/>
      <c r="C750"/>
      <c r="D750"/>
      <c r="E750"/>
      <c r="F750"/>
      <c r="G750"/>
      <c r="H750"/>
      <c r="I750"/>
      <c r="J750"/>
      <c r="K750"/>
      <c r="L750"/>
      <c r="M750"/>
      <c r="N750"/>
      <c r="O750"/>
      <c r="P750"/>
      <c r="Q750"/>
      <c r="R750"/>
      <c r="S750"/>
      <c r="T750"/>
      <c r="U750"/>
      <c r="V750"/>
      <c r="W750"/>
      <c r="X750"/>
      <c r="Y750"/>
      <c r="Z750"/>
      <c r="AA750"/>
      <c r="AB750"/>
      <c r="AC750"/>
      <c r="AD750"/>
      <c r="AE750"/>
      <c r="AF750"/>
      <c r="AG750"/>
      <c r="AH750"/>
    </row>
    <row r="751" spans="2:34" s="7" customFormat="1">
      <c r="B751"/>
      <c r="C751"/>
      <c r="D751"/>
      <c r="E751"/>
      <c r="F751"/>
      <c r="G751"/>
      <c r="H751"/>
      <c r="I751"/>
      <c r="J751"/>
      <c r="K751"/>
      <c r="L751"/>
      <c r="M751"/>
      <c r="N751"/>
      <c r="O751"/>
      <c r="P751"/>
      <c r="Q751"/>
      <c r="R751"/>
      <c r="S751"/>
      <c r="T751"/>
      <c r="U751"/>
      <c r="V751"/>
      <c r="W751"/>
      <c r="X751"/>
      <c r="Y751"/>
      <c r="Z751"/>
      <c r="AA751"/>
      <c r="AB751"/>
      <c r="AC751"/>
      <c r="AD751"/>
      <c r="AE751"/>
      <c r="AF751"/>
      <c r="AG751"/>
      <c r="AH751"/>
    </row>
    <row r="752" spans="2:34" s="7" customFormat="1">
      <c r="B752"/>
      <c r="C752"/>
      <c r="D752"/>
      <c r="E752"/>
      <c r="F752"/>
      <c r="G752"/>
      <c r="H752"/>
      <c r="I752"/>
      <c r="J752"/>
      <c r="K752"/>
      <c r="L752"/>
      <c r="M752"/>
      <c r="N752"/>
      <c r="O752"/>
      <c r="P752"/>
      <c r="Q752"/>
      <c r="R752"/>
      <c r="S752"/>
      <c r="T752"/>
      <c r="U752"/>
      <c r="V752"/>
      <c r="W752"/>
      <c r="X752"/>
      <c r="Y752"/>
      <c r="Z752"/>
      <c r="AA752"/>
      <c r="AB752"/>
      <c r="AC752"/>
      <c r="AD752"/>
      <c r="AE752"/>
      <c r="AF752"/>
      <c r="AG752"/>
      <c r="AH752"/>
    </row>
    <row r="753" spans="2:34" s="7" customFormat="1">
      <c r="B753"/>
      <c r="C753"/>
      <c r="D753"/>
      <c r="E753"/>
      <c r="F753"/>
      <c r="G753"/>
      <c r="H753"/>
      <c r="I753"/>
      <c r="J753"/>
      <c r="K753"/>
      <c r="L753"/>
      <c r="M753"/>
      <c r="N753"/>
      <c r="O753"/>
      <c r="P753"/>
      <c r="Q753"/>
      <c r="R753"/>
      <c r="S753"/>
      <c r="T753"/>
      <c r="U753"/>
      <c r="V753"/>
      <c r="W753"/>
      <c r="X753"/>
      <c r="Y753"/>
      <c r="Z753"/>
      <c r="AA753"/>
      <c r="AB753"/>
      <c r="AC753"/>
      <c r="AD753"/>
      <c r="AE753"/>
      <c r="AF753"/>
      <c r="AG753"/>
      <c r="AH753"/>
    </row>
    <row r="754" spans="2:34" s="7" customFormat="1">
      <c r="B754"/>
      <c r="C754"/>
      <c r="D754"/>
      <c r="E754"/>
      <c r="F754"/>
      <c r="G754"/>
      <c r="H754"/>
      <c r="I754"/>
      <c r="J754"/>
      <c r="K754"/>
      <c r="L754"/>
      <c r="M754"/>
      <c r="N754"/>
      <c r="O754"/>
      <c r="P754"/>
      <c r="Q754"/>
      <c r="R754"/>
      <c r="S754"/>
      <c r="T754"/>
      <c r="U754"/>
      <c r="V754"/>
      <c r="W754"/>
      <c r="X754"/>
      <c r="Y754"/>
      <c r="Z754"/>
      <c r="AA754"/>
      <c r="AB754"/>
      <c r="AC754"/>
      <c r="AD754"/>
      <c r="AE754"/>
      <c r="AF754"/>
      <c r="AG754"/>
      <c r="AH754"/>
    </row>
    <row r="755" spans="2:34" s="7" customFormat="1">
      <c r="B755"/>
      <c r="C755"/>
      <c r="D755"/>
      <c r="E755"/>
      <c r="F755"/>
      <c r="G755"/>
      <c r="H755"/>
      <c r="I755"/>
      <c r="J755"/>
      <c r="K755"/>
      <c r="L755"/>
      <c r="M755"/>
      <c r="N755"/>
      <c r="O755"/>
      <c r="P755"/>
      <c r="Q755"/>
      <c r="R755"/>
      <c r="S755"/>
      <c r="T755"/>
      <c r="U755"/>
      <c r="V755"/>
      <c r="W755"/>
      <c r="X755"/>
      <c r="Y755"/>
      <c r="Z755"/>
      <c r="AA755"/>
      <c r="AB755"/>
      <c r="AC755"/>
      <c r="AD755"/>
      <c r="AE755"/>
      <c r="AF755"/>
      <c r="AG755"/>
      <c r="AH755"/>
    </row>
    <row r="756" spans="2:34" s="7" customFormat="1">
      <c r="B756"/>
      <c r="C756"/>
      <c r="D756"/>
      <c r="E756"/>
      <c r="F756"/>
      <c r="G756"/>
      <c r="H756"/>
      <c r="I756"/>
      <c r="J756"/>
      <c r="K756"/>
      <c r="L756"/>
      <c r="M756"/>
      <c r="N756"/>
      <c r="O756"/>
      <c r="P756"/>
      <c r="Q756"/>
      <c r="R756"/>
      <c r="S756"/>
      <c r="T756"/>
      <c r="U756"/>
      <c r="V756"/>
      <c r="W756"/>
      <c r="X756"/>
      <c r="Y756"/>
      <c r="Z756"/>
      <c r="AA756"/>
      <c r="AB756"/>
      <c r="AC756"/>
      <c r="AD756"/>
      <c r="AE756"/>
      <c r="AF756"/>
      <c r="AG756"/>
      <c r="AH756"/>
    </row>
    <row r="757" spans="2:34" s="7" customFormat="1">
      <c r="B757"/>
      <c r="C757"/>
      <c r="D757"/>
      <c r="E757"/>
      <c r="F757"/>
      <c r="G757"/>
      <c r="H757"/>
      <c r="I757"/>
      <c r="J757"/>
      <c r="K757"/>
      <c r="L757"/>
      <c r="M757"/>
      <c r="N757"/>
      <c r="O757"/>
      <c r="P757"/>
      <c r="Q757"/>
      <c r="R757"/>
      <c r="S757"/>
      <c r="T757"/>
      <c r="U757"/>
      <c r="V757"/>
      <c r="W757"/>
      <c r="X757"/>
      <c r="Y757"/>
      <c r="Z757"/>
      <c r="AA757"/>
      <c r="AB757"/>
      <c r="AC757"/>
      <c r="AD757"/>
      <c r="AE757"/>
      <c r="AF757"/>
      <c r="AG757"/>
      <c r="AH757"/>
    </row>
    <row r="758" spans="2:34" s="7" customFormat="1">
      <c r="B758"/>
      <c r="C758"/>
      <c r="D758"/>
      <c r="E758"/>
      <c r="F758"/>
      <c r="G758"/>
      <c r="H758"/>
      <c r="I758"/>
      <c r="J758"/>
      <c r="K758"/>
      <c r="L758"/>
      <c r="M758"/>
      <c r="N758"/>
      <c r="O758"/>
      <c r="P758"/>
      <c r="Q758"/>
      <c r="R758"/>
      <c r="S758"/>
      <c r="T758"/>
      <c r="U758"/>
      <c r="V758"/>
      <c r="W758"/>
      <c r="X758"/>
      <c r="Y758"/>
      <c r="Z758"/>
      <c r="AA758"/>
      <c r="AB758"/>
      <c r="AC758"/>
      <c r="AD758"/>
      <c r="AE758"/>
      <c r="AF758"/>
      <c r="AG758"/>
      <c r="AH758"/>
    </row>
    <row r="759" spans="2:34" s="7" customFormat="1">
      <c r="B759"/>
      <c r="C759"/>
      <c r="D759"/>
      <c r="E759"/>
      <c r="F759"/>
      <c r="G759"/>
      <c r="H759"/>
      <c r="I759"/>
      <c r="J759"/>
      <c r="K759"/>
      <c r="L759"/>
      <c r="M759"/>
      <c r="N759"/>
      <c r="O759"/>
      <c r="P759"/>
      <c r="Q759"/>
      <c r="R759"/>
      <c r="S759"/>
      <c r="T759"/>
      <c r="U759"/>
      <c r="V759"/>
      <c r="W759"/>
      <c r="X759"/>
      <c r="Y759"/>
      <c r="Z759"/>
      <c r="AA759"/>
      <c r="AB759"/>
      <c r="AC759"/>
      <c r="AD759"/>
      <c r="AE759"/>
      <c r="AF759"/>
      <c r="AG759"/>
      <c r="AH759"/>
    </row>
    <row r="760" spans="2:34" s="7" customFormat="1">
      <c r="B760"/>
      <c r="C760"/>
      <c r="D760"/>
      <c r="E760"/>
      <c r="F760"/>
      <c r="G760"/>
      <c r="H760"/>
      <c r="I760"/>
      <c r="J760"/>
      <c r="K760"/>
      <c r="L760"/>
      <c r="M760"/>
      <c r="N760"/>
      <c r="O760"/>
      <c r="P760"/>
      <c r="Q760"/>
      <c r="R760"/>
      <c r="S760"/>
      <c r="T760"/>
      <c r="U760"/>
      <c r="V760"/>
      <c r="W760"/>
      <c r="X760"/>
      <c r="Y760"/>
      <c r="Z760"/>
      <c r="AA760"/>
      <c r="AB760"/>
      <c r="AC760"/>
      <c r="AD760"/>
      <c r="AE760"/>
      <c r="AF760"/>
      <c r="AG760"/>
      <c r="AH760"/>
    </row>
    <row r="761" spans="2:34" s="7" customFormat="1">
      <c r="B761"/>
      <c r="C761"/>
      <c r="D761"/>
      <c r="E761"/>
      <c r="F761"/>
      <c r="G761"/>
      <c r="H761"/>
      <c r="I761"/>
      <c r="J761"/>
      <c r="K761"/>
      <c r="L761"/>
      <c r="M761"/>
      <c r="N761"/>
      <c r="O761"/>
      <c r="P761"/>
      <c r="Q761"/>
      <c r="R761"/>
      <c r="S761"/>
      <c r="T761"/>
      <c r="U761"/>
      <c r="V761"/>
      <c r="W761"/>
      <c r="X761"/>
      <c r="Y761"/>
      <c r="Z761"/>
      <c r="AA761"/>
      <c r="AB761"/>
      <c r="AC761"/>
      <c r="AD761"/>
      <c r="AE761"/>
      <c r="AF761"/>
      <c r="AG761"/>
      <c r="AH761"/>
    </row>
    <row r="762" spans="2:34" s="7" customFormat="1">
      <c r="B762"/>
      <c r="C762"/>
      <c r="D762"/>
      <c r="E762"/>
      <c r="F762"/>
      <c r="G762"/>
      <c r="H762"/>
      <c r="I762"/>
      <c r="J762"/>
      <c r="K762"/>
      <c r="L762"/>
      <c r="M762"/>
      <c r="N762"/>
      <c r="O762"/>
      <c r="P762"/>
      <c r="Q762"/>
      <c r="R762"/>
      <c r="S762"/>
      <c r="T762"/>
      <c r="U762"/>
      <c r="V762"/>
      <c r="W762"/>
      <c r="X762"/>
      <c r="Y762"/>
      <c r="Z762"/>
      <c r="AA762"/>
      <c r="AB762"/>
      <c r="AC762"/>
      <c r="AD762"/>
      <c r="AE762"/>
      <c r="AF762"/>
      <c r="AG762"/>
      <c r="AH762"/>
    </row>
    <row r="763" spans="2:34" s="7" customFormat="1">
      <c r="B763"/>
      <c r="C763"/>
      <c r="D763"/>
      <c r="E763"/>
      <c r="F763"/>
      <c r="G763"/>
      <c r="H763"/>
      <c r="I763"/>
      <c r="J763"/>
      <c r="K763"/>
      <c r="L763"/>
      <c r="M763"/>
      <c r="N763"/>
      <c r="O763"/>
      <c r="P763"/>
      <c r="Q763"/>
      <c r="R763"/>
      <c r="S763"/>
      <c r="T763"/>
      <c r="U763"/>
      <c r="V763"/>
      <c r="W763"/>
      <c r="X763"/>
      <c r="Y763"/>
      <c r="Z763"/>
      <c r="AA763"/>
      <c r="AB763"/>
      <c r="AC763"/>
      <c r="AD763"/>
      <c r="AE763"/>
      <c r="AF763"/>
      <c r="AG763"/>
      <c r="AH763"/>
    </row>
    <row r="764" spans="2:34" s="7" customFormat="1">
      <c r="B764"/>
      <c r="C764"/>
      <c r="D764"/>
      <c r="E764"/>
      <c r="F764"/>
      <c r="G764"/>
      <c r="H764"/>
      <c r="I764"/>
      <c r="J764"/>
      <c r="K764"/>
      <c r="L764"/>
      <c r="M764"/>
      <c r="N764"/>
      <c r="O764"/>
      <c r="P764"/>
      <c r="Q764"/>
      <c r="R764"/>
      <c r="S764"/>
      <c r="T764"/>
      <c r="U764"/>
      <c r="V764"/>
      <c r="W764"/>
      <c r="X764"/>
      <c r="Y764"/>
      <c r="Z764"/>
      <c r="AA764"/>
      <c r="AB764"/>
      <c r="AC764"/>
      <c r="AD764"/>
      <c r="AE764"/>
      <c r="AF764"/>
      <c r="AG764"/>
      <c r="AH764"/>
    </row>
    <row r="765" spans="2:34" s="7" customFormat="1">
      <c r="B765"/>
      <c r="C765"/>
      <c r="D765"/>
      <c r="E765"/>
      <c r="F765"/>
      <c r="G765"/>
      <c r="H765"/>
      <c r="I765"/>
      <c r="J765"/>
      <c r="K765"/>
      <c r="L765"/>
      <c r="M765"/>
      <c r="N765"/>
      <c r="O765"/>
      <c r="P765"/>
      <c r="Q765"/>
      <c r="R765"/>
      <c r="S765"/>
      <c r="T765"/>
      <c r="U765"/>
      <c r="V765"/>
      <c r="W765"/>
      <c r="X765"/>
      <c r="Y765"/>
      <c r="Z765"/>
      <c r="AA765"/>
      <c r="AB765"/>
      <c r="AC765"/>
      <c r="AD765"/>
      <c r="AE765"/>
      <c r="AF765"/>
      <c r="AG765"/>
      <c r="AH765"/>
    </row>
    <row r="766" spans="2:34" s="7" customFormat="1">
      <c r="B766"/>
      <c r="C766"/>
      <c r="D766"/>
      <c r="E766"/>
      <c r="F766"/>
      <c r="G766"/>
      <c r="H766"/>
      <c r="I766"/>
      <c r="J766"/>
      <c r="K766"/>
      <c r="L766"/>
      <c r="M766"/>
      <c r="N766"/>
      <c r="O766"/>
      <c r="P766"/>
      <c r="Q766"/>
      <c r="R766"/>
      <c r="S766"/>
      <c r="T766"/>
      <c r="U766"/>
      <c r="V766"/>
      <c r="W766"/>
      <c r="X766"/>
      <c r="Y766"/>
      <c r="Z766"/>
      <c r="AA766"/>
      <c r="AB766"/>
      <c r="AC766"/>
      <c r="AD766"/>
      <c r="AE766"/>
      <c r="AF766"/>
      <c r="AG766"/>
      <c r="AH766"/>
    </row>
    <row r="767" spans="2:34" s="7" customFormat="1">
      <c r="B767"/>
      <c r="C767"/>
      <c r="D767"/>
      <c r="E767"/>
      <c r="F767"/>
      <c r="G767"/>
      <c r="H767"/>
      <c r="I767"/>
      <c r="J767"/>
      <c r="K767"/>
      <c r="L767"/>
      <c r="M767"/>
      <c r="N767"/>
      <c r="O767"/>
      <c r="P767"/>
      <c r="Q767"/>
      <c r="R767"/>
      <c r="S767"/>
      <c r="T767"/>
      <c r="U767"/>
      <c r="V767"/>
      <c r="W767"/>
      <c r="X767"/>
      <c r="Y767"/>
      <c r="Z767"/>
      <c r="AA767"/>
      <c r="AB767"/>
      <c r="AC767"/>
      <c r="AD767"/>
      <c r="AE767"/>
      <c r="AF767"/>
      <c r="AG767"/>
      <c r="AH767"/>
    </row>
    <row r="768" spans="2:34" s="7" customFormat="1">
      <c r="B768"/>
      <c r="C768"/>
      <c r="D768"/>
      <c r="E768"/>
      <c r="F768"/>
      <c r="G768"/>
      <c r="H768"/>
      <c r="I768"/>
      <c r="J768"/>
      <c r="K768"/>
      <c r="L768"/>
      <c r="M768"/>
      <c r="N768"/>
      <c r="O768"/>
      <c r="P768"/>
      <c r="Q768"/>
      <c r="R768"/>
      <c r="S768"/>
      <c r="T768"/>
      <c r="U768"/>
      <c r="V768"/>
      <c r="W768"/>
      <c r="X768"/>
      <c r="Y768"/>
      <c r="Z768"/>
      <c r="AA768"/>
      <c r="AB768"/>
      <c r="AC768"/>
      <c r="AD768"/>
      <c r="AE768"/>
      <c r="AF768"/>
      <c r="AG768"/>
      <c r="AH768"/>
    </row>
    <row r="769" spans="2:34" s="7" customFormat="1">
      <c r="B769"/>
      <c r="C769"/>
      <c r="D769"/>
      <c r="E769"/>
      <c r="F769"/>
      <c r="G769"/>
      <c r="H769"/>
      <c r="I769"/>
      <c r="J769"/>
      <c r="K769"/>
      <c r="L769"/>
      <c r="M769"/>
      <c r="N769"/>
      <c r="O769"/>
      <c r="P769"/>
      <c r="Q769"/>
      <c r="R769"/>
      <c r="S769"/>
      <c r="T769"/>
      <c r="U769"/>
      <c r="V769"/>
      <c r="W769"/>
      <c r="X769"/>
      <c r="Y769"/>
      <c r="Z769"/>
      <c r="AA769"/>
      <c r="AB769"/>
      <c r="AC769"/>
      <c r="AD769"/>
      <c r="AE769"/>
      <c r="AF769"/>
      <c r="AG769"/>
      <c r="AH769"/>
    </row>
    <row r="770" spans="2:34" s="7" customFormat="1">
      <c r="B770"/>
      <c r="C770"/>
      <c r="D770"/>
      <c r="E770"/>
      <c r="F770"/>
      <c r="G770"/>
      <c r="H770"/>
      <c r="I770"/>
      <c r="J770"/>
      <c r="K770"/>
      <c r="L770"/>
      <c r="M770"/>
      <c r="N770"/>
      <c r="O770"/>
      <c r="P770"/>
      <c r="Q770"/>
      <c r="R770"/>
      <c r="S770"/>
      <c r="T770"/>
      <c r="U770"/>
      <c r="V770"/>
      <c r="W770"/>
      <c r="X770"/>
      <c r="Y770"/>
      <c r="Z770"/>
      <c r="AA770"/>
      <c r="AB770"/>
      <c r="AC770"/>
      <c r="AD770"/>
      <c r="AE770"/>
      <c r="AF770"/>
      <c r="AG770"/>
      <c r="AH770"/>
    </row>
    <row r="771" spans="2:34" s="7" customFormat="1">
      <c r="B771"/>
      <c r="C771"/>
      <c r="D771"/>
      <c r="E771"/>
      <c r="F771"/>
      <c r="G771"/>
      <c r="H771"/>
      <c r="I771"/>
      <c r="J771"/>
      <c r="K771"/>
      <c r="L771"/>
      <c r="M771"/>
      <c r="N771"/>
      <c r="O771"/>
      <c r="P771"/>
      <c r="Q771"/>
      <c r="R771"/>
      <c r="S771"/>
      <c r="T771"/>
      <c r="U771"/>
      <c r="V771"/>
      <c r="W771"/>
      <c r="X771"/>
      <c r="Y771"/>
      <c r="Z771"/>
      <c r="AA771"/>
      <c r="AB771"/>
      <c r="AC771"/>
      <c r="AD771"/>
      <c r="AE771"/>
      <c r="AF771"/>
      <c r="AG771"/>
      <c r="AH771"/>
    </row>
    <row r="772" spans="2:34" s="7" customFormat="1">
      <c r="B772"/>
      <c r="C772"/>
      <c r="D772"/>
      <c r="E772"/>
      <c r="F772"/>
      <c r="G772"/>
      <c r="H772"/>
      <c r="I772"/>
      <c r="J772"/>
      <c r="K772"/>
      <c r="L772"/>
      <c r="M772"/>
      <c r="N772"/>
      <c r="O772"/>
      <c r="P772"/>
      <c r="Q772"/>
      <c r="R772"/>
      <c r="S772"/>
      <c r="T772"/>
      <c r="U772"/>
      <c r="V772"/>
      <c r="W772"/>
      <c r="X772"/>
      <c r="Y772"/>
      <c r="Z772"/>
      <c r="AA772"/>
      <c r="AB772"/>
      <c r="AC772"/>
      <c r="AD772"/>
      <c r="AE772"/>
      <c r="AF772"/>
      <c r="AG772"/>
      <c r="AH772"/>
    </row>
    <row r="773" spans="2:34" s="7" customFormat="1">
      <c r="B773"/>
      <c r="C773"/>
      <c r="D773"/>
      <c r="E773"/>
      <c r="F773"/>
      <c r="G773"/>
      <c r="H773"/>
      <c r="I773"/>
      <c r="J773"/>
      <c r="K773"/>
      <c r="L773"/>
      <c r="M773"/>
      <c r="N773"/>
      <c r="O773"/>
      <c r="P773"/>
      <c r="Q773"/>
      <c r="R773"/>
      <c r="S773"/>
      <c r="T773"/>
      <c r="U773"/>
      <c r="V773"/>
      <c r="W773"/>
      <c r="X773"/>
      <c r="Y773"/>
      <c r="Z773"/>
      <c r="AA773"/>
      <c r="AB773"/>
      <c r="AC773"/>
      <c r="AD773"/>
      <c r="AE773"/>
      <c r="AF773"/>
      <c r="AG773"/>
      <c r="AH773"/>
    </row>
    <row r="774" spans="2:34" s="7" customFormat="1">
      <c r="B774"/>
      <c r="C774"/>
      <c r="D774"/>
      <c r="E774"/>
      <c r="F774"/>
      <c r="G774"/>
      <c r="H774"/>
      <c r="I774"/>
      <c r="J774"/>
      <c r="K774"/>
      <c r="L774"/>
      <c r="M774"/>
      <c r="N774"/>
      <c r="O774"/>
      <c r="P774"/>
      <c r="Q774"/>
      <c r="R774"/>
      <c r="S774"/>
      <c r="T774"/>
      <c r="U774"/>
      <c r="V774"/>
      <c r="W774"/>
      <c r="X774"/>
      <c r="Y774"/>
      <c r="Z774"/>
      <c r="AA774"/>
      <c r="AB774"/>
      <c r="AC774"/>
      <c r="AD774"/>
      <c r="AE774"/>
      <c r="AF774"/>
      <c r="AG774"/>
      <c r="AH774"/>
    </row>
    <row r="775" spans="2:34" s="7" customFormat="1">
      <c r="B775"/>
      <c r="C775"/>
      <c r="D775"/>
      <c r="E775"/>
      <c r="F775"/>
      <c r="G775"/>
      <c r="H775"/>
      <c r="I775"/>
      <c r="J775"/>
      <c r="K775"/>
      <c r="L775"/>
      <c r="M775"/>
      <c r="N775"/>
      <c r="O775"/>
      <c r="P775"/>
      <c r="Q775"/>
      <c r="R775"/>
      <c r="S775"/>
      <c r="T775"/>
      <c r="U775"/>
      <c r="V775"/>
      <c r="W775"/>
      <c r="X775"/>
      <c r="Y775"/>
      <c r="Z775"/>
      <c r="AA775"/>
      <c r="AB775"/>
      <c r="AC775"/>
      <c r="AD775"/>
      <c r="AE775"/>
      <c r="AF775"/>
      <c r="AG775"/>
      <c r="AH775"/>
    </row>
    <row r="776" spans="2:34" s="7" customFormat="1">
      <c r="B776"/>
      <c r="C776"/>
      <c r="D776"/>
      <c r="E776"/>
      <c r="F776"/>
      <c r="G776"/>
      <c r="H776"/>
      <c r="I776"/>
      <c r="J776"/>
      <c r="K776"/>
      <c r="L776"/>
      <c r="M776"/>
      <c r="N776"/>
      <c r="O776"/>
      <c r="P776"/>
      <c r="Q776"/>
      <c r="R776"/>
      <c r="S776"/>
      <c r="T776"/>
      <c r="U776"/>
      <c r="V776"/>
      <c r="W776"/>
      <c r="X776"/>
      <c r="Y776"/>
      <c r="Z776"/>
      <c r="AA776"/>
      <c r="AB776"/>
      <c r="AC776"/>
      <c r="AD776"/>
      <c r="AE776"/>
      <c r="AF776"/>
      <c r="AG776"/>
      <c r="AH776"/>
    </row>
    <row r="777" spans="2:34" s="7" customFormat="1">
      <c r="B777"/>
      <c r="C777"/>
      <c r="D777"/>
      <c r="E777"/>
      <c r="F777"/>
      <c r="G777"/>
      <c r="H777"/>
      <c r="I777"/>
      <c r="J777"/>
      <c r="K777"/>
      <c r="L777"/>
      <c r="M777"/>
      <c r="N777"/>
      <c r="O777"/>
      <c r="P777"/>
      <c r="Q777"/>
      <c r="R777"/>
      <c r="S777"/>
      <c r="T777"/>
      <c r="U777"/>
      <c r="V777"/>
      <c r="W777"/>
      <c r="X777"/>
      <c r="Y777"/>
      <c r="Z777"/>
      <c r="AA777"/>
      <c r="AB777"/>
      <c r="AC777"/>
      <c r="AD777"/>
      <c r="AE777"/>
      <c r="AF777"/>
      <c r="AG777"/>
      <c r="AH777"/>
    </row>
    <row r="778" spans="2:34" s="7" customFormat="1">
      <c r="B778"/>
      <c r="C778"/>
      <c r="D778"/>
      <c r="E778"/>
      <c r="F778"/>
      <c r="G778"/>
      <c r="H778"/>
      <c r="I778"/>
      <c r="J778"/>
      <c r="K778"/>
      <c r="L778"/>
      <c r="M778"/>
      <c r="N778"/>
      <c r="O778"/>
      <c r="P778"/>
      <c r="Q778"/>
      <c r="R778"/>
      <c r="S778"/>
      <c r="T778"/>
      <c r="U778"/>
      <c r="V778"/>
      <c r="W778"/>
      <c r="X778"/>
      <c r="Y778"/>
      <c r="Z778"/>
      <c r="AA778"/>
      <c r="AB778"/>
      <c r="AC778"/>
      <c r="AD778"/>
      <c r="AE778"/>
      <c r="AF778"/>
      <c r="AG778"/>
      <c r="AH778"/>
    </row>
    <row r="779" spans="2:34" s="7" customFormat="1">
      <c r="B779"/>
      <c r="C779"/>
      <c r="D779"/>
      <c r="E779"/>
      <c r="F779"/>
      <c r="G779"/>
      <c r="H779"/>
      <c r="I779"/>
      <c r="J779"/>
      <c r="K779"/>
      <c r="L779"/>
      <c r="M779"/>
      <c r="N779"/>
      <c r="O779"/>
      <c r="P779"/>
      <c r="Q779"/>
      <c r="R779"/>
      <c r="S779"/>
      <c r="T779"/>
      <c r="U779"/>
      <c r="V779"/>
      <c r="W779"/>
      <c r="X779"/>
      <c r="Y779"/>
      <c r="Z779"/>
      <c r="AA779"/>
      <c r="AB779"/>
      <c r="AC779"/>
      <c r="AD779"/>
      <c r="AE779"/>
      <c r="AF779"/>
      <c r="AG779"/>
      <c r="AH779"/>
    </row>
    <row r="780" spans="2:34" s="7" customFormat="1">
      <c r="B780"/>
      <c r="C780"/>
      <c r="D780"/>
      <c r="E780"/>
      <c r="F780"/>
      <c r="G780"/>
      <c r="H780"/>
      <c r="I780"/>
      <c r="J780"/>
      <c r="K780"/>
      <c r="L780"/>
      <c r="M780"/>
      <c r="N780"/>
      <c r="O780"/>
      <c r="P780"/>
      <c r="Q780"/>
      <c r="R780"/>
      <c r="S780"/>
      <c r="T780"/>
      <c r="U780"/>
      <c r="V780"/>
      <c r="W780"/>
      <c r="X780"/>
      <c r="Y780"/>
      <c r="Z780"/>
      <c r="AA780"/>
      <c r="AB780"/>
      <c r="AC780"/>
      <c r="AD780"/>
      <c r="AE780"/>
      <c r="AF780"/>
      <c r="AG780"/>
      <c r="AH780"/>
    </row>
    <row r="781" spans="2:34" s="7" customFormat="1">
      <c r="B781"/>
      <c r="C781"/>
      <c r="D781"/>
      <c r="E781"/>
      <c r="F781"/>
      <c r="G781"/>
      <c r="H781"/>
      <c r="I781"/>
      <c r="J781"/>
      <c r="K781"/>
      <c r="L781"/>
      <c r="M781"/>
      <c r="N781"/>
      <c r="O781"/>
      <c r="P781"/>
      <c r="Q781"/>
      <c r="R781"/>
      <c r="S781"/>
      <c r="T781"/>
      <c r="U781"/>
      <c r="V781"/>
      <c r="W781"/>
      <c r="X781"/>
      <c r="Y781"/>
      <c r="Z781"/>
      <c r="AA781"/>
      <c r="AB781"/>
      <c r="AC781"/>
      <c r="AD781"/>
      <c r="AE781"/>
      <c r="AF781"/>
      <c r="AG781"/>
      <c r="AH781"/>
    </row>
    <row r="782" spans="2:34" s="7" customFormat="1">
      <c r="B782"/>
      <c r="C782"/>
      <c r="D782"/>
      <c r="E782"/>
      <c r="F782"/>
      <c r="G782"/>
      <c r="H782"/>
      <c r="I782"/>
      <c r="J782"/>
      <c r="K782"/>
      <c r="L782"/>
      <c r="M782"/>
      <c r="N782"/>
      <c r="O782"/>
      <c r="P782"/>
      <c r="Q782"/>
      <c r="R782"/>
      <c r="S782"/>
      <c r="T782"/>
      <c r="U782"/>
      <c r="V782"/>
      <c r="W782"/>
      <c r="X782"/>
      <c r="Y782"/>
      <c r="Z782"/>
      <c r="AA782"/>
      <c r="AB782"/>
      <c r="AC782"/>
      <c r="AD782"/>
      <c r="AE782"/>
      <c r="AF782"/>
      <c r="AG782"/>
      <c r="AH782"/>
    </row>
    <row r="783" spans="2:34" s="7" customFormat="1">
      <c r="B783"/>
      <c r="C783"/>
      <c r="D783"/>
      <c r="E783"/>
      <c r="F783"/>
      <c r="G783"/>
      <c r="H783"/>
      <c r="I783"/>
      <c r="J783"/>
      <c r="K783"/>
      <c r="L783"/>
      <c r="M783"/>
      <c r="N783"/>
      <c r="O783"/>
      <c r="P783"/>
      <c r="Q783"/>
      <c r="R783"/>
      <c r="S783"/>
      <c r="T783"/>
      <c r="U783"/>
      <c r="V783"/>
      <c r="W783"/>
      <c r="X783"/>
      <c r="Y783"/>
      <c r="Z783"/>
      <c r="AA783"/>
      <c r="AB783"/>
      <c r="AC783"/>
      <c r="AD783"/>
      <c r="AE783"/>
      <c r="AF783"/>
      <c r="AG783"/>
      <c r="AH783"/>
    </row>
    <row r="784" spans="2:34" s="7" customFormat="1">
      <c r="B784"/>
      <c r="C784"/>
      <c r="D784"/>
      <c r="E784"/>
      <c r="F784"/>
      <c r="G784"/>
      <c r="H784"/>
      <c r="I784"/>
      <c r="J784"/>
      <c r="K784"/>
      <c r="L784"/>
      <c r="M784"/>
      <c r="N784"/>
      <c r="O784"/>
      <c r="P784"/>
      <c r="Q784"/>
      <c r="R784"/>
      <c r="S784"/>
      <c r="T784"/>
      <c r="U784"/>
      <c r="V784"/>
      <c r="W784"/>
      <c r="X784"/>
      <c r="Y784"/>
      <c r="Z784"/>
      <c r="AA784"/>
      <c r="AB784"/>
      <c r="AC784"/>
      <c r="AD784"/>
      <c r="AE784"/>
      <c r="AF784"/>
      <c r="AG784"/>
      <c r="AH784"/>
    </row>
    <row r="785" spans="2:34" s="7" customFormat="1">
      <c r="B785"/>
      <c r="C785"/>
      <c r="D785"/>
      <c r="E785"/>
      <c r="F785"/>
      <c r="G785"/>
      <c r="H785"/>
      <c r="I785"/>
      <c r="J785"/>
      <c r="K785"/>
      <c r="L785"/>
      <c r="M785"/>
      <c r="N785"/>
      <c r="O785"/>
      <c r="P785"/>
      <c r="Q785"/>
      <c r="R785"/>
      <c r="S785"/>
      <c r="T785"/>
      <c r="U785"/>
      <c r="V785"/>
      <c r="W785"/>
      <c r="X785"/>
      <c r="Y785"/>
      <c r="Z785"/>
      <c r="AA785"/>
      <c r="AB785"/>
      <c r="AC785"/>
      <c r="AD785"/>
      <c r="AE785"/>
      <c r="AF785"/>
      <c r="AG785"/>
      <c r="AH785"/>
    </row>
    <row r="786" spans="2:34" s="7" customFormat="1">
      <c r="B786"/>
      <c r="C786"/>
      <c r="D786"/>
      <c r="E786"/>
      <c r="F786"/>
      <c r="G786"/>
      <c r="H786"/>
      <c r="I786"/>
      <c r="J786"/>
      <c r="K786"/>
      <c r="L786"/>
      <c r="M786"/>
      <c r="N786"/>
      <c r="O786"/>
      <c r="P786"/>
      <c r="Q786"/>
      <c r="R786"/>
      <c r="S786"/>
      <c r="T786"/>
      <c r="U786"/>
      <c r="V786"/>
      <c r="W786"/>
      <c r="X786"/>
      <c r="Y786"/>
      <c r="Z786"/>
      <c r="AA786"/>
      <c r="AB786"/>
      <c r="AC786"/>
      <c r="AD786"/>
      <c r="AE786"/>
      <c r="AF786"/>
      <c r="AG786"/>
      <c r="AH786"/>
    </row>
    <row r="787" spans="2:34" s="7" customFormat="1">
      <c r="B787"/>
      <c r="C787"/>
      <c r="D787"/>
      <c r="E787"/>
      <c r="F787"/>
      <c r="G787"/>
      <c r="H787"/>
      <c r="I787"/>
      <c r="J787"/>
      <c r="K787"/>
      <c r="L787"/>
      <c r="M787"/>
      <c r="N787"/>
      <c r="O787"/>
      <c r="P787"/>
      <c r="Q787"/>
      <c r="R787"/>
      <c r="S787"/>
      <c r="T787"/>
      <c r="U787"/>
      <c r="V787"/>
      <c r="W787"/>
      <c r="X787"/>
      <c r="Y787"/>
      <c r="Z787"/>
      <c r="AA787"/>
      <c r="AB787"/>
      <c r="AC787"/>
      <c r="AD787"/>
      <c r="AE787"/>
      <c r="AF787"/>
      <c r="AG787"/>
      <c r="AH787"/>
    </row>
    <row r="788" spans="2:34" s="7" customFormat="1">
      <c r="B788"/>
      <c r="C788"/>
      <c r="D788"/>
      <c r="E788"/>
      <c r="F788"/>
      <c r="G788"/>
      <c r="H788"/>
      <c r="I788"/>
      <c r="J788"/>
      <c r="K788"/>
      <c r="L788"/>
      <c r="M788"/>
      <c r="N788"/>
      <c r="O788"/>
      <c r="P788"/>
      <c r="Q788"/>
      <c r="R788"/>
      <c r="S788"/>
      <c r="T788"/>
      <c r="U788"/>
      <c r="V788"/>
      <c r="W788"/>
      <c r="X788"/>
      <c r="Y788"/>
      <c r="Z788"/>
      <c r="AA788"/>
      <c r="AB788"/>
      <c r="AC788"/>
      <c r="AD788"/>
      <c r="AE788"/>
      <c r="AF788"/>
      <c r="AG788"/>
      <c r="AH788"/>
    </row>
    <row r="789" spans="2:34" s="7" customFormat="1">
      <c r="B789"/>
      <c r="C789"/>
      <c r="D789"/>
      <c r="E789"/>
      <c r="F789"/>
      <c r="G789"/>
      <c r="H789"/>
      <c r="I789"/>
      <c r="J789"/>
      <c r="K789"/>
      <c r="L789"/>
      <c r="M789"/>
      <c r="N789"/>
      <c r="O789"/>
      <c r="P789"/>
      <c r="Q789"/>
      <c r="R789"/>
      <c r="S789"/>
      <c r="T789"/>
      <c r="U789"/>
      <c r="V789"/>
      <c r="W789"/>
      <c r="X789"/>
      <c r="Y789"/>
      <c r="Z789"/>
      <c r="AA789"/>
      <c r="AB789"/>
      <c r="AC789"/>
      <c r="AD789"/>
      <c r="AE789"/>
      <c r="AF789"/>
      <c r="AG789"/>
      <c r="AH789"/>
    </row>
    <row r="790" spans="2:34" s="7" customFormat="1">
      <c r="B790"/>
      <c r="C790"/>
      <c r="D790"/>
      <c r="E790"/>
      <c r="F790"/>
      <c r="G790"/>
      <c r="H790"/>
      <c r="I790"/>
      <c r="J790"/>
      <c r="K790"/>
      <c r="L790"/>
      <c r="M790"/>
      <c r="N790"/>
      <c r="O790"/>
      <c r="P790"/>
      <c r="Q790"/>
      <c r="R790"/>
      <c r="S790"/>
      <c r="T790"/>
      <c r="U790"/>
      <c r="V790"/>
      <c r="W790"/>
      <c r="X790"/>
      <c r="Y790"/>
      <c r="Z790"/>
      <c r="AA790"/>
      <c r="AB790"/>
      <c r="AC790"/>
      <c r="AD790"/>
      <c r="AE790"/>
      <c r="AF790"/>
      <c r="AG790"/>
      <c r="AH790"/>
    </row>
    <row r="791" spans="2:34" s="7" customFormat="1">
      <c r="B791"/>
      <c r="C791"/>
      <c r="D791"/>
      <c r="E791"/>
      <c r="F791"/>
      <c r="G791"/>
      <c r="H791"/>
      <c r="I791"/>
      <c r="J791"/>
      <c r="K791"/>
      <c r="L791"/>
      <c r="M791"/>
      <c r="N791"/>
      <c r="O791"/>
      <c r="P791"/>
      <c r="Q791"/>
      <c r="R791"/>
      <c r="S791"/>
      <c r="T791"/>
      <c r="U791"/>
      <c r="V791"/>
      <c r="W791"/>
      <c r="X791"/>
      <c r="Y791"/>
      <c r="Z791"/>
      <c r="AA791"/>
      <c r="AB791"/>
      <c r="AC791"/>
      <c r="AD791"/>
      <c r="AE791"/>
      <c r="AF791"/>
      <c r="AG791"/>
      <c r="AH791"/>
    </row>
    <row r="792" spans="2:34" s="7" customFormat="1">
      <c r="B792"/>
      <c r="C792"/>
      <c r="D792"/>
      <c r="E792"/>
      <c r="F792"/>
      <c r="G792"/>
      <c r="H792"/>
      <c r="I792"/>
      <c r="J792"/>
      <c r="K792"/>
      <c r="L792"/>
      <c r="M792"/>
      <c r="N792"/>
      <c r="O792"/>
      <c r="P792"/>
      <c r="Q792"/>
      <c r="R792"/>
      <c r="S792"/>
      <c r="T792"/>
      <c r="U792"/>
      <c r="V792"/>
      <c r="W792"/>
      <c r="X792"/>
      <c r="Y792"/>
      <c r="Z792"/>
      <c r="AA792"/>
      <c r="AB792"/>
      <c r="AC792"/>
      <c r="AD792"/>
      <c r="AE792"/>
      <c r="AF792"/>
      <c r="AG792"/>
      <c r="AH792"/>
    </row>
    <row r="793" spans="2:34" s="7" customFormat="1">
      <c r="B793"/>
      <c r="C793"/>
      <c r="D793"/>
      <c r="E793"/>
      <c r="F793"/>
      <c r="G793"/>
      <c r="H793"/>
      <c r="I793"/>
      <c r="J793"/>
      <c r="K793"/>
      <c r="L793"/>
      <c r="M793"/>
      <c r="N793"/>
      <c r="O793"/>
      <c r="P793"/>
      <c r="Q793"/>
      <c r="R793"/>
      <c r="S793"/>
      <c r="T793"/>
      <c r="U793"/>
      <c r="V793"/>
      <c r="W793"/>
      <c r="X793"/>
      <c r="Y793"/>
      <c r="Z793"/>
      <c r="AA793"/>
      <c r="AB793"/>
      <c r="AC793"/>
      <c r="AD793"/>
      <c r="AE793"/>
      <c r="AF793"/>
      <c r="AG793"/>
      <c r="AH793"/>
    </row>
    <row r="794" spans="2:34" s="7" customFormat="1">
      <c r="B794"/>
      <c r="C794"/>
      <c r="D794"/>
      <c r="E794"/>
      <c r="F794"/>
      <c r="G794"/>
      <c r="H794"/>
      <c r="I794"/>
      <c r="J794"/>
      <c r="K794"/>
      <c r="L794"/>
      <c r="M794"/>
      <c r="N794"/>
      <c r="O794"/>
      <c r="P794"/>
      <c r="Q794"/>
      <c r="R794"/>
      <c r="S794"/>
      <c r="T794"/>
      <c r="U794"/>
      <c r="V794"/>
      <c r="W794"/>
      <c r="X794"/>
      <c r="Y794"/>
      <c r="Z794"/>
      <c r="AA794"/>
      <c r="AB794"/>
      <c r="AC794"/>
      <c r="AD794"/>
      <c r="AE794"/>
      <c r="AF794"/>
      <c r="AG794"/>
      <c r="AH794"/>
    </row>
    <row r="795" spans="2:34" s="7" customFormat="1">
      <c r="B795"/>
      <c r="C795"/>
      <c r="D795"/>
      <c r="E795"/>
      <c r="F795"/>
      <c r="G795"/>
      <c r="H795"/>
      <c r="I795"/>
      <c r="J795"/>
      <c r="K795"/>
      <c r="L795"/>
      <c r="M795"/>
      <c r="N795"/>
      <c r="O795"/>
      <c r="P795"/>
      <c r="Q795"/>
      <c r="R795"/>
      <c r="S795"/>
      <c r="T795"/>
      <c r="U795"/>
      <c r="V795"/>
      <c r="W795"/>
      <c r="X795"/>
      <c r="Y795"/>
      <c r="Z795"/>
      <c r="AA795"/>
      <c r="AB795"/>
      <c r="AC795"/>
      <c r="AD795"/>
      <c r="AE795"/>
      <c r="AF795"/>
      <c r="AG795"/>
      <c r="AH795"/>
    </row>
    <row r="796" spans="2:34" s="7" customFormat="1">
      <c r="B796"/>
      <c r="C796"/>
      <c r="D796"/>
      <c r="E796"/>
      <c r="F796"/>
      <c r="G796"/>
      <c r="H796"/>
      <c r="I796"/>
      <c r="J796"/>
      <c r="K796"/>
      <c r="L796"/>
      <c r="M796"/>
      <c r="N796"/>
      <c r="O796"/>
      <c r="P796"/>
      <c r="Q796"/>
      <c r="R796"/>
      <c r="S796"/>
      <c r="T796"/>
      <c r="U796"/>
      <c r="V796"/>
      <c r="W796"/>
      <c r="X796"/>
      <c r="Y796"/>
      <c r="Z796"/>
      <c r="AA796"/>
      <c r="AB796"/>
      <c r="AC796"/>
      <c r="AD796"/>
      <c r="AE796"/>
      <c r="AF796"/>
      <c r="AG796"/>
      <c r="AH796"/>
    </row>
    <row r="797" spans="2:34" s="7" customFormat="1">
      <c r="B797"/>
      <c r="C797"/>
      <c r="D797"/>
      <c r="E797"/>
      <c r="F797"/>
      <c r="G797"/>
      <c r="H797"/>
      <c r="I797"/>
      <c r="J797"/>
      <c r="K797"/>
      <c r="L797"/>
      <c r="M797"/>
      <c r="N797"/>
      <c r="O797"/>
      <c r="P797"/>
      <c r="Q797"/>
      <c r="R797"/>
      <c r="S797"/>
      <c r="T797"/>
      <c r="U797"/>
      <c r="V797"/>
      <c r="W797"/>
      <c r="X797"/>
      <c r="Y797"/>
      <c r="Z797"/>
      <c r="AA797"/>
      <c r="AB797"/>
      <c r="AC797"/>
      <c r="AD797"/>
      <c r="AE797"/>
      <c r="AF797"/>
      <c r="AG797"/>
      <c r="AH797"/>
    </row>
    <row r="798" spans="2:34" s="7" customFormat="1">
      <c r="B798"/>
      <c r="C798"/>
      <c r="D798"/>
      <c r="E798"/>
      <c r="F798"/>
      <c r="G798"/>
      <c r="H798"/>
      <c r="I798"/>
      <c r="J798"/>
      <c r="K798"/>
      <c r="L798"/>
      <c r="M798"/>
      <c r="N798"/>
      <c r="O798"/>
      <c r="P798"/>
      <c r="Q798"/>
      <c r="R798"/>
      <c r="S798"/>
      <c r="T798"/>
      <c r="U798"/>
      <c r="V798"/>
      <c r="W798"/>
      <c r="X798"/>
      <c r="Y798"/>
      <c r="Z798"/>
      <c r="AA798"/>
      <c r="AB798"/>
      <c r="AC798"/>
      <c r="AD798"/>
      <c r="AE798"/>
      <c r="AF798"/>
      <c r="AG798"/>
      <c r="AH798"/>
    </row>
    <row r="799" spans="2:34" s="7" customFormat="1">
      <c r="B799"/>
      <c r="C799"/>
      <c r="D799"/>
      <c r="E799"/>
      <c r="F799"/>
      <c r="G799"/>
      <c r="H799"/>
      <c r="I799"/>
      <c r="J799"/>
      <c r="K799"/>
      <c r="L799"/>
      <c r="M799"/>
      <c r="N799"/>
      <c r="O799"/>
      <c r="P799"/>
      <c r="Q799"/>
      <c r="R799"/>
      <c r="S799"/>
      <c r="T799"/>
      <c r="U799"/>
      <c r="V799"/>
      <c r="W799"/>
      <c r="X799"/>
      <c r="Y799"/>
      <c r="Z799"/>
      <c r="AA799"/>
      <c r="AB799"/>
      <c r="AC799"/>
      <c r="AD799"/>
      <c r="AE799"/>
      <c r="AF799"/>
      <c r="AG799"/>
      <c r="AH799"/>
    </row>
    <row r="800" spans="2:34" s="7" customFormat="1">
      <c r="B800"/>
      <c r="C800"/>
      <c r="D800"/>
      <c r="E800"/>
      <c r="F800"/>
      <c r="G800"/>
      <c r="H800"/>
      <c r="I800"/>
      <c r="J800"/>
      <c r="K800"/>
      <c r="L800"/>
      <c r="M800"/>
      <c r="N800"/>
      <c r="O800"/>
      <c r="P800"/>
      <c r="Q800"/>
      <c r="R800"/>
      <c r="S800"/>
      <c r="T800"/>
      <c r="U800"/>
      <c r="V800"/>
      <c r="W800"/>
      <c r="X800"/>
      <c r="Y800"/>
      <c r="Z800"/>
      <c r="AA800"/>
      <c r="AB800"/>
      <c r="AC800"/>
      <c r="AD800"/>
      <c r="AE800"/>
      <c r="AF800"/>
      <c r="AG800"/>
      <c r="AH800"/>
    </row>
    <row r="801" spans="2:34" s="7" customFormat="1">
      <c r="B801"/>
      <c r="C801"/>
      <c r="D801"/>
      <c r="E801"/>
      <c r="F801"/>
      <c r="G801"/>
      <c r="H801"/>
      <c r="I801"/>
      <c r="J801"/>
      <c r="K801"/>
      <c r="L801"/>
      <c r="M801"/>
      <c r="N801"/>
      <c r="O801"/>
      <c r="P801"/>
      <c r="Q801"/>
      <c r="R801"/>
      <c r="S801"/>
      <c r="T801"/>
      <c r="U801"/>
      <c r="V801"/>
      <c r="W801"/>
      <c r="X801"/>
      <c r="Y801"/>
      <c r="Z801"/>
      <c r="AA801"/>
      <c r="AB801"/>
      <c r="AC801"/>
      <c r="AD801"/>
      <c r="AE801"/>
      <c r="AF801"/>
      <c r="AG801"/>
      <c r="AH801"/>
    </row>
    <row r="802" spans="2:34" s="7" customFormat="1">
      <c r="B802"/>
      <c r="C802"/>
      <c r="D802"/>
      <c r="E802"/>
      <c r="F802"/>
      <c r="G802"/>
      <c r="H802"/>
      <c r="I802"/>
      <c r="J802"/>
      <c r="K802"/>
      <c r="L802"/>
      <c r="M802"/>
      <c r="N802"/>
      <c r="O802"/>
      <c r="P802"/>
      <c r="Q802"/>
      <c r="R802"/>
      <c r="S802"/>
      <c r="T802"/>
      <c r="U802"/>
      <c r="V802"/>
      <c r="W802"/>
      <c r="X802"/>
      <c r="Y802"/>
      <c r="Z802"/>
      <c r="AA802"/>
      <c r="AB802"/>
      <c r="AC802"/>
      <c r="AD802"/>
      <c r="AE802"/>
      <c r="AF802"/>
      <c r="AG802"/>
      <c r="AH802"/>
    </row>
    <row r="803" spans="2:34" s="7" customFormat="1">
      <c r="B803"/>
      <c r="C803"/>
      <c r="D803"/>
      <c r="E803"/>
      <c r="F803"/>
      <c r="G803"/>
      <c r="H803"/>
      <c r="I803"/>
      <c r="J803"/>
      <c r="K803"/>
      <c r="L803"/>
      <c r="M803"/>
      <c r="N803"/>
      <c r="O803"/>
      <c r="P803"/>
      <c r="Q803"/>
      <c r="R803"/>
      <c r="S803"/>
      <c r="T803"/>
      <c r="U803"/>
      <c r="V803"/>
      <c r="W803"/>
      <c r="X803"/>
      <c r="Y803"/>
      <c r="Z803"/>
      <c r="AA803"/>
      <c r="AB803"/>
      <c r="AC803"/>
      <c r="AD803"/>
      <c r="AE803"/>
      <c r="AF803"/>
      <c r="AG803"/>
      <c r="AH803"/>
    </row>
    <row r="804" spans="2:34" s="7" customFormat="1">
      <c r="B804"/>
      <c r="C804"/>
      <c r="D804"/>
      <c r="E804"/>
      <c r="F804"/>
      <c r="G804"/>
      <c r="H804"/>
      <c r="I804"/>
      <c r="J804"/>
      <c r="K804"/>
      <c r="L804"/>
      <c r="M804"/>
      <c r="N804"/>
      <c r="O804"/>
      <c r="P804"/>
      <c r="Q804"/>
      <c r="R804"/>
      <c r="S804"/>
      <c r="T804"/>
      <c r="U804"/>
      <c r="V804"/>
      <c r="W804"/>
      <c r="X804"/>
      <c r="Y804"/>
      <c r="Z804"/>
      <c r="AA804"/>
      <c r="AB804"/>
      <c r="AC804"/>
      <c r="AD804"/>
      <c r="AE804"/>
      <c r="AF804"/>
      <c r="AG804"/>
      <c r="AH804"/>
    </row>
    <row r="805" spans="2:34" s="7" customFormat="1">
      <c r="B805"/>
      <c r="C805"/>
      <c r="D805"/>
      <c r="E805"/>
      <c r="F805"/>
      <c r="G805"/>
      <c r="H805"/>
      <c r="I805"/>
      <c r="J805"/>
      <c r="K805"/>
      <c r="L805"/>
      <c r="M805"/>
      <c r="N805"/>
      <c r="O805"/>
      <c r="P805"/>
      <c r="Q805"/>
      <c r="R805"/>
      <c r="S805"/>
      <c r="T805"/>
      <c r="U805"/>
      <c r="V805"/>
      <c r="W805"/>
      <c r="X805"/>
      <c r="Y805"/>
      <c r="Z805"/>
      <c r="AA805"/>
      <c r="AB805"/>
      <c r="AC805"/>
      <c r="AD805"/>
      <c r="AE805"/>
      <c r="AF805"/>
      <c r="AG805"/>
      <c r="AH805"/>
    </row>
    <row r="806" spans="2:34" s="7" customFormat="1">
      <c r="B806"/>
      <c r="C806"/>
      <c r="D806"/>
      <c r="E806"/>
      <c r="F806"/>
      <c r="G806"/>
      <c r="H806"/>
      <c r="I806"/>
      <c r="J806"/>
      <c r="K806"/>
      <c r="L806"/>
      <c r="M806"/>
      <c r="N806"/>
      <c r="O806"/>
      <c r="P806"/>
      <c r="Q806"/>
      <c r="R806"/>
      <c r="S806"/>
      <c r="T806"/>
      <c r="U806"/>
      <c r="V806"/>
      <c r="W806"/>
      <c r="X806"/>
      <c r="Y806"/>
      <c r="Z806"/>
      <c r="AA806"/>
      <c r="AB806"/>
      <c r="AC806"/>
      <c r="AD806"/>
      <c r="AE806"/>
      <c r="AF806"/>
      <c r="AG806"/>
      <c r="AH806"/>
    </row>
    <row r="807" spans="2:34" s="7" customFormat="1">
      <c r="B807"/>
      <c r="C807"/>
      <c r="D807"/>
      <c r="E807"/>
      <c r="F807"/>
      <c r="G807"/>
      <c r="H807"/>
      <c r="I807"/>
      <c r="J807"/>
      <c r="K807"/>
      <c r="L807"/>
      <c r="M807"/>
      <c r="N807"/>
      <c r="O807"/>
      <c r="P807"/>
      <c r="Q807"/>
      <c r="R807"/>
      <c r="S807"/>
      <c r="T807"/>
      <c r="U807"/>
      <c r="V807"/>
      <c r="W807"/>
      <c r="X807"/>
      <c r="Y807"/>
      <c r="Z807"/>
      <c r="AA807"/>
      <c r="AB807"/>
      <c r="AC807"/>
      <c r="AD807"/>
      <c r="AE807"/>
      <c r="AF807"/>
      <c r="AG807"/>
      <c r="AH807"/>
    </row>
    <row r="808" spans="2:34" s="7" customFormat="1">
      <c r="B808"/>
      <c r="C808"/>
      <c r="D808"/>
      <c r="E808"/>
      <c r="F808"/>
      <c r="G808"/>
      <c r="H808"/>
      <c r="I808"/>
      <c r="J808"/>
      <c r="K808"/>
      <c r="L808"/>
      <c r="M808"/>
      <c r="N808"/>
      <c r="O808"/>
      <c r="P808"/>
      <c r="Q808"/>
      <c r="R808"/>
      <c r="S808"/>
      <c r="T808"/>
      <c r="U808"/>
      <c r="V808"/>
      <c r="W808"/>
      <c r="X808"/>
      <c r="Y808"/>
      <c r="Z808"/>
      <c r="AA808"/>
      <c r="AB808"/>
      <c r="AC808"/>
      <c r="AD808"/>
      <c r="AE808"/>
      <c r="AF808"/>
      <c r="AG808"/>
      <c r="AH808"/>
    </row>
    <row r="809" spans="2:34" s="7" customFormat="1">
      <c r="B809"/>
      <c r="C809"/>
      <c r="D809"/>
      <c r="E809"/>
      <c r="F809"/>
      <c r="G809"/>
      <c r="H809"/>
      <c r="I809"/>
      <c r="J809"/>
      <c r="K809"/>
      <c r="L809"/>
      <c r="M809"/>
      <c r="N809"/>
      <c r="O809"/>
      <c r="P809"/>
      <c r="Q809"/>
      <c r="R809"/>
      <c r="S809"/>
      <c r="T809"/>
      <c r="U809"/>
      <c r="V809"/>
      <c r="W809"/>
      <c r="X809"/>
      <c r="Y809"/>
      <c r="Z809"/>
      <c r="AA809"/>
      <c r="AB809"/>
      <c r="AC809"/>
      <c r="AD809"/>
      <c r="AE809"/>
      <c r="AF809"/>
      <c r="AG809"/>
      <c r="AH809"/>
    </row>
    <row r="810" spans="2:34" s="7" customFormat="1">
      <c r="B810"/>
      <c r="C810"/>
      <c r="D810"/>
      <c r="E810"/>
      <c r="F810"/>
      <c r="G810"/>
      <c r="H810"/>
      <c r="I810"/>
      <c r="J810"/>
      <c r="K810"/>
      <c r="L810"/>
      <c r="M810"/>
      <c r="N810"/>
      <c r="O810"/>
      <c r="P810"/>
      <c r="Q810"/>
      <c r="R810"/>
      <c r="S810"/>
      <c r="T810"/>
      <c r="U810"/>
      <c r="V810"/>
      <c r="W810"/>
      <c r="X810"/>
      <c r="Y810"/>
      <c r="Z810"/>
      <c r="AA810"/>
      <c r="AB810"/>
      <c r="AC810"/>
      <c r="AD810"/>
      <c r="AE810"/>
      <c r="AF810"/>
      <c r="AG810"/>
      <c r="AH810"/>
    </row>
    <row r="811" spans="2:34" s="7" customFormat="1">
      <c r="B811"/>
      <c r="C811"/>
      <c r="D811"/>
      <c r="E811"/>
      <c r="F811"/>
      <c r="G811"/>
      <c r="H811"/>
      <c r="I811"/>
      <c r="J811"/>
      <c r="K811"/>
      <c r="L811"/>
      <c r="M811"/>
      <c r="N811"/>
      <c r="O811"/>
      <c r="P811"/>
      <c r="Q811"/>
      <c r="R811"/>
      <c r="S811"/>
      <c r="T811"/>
      <c r="U811"/>
      <c r="V811"/>
      <c r="W811"/>
      <c r="X811"/>
      <c r="Y811"/>
      <c r="Z811"/>
      <c r="AA811"/>
      <c r="AB811"/>
      <c r="AC811"/>
      <c r="AD811"/>
      <c r="AE811"/>
      <c r="AF811"/>
      <c r="AG811"/>
      <c r="AH811"/>
    </row>
    <row r="812" spans="2:34" s="7" customFormat="1">
      <c r="B812"/>
      <c r="C812"/>
      <c r="D812"/>
      <c r="E812"/>
      <c r="F812"/>
      <c r="G812"/>
      <c r="H812"/>
      <c r="I812"/>
      <c r="J812"/>
      <c r="K812"/>
      <c r="L812"/>
      <c r="M812"/>
      <c r="N812"/>
      <c r="O812"/>
      <c r="P812"/>
      <c r="Q812"/>
      <c r="R812"/>
      <c r="S812"/>
      <c r="T812"/>
      <c r="U812"/>
      <c r="V812"/>
      <c r="W812"/>
      <c r="X812"/>
      <c r="Y812"/>
      <c r="Z812"/>
      <c r="AA812"/>
      <c r="AB812"/>
      <c r="AC812"/>
      <c r="AD812"/>
      <c r="AE812"/>
      <c r="AF812"/>
      <c r="AG812"/>
      <c r="AH812"/>
    </row>
    <row r="813" spans="2:34" s="7" customFormat="1">
      <c r="B813"/>
      <c r="C813"/>
      <c r="D813"/>
      <c r="E813"/>
      <c r="F813"/>
      <c r="G813"/>
      <c r="H813"/>
      <c r="I813"/>
      <c r="J813"/>
      <c r="K813"/>
      <c r="L813"/>
      <c r="M813"/>
      <c r="N813"/>
      <c r="O813"/>
      <c r="P813"/>
      <c r="Q813"/>
      <c r="R813"/>
      <c r="S813"/>
      <c r="T813"/>
      <c r="U813"/>
      <c r="V813"/>
      <c r="W813"/>
      <c r="X813"/>
      <c r="Y813"/>
      <c r="Z813"/>
      <c r="AA813"/>
      <c r="AB813"/>
      <c r="AC813"/>
      <c r="AD813"/>
      <c r="AE813"/>
      <c r="AF813"/>
      <c r="AG813"/>
      <c r="AH813"/>
    </row>
    <row r="814" spans="2:34" s="7" customFormat="1">
      <c r="B814"/>
      <c r="C814"/>
      <c r="D814"/>
      <c r="E814"/>
      <c r="F814"/>
      <c r="G814"/>
      <c r="H814"/>
      <c r="I814"/>
      <c r="J814"/>
      <c r="K814"/>
      <c r="L814"/>
      <c r="M814"/>
      <c r="N814"/>
      <c r="O814"/>
      <c r="P814"/>
      <c r="Q814"/>
      <c r="R814"/>
      <c r="S814"/>
      <c r="T814"/>
      <c r="U814"/>
      <c r="V814"/>
      <c r="W814"/>
      <c r="X814"/>
      <c r="Y814"/>
      <c r="Z814"/>
      <c r="AA814"/>
      <c r="AB814"/>
      <c r="AC814"/>
      <c r="AD814"/>
      <c r="AE814"/>
      <c r="AF814"/>
      <c r="AG814"/>
      <c r="AH814"/>
    </row>
    <row r="815" spans="2:34" s="7" customFormat="1">
      <c r="B815"/>
      <c r="C815"/>
      <c r="D815"/>
      <c r="E815"/>
      <c r="F815"/>
      <c r="G815"/>
      <c r="H815"/>
      <c r="I815"/>
      <c r="J815"/>
      <c r="K815"/>
      <c r="L815"/>
      <c r="M815"/>
      <c r="N815"/>
      <c r="O815"/>
      <c r="P815"/>
      <c r="Q815"/>
      <c r="R815"/>
      <c r="S815"/>
      <c r="T815"/>
      <c r="U815"/>
      <c r="V815"/>
      <c r="W815"/>
      <c r="X815"/>
      <c r="Y815"/>
      <c r="Z815"/>
      <c r="AA815"/>
      <c r="AB815"/>
      <c r="AC815"/>
      <c r="AD815"/>
      <c r="AE815"/>
      <c r="AF815"/>
      <c r="AG815"/>
      <c r="AH815"/>
    </row>
    <row r="816" spans="2:34" s="7" customFormat="1">
      <c r="B816"/>
      <c r="C816"/>
      <c r="D816"/>
      <c r="E816"/>
      <c r="F816"/>
      <c r="G816"/>
      <c r="H816"/>
      <c r="I816"/>
      <c r="J816"/>
      <c r="K816"/>
      <c r="L816"/>
      <c r="M816"/>
      <c r="N816"/>
      <c r="O816"/>
      <c r="P816"/>
      <c r="Q816"/>
      <c r="R816"/>
      <c r="S816"/>
      <c r="T816"/>
      <c r="U816"/>
      <c r="V816"/>
      <c r="W816"/>
      <c r="X816"/>
      <c r="Y816"/>
      <c r="Z816"/>
      <c r="AA816"/>
      <c r="AB816"/>
      <c r="AC816"/>
      <c r="AD816"/>
      <c r="AE816"/>
      <c r="AF816"/>
      <c r="AG816"/>
      <c r="AH816"/>
    </row>
    <row r="817" spans="2:34" s="7" customFormat="1">
      <c r="B817"/>
      <c r="C817"/>
      <c r="D817"/>
      <c r="E817"/>
      <c r="F817"/>
      <c r="G817"/>
      <c r="H817"/>
      <c r="I817"/>
      <c r="J817"/>
      <c r="K817"/>
      <c r="L817"/>
      <c r="M817"/>
      <c r="N817"/>
      <c r="O817"/>
      <c r="P817"/>
      <c r="Q817"/>
      <c r="R817"/>
      <c r="S817"/>
      <c r="T817"/>
      <c r="U817"/>
      <c r="V817"/>
      <c r="W817"/>
      <c r="X817"/>
      <c r="Y817"/>
      <c r="Z817"/>
      <c r="AA817"/>
      <c r="AB817"/>
      <c r="AC817"/>
      <c r="AD817"/>
      <c r="AE817"/>
      <c r="AF817"/>
      <c r="AG817"/>
      <c r="AH817"/>
    </row>
    <row r="818" spans="2:34" s="7" customFormat="1">
      <c r="B818"/>
      <c r="C818"/>
      <c r="D818"/>
      <c r="E818"/>
      <c r="F818"/>
      <c r="G818"/>
      <c r="H818"/>
      <c r="I818"/>
      <c r="J818"/>
      <c r="K818"/>
      <c r="L818"/>
      <c r="M818"/>
      <c r="N818"/>
      <c r="O818"/>
      <c r="P818"/>
      <c r="Q818"/>
      <c r="R818"/>
      <c r="S818"/>
      <c r="T818"/>
      <c r="U818"/>
      <c r="V818"/>
      <c r="W818"/>
      <c r="X818"/>
      <c r="Y818"/>
      <c r="Z818"/>
      <c r="AA818"/>
      <c r="AB818"/>
      <c r="AC818"/>
      <c r="AD818"/>
      <c r="AE818"/>
      <c r="AF818"/>
      <c r="AG818"/>
      <c r="AH818"/>
    </row>
    <row r="819" spans="2:34" s="7" customFormat="1">
      <c r="B819"/>
      <c r="C819"/>
      <c r="D819"/>
      <c r="E819"/>
      <c r="F819"/>
      <c r="G819"/>
      <c r="H819"/>
      <c r="I819"/>
      <c r="J819"/>
      <c r="K819"/>
      <c r="L819"/>
      <c r="M819"/>
      <c r="N819"/>
      <c r="O819"/>
      <c r="P819"/>
      <c r="Q819"/>
      <c r="R819"/>
      <c r="S819"/>
      <c r="T819"/>
      <c r="U819"/>
      <c r="V819"/>
      <c r="W819"/>
      <c r="X819"/>
      <c r="Y819"/>
      <c r="Z819"/>
      <c r="AA819"/>
      <c r="AB819"/>
      <c r="AC819"/>
      <c r="AD819"/>
      <c r="AE819"/>
      <c r="AF819"/>
      <c r="AG819"/>
      <c r="AH819"/>
    </row>
    <row r="820" spans="2:34" s="7" customFormat="1">
      <c r="B820"/>
      <c r="C820"/>
      <c r="D820"/>
      <c r="E820"/>
      <c r="F820"/>
      <c r="G820"/>
      <c r="H820"/>
      <c r="I820"/>
      <c r="J820"/>
      <c r="K820"/>
      <c r="L820"/>
      <c r="M820"/>
      <c r="N820"/>
      <c r="O820"/>
      <c r="P820"/>
      <c r="Q820"/>
      <c r="R820"/>
      <c r="S820"/>
      <c r="T820"/>
      <c r="U820"/>
      <c r="V820"/>
      <c r="W820"/>
      <c r="X820"/>
      <c r="Y820"/>
      <c r="Z820"/>
      <c r="AA820"/>
      <c r="AB820"/>
      <c r="AC820"/>
      <c r="AD820"/>
      <c r="AE820"/>
      <c r="AF820"/>
      <c r="AG820"/>
      <c r="AH820"/>
    </row>
    <row r="821" spans="2:34" s="7" customFormat="1">
      <c r="B821"/>
      <c r="C821"/>
      <c r="D821"/>
      <c r="E821"/>
      <c r="F821"/>
      <c r="G821"/>
      <c r="H821"/>
      <c r="I821"/>
      <c r="J821"/>
      <c r="K821"/>
      <c r="L821"/>
      <c r="M821"/>
      <c r="N821"/>
      <c r="O821"/>
      <c r="P821"/>
      <c r="Q821"/>
      <c r="R821"/>
      <c r="S821"/>
      <c r="T821"/>
      <c r="U821"/>
      <c r="V821"/>
      <c r="W821"/>
      <c r="X821"/>
      <c r="Y821"/>
      <c r="Z821"/>
      <c r="AA821"/>
      <c r="AB821"/>
      <c r="AC821"/>
      <c r="AD821"/>
      <c r="AE821"/>
      <c r="AF821"/>
      <c r="AG821"/>
      <c r="AH821"/>
    </row>
    <row r="822" spans="2:34" s="7" customFormat="1">
      <c r="B822"/>
      <c r="C822"/>
      <c r="D822"/>
      <c r="E822"/>
      <c r="F822"/>
      <c r="G822"/>
      <c r="H822"/>
      <c r="I822"/>
      <c r="J822"/>
      <c r="K822"/>
      <c r="L822"/>
      <c r="M822"/>
      <c r="N822"/>
      <c r="O822"/>
      <c r="P822"/>
      <c r="Q822"/>
      <c r="R822"/>
      <c r="S822"/>
      <c r="T822"/>
      <c r="U822"/>
      <c r="V822"/>
      <c r="W822"/>
      <c r="X822"/>
      <c r="Y822"/>
      <c r="Z822"/>
      <c r="AA822"/>
      <c r="AB822"/>
      <c r="AC822"/>
      <c r="AD822"/>
      <c r="AE822"/>
      <c r="AF822"/>
      <c r="AG822"/>
      <c r="AH822"/>
    </row>
    <row r="823" spans="2:34" s="7" customFormat="1">
      <c r="B823"/>
      <c r="C823"/>
      <c r="D823"/>
      <c r="E823"/>
      <c r="F823"/>
      <c r="G823"/>
      <c r="H823"/>
      <c r="I823"/>
      <c r="J823"/>
      <c r="K823"/>
      <c r="L823"/>
      <c r="M823"/>
      <c r="N823"/>
      <c r="O823"/>
      <c r="P823"/>
      <c r="Q823"/>
      <c r="R823"/>
      <c r="S823"/>
      <c r="T823"/>
      <c r="U823"/>
      <c r="V823"/>
      <c r="W823"/>
      <c r="X823"/>
      <c r="Y823"/>
      <c r="Z823"/>
      <c r="AA823"/>
      <c r="AB823"/>
      <c r="AC823"/>
      <c r="AD823"/>
      <c r="AE823"/>
      <c r="AF823"/>
      <c r="AG823"/>
      <c r="AH823"/>
    </row>
    <row r="824" spans="2:34" s="7" customFormat="1">
      <c r="B824"/>
      <c r="C824"/>
      <c r="D824"/>
      <c r="E824"/>
      <c r="F824"/>
      <c r="G824"/>
      <c r="H824"/>
      <c r="I824"/>
      <c r="J824"/>
      <c r="K824"/>
      <c r="L824"/>
      <c r="M824"/>
      <c r="N824"/>
      <c r="O824"/>
      <c r="P824"/>
      <c r="Q824"/>
      <c r="R824"/>
      <c r="S824"/>
      <c r="T824"/>
      <c r="U824"/>
      <c r="V824"/>
      <c r="W824"/>
      <c r="X824"/>
      <c r="Y824"/>
      <c r="Z824"/>
      <c r="AA824"/>
      <c r="AB824"/>
      <c r="AC824"/>
      <c r="AD824"/>
      <c r="AE824"/>
      <c r="AF824"/>
      <c r="AG824"/>
      <c r="AH824"/>
    </row>
    <row r="825" spans="2:34" s="7" customFormat="1">
      <c r="B825"/>
      <c r="C825"/>
      <c r="D825"/>
      <c r="E825"/>
      <c r="F825"/>
      <c r="G825"/>
      <c r="H825"/>
      <c r="I825"/>
      <c r="J825"/>
      <c r="K825"/>
      <c r="L825"/>
      <c r="M825"/>
      <c r="N825"/>
      <c r="O825"/>
      <c r="P825"/>
      <c r="Q825"/>
      <c r="R825"/>
      <c r="S825"/>
      <c r="T825"/>
      <c r="U825"/>
      <c r="V825"/>
      <c r="W825"/>
      <c r="X825"/>
      <c r="Y825"/>
      <c r="Z825"/>
      <c r="AA825"/>
      <c r="AB825"/>
      <c r="AC825"/>
      <c r="AD825"/>
      <c r="AE825"/>
      <c r="AF825"/>
      <c r="AG825"/>
      <c r="AH825"/>
    </row>
    <row r="826" spans="2:34" s="7" customFormat="1">
      <c r="B826"/>
      <c r="C826"/>
      <c r="D826"/>
      <c r="E826"/>
      <c r="F826"/>
      <c r="G826"/>
      <c r="H826"/>
      <c r="I826"/>
      <c r="J826"/>
      <c r="K826"/>
      <c r="L826"/>
      <c r="M826"/>
      <c r="N826"/>
      <c r="O826"/>
      <c r="P826"/>
      <c r="Q826"/>
      <c r="R826"/>
      <c r="S826"/>
      <c r="T826"/>
      <c r="U826"/>
      <c r="V826"/>
      <c r="W826"/>
      <c r="X826"/>
      <c r="Y826"/>
      <c r="Z826"/>
      <c r="AA826"/>
      <c r="AB826"/>
      <c r="AC826"/>
      <c r="AD826"/>
      <c r="AE826"/>
      <c r="AF826"/>
      <c r="AG826"/>
      <c r="AH826"/>
    </row>
    <row r="827" spans="2:34" s="7" customFormat="1">
      <c r="B827"/>
      <c r="C827"/>
      <c r="D827"/>
      <c r="E827"/>
      <c r="F827"/>
      <c r="G827"/>
      <c r="H827"/>
      <c r="I827"/>
      <c r="J827"/>
      <c r="K827"/>
      <c r="L827"/>
      <c r="M827"/>
      <c r="N827"/>
      <c r="O827"/>
      <c r="P827"/>
      <c r="Q827"/>
      <c r="R827"/>
      <c r="S827"/>
      <c r="T827"/>
      <c r="U827"/>
      <c r="V827"/>
      <c r="W827"/>
      <c r="X827"/>
      <c r="Y827"/>
      <c r="Z827"/>
      <c r="AA827"/>
      <c r="AB827"/>
      <c r="AC827"/>
      <c r="AD827"/>
      <c r="AE827"/>
      <c r="AF827"/>
      <c r="AG827"/>
      <c r="AH827"/>
    </row>
    <row r="828" spans="2:34" s="7" customFormat="1">
      <c r="B828"/>
      <c r="C828"/>
      <c r="D828"/>
      <c r="E828"/>
      <c r="F828"/>
      <c r="G828"/>
      <c r="H828"/>
      <c r="I828"/>
      <c r="J828"/>
      <c r="K828"/>
      <c r="L828"/>
      <c r="M828"/>
      <c r="N828"/>
      <c r="O828"/>
      <c r="P828"/>
      <c r="Q828"/>
      <c r="R828"/>
      <c r="S828"/>
      <c r="T828"/>
      <c r="U828"/>
      <c r="V828"/>
      <c r="W828"/>
      <c r="X828"/>
      <c r="Y828"/>
      <c r="Z828"/>
      <c r="AA828"/>
      <c r="AB828"/>
      <c r="AC828"/>
      <c r="AD828"/>
      <c r="AE828"/>
      <c r="AF828"/>
      <c r="AG828"/>
      <c r="AH828"/>
    </row>
    <row r="829" spans="2:34" s="7" customFormat="1">
      <c r="B829"/>
      <c r="C829"/>
      <c r="D829"/>
      <c r="E829"/>
      <c r="F829"/>
      <c r="G829"/>
      <c r="H829"/>
      <c r="I829"/>
      <c r="J829"/>
      <c r="K829"/>
      <c r="L829"/>
      <c r="M829"/>
      <c r="N829"/>
      <c r="O829"/>
      <c r="P829"/>
      <c r="Q829"/>
      <c r="R829"/>
      <c r="S829"/>
      <c r="T829"/>
      <c r="U829"/>
      <c r="V829"/>
      <c r="W829"/>
      <c r="X829"/>
      <c r="Y829"/>
      <c r="Z829"/>
      <c r="AA829"/>
      <c r="AB829"/>
      <c r="AC829"/>
      <c r="AD829"/>
      <c r="AE829"/>
      <c r="AF829"/>
      <c r="AG829"/>
      <c r="AH829"/>
    </row>
    <row r="830" spans="2:34" s="7" customFormat="1">
      <c r="B830"/>
      <c r="C830"/>
      <c r="D830"/>
      <c r="E830"/>
      <c r="F830"/>
      <c r="G830"/>
      <c r="H830"/>
      <c r="I830"/>
      <c r="J830"/>
      <c r="K830"/>
      <c r="L830"/>
      <c r="M830"/>
      <c r="N830"/>
      <c r="O830"/>
      <c r="P830"/>
      <c r="Q830"/>
      <c r="R830"/>
      <c r="S830"/>
      <c r="T830"/>
      <c r="U830"/>
      <c r="V830"/>
      <c r="W830"/>
      <c r="X830"/>
      <c r="Y830"/>
      <c r="Z830"/>
      <c r="AA830"/>
      <c r="AB830"/>
      <c r="AC830"/>
      <c r="AD830"/>
      <c r="AE830"/>
      <c r="AF830"/>
      <c r="AG830"/>
      <c r="AH830"/>
    </row>
    <row r="831" spans="2:34" s="7" customFormat="1">
      <c r="B831"/>
      <c r="C831"/>
      <c r="D831"/>
      <c r="E831"/>
      <c r="F831"/>
      <c r="G831"/>
      <c r="H831"/>
      <c r="I831"/>
      <c r="J831"/>
      <c r="K831"/>
      <c r="L831"/>
      <c r="M831"/>
      <c r="N831"/>
      <c r="O831"/>
      <c r="P831"/>
      <c r="Q831"/>
      <c r="R831"/>
      <c r="S831"/>
      <c r="T831"/>
      <c r="U831"/>
      <c r="V831"/>
      <c r="W831"/>
      <c r="X831"/>
      <c r="Y831"/>
      <c r="Z831"/>
      <c r="AA831"/>
      <c r="AB831"/>
      <c r="AC831"/>
      <c r="AD831"/>
      <c r="AE831"/>
      <c r="AF831"/>
      <c r="AG831"/>
      <c r="AH831"/>
    </row>
    <row r="832" spans="2:34" s="7" customFormat="1">
      <c r="B832"/>
      <c r="C832"/>
      <c r="D832"/>
      <c r="E832"/>
      <c r="F832"/>
      <c r="G832"/>
      <c r="H832"/>
      <c r="I832"/>
      <c r="J832"/>
      <c r="K832"/>
      <c r="L832"/>
      <c r="M832"/>
      <c r="N832"/>
      <c r="O832"/>
      <c r="P832"/>
      <c r="Q832"/>
      <c r="R832"/>
      <c r="S832"/>
      <c r="T832"/>
      <c r="U832"/>
      <c r="V832"/>
      <c r="W832"/>
      <c r="X832"/>
      <c r="Y832"/>
      <c r="Z832"/>
      <c r="AA832"/>
      <c r="AB832"/>
      <c r="AC832"/>
      <c r="AD832"/>
      <c r="AE832"/>
      <c r="AF832"/>
      <c r="AG832"/>
      <c r="AH832"/>
    </row>
    <row r="833" spans="2:34" s="7" customFormat="1">
      <c r="B833"/>
      <c r="C833"/>
      <c r="D833"/>
      <c r="E833"/>
      <c r="F833"/>
      <c r="G833"/>
      <c r="H833"/>
      <c r="I833"/>
      <c r="J833"/>
      <c r="K833"/>
      <c r="L833"/>
      <c r="M833"/>
      <c r="N833"/>
      <c r="O833"/>
      <c r="P833"/>
      <c r="Q833"/>
      <c r="R833"/>
      <c r="S833"/>
      <c r="T833"/>
      <c r="U833"/>
      <c r="V833"/>
      <c r="W833"/>
      <c r="X833"/>
      <c r="Y833"/>
      <c r="Z833"/>
      <c r="AA833"/>
      <c r="AB833"/>
      <c r="AC833"/>
      <c r="AD833"/>
      <c r="AE833"/>
      <c r="AF833"/>
      <c r="AG833"/>
      <c r="AH833"/>
    </row>
    <row r="834" spans="2:34" s="7" customFormat="1">
      <c r="B834"/>
      <c r="C834"/>
      <c r="D834"/>
      <c r="E834"/>
      <c r="F834"/>
      <c r="G834"/>
      <c r="H834"/>
      <c r="I834"/>
      <c r="J834"/>
      <c r="K834"/>
      <c r="L834"/>
      <c r="M834"/>
      <c r="N834"/>
      <c r="O834"/>
      <c r="P834"/>
      <c r="Q834"/>
      <c r="R834"/>
      <c r="S834"/>
      <c r="T834"/>
      <c r="U834"/>
      <c r="V834"/>
      <c r="W834"/>
      <c r="X834"/>
      <c r="Y834"/>
      <c r="Z834"/>
      <c r="AA834"/>
      <c r="AB834"/>
      <c r="AC834"/>
      <c r="AD834"/>
      <c r="AE834"/>
      <c r="AF834"/>
      <c r="AG834"/>
      <c r="AH834"/>
    </row>
    <row r="835" spans="2:34" s="7" customFormat="1">
      <c r="B835"/>
      <c r="C835"/>
      <c r="D835"/>
      <c r="E835"/>
      <c r="F835"/>
      <c r="G835"/>
      <c r="H835"/>
      <c r="I835"/>
      <c r="J835"/>
      <c r="K835"/>
      <c r="L835"/>
      <c r="M835"/>
      <c r="N835"/>
      <c r="O835"/>
      <c r="P835"/>
      <c r="Q835"/>
      <c r="R835"/>
      <c r="S835"/>
      <c r="T835"/>
      <c r="U835"/>
      <c r="V835"/>
      <c r="W835"/>
      <c r="X835"/>
      <c r="Y835"/>
      <c r="Z835"/>
      <c r="AA835"/>
      <c r="AB835"/>
      <c r="AC835"/>
      <c r="AD835"/>
      <c r="AE835"/>
      <c r="AF835"/>
      <c r="AG835"/>
      <c r="AH835"/>
    </row>
    <row r="836" spans="2:34" s="7" customFormat="1">
      <c r="B836"/>
      <c r="C836"/>
      <c r="D836"/>
      <c r="E836"/>
      <c r="F836"/>
      <c r="G836"/>
      <c r="H836"/>
      <c r="I836"/>
      <c r="J836"/>
      <c r="K836"/>
      <c r="L836"/>
      <c r="M836"/>
      <c r="N836"/>
      <c r="O836"/>
      <c r="P836"/>
      <c r="Q836"/>
      <c r="R836"/>
      <c r="S836"/>
      <c r="T836"/>
      <c r="U836"/>
      <c r="V836"/>
      <c r="W836"/>
      <c r="X836"/>
      <c r="Y836"/>
      <c r="Z836"/>
      <c r="AA836"/>
      <c r="AB836"/>
      <c r="AC836"/>
      <c r="AD836"/>
      <c r="AE836"/>
      <c r="AF836"/>
      <c r="AG836"/>
      <c r="AH836"/>
    </row>
    <row r="837" spans="2:34" s="7" customFormat="1">
      <c r="B837"/>
      <c r="C837"/>
      <c r="D837"/>
      <c r="E837"/>
      <c r="F837"/>
      <c r="G837"/>
      <c r="H837"/>
      <c r="I837"/>
      <c r="J837"/>
      <c r="K837"/>
      <c r="L837"/>
      <c r="M837"/>
      <c r="N837"/>
      <c r="O837"/>
      <c r="P837"/>
      <c r="Q837"/>
      <c r="R837"/>
      <c r="S837"/>
      <c r="T837"/>
      <c r="U837"/>
      <c r="V837"/>
      <c r="W837"/>
      <c r="X837"/>
      <c r="Y837"/>
      <c r="Z837"/>
      <c r="AA837"/>
      <c r="AB837"/>
      <c r="AC837"/>
      <c r="AD837"/>
      <c r="AE837"/>
      <c r="AF837"/>
      <c r="AG837"/>
      <c r="AH837"/>
    </row>
    <row r="838" spans="2:34" s="7" customFormat="1">
      <c r="B838"/>
      <c r="C838"/>
      <c r="D838"/>
      <c r="E838"/>
      <c r="F838"/>
      <c r="G838"/>
      <c r="H838"/>
      <c r="I838"/>
      <c r="J838"/>
      <c r="K838"/>
      <c r="L838"/>
      <c r="M838"/>
      <c r="N838"/>
      <c r="O838"/>
      <c r="P838"/>
      <c r="Q838"/>
      <c r="R838"/>
      <c r="S838"/>
      <c r="T838"/>
      <c r="U838"/>
      <c r="V838"/>
      <c r="W838"/>
      <c r="X838"/>
      <c r="Y838"/>
      <c r="Z838"/>
      <c r="AA838"/>
      <c r="AB838"/>
      <c r="AC838"/>
      <c r="AD838"/>
      <c r="AE838"/>
      <c r="AF838"/>
      <c r="AG838"/>
      <c r="AH838"/>
    </row>
    <row r="839" spans="2:34" s="7" customFormat="1">
      <c r="B839"/>
      <c r="C839"/>
      <c r="D839"/>
      <c r="E839"/>
      <c r="F839"/>
      <c r="G839"/>
      <c r="H839"/>
      <c r="I839"/>
      <c r="J839"/>
      <c r="K839"/>
      <c r="L839"/>
      <c r="M839"/>
      <c r="N839"/>
      <c r="O839"/>
      <c r="P839"/>
      <c r="Q839"/>
      <c r="R839"/>
      <c r="S839"/>
      <c r="T839"/>
      <c r="U839"/>
      <c r="V839"/>
      <c r="W839"/>
      <c r="X839"/>
      <c r="Y839"/>
      <c r="Z839"/>
      <c r="AA839"/>
      <c r="AB839"/>
      <c r="AC839"/>
      <c r="AD839"/>
      <c r="AE839"/>
      <c r="AF839"/>
      <c r="AG839"/>
      <c r="AH839"/>
    </row>
    <row r="840" spans="2:34" s="7" customFormat="1">
      <c r="B840"/>
      <c r="C840"/>
      <c r="D840"/>
      <c r="E840"/>
      <c r="F840"/>
      <c r="G840"/>
      <c r="H840"/>
      <c r="I840"/>
      <c r="J840"/>
      <c r="K840"/>
      <c r="L840"/>
      <c r="M840"/>
      <c r="N840"/>
      <c r="O840"/>
      <c r="P840"/>
      <c r="Q840"/>
      <c r="R840"/>
      <c r="S840"/>
      <c r="T840"/>
      <c r="U840"/>
      <c r="V840"/>
      <c r="W840"/>
      <c r="X840"/>
      <c r="Y840"/>
      <c r="Z840"/>
      <c r="AA840"/>
      <c r="AB840"/>
      <c r="AC840"/>
      <c r="AD840"/>
      <c r="AE840"/>
      <c r="AF840"/>
      <c r="AG840"/>
      <c r="AH840"/>
    </row>
    <row r="841" spans="2:34" s="7" customFormat="1">
      <c r="B841"/>
      <c r="C841"/>
      <c r="D841"/>
      <c r="E841"/>
      <c r="F841"/>
      <c r="G841"/>
      <c r="H841"/>
      <c r="I841"/>
      <c r="J841"/>
      <c r="K841"/>
      <c r="L841"/>
      <c r="M841"/>
      <c r="N841"/>
      <c r="O841"/>
      <c r="P841"/>
      <c r="Q841"/>
      <c r="R841"/>
      <c r="S841"/>
      <c r="T841"/>
      <c r="U841"/>
      <c r="V841"/>
      <c r="W841"/>
      <c r="X841"/>
      <c r="Y841"/>
      <c r="Z841"/>
      <c r="AA841"/>
      <c r="AB841"/>
      <c r="AC841"/>
      <c r="AD841"/>
      <c r="AE841"/>
      <c r="AF841"/>
      <c r="AG841"/>
      <c r="AH841"/>
    </row>
    <row r="842" spans="2:34" s="7" customFormat="1">
      <c r="B842"/>
      <c r="C842"/>
      <c r="D842"/>
      <c r="E842"/>
      <c r="F842"/>
      <c r="G842"/>
      <c r="H842"/>
      <c r="I842"/>
      <c r="J842"/>
      <c r="K842"/>
      <c r="L842"/>
      <c r="M842"/>
      <c r="N842"/>
      <c r="O842"/>
      <c r="P842"/>
      <c r="Q842"/>
      <c r="R842"/>
      <c r="S842"/>
      <c r="T842"/>
      <c r="U842"/>
      <c r="V842"/>
      <c r="W842"/>
      <c r="X842"/>
      <c r="Y842"/>
      <c r="Z842"/>
      <c r="AA842"/>
      <c r="AB842"/>
      <c r="AC842"/>
      <c r="AD842"/>
      <c r="AE842"/>
      <c r="AF842"/>
      <c r="AG842"/>
      <c r="AH842"/>
    </row>
    <row r="843" spans="2:34" s="7" customFormat="1">
      <c r="B843"/>
      <c r="C843"/>
      <c r="D843"/>
      <c r="E843"/>
      <c r="F843"/>
      <c r="G843"/>
      <c r="H843"/>
      <c r="I843"/>
      <c r="J843"/>
      <c r="K843"/>
      <c r="L843"/>
      <c r="M843"/>
      <c r="N843"/>
      <c r="O843"/>
      <c r="P843"/>
      <c r="Q843"/>
      <c r="R843"/>
      <c r="S843"/>
      <c r="T843"/>
      <c r="U843"/>
      <c r="V843"/>
      <c r="W843"/>
      <c r="X843"/>
      <c r="Y843"/>
      <c r="Z843"/>
      <c r="AA843"/>
      <c r="AB843"/>
      <c r="AC843"/>
      <c r="AD843"/>
      <c r="AE843"/>
      <c r="AF843"/>
      <c r="AG843"/>
      <c r="AH843"/>
    </row>
    <row r="844" spans="2:34" s="7" customFormat="1">
      <c r="B844"/>
      <c r="C844"/>
      <c r="D844"/>
      <c r="E844"/>
      <c r="F844"/>
      <c r="G844"/>
      <c r="H844"/>
      <c r="I844"/>
      <c r="J844"/>
      <c r="K844"/>
      <c r="L844"/>
      <c r="M844"/>
      <c r="N844"/>
      <c r="O844"/>
      <c r="P844"/>
      <c r="Q844"/>
      <c r="R844"/>
      <c r="S844"/>
      <c r="T844"/>
      <c r="U844"/>
      <c r="V844"/>
      <c r="W844"/>
      <c r="X844"/>
      <c r="Y844"/>
      <c r="Z844"/>
      <c r="AA844"/>
      <c r="AB844"/>
      <c r="AC844"/>
      <c r="AD844"/>
      <c r="AE844"/>
      <c r="AF844"/>
      <c r="AG844"/>
      <c r="AH844"/>
    </row>
    <row r="845" spans="2:34" s="7" customFormat="1">
      <c r="B845"/>
      <c r="C845"/>
      <c r="D845"/>
      <c r="E845"/>
      <c r="F845"/>
      <c r="G845"/>
      <c r="H845"/>
      <c r="I845"/>
      <c r="J845"/>
      <c r="K845"/>
      <c r="L845"/>
      <c r="M845"/>
      <c r="N845"/>
      <c r="O845"/>
      <c r="P845"/>
      <c r="Q845"/>
      <c r="R845"/>
      <c r="S845"/>
      <c r="T845"/>
      <c r="U845"/>
      <c r="V845"/>
      <c r="W845"/>
      <c r="X845"/>
      <c r="Y845"/>
      <c r="Z845"/>
      <c r="AA845"/>
      <c r="AB845"/>
      <c r="AC845"/>
      <c r="AD845"/>
      <c r="AE845"/>
      <c r="AF845"/>
      <c r="AG845"/>
      <c r="AH845"/>
    </row>
    <row r="846" spans="2:34" s="7" customFormat="1">
      <c r="B846"/>
      <c r="C846"/>
      <c r="D846"/>
      <c r="E846"/>
      <c r="F846"/>
      <c r="G846"/>
      <c r="H846"/>
      <c r="I846"/>
      <c r="J846"/>
      <c r="K846"/>
      <c r="L846"/>
      <c r="M846"/>
      <c r="N846"/>
      <c r="O846"/>
      <c r="P846"/>
      <c r="Q846"/>
      <c r="R846"/>
      <c r="S846"/>
      <c r="T846"/>
      <c r="U846"/>
      <c r="V846"/>
      <c r="W846"/>
      <c r="X846"/>
      <c r="Y846"/>
      <c r="Z846"/>
      <c r="AA846"/>
      <c r="AB846"/>
      <c r="AC846"/>
      <c r="AD846"/>
      <c r="AE846"/>
      <c r="AF846"/>
      <c r="AG846"/>
      <c r="AH846"/>
    </row>
    <row r="847" spans="2:34" s="7" customFormat="1">
      <c r="B847"/>
      <c r="C847"/>
      <c r="D847"/>
      <c r="E847"/>
      <c r="F847"/>
      <c r="G847"/>
      <c r="H847"/>
      <c r="I847"/>
      <c r="J847"/>
      <c r="K847"/>
      <c r="L847"/>
      <c r="M847"/>
      <c r="N847"/>
      <c r="O847"/>
      <c r="P847"/>
      <c r="Q847"/>
      <c r="R847"/>
      <c r="S847"/>
      <c r="T847"/>
      <c r="U847"/>
      <c r="V847"/>
      <c r="W847"/>
      <c r="X847"/>
      <c r="Y847"/>
      <c r="Z847"/>
      <c r="AA847"/>
      <c r="AB847"/>
      <c r="AC847"/>
      <c r="AD847"/>
      <c r="AE847"/>
      <c r="AF847"/>
      <c r="AG847"/>
      <c r="AH847"/>
    </row>
    <row r="848" spans="2:34" s="7" customFormat="1">
      <c r="B848"/>
      <c r="C848"/>
      <c r="D848"/>
      <c r="E848"/>
      <c r="F848"/>
      <c r="G848"/>
      <c r="H848"/>
      <c r="I848"/>
      <c r="J848"/>
      <c r="K848"/>
      <c r="L848"/>
      <c r="M848"/>
      <c r="N848"/>
      <c r="O848"/>
      <c r="P848"/>
      <c r="Q848"/>
      <c r="R848"/>
      <c r="S848"/>
      <c r="T848"/>
      <c r="U848"/>
      <c r="V848"/>
      <c r="W848"/>
      <c r="X848"/>
      <c r="Y848"/>
      <c r="Z848"/>
      <c r="AA848"/>
      <c r="AB848"/>
      <c r="AC848"/>
      <c r="AD848"/>
      <c r="AE848"/>
      <c r="AF848"/>
      <c r="AG848"/>
      <c r="AH848"/>
    </row>
    <row r="849" spans="2:34" s="7" customFormat="1">
      <c r="B849"/>
      <c r="C849"/>
      <c r="D849"/>
      <c r="E849"/>
      <c r="F849"/>
      <c r="G849"/>
      <c r="H849"/>
      <c r="I849"/>
      <c r="J849"/>
      <c r="K849"/>
      <c r="L849"/>
      <c r="M849"/>
      <c r="N849"/>
      <c r="O849"/>
      <c r="P849"/>
      <c r="Q849"/>
      <c r="R849"/>
      <c r="S849"/>
      <c r="T849"/>
      <c r="U849"/>
      <c r="V849"/>
      <c r="W849"/>
      <c r="X849"/>
      <c r="Y849"/>
      <c r="Z849"/>
      <c r="AA849"/>
      <c r="AB849"/>
      <c r="AC849"/>
      <c r="AD849"/>
      <c r="AE849"/>
      <c r="AF849"/>
      <c r="AG849"/>
      <c r="AH849"/>
    </row>
    <row r="850" spans="2:34" s="7" customFormat="1">
      <c r="B850"/>
      <c r="C850"/>
      <c r="D850"/>
      <c r="E850"/>
      <c r="F850"/>
      <c r="G850"/>
      <c r="H850"/>
      <c r="I850"/>
      <c r="J850"/>
      <c r="K850"/>
      <c r="L850"/>
      <c r="M850"/>
      <c r="N850"/>
      <c r="O850"/>
      <c r="P850"/>
      <c r="Q850"/>
      <c r="R850"/>
      <c r="S850"/>
      <c r="T850"/>
      <c r="U850"/>
      <c r="V850"/>
      <c r="W850"/>
      <c r="X850"/>
      <c r="Y850"/>
      <c r="Z850"/>
      <c r="AA850"/>
      <c r="AB850"/>
      <c r="AC850"/>
      <c r="AD850"/>
      <c r="AE850"/>
      <c r="AF850"/>
      <c r="AG850"/>
      <c r="AH850"/>
    </row>
    <row r="851" spans="2:34" s="7" customFormat="1">
      <c r="B851"/>
      <c r="C851"/>
      <c r="D851"/>
      <c r="E851"/>
      <c r="F851"/>
      <c r="G851"/>
      <c r="H851"/>
      <c r="I851"/>
      <c r="J851"/>
      <c r="K851"/>
      <c r="L851"/>
      <c r="M851"/>
      <c r="N851"/>
      <c r="O851"/>
      <c r="P851"/>
      <c r="Q851"/>
      <c r="R851"/>
      <c r="S851"/>
      <c r="T851"/>
      <c r="U851"/>
      <c r="V851"/>
      <c r="W851"/>
      <c r="X851"/>
      <c r="Y851"/>
      <c r="Z851"/>
      <c r="AA851"/>
      <c r="AB851"/>
      <c r="AC851"/>
      <c r="AD851"/>
      <c r="AE851"/>
      <c r="AF851"/>
      <c r="AG851"/>
      <c r="AH851"/>
    </row>
    <row r="852" spans="2:34" s="7" customFormat="1">
      <c r="B852"/>
      <c r="C852"/>
      <c r="D852"/>
      <c r="E852"/>
      <c r="F852"/>
      <c r="G852"/>
      <c r="H852"/>
      <c r="I852"/>
      <c r="J852"/>
      <c r="K852"/>
      <c r="L852"/>
      <c r="M852"/>
      <c r="N852"/>
      <c r="O852"/>
      <c r="P852"/>
      <c r="Q852"/>
      <c r="R852"/>
      <c r="S852"/>
      <c r="T852"/>
      <c r="U852"/>
      <c r="V852"/>
      <c r="W852"/>
      <c r="X852"/>
      <c r="Y852"/>
      <c r="Z852"/>
      <c r="AA852"/>
      <c r="AB852"/>
      <c r="AC852"/>
      <c r="AD852"/>
      <c r="AE852"/>
      <c r="AF852"/>
      <c r="AG852"/>
      <c r="AH852"/>
    </row>
    <row r="853" spans="2:34" s="7" customFormat="1">
      <c r="B853"/>
      <c r="C853"/>
      <c r="D853"/>
      <c r="E853"/>
      <c r="F853"/>
      <c r="G853"/>
      <c r="H853"/>
      <c r="I853"/>
      <c r="J853"/>
      <c r="K853"/>
      <c r="L853"/>
      <c r="M853"/>
      <c r="N853"/>
      <c r="O853"/>
      <c r="P853"/>
      <c r="Q853"/>
      <c r="R853"/>
      <c r="S853"/>
      <c r="T853"/>
      <c r="U853"/>
      <c r="V853"/>
      <c r="W853"/>
      <c r="X853"/>
      <c r="Y853"/>
      <c r="Z853"/>
      <c r="AA853"/>
      <c r="AB853"/>
      <c r="AC853"/>
      <c r="AD853"/>
      <c r="AE853"/>
      <c r="AF853"/>
      <c r="AG853"/>
      <c r="AH853"/>
    </row>
    <row r="854" spans="2:34" s="7" customFormat="1">
      <c r="B854"/>
      <c r="C854"/>
      <c r="D854"/>
      <c r="E854"/>
      <c r="F854"/>
      <c r="G854"/>
      <c r="H854"/>
      <c r="I854"/>
      <c r="J854"/>
      <c r="K854"/>
      <c r="L854"/>
      <c r="M854"/>
      <c r="N854"/>
      <c r="O854"/>
      <c r="P854"/>
      <c r="Q854"/>
      <c r="R854"/>
      <c r="S854"/>
      <c r="T854"/>
      <c r="U854"/>
      <c r="V854"/>
      <c r="W854"/>
      <c r="X854"/>
      <c r="Y854"/>
      <c r="Z854"/>
      <c r="AA854"/>
      <c r="AB854"/>
      <c r="AC854"/>
      <c r="AD854"/>
      <c r="AE854"/>
      <c r="AF854"/>
      <c r="AG854"/>
      <c r="AH854"/>
    </row>
    <row r="855" spans="2:34" s="7" customFormat="1">
      <c r="B855"/>
      <c r="C855"/>
      <c r="D855"/>
      <c r="E855"/>
      <c r="F855"/>
      <c r="G855"/>
      <c r="H855"/>
      <c r="I855"/>
      <c r="J855"/>
      <c r="K855"/>
      <c r="L855"/>
      <c r="M855"/>
      <c r="N855"/>
      <c r="O855"/>
      <c r="P855"/>
      <c r="Q855"/>
      <c r="R855"/>
      <c r="S855"/>
      <c r="T855"/>
      <c r="U855"/>
      <c r="V855"/>
      <c r="W855"/>
      <c r="X855"/>
      <c r="Y855"/>
      <c r="Z855"/>
      <c r="AA855"/>
      <c r="AB855"/>
      <c r="AC855"/>
      <c r="AD855"/>
      <c r="AE855"/>
      <c r="AF855"/>
      <c r="AG855"/>
      <c r="AH855"/>
    </row>
    <row r="856" spans="2:34" s="7" customFormat="1">
      <c r="B856"/>
      <c r="C856"/>
      <c r="D856"/>
      <c r="E856"/>
      <c r="F856"/>
      <c r="G856"/>
      <c r="H856"/>
      <c r="I856"/>
      <c r="J856"/>
      <c r="K856"/>
      <c r="L856"/>
      <c r="M856"/>
      <c r="N856"/>
      <c r="O856"/>
      <c r="P856"/>
      <c r="Q856"/>
      <c r="R856"/>
      <c r="S856"/>
      <c r="T856"/>
      <c r="U856"/>
      <c r="V856"/>
      <c r="W856"/>
      <c r="X856"/>
      <c r="Y856"/>
      <c r="Z856"/>
      <c r="AA856"/>
      <c r="AB856"/>
      <c r="AC856"/>
      <c r="AD856"/>
      <c r="AE856"/>
      <c r="AF856"/>
      <c r="AG856"/>
      <c r="AH856"/>
    </row>
    <row r="857" spans="2:34" s="7" customFormat="1">
      <c r="B857"/>
      <c r="C857"/>
      <c r="D857"/>
      <c r="E857"/>
      <c r="F857"/>
      <c r="G857"/>
      <c r="H857"/>
      <c r="I857"/>
      <c r="J857"/>
      <c r="K857"/>
      <c r="L857"/>
      <c r="M857"/>
      <c r="N857"/>
      <c r="O857"/>
      <c r="P857"/>
      <c r="Q857"/>
      <c r="R857"/>
      <c r="S857"/>
      <c r="T857"/>
      <c r="U857"/>
      <c r="V857"/>
      <c r="W857"/>
      <c r="X857"/>
      <c r="Y857"/>
      <c r="Z857"/>
      <c r="AA857"/>
      <c r="AB857"/>
      <c r="AC857"/>
      <c r="AD857"/>
      <c r="AE857"/>
      <c r="AF857"/>
      <c r="AG857"/>
      <c r="AH857"/>
    </row>
    <row r="858" spans="2:34" s="7" customFormat="1">
      <c r="B858"/>
      <c r="C858"/>
      <c r="D858"/>
      <c r="E858"/>
      <c r="F858"/>
      <c r="G858"/>
      <c r="H858"/>
      <c r="I858"/>
      <c r="J858"/>
      <c r="K858"/>
      <c r="L858"/>
      <c r="M858"/>
      <c r="N858"/>
      <c r="O858"/>
      <c r="P858"/>
      <c r="Q858"/>
      <c r="R858"/>
      <c r="S858"/>
      <c r="T858"/>
      <c r="U858"/>
      <c r="V858"/>
      <c r="W858"/>
      <c r="X858"/>
      <c r="Y858"/>
      <c r="Z858"/>
      <c r="AA858"/>
      <c r="AB858"/>
      <c r="AC858"/>
      <c r="AD858"/>
      <c r="AE858"/>
      <c r="AF858"/>
      <c r="AG858"/>
      <c r="AH858"/>
    </row>
    <row r="859" spans="2:34" s="7" customFormat="1">
      <c r="B859"/>
      <c r="C859"/>
      <c r="D859"/>
      <c r="E859"/>
      <c r="F859"/>
      <c r="G859"/>
      <c r="H859"/>
      <c r="I859"/>
      <c r="J859"/>
      <c r="K859"/>
      <c r="L859"/>
      <c r="M859"/>
      <c r="N859"/>
      <c r="O859"/>
      <c r="P859"/>
      <c r="Q859"/>
      <c r="R859"/>
      <c r="S859"/>
      <c r="T859"/>
      <c r="U859"/>
      <c r="V859"/>
      <c r="W859"/>
      <c r="X859"/>
      <c r="Y859"/>
      <c r="Z859"/>
      <c r="AA859"/>
      <c r="AB859"/>
      <c r="AC859"/>
      <c r="AD859"/>
      <c r="AE859"/>
      <c r="AF859"/>
      <c r="AG859"/>
      <c r="AH859"/>
    </row>
    <row r="860" spans="2:34" s="7" customFormat="1">
      <c r="B860"/>
      <c r="C860"/>
      <c r="D860"/>
      <c r="E860"/>
      <c r="F860"/>
      <c r="G860"/>
      <c r="H860"/>
      <c r="I860"/>
      <c r="J860"/>
      <c r="K860"/>
      <c r="L860"/>
      <c r="M860"/>
      <c r="N860"/>
      <c r="O860"/>
      <c r="P860"/>
      <c r="Q860"/>
      <c r="R860"/>
      <c r="S860"/>
      <c r="T860"/>
      <c r="U860"/>
      <c r="V860"/>
      <c r="W860"/>
      <c r="X860"/>
      <c r="Y860"/>
      <c r="Z860"/>
      <c r="AA860"/>
      <c r="AB860"/>
      <c r="AC860"/>
      <c r="AD860"/>
      <c r="AE860"/>
      <c r="AF860"/>
      <c r="AG860"/>
      <c r="AH860"/>
    </row>
    <row r="861" spans="2:34" s="7" customFormat="1">
      <c r="B861"/>
      <c r="C861"/>
      <c r="D861"/>
      <c r="E861"/>
      <c r="F861"/>
      <c r="G861"/>
      <c r="H861"/>
      <c r="I861"/>
      <c r="J861"/>
      <c r="K861"/>
      <c r="L861"/>
      <c r="M861"/>
      <c r="N861"/>
      <c r="O861"/>
      <c r="P861"/>
      <c r="Q861"/>
      <c r="R861"/>
      <c r="S861"/>
      <c r="T861"/>
      <c r="U861"/>
      <c r="V861"/>
      <c r="W861"/>
      <c r="X861"/>
      <c r="Y861"/>
      <c r="Z861"/>
      <c r="AA861"/>
      <c r="AB861"/>
      <c r="AC861"/>
      <c r="AD861"/>
      <c r="AE861"/>
      <c r="AF861"/>
      <c r="AG861"/>
      <c r="AH861"/>
    </row>
    <row r="862" spans="2:34" s="7" customFormat="1">
      <c r="B862"/>
      <c r="C862"/>
      <c r="D862"/>
      <c r="E862"/>
      <c r="F862"/>
      <c r="G862"/>
      <c r="H862"/>
      <c r="I862"/>
      <c r="J862"/>
      <c r="K862"/>
      <c r="L862"/>
      <c r="M862"/>
      <c r="N862"/>
      <c r="O862"/>
      <c r="P862"/>
      <c r="Q862"/>
      <c r="R862"/>
      <c r="S862"/>
      <c r="T862"/>
      <c r="U862"/>
      <c r="V862"/>
      <c r="W862"/>
      <c r="X862"/>
      <c r="Y862"/>
      <c r="Z862"/>
      <c r="AA862"/>
      <c r="AB862"/>
      <c r="AC862"/>
      <c r="AD862"/>
      <c r="AE862"/>
      <c r="AF862"/>
      <c r="AG862"/>
      <c r="AH862"/>
    </row>
    <row r="863" spans="2:34" s="7" customFormat="1">
      <c r="B863"/>
      <c r="C863"/>
      <c r="D863"/>
      <c r="E863"/>
      <c r="F863"/>
      <c r="G863"/>
      <c r="H863"/>
      <c r="I863"/>
      <c r="J863"/>
      <c r="K863"/>
      <c r="L863"/>
      <c r="M863"/>
      <c r="N863"/>
      <c r="O863"/>
      <c r="P863"/>
      <c r="Q863"/>
      <c r="R863"/>
      <c r="S863"/>
      <c r="T863"/>
      <c r="U863"/>
      <c r="V863"/>
      <c r="W863"/>
      <c r="X863"/>
      <c r="Y863"/>
      <c r="Z863"/>
      <c r="AA863"/>
      <c r="AB863"/>
      <c r="AC863"/>
      <c r="AD863"/>
      <c r="AE863"/>
      <c r="AF863"/>
      <c r="AG863"/>
      <c r="AH863"/>
    </row>
    <row r="864" spans="2:34" s="7" customFormat="1">
      <c r="B864"/>
      <c r="C864"/>
      <c r="D864"/>
      <c r="E864"/>
      <c r="F864"/>
      <c r="G864"/>
      <c r="H864"/>
      <c r="I864"/>
      <c r="J864"/>
      <c r="K864"/>
      <c r="L864"/>
      <c r="M864"/>
      <c r="N864"/>
      <c r="O864"/>
      <c r="P864"/>
      <c r="Q864"/>
      <c r="R864"/>
      <c r="S864"/>
      <c r="T864"/>
      <c r="U864"/>
      <c r="V864"/>
      <c r="W864"/>
      <c r="X864"/>
      <c r="Y864"/>
      <c r="Z864"/>
      <c r="AA864"/>
      <c r="AB864"/>
      <c r="AC864"/>
      <c r="AD864"/>
      <c r="AE864"/>
      <c r="AF864"/>
      <c r="AG864"/>
      <c r="AH864"/>
    </row>
    <row r="865" spans="2:34" s="7" customFormat="1">
      <c r="B865"/>
      <c r="C865"/>
      <c r="D865"/>
      <c r="E865"/>
      <c r="F865"/>
      <c r="G865"/>
      <c r="H865"/>
      <c r="I865"/>
      <c r="J865"/>
      <c r="K865"/>
      <c r="L865"/>
      <c r="M865"/>
      <c r="N865"/>
      <c r="O865"/>
      <c r="P865"/>
      <c r="Q865"/>
      <c r="R865"/>
      <c r="S865"/>
      <c r="T865"/>
      <c r="U865"/>
      <c r="V865"/>
      <c r="W865"/>
      <c r="X865"/>
      <c r="Y865"/>
      <c r="Z865"/>
      <c r="AA865"/>
      <c r="AB865"/>
      <c r="AC865"/>
      <c r="AD865"/>
      <c r="AE865"/>
      <c r="AF865"/>
      <c r="AG865"/>
      <c r="AH865"/>
    </row>
    <row r="866" spans="2:34" s="7" customFormat="1">
      <c r="B866"/>
      <c r="C866"/>
      <c r="D866"/>
      <c r="E866"/>
      <c r="F866"/>
      <c r="G866"/>
      <c r="H866"/>
      <c r="I866"/>
      <c r="J866"/>
      <c r="K866"/>
      <c r="L866"/>
      <c r="M866"/>
      <c r="N866"/>
      <c r="O866"/>
      <c r="P866"/>
      <c r="Q866"/>
      <c r="R866"/>
      <c r="S866"/>
      <c r="T866"/>
      <c r="U866"/>
      <c r="V866"/>
      <c r="W866"/>
      <c r="X866"/>
      <c r="Y866"/>
      <c r="Z866"/>
      <c r="AA866"/>
      <c r="AB866"/>
      <c r="AC866"/>
      <c r="AD866"/>
      <c r="AE866"/>
      <c r="AF866"/>
      <c r="AG866"/>
      <c r="AH866"/>
    </row>
    <row r="867" spans="2:34" s="7" customFormat="1">
      <c r="B867"/>
      <c r="C867"/>
      <c r="D867"/>
      <c r="E867"/>
      <c r="F867"/>
      <c r="G867"/>
      <c r="H867"/>
      <c r="I867"/>
      <c r="J867"/>
      <c r="K867"/>
      <c r="L867"/>
      <c r="M867"/>
      <c r="N867"/>
      <c r="O867"/>
      <c r="P867"/>
      <c r="Q867"/>
      <c r="R867"/>
      <c r="S867"/>
      <c r="T867"/>
      <c r="U867"/>
      <c r="V867"/>
      <c r="W867"/>
      <c r="X867"/>
      <c r="Y867"/>
      <c r="Z867"/>
      <c r="AA867"/>
      <c r="AB867"/>
      <c r="AC867"/>
      <c r="AD867"/>
      <c r="AE867"/>
      <c r="AF867"/>
      <c r="AG867"/>
      <c r="AH867"/>
    </row>
    <row r="868" spans="2:34" s="7" customFormat="1">
      <c r="B868"/>
      <c r="C868"/>
      <c r="D868"/>
      <c r="E868"/>
      <c r="F868"/>
      <c r="G868"/>
      <c r="H868"/>
      <c r="I868"/>
      <c r="J868"/>
      <c r="K868"/>
      <c r="L868"/>
      <c r="M868"/>
      <c r="N868"/>
      <c r="O868"/>
      <c r="P868"/>
      <c r="Q868"/>
      <c r="R868"/>
      <c r="S868"/>
      <c r="T868"/>
      <c r="U868"/>
      <c r="V868"/>
      <c r="W868"/>
      <c r="X868"/>
      <c r="Y868"/>
      <c r="Z868"/>
      <c r="AA868"/>
      <c r="AB868"/>
      <c r="AC868"/>
      <c r="AD868"/>
      <c r="AE868"/>
      <c r="AF868"/>
      <c r="AG868"/>
      <c r="AH868"/>
    </row>
    <row r="869" spans="2:34" s="7" customFormat="1">
      <c r="B869"/>
      <c r="C869"/>
      <c r="D869"/>
      <c r="E869"/>
      <c r="F869"/>
      <c r="G869"/>
      <c r="H869"/>
      <c r="I869"/>
      <c r="J869"/>
      <c r="K869"/>
      <c r="L869"/>
      <c r="M869"/>
      <c r="N869"/>
      <c r="O869"/>
      <c r="P869"/>
      <c r="Q869"/>
      <c r="R869"/>
      <c r="S869"/>
      <c r="T869"/>
      <c r="U869"/>
      <c r="V869"/>
      <c r="W869"/>
      <c r="X869"/>
      <c r="Y869"/>
      <c r="Z869"/>
      <c r="AA869"/>
      <c r="AB869"/>
      <c r="AC869"/>
      <c r="AD869"/>
      <c r="AE869"/>
      <c r="AF869"/>
      <c r="AG869"/>
      <c r="AH869"/>
    </row>
    <row r="870" spans="2:34" s="7" customFormat="1">
      <c r="B870"/>
      <c r="C870"/>
      <c r="D870"/>
      <c r="E870"/>
      <c r="F870"/>
      <c r="G870"/>
      <c r="H870"/>
      <c r="I870"/>
      <c r="J870"/>
      <c r="K870"/>
      <c r="L870"/>
      <c r="M870"/>
      <c r="N870"/>
      <c r="O870"/>
      <c r="P870"/>
      <c r="Q870"/>
      <c r="R870"/>
      <c r="S870"/>
      <c r="T870"/>
      <c r="U870"/>
      <c r="V870"/>
      <c r="W870"/>
      <c r="X870"/>
      <c r="Y870"/>
      <c r="Z870"/>
      <c r="AA870"/>
      <c r="AB870"/>
      <c r="AC870"/>
      <c r="AD870"/>
      <c r="AE870"/>
      <c r="AF870"/>
      <c r="AG870"/>
      <c r="AH870"/>
    </row>
    <row r="871" spans="2:34" s="7" customFormat="1">
      <c r="B871"/>
      <c r="C871"/>
      <c r="D871"/>
      <c r="E871"/>
      <c r="F871"/>
      <c r="G871"/>
      <c r="H871"/>
      <c r="I871"/>
      <c r="J871"/>
      <c r="K871"/>
      <c r="L871"/>
      <c r="M871"/>
      <c r="N871"/>
      <c r="O871"/>
      <c r="P871"/>
      <c r="Q871"/>
      <c r="R871"/>
      <c r="S871"/>
      <c r="T871"/>
      <c r="U871"/>
      <c r="V871"/>
      <c r="W871"/>
      <c r="X871"/>
      <c r="Y871"/>
      <c r="Z871"/>
      <c r="AA871"/>
      <c r="AB871"/>
      <c r="AC871"/>
      <c r="AD871"/>
      <c r="AE871"/>
      <c r="AF871"/>
      <c r="AG871"/>
      <c r="AH871"/>
    </row>
    <row r="872" spans="2:34" s="7" customFormat="1">
      <c r="B872"/>
      <c r="C872"/>
      <c r="D872"/>
      <c r="E872"/>
      <c r="F872"/>
      <c r="G872"/>
      <c r="H872"/>
      <c r="I872"/>
      <c r="J872"/>
      <c r="K872"/>
      <c r="L872"/>
      <c r="M872"/>
      <c r="N872"/>
      <c r="O872"/>
      <c r="P872"/>
      <c r="Q872"/>
      <c r="R872"/>
      <c r="S872"/>
      <c r="T872"/>
      <c r="U872"/>
      <c r="V872"/>
      <c r="W872"/>
      <c r="X872"/>
      <c r="Y872"/>
      <c r="Z872"/>
      <c r="AA872"/>
      <c r="AB872"/>
      <c r="AC872"/>
      <c r="AD872"/>
      <c r="AE872"/>
      <c r="AF872"/>
      <c r="AG872"/>
      <c r="AH872"/>
    </row>
    <row r="873" spans="2:34" s="7" customFormat="1">
      <c r="B873"/>
      <c r="C873"/>
      <c r="D873"/>
      <c r="E873"/>
      <c r="F873"/>
      <c r="G873"/>
      <c r="H873"/>
      <c r="I873"/>
      <c r="J873"/>
      <c r="K873"/>
      <c r="L873"/>
      <c r="M873"/>
      <c r="N873"/>
      <c r="O873"/>
      <c r="P873"/>
      <c r="Q873"/>
      <c r="R873"/>
      <c r="S873"/>
      <c r="T873"/>
      <c r="U873"/>
      <c r="V873"/>
      <c r="W873"/>
      <c r="X873"/>
      <c r="Y873"/>
      <c r="Z873"/>
      <c r="AA873"/>
      <c r="AB873"/>
      <c r="AC873"/>
      <c r="AD873"/>
      <c r="AE873"/>
      <c r="AF873"/>
      <c r="AG873"/>
      <c r="AH873"/>
    </row>
    <row r="874" spans="2:34" s="7" customFormat="1">
      <c r="B874"/>
      <c r="C874"/>
      <c r="D874"/>
      <c r="E874"/>
      <c r="F874"/>
      <c r="G874"/>
      <c r="H874"/>
      <c r="I874"/>
      <c r="J874"/>
      <c r="K874"/>
      <c r="L874"/>
      <c r="M874"/>
      <c r="N874"/>
      <c r="O874"/>
      <c r="P874"/>
      <c r="Q874"/>
      <c r="R874"/>
      <c r="S874"/>
      <c r="T874"/>
      <c r="U874"/>
      <c r="V874"/>
      <c r="W874"/>
      <c r="X874"/>
      <c r="Y874"/>
      <c r="Z874"/>
      <c r="AA874"/>
      <c r="AB874"/>
      <c r="AC874"/>
      <c r="AD874"/>
      <c r="AE874"/>
      <c r="AF874"/>
      <c r="AG874"/>
      <c r="AH874"/>
    </row>
    <row r="875" spans="2:34" s="7" customFormat="1">
      <c r="B875"/>
      <c r="C875"/>
      <c r="D875"/>
      <c r="E875"/>
      <c r="F875"/>
      <c r="G875"/>
      <c r="H875"/>
      <c r="I875"/>
      <c r="J875"/>
      <c r="K875"/>
      <c r="L875"/>
      <c r="M875"/>
      <c r="N875"/>
      <c r="O875"/>
      <c r="P875"/>
      <c r="Q875"/>
      <c r="R875"/>
      <c r="S875"/>
      <c r="T875"/>
      <c r="U875"/>
      <c r="V875"/>
      <c r="W875"/>
      <c r="X875"/>
      <c r="Y875"/>
      <c r="Z875"/>
      <c r="AA875"/>
      <c r="AB875"/>
      <c r="AC875"/>
      <c r="AD875"/>
      <c r="AE875"/>
      <c r="AF875"/>
      <c r="AG875"/>
      <c r="AH875"/>
    </row>
    <row r="876" spans="2:34" s="7" customFormat="1">
      <c r="B876"/>
      <c r="C876"/>
      <c r="D876"/>
      <c r="E876"/>
      <c r="F876"/>
      <c r="G876"/>
      <c r="H876"/>
      <c r="I876"/>
      <c r="J876"/>
      <c r="K876"/>
      <c r="L876"/>
      <c r="M876"/>
      <c r="N876"/>
      <c r="O876"/>
      <c r="P876"/>
      <c r="Q876"/>
      <c r="R876"/>
      <c r="S876"/>
      <c r="T876"/>
      <c r="U876"/>
      <c r="V876"/>
      <c r="W876"/>
      <c r="X876"/>
      <c r="Y876"/>
      <c r="Z876"/>
      <c r="AA876"/>
      <c r="AB876"/>
      <c r="AC876"/>
      <c r="AD876"/>
      <c r="AE876"/>
      <c r="AF876"/>
      <c r="AG876"/>
      <c r="AH876"/>
    </row>
    <row r="877" spans="2:34" s="7" customFormat="1">
      <c r="B877"/>
      <c r="C877"/>
      <c r="D877"/>
      <c r="E877"/>
      <c r="F877"/>
      <c r="G877"/>
      <c r="H877"/>
      <c r="I877"/>
      <c r="J877"/>
      <c r="K877"/>
      <c r="L877"/>
      <c r="M877"/>
      <c r="N877"/>
      <c r="O877"/>
      <c r="P877"/>
      <c r="Q877"/>
      <c r="R877"/>
      <c r="S877"/>
      <c r="T877"/>
      <c r="U877"/>
      <c r="V877"/>
      <c r="W877"/>
      <c r="X877"/>
      <c r="Y877"/>
      <c r="Z877"/>
      <c r="AA877"/>
      <c r="AB877"/>
      <c r="AC877"/>
      <c r="AD877"/>
      <c r="AE877"/>
      <c r="AF877"/>
      <c r="AG877"/>
      <c r="AH877"/>
    </row>
    <row r="878" spans="2:34" s="7" customFormat="1">
      <c r="B878"/>
      <c r="C878"/>
      <c r="D878"/>
      <c r="E878"/>
      <c r="F878"/>
      <c r="G878"/>
      <c r="H878"/>
      <c r="I878"/>
      <c r="J878"/>
      <c r="K878"/>
      <c r="L878"/>
      <c r="M878"/>
      <c r="N878"/>
      <c r="O878"/>
      <c r="P878"/>
      <c r="Q878"/>
      <c r="R878"/>
      <c r="S878"/>
      <c r="T878"/>
      <c r="U878"/>
      <c r="V878"/>
      <c r="W878"/>
      <c r="X878"/>
      <c r="Y878"/>
      <c r="Z878"/>
      <c r="AA878"/>
      <c r="AB878"/>
      <c r="AC878"/>
      <c r="AD878"/>
      <c r="AE878"/>
      <c r="AF878"/>
      <c r="AG878"/>
      <c r="AH878"/>
    </row>
    <row r="879" spans="2:34" s="7" customFormat="1">
      <c r="B879"/>
      <c r="C879"/>
      <c r="D879"/>
      <c r="E879"/>
      <c r="F879"/>
      <c r="G879"/>
      <c r="H879"/>
      <c r="I879"/>
      <c r="J879"/>
      <c r="K879"/>
      <c r="L879"/>
      <c r="M879"/>
      <c r="N879"/>
      <c r="O879"/>
      <c r="P879"/>
      <c r="Q879"/>
      <c r="R879"/>
      <c r="S879"/>
      <c r="T879"/>
      <c r="U879"/>
      <c r="V879"/>
      <c r="W879"/>
      <c r="X879"/>
      <c r="Y879"/>
      <c r="Z879"/>
      <c r="AA879"/>
      <c r="AB879"/>
      <c r="AC879"/>
      <c r="AD879"/>
      <c r="AE879"/>
      <c r="AF879"/>
      <c r="AG879"/>
      <c r="AH879"/>
    </row>
    <row r="880" spans="2:34" s="7" customFormat="1">
      <c r="B880"/>
      <c r="C880"/>
      <c r="D880"/>
      <c r="E880"/>
      <c r="F880"/>
      <c r="G880"/>
      <c r="H880"/>
      <c r="I880"/>
      <c r="J880"/>
      <c r="K880"/>
      <c r="L880"/>
      <c r="M880"/>
      <c r="N880"/>
      <c r="O880"/>
      <c r="P880"/>
      <c r="Q880"/>
      <c r="R880"/>
      <c r="S880"/>
      <c r="T880"/>
      <c r="U880"/>
      <c r="V880"/>
      <c r="W880"/>
      <c r="X880"/>
      <c r="Y880"/>
      <c r="Z880"/>
      <c r="AA880"/>
      <c r="AB880"/>
      <c r="AC880"/>
      <c r="AD880"/>
      <c r="AE880"/>
      <c r="AF880"/>
      <c r="AG880"/>
      <c r="AH880"/>
    </row>
    <row r="881" spans="2:34" s="7" customFormat="1">
      <c r="B881"/>
      <c r="C881"/>
      <c r="D881"/>
      <c r="E881"/>
      <c r="F881"/>
      <c r="G881"/>
      <c r="H881"/>
      <c r="I881"/>
      <c r="J881"/>
      <c r="K881"/>
      <c r="L881"/>
      <c r="M881"/>
      <c r="N881"/>
      <c r="O881"/>
      <c r="P881"/>
      <c r="Q881"/>
      <c r="R881"/>
      <c r="S881"/>
      <c r="T881"/>
      <c r="U881"/>
      <c r="V881"/>
      <c r="W881"/>
      <c r="X881"/>
      <c r="Y881"/>
      <c r="Z881"/>
      <c r="AA881"/>
      <c r="AB881"/>
      <c r="AC881"/>
      <c r="AD881"/>
      <c r="AE881"/>
      <c r="AF881"/>
      <c r="AG881"/>
      <c r="AH881"/>
    </row>
    <row r="882" spans="2:34" s="7" customFormat="1">
      <c r="B882"/>
      <c r="C882"/>
      <c r="D882"/>
      <c r="E882"/>
      <c r="F882"/>
      <c r="G882"/>
      <c r="H882"/>
      <c r="I882"/>
      <c r="J882"/>
      <c r="K882"/>
      <c r="L882"/>
      <c r="M882"/>
      <c r="N882"/>
      <c r="O882"/>
      <c r="P882"/>
      <c r="Q882"/>
      <c r="R882"/>
      <c r="S882"/>
      <c r="T882"/>
      <c r="U882"/>
      <c r="V882"/>
      <c r="W882"/>
      <c r="X882"/>
      <c r="Y882"/>
      <c r="Z882"/>
      <c r="AA882"/>
      <c r="AB882"/>
      <c r="AC882"/>
      <c r="AD882"/>
      <c r="AE882"/>
      <c r="AF882"/>
      <c r="AG882"/>
      <c r="AH882"/>
    </row>
    <row r="883" spans="2:34" s="7" customFormat="1">
      <c r="B883"/>
      <c r="C883"/>
      <c r="D883"/>
      <c r="E883"/>
      <c r="F883"/>
      <c r="G883"/>
      <c r="H883"/>
      <c r="I883"/>
      <c r="J883"/>
      <c r="K883"/>
      <c r="L883"/>
      <c r="M883"/>
      <c r="N883"/>
      <c r="O883"/>
      <c r="P883"/>
      <c r="Q883"/>
      <c r="R883"/>
      <c r="S883"/>
      <c r="T883"/>
      <c r="U883"/>
      <c r="V883"/>
      <c r="W883"/>
      <c r="X883"/>
      <c r="Y883"/>
      <c r="Z883"/>
      <c r="AA883"/>
      <c r="AB883"/>
      <c r="AC883"/>
      <c r="AD883"/>
      <c r="AE883"/>
      <c r="AF883"/>
      <c r="AG883"/>
      <c r="AH883"/>
    </row>
    <row r="884" spans="2:34" s="7" customFormat="1">
      <c r="B884"/>
      <c r="C884"/>
      <c r="D884"/>
      <c r="E884"/>
      <c r="F884"/>
      <c r="G884"/>
      <c r="H884"/>
      <c r="I884"/>
      <c r="J884"/>
      <c r="K884"/>
      <c r="L884"/>
      <c r="M884"/>
      <c r="N884"/>
      <c r="O884"/>
      <c r="P884"/>
      <c r="Q884"/>
      <c r="R884"/>
      <c r="S884"/>
      <c r="T884"/>
      <c r="U884"/>
      <c r="V884"/>
      <c r="W884"/>
      <c r="X884"/>
      <c r="Y884"/>
      <c r="Z884"/>
      <c r="AA884"/>
      <c r="AB884"/>
      <c r="AC884"/>
      <c r="AD884"/>
      <c r="AE884"/>
      <c r="AF884"/>
      <c r="AG884"/>
      <c r="AH884"/>
    </row>
    <row r="885" spans="2:34" s="7" customFormat="1">
      <c r="B885"/>
      <c r="C885"/>
      <c r="D885"/>
      <c r="E885"/>
      <c r="F885"/>
      <c r="G885"/>
      <c r="H885"/>
      <c r="I885"/>
      <c r="J885"/>
      <c r="K885"/>
      <c r="L885"/>
      <c r="M885"/>
      <c r="N885"/>
      <c r="O885"/>
      <c r="P885"/>
      <c r="Q885"/>
      <c r="R885"/>
      <c r="S885"/>
      <c r="T885"/>
      <c r="U885"/>
      <c r="V885"/>
      <c r="W885"/>
      <c r="X885"/>
      <c r="Y885"/>
      <c r="Z885"/>
      <c r="AA885"/>
      <c r="AB885"/>
      <c r="AC885"/>
      <c r="AD885"/>
      <c r="AE885"/>
      <c r="AF885"/>
      <c r="AG885"/>
      <c r="AH885"/>
    </row>
    <row r="886" spans="2:34" s="7" customFormat="1">
      <c r="B886"/>
      <c r="C886"/>
      <c r="D886"/>
      <c r="E886"/>
      <c r="F886"/>
      <c r="G886"/>
      <c r="H886"/>
      <c r="I886"/>
      <c r="J886"/>
      <c r="K886"/>
      <c r="L886"/>
      <c r="M886"/>
      <c r="N886"/>
      <c r="O886"/>
      <c r="P886"/>
      <c r="Q886"/>
      <c r="R886"/>
      <c r="S886"/>
      <c r="T886"/>
      <c r="U886"/>
      <c r="V886"/>
      <c r="W886"/>
      <c r="X886"/>
      <c r="Y886"/>
      <c r="Z886"/>
      <c r="AA886"/>
      <c r="AB886"/>
      <c r="AC886"/>
      <c r="AD886"/>
      <c r="AE886"/>
      <c r="AF886"/>
      <c r="AG886"/>
      <c r="AH886"/>
    </row>
    <row r="887" spans="2:34" s="7" customFormat="1">
      <c r="B887"/>
      <c r="C887"/>
      <c r="D887"/>
      <c r="E887"/>
      <c r="F887"/>
      <c r="G887"/>
      <c r="H887"/>
      <c r="I887"/>
      <c r="J887"/>
      <c r="K887"/>
      <c r="L887"/>
      <c r="M887"/>
      <c r="N887"/>
      <c r="O887"/>
      <c r="P887"/>
      <c r="Q887"/>
      <c r="R887"/>
      <c r="S887"/>
      <c r="T887"/>
      <c r="U887"/>
      <c r="V887"/>
      <c r="W887"/>
      <c r="X887"/>
      <c r="Y887"/>
      <c r="Z887"/>
      <c r="AA887"/>
      <c r="AB887"/>
      <c r="AC887"/>
      <c r="AD887"/>
      <c r="AE887"/>
      <c r="AF887"/>
      <c r="AG887"/>
      <c r="AH887"/>
    </row>
    <row r="888" spans="2:34" s="7" customFormat="1">
      <c r="B888"/>
      <c r="C888"/>
      <c r="D888"/>
      <c r="E888"/>
      <c r="F888"/>
      <c r="G888"/>
      <c r="H888"/>
      <c r="I888"/>
      <c r="J888"/>
      <c r="K888"/>
      <c r="L888"/>
      <c r="M888"/>
      <c r="N888"/>
      <c r="O888"/>
      <c r="P888"/>
      <c r="Q888"/>
      <c r="R888"/>
      <c r="S888"/>
      <c r="T888"/>
      <c r="U888"/>
      <c r="V888"/>
      <c r="W888"/>
      <c r="X888"/>
      <c r="Y888"/>
      <c r="Z888"/>
      <c r="AA888"/>
      <c r="AB888"/>
      <c r="AC888"/>
      <c r="AD888"/>
      <c r="AE888"/>
      <c r="AF888"/>
      <c r="AG888"/>
      <c r="AH888"/>
    </row>
    <row r="889" spans="2:34" s="7" customFormat="1">
      <c r="B889"/>
      <c r="C889"/>
      <c r="D889"/>
      <c r="E889"/>
      <c r="F889"/>
      <c r="G889"/>
      <c r="H889"/>
      <c r="I889"/>
      <c r="J889"/>
      <c r="K889"/>
      <c r="L889"/>
      <c r="M889"/>
      <c r="N889"/>
      <c r="O889"/>
      <c r="P889"/>
      <c r="Q889"/>
      <c r="R889"/>
      <c r="S889"/>
      <c r="T889"/>
      <c r="U889"/>
      <c r="V889"/>
      <c r="W889"/>
      <c r="X889"/>
      <c r="Y889"/>
      <c r="Z889"/>
      <c r="AA889"/>
      <c r="AB889"/>
      <c r="AC889"/>
      <c r="AD889"/>
      <c r="AE889"/>
      <c r="AF889"/>
      <c r="AG889"/>
      <c r="AH889"/>
    </row>
    <row r="890" spans="2:34" s="7" customFormat="1">
      <c r="B890"/>
      <c r="C890"/>
      <c r="D890"/>
      <c r="E890"/>
      <c r="F890"/>
      <c r="G890"/>
      <c r="H890"/>
      <c r="I890"/>
      <c r="J890"/>
      <c r="K890"/>
      <c r="L890"/>
      <c r="M890"/>
      <c r="N890"/>
      <c r="O890"/>
      <c r="P890"/>
      <c r="Q890"/>
      <c r="R890"/>
      <c r="S890"/>
      <c r="T890"/>
      <c r="U890"/>
      <c r="V890"/>
      <c r="W890"/>
      <c r="X890"/>
      <c r="Y890"/>
      <c r="Z890"/>
      <c r="AA890"/>
      <c r="AB890"/>
      <c r="AC890"/>
      <c r="AD890"/>
      <c r="AE890"/>
      <c r="AF890"/>
      <c r="AG890"/>
      <c r="AH890"/>
    </row>
    <row r="891" spans="2:34" s="7" customFormat="1">
      <c r="B891"/>
      <c r="C891"/>
      <c r="D891"/>
      <c r="E891"/>
      <c r="F891"/>
      <c r="G891"/>
      <c r="H891"/>
      <c r="I891"/>
      <c r="J891"/>
      <c r="K891"/>
      <c r="L891"/>
      <c r="M891"/>
      <c r="N891"/>
      <c r="O891"/>
      <c r="P891"/>
      <c r="Q891"/>
      <c r="R891"/>
      <c r="S891"/>
      <c r="T891"/>
      <c r="U891"/>
      <c r="V891"/>
      <c r="W891"/>
      <c r="X891"/>
      <c r="Y891"/>
      <c r="Z891"/>
      <c r="AA891"/>
      <c r="AB891"/>
      <c r="AC891"/>
      <c r="AD891"/>
      <c r="AE891"/>
      <c r="AF891"/>
      <c r="AG891"/>
      <c r="AH891"/>
    </row>
    <row r="892" spans="2:34" s="7" customFormat="1">
      <c r="B892"/>
      <c r="C892"/>
      <c r="D892"/>
      <c r="E892"/>
      <c r="F892"/>
      <c r="G892"/>
      <c r="H892"/>
      <c r="I892"/>
      <c r="J892"/>
      <c r="K892"/>
      <c r="L892"/>
      <c r="M892"/>
      <c r="N892"/>
      <c r="O892"/>
      <c r="P892"/>
      <c r="Q892"/>
      <c r="R892"/>
      <c r="S892"/>
      <c r="T892"/>
      <c r="U892"/>
      <c r="V892"/>
      <c r="W892"/>
      <c r="X892"/>
      <c r="Y892"/>
      <c r="Z892"/>
      <c r="AA892"/>
      <c r="AB892"/>
      <c r="AC892"/>
      <c r="AD892"/>
      <c r="AE892"/>
      <c r="AF892"/>
      <c r="AG892"/>
      <c r="AH892"/>
    </row>
    <row r="893" spans="2:34" s="7" customFormat="1">
      <c r="B893"/>
      <c r="C893"/>
      <c r="D893"/>
      <c r="E893"/>
      <c r="F893"/>
      <c r="G893"/>
      <c r="H893"/>
      <c r="I893"/>
      <c r="J893"/>
      <c r="K893"/>
      <c r="L893"/>
      <c r="M893"/>
      <c r="N893"/>
      <c r="O893"/>
      <c r="P893"/>
      <c r="Q893"/>
      <c r="R893"/>
      <c r="S893"/>
      <c r="T893"/>
      <c r="U893"/>
      <c r="V893"/>
      <c r="W893"/>
      <c r="X893"/>
      <c r="Y893"/>
      <c r="Z893"/>
      <c r="AA893"/>
      <c r="AB893"/>
      <c r="AC893"/>
      <c r="AD893"/>
      <c r="AE893"/>
      <c r="AF893"/>
      <c r="AG893"/>
      <c r="AH893"/>
    </row>
    <row r="894" spans="2:34" s="7" customFormat="1">
      <c r="B894"/>
      <c r="C894"/>
      <c r="D894"/>
      <c r="E894"/>
      <c r="F894"/>
      <c r="G894"/>
      <c r="H894"/>
      <c r="I894"/>
      <c r="J894"/>
      <c r="K894"/>
      <c r="L894"/>
      <c r="M894"/>
      <c r="N894"/>
      <c r="O894"/>
      <c r="P894"/>
      <c r="Q894"/>
      <c r="R894"/>
      <c r="S894"/>
      <c r="T894"/>
      <c r="U894"/>
      <c r="V894"/>
      <c r="W894"/>
      <c r="X894"/>
      <c r="Y894"/>
      <c r="Z894"/>
      <c r="AA894"/>
      <c r="AB894"/>
      <c r="AC894"/>
      <c r="AD894"/>
      <c r="AE894"/>
      <c r="AF894"/>
      <c r="AG894"/>
      <c r="AH894"/>
    </row>
    <row r="895" spans="2:34" s="7" customFormat="1">
      <c r="B895"/>
      <c r="C895"/>
      <c r="D895"/>
      <c r="E895"/>
      <c r="F895"/>
      <c r="G895"/>
      <c r="H895"/>
      <c r="I895"/>
      <c r="J895"/>
      <c r="K895"/>
      <c r="L895"/>
      <c r="M895"/>
      <c r="N895"/>
      <c r="O895"/>
      <c r="P895"/>
      <c r="Q895"/>
      <c r="R895"/>
      <c r="S895"/>
      <c r="T895"/>
      <c r="U895"/>
      <c r="V895"/>
      <c r="W895"/>
      <c r="X895"/>
      <c r="Y895"/>
      <c r="Z895"/>
      <c r="AA895"/>
      <c r="AB895"/>
      <c r="AC895"/>
      <c r="AD895"/>
      <c r="AE895"/>
      <c r="AF895"/>
      <c r="AG895"/>
      <c r="AH895"/>
    </row>
    <row r="896" spans="2:34" s="7" customFormat="1">
      <c r="B896"/>
      <c r="C896"/>
      <c r="D896"/>
      <c r="E896"/>
      <c r="F896"/>
      <c r="G896"/>
      <c r="H896"/>
      <c r="I896"/>
      <c r="J896"/>
      <c r="K896"/>
      <c r="L896"/>
      <c r="M896"/>
      <c r="N896"/>
      <c r="O896"/>
      <c r="P896"/>
      <c r="Q896"/>
      <c r="R896"/>
      <c r="S896"/>
      <c r="T896"/>
      <c r="U896"/>
      <c r="V896"/>
      <c r="W896"/>
      <c r="X896"/>
      <c r="Y896"/>
      <c r="Z896"/>
      <c r="AA896"/>
      <c r="AB896"/>
      <c r="AC896"/>
      <c r="AD896"/>
      <c r="AE896"/>
      <c r="AF896"/>
      <c r="AG896"/>
      <c r="AH896"/>
    </row>
    <row r="897" spans="2:34" s="7" customFormat="1">
      <c r="B897"/>
      <c r="C897"/>
      <c r="D897"/>
      <c r="E897"/>
      <c r="F897"/>
      <c r="G897"/>
      <c r="H897"/>
      <c r="I897"/>
      <c r="J897"/>
      <c r="K897"/>
      <c r="L897"/>
      <c r="M897"/>
      <c r="N897"/>
      <c r="O897"/>
      <c r="P897"/>
      <c r="Q897"/>
      <c r="R897"/>
      <c r="S897"/>
      <c r="T897"/>
      <c r="U897"/>
      <c r="V897"/>
      <c r="W897"/>
      <c r="X897"/>
      <c r="Y897"/>
      <c r="Z897"/>
      <c r="AA897"/>
      <c r="AB897"/>
      <c r="AC897"/>
      <c r="AD897"/>
      <c r="AE897"/>
      <c r="AF897"/>
      <c r="AG897"/>
      <c r="AH897"/>
    </row>
    <row r="898" spans="2:34" s="7" customFormat="1">
      <c r="B898"/>
      <c r="C898"/>
      <c r="D898"/>
      <c r="E898"/>
      <c r="F898"/>
      <c r="G898"/>
      <c r="H898"/>
      <c r="I898"/>
      <c r="J898"/>
      <c r="K898"/>
      <c r="L898"/>
      <c r="M898"/>
      <c r="N898"/>
      <c r="O898"/>
      <c r="P898"/>
      <c r="Q898"/>
      <c r="R898"/>
      <c r="S898"/>
      <c r="T898"/>
      <c r="U898"/>
      <c r="V898"/>
      <c r="W898"/>
      <c r="X898"/>
      <c r="Y898"/>
      <c r="Z898"/>
      <c r="AA898"/>
      <c r="AB898"/>
      <c r="AC898"/>
      <c r="AD898"/>
      <c r="AE898"/>
      <c r="AF898"/>
      <c r="AG898"/>
      <c r="AH898"/>
    </row>
    <row r="899" spans="2:34" s="7" customFormat="1">
      <c r="B899"/>
      <c r="C899"/>
      <c r="D899"/>
      <c r="E899"/>
      <c r="F899"/>
      <c r="G899"/>
      <c r="H899"/>
      <c r="I899"/>
      <c r="J899"/>
      <c r="K899"/>
      <c r="L899"/>
      <c r="M899"/>
      <c r="N899"/>
      <c r="O899"/>
      <c r="P899"/>
      <c r="Q899"/>
      <c r="R899"/>
      <c r="S899"/>
      <c r="T899"/>
      <c r="U899"/>
      <c r="V899"/>
      <c r="W899"/>
      <c r="X899"/>
      <c r="Y899"/>
      <c r="Z899"/>
      <c r="AA899"/>
      <c r="AB899"/>
      <c r="AC899"/>
      <c r="AD899"/>
      <c r="AE899"/>
      <c r="AF899"/>
      <c r="AG899"/>
      <c r="AH899"/>
    </row>
    <row r="900" spans="2:34" s="7" customFormat="1">
      <c r="B900"/>
      <c r="C900"/>
      <c r="D900"/>
      <c r="E900"/>
      <c r="F900"/>
      <c r="G900"/>
      <c r="H900"/>
      <c r="I900"/>
      <c r="J900"/>
      <c r="K900"/>
      <c r="L900"/>
      <c r="M900"/>
      <c r="N900"/>
      <c r="O900"/>
      <c r="P900"/>
      <c r="Q900"/>
      <c r="R900"/>
      <c r="S900"/>
      <c r="T900"/>
      <c r="U900"/>
      <c r="V900"/>
      <c r="W900"/>
      <c r="X900"/>
      <c r="Y900"/>
      <c r="Z900"/>
      <c r="AA900"/>
      <c r="AB900"/>
      <c r="AC900"/>
      <c r="AD900"/>
      <c r="AE900"/>
      <c r="AF900"/>
      <c r="AG900"/>
      <c r="AH900"/>
    </row>
    <row r="901" spans="2:34" s="7" customFormat="1">
      <c r="B901"/>
      <c r="C901"/>
      <c r="D901"/>
      <c r="E901"/>
      <c r="F901"/>
      <c r="G901"/>
      <c r="H901"/>
      <c r="I901"/>
      <c r="J901"/>
      <c r="K901"/>
      <c r="L901"/>
      <c r="M901"/>
      <c r="N901"/>
      <c r="O901"/>
      <c r="P901"/>
      <c r="Q901"/>
      <c r="R901"/>
      <c r="S901"/>
      <c r="T901"/>
      <c r="U901"/>
      <c r="V901"/>
      <c r="W901"/>
      <c r="X901"/>
      <c r="Y901"/>
      <c r="Z901"/>
      <c r="AA901"/>
      <c r="AB901"/>
      <c r="AC901"/>
      <c r="AD901"/>
      <c r="AE901"/>
      <c r="AF901"/>
      <c r="AG901"/>
      <c r="AH901"/>
    </row>
    <row r="902" spans="2:34" s="7" customFormat="1">
      <c r="B902"/>
      <c r="C902"/>
      <c r="D902"/>
      <c r="E902"/>
      <c r="F902"/>
      <c r="G902"/>
      <c r="H902"/>
      <c r="I902"/>
      <c r="J902"/>
      <c r="K902"/>
      <c r="L902"/>
      <c r="M902"/>
      <c r="N902"/>
      <c r="O902"/>
      <c r="P902"/>
      <c r="Q902"/>
      <c r="R902"/>
      <c r="S902"/>
      <c r="T902"/>
      <c r="U902"/>
      <c r="V902"/>
      <c r="W902"/>
      <c r="X902"/>
      <c r="Y902"/>
      <c r="Z902"/>
      <c r="AA902"/>
      <c r="AB902"/>
      <c r="AC902"/>
      <c r="AD902"/>
      <c r="AE902"/>
      <c r="AF902"/>
      <c r="AG902"/>
      <c r="AH902"/>
    </row>
    <row r="903" spans="2:34" s="7" customFormat="1">
      <c r="B903"/>
      <c r="C903"/>
      <c r="D903"/>
      <c r="E903"/>
      <c r="F903"/>
      <c r="G903"/>
      <c r="H903"/>
      <c r="I903"/>
      <c r="J903"/>
      <c r="K903"/>
      <c r="L903"/>
      <c r="M903"/>
      <c r="N903"/>
      <c r="O903"/>
      <c r="P903"/>
      <c r="Q903"/>
      <c r="R903"/>
      <c r="S903"/>
      <c r="T903"/>
      <c r="U903"/>
      <c r="V903"/>
      <c r="W903"/>
      <c r="X903"/>
      <c r="Y903"/>
      <c r="Z903"/>
      <c r="AA903"/>
      <c r="AB903"/>
      <c r="AC903"/>
      <c r="AD903"/>
      <c r="AE903"/>
      <c r="AF903"/>
      <c r="AG903"/>
      <c r="AH903"/>
    </row>
    <row r="904" spans="2:34" s="7" customFormat="1">
      <c r="B904"/>
      <c r="C904"/>
      <c r="D904"/>
      <c r="E904"/>
      <c r="F904"/>
      <c r="G904"/>
      <c r="H904"/>
      <c r="I904"/>
      <c r="J904"/>
      <c r="K904"/>
      <c r="L904"/>
      <c r="M904"/>
      <c r="N904"/>
      <c r="O904"/>
      <c r="P904"/>
      <c r="Q904"/>
      <c r="R904"/>
      <c r="S904"/>
      <c r="T904"/>
      <c r="U904"/>
      <c r="V904"/>
      <c r="W904"/>
      <c r="X904"/>
      <c r="Y904"/>
      <c r="Z904"/>
      <c r="AA904"/>
      <c r="AB904"/>
      <c r="AC904"/>
      <c r="AD904"/>
      <c r="AE904"/>
      <c r="AF904"/>
      <c r="AG904"/>
      <c r="AH904"/>
    </row>
    <row r="905" spans="2:34" s="7" customFormat="1">
      <c r="B905"/>
      <c r="C905"/>
      <c r="D905"/>
      <c r="E905"/>
      <c r="F905"/>
      <c r="G905"/>
      <c r="H905"/>
      <c r="I905"/>
      <c r="J905"/>
      <c r="K905"/>
      <c r="L905"/>
      <c r="M905"/>
      <c r="N905"/>
      <c r="O905"/>
      <c r="P905"/>
      <c r="Q905"/>
      <c r="R905"/>
      <c r="S905"/>
      <c r="T905"/>
      <c r="U905"/>
      <c r="V905"/>
      <c r="W905"/>
      <c r="X905"/>
      <c r="Y905"/>
      <c r="Z905"/>
      <c r="AA905"/>
      <c r="AB905"/>
      <c r="AC905"/>
      <c r="AD905"/>
      <c r="AE905"/>
      <c r="AF905"/>
      <c r="AG905"/>
      <c r="AH905"/>
    </row>
    <row r="906" spans="2:34" s="7" customFormat="1">
      <c r="B906"/>
      <c r="C906"/>
      <c r="D906"/>
      <c r="E906"/>
      <c r="F906"/>
      <c r="G906"/>
      <c r="H906"/>
      <c r="I906"/>
      <c r="J906"/>
      <c r="K906"/>
      <c r="L906"/>
      <c r="M906"/>
      <c r="N906"/>
      <c r="O906"/>
      <c r="P906"/>
      <c r="Q906"/>
      <c r="R906"/>
      <c r="S906"/>
      <c r="T906"/>
      <c r="U906"/>
      <c r="V906"/>
      <c r="W906"/>
      <c r="X906"/>
      <c r="Y906"/>
      <c r="Z906"/>
      <c r="AA906"/>
      <c r="AB906"/>
      <c r="AC906"/>
      <c r="AD906"/>
      <c r="AE906"/>
      <c r="AF906"/>
      <c r="AG906"/>
      <c r="AH906"/>
    </row>
    <row r="907" spans="2:34" s="7" customFormat="1">
      <c r="B907"/>
      <c r="C907"/>
      <c r="D907"/>
      <c r="E907"/>
      <c r="F907"/>
      <c r="G907"/>
      <c r="H907"/>
      <c r="I907"/>
      <c r="J907"/>
      <c r="K907"/>
      <c r="L907"/>
      <c r="M907"/>
      <c r="N907"/>
      <c r="O907"/>
      <c r="P907"/>
      <c r="Q907"/>
      <c r="R907"/>
      <c r="S907"/>
      <c r="T907"/>
      <c r="U907"/>
      <c r="V907"/>
      <c r="W907"/>
      <c r="X907"/>
      <c r="Y907"/>
      <c r="Z907"/>
      <c r="AA907"/>
      <c r="AB907"/>
      <c r="AC907"/>
      <c r="AD907"/>
      <c r="AE907"/>
      <c r="AF907"/>
      <c r="AG907"/>
      <c r="AH907"/>
    </row>
    <row r="908" spans="2:34" s="7" customFormat="1">
      <c r="B908"/>
      <c r="C908"/>
      <c r="D908"/>
      <c r="E908"/>
      <c r="F908"/>
      <c r="G908"/>
      <c r="H908"/>
      <c r="I908"/>
      <c r="J908"/>
      <c r="K908"/>
      <c r="L908"/>
      <c r="M908"/>
      <c r="N908"/>
      <c r="O908"/>
      <c r="P908"/>
      <c r="Q908"/>
      <c r="R908"/>
      <c r="S908"/>
      <c r="T908"/>
      <c r="U908"/>
      <c r="V908"/>
      <c r="W908"/>
      <c r="X908"/>
      <c r="Y908"/>
      <c r="Z908"/>
      <c r="AA908"/>
      <c r="AB908"/>
      <c r="AC908"/>
      <c r="AD908"/>
      <c r="AE908"/>
      <c r="AF908"/>
      <c r="AG908"/>
      <c r="AH908"/>
    </row>
    <row r="909" spans="2:34" s="7" customFormat="1">
      <c r="B909"/>
      <c r="C909"/>
      <c r="D909"/>
      <c r="E909"/>
      <c r="F909"/>
      <c r="G909"/>
      <c r="H909"/>
      <c r="I909"/>
      <c r="J909"/>
      <c r="K909"/>
      <c r="L909"/>
      <c r="M909"/>
      <c r="N909"/>
      <c r="O909"/>
      <c r="P909"/>
      <c r="Q909"/>
      <c r="R909"/>
      <c r="S909"/>
      <c r="T909"/>
      <c r="U909"/>
      <c r="V909"/>
      <c r="W909"/>
      <c r="X909"/>
      <c r="Y909"/>
      <c r="Z909"/>
      <c r="AA909"/>
      <c r="AB909"/>
      <c r="AC909"/>
      <c r="AD909"/>
      <c r="AE909"/>
      <c r="AF909"/>
      <c r="AG909"/>
      <c r="AH909"/>
    </row>
    <row r="910" spans="2:34" s="7" customFormat="1">
      <c r="B910"/>
      <c r="C910"/>
      <c r="D910"/>
      <c r="E910"/>
      <c r="F910"/>
      <c r="G910"/>
      <c r="H910"/>
      <c r="I910"/>
      <c r="J910"/>
      <c r="K910"/>
      <c r="L910"/>
      <c r="M910"/>
      <c r="N910"/>
      <c r="O910"/>
      <c r="P910"/>
      <c r="Q910"/>
      <c r="R910"/>
      <c r="S910"/>
      <c r="T910"/>
      <c r="U910"/>
      <c r="V910"/>
      <c r="W910"/>
      <c r="X910"/>
      <c r="Y910"/>
      <c r="Z910"/>
      <c r="AA910"/>
      <c r="AB910"/>
      <c r="AC910"/>
      <c r="AD910"/>
      <c r="AE910"/>
      <c r="AF910"/>
      <c r="AG910"/>
      <c r="AH910"/>
    </row>
    <row r="911" spans="2:34" s="7" customFormat="1">
      <c r="B911"/>
      <c r="C911"/>
      <c r="D911"/>
      <c r="E911"/>
      <c r="F911"/>
      <c r="G911"/>
      <c r="H911"/>
      <c r="I911"/>
      <c r="J911"/>
      <c r="K911"/>
      <c r="L911"/>
      <c r="M911"/>
      <c r="N911"/>
      <c r="O911"/>
      <c r="P911"/>
      <c r="Q911"/>
      <c r="R911"/>
      <c r="S911"/>
      <c r="T911"/>
      <c r="U911"/>
      <c r="V911"/>
      <c r="W911"/>
      <c r="X911"/>
      <c r="Y911"/>
      <c r="Z911"/>
      <c r="AA911"/>
      <c r="AB911"/>
      <c r="AC911"/>
      <c r="AD911"/>
      <c r="AE911"/>
      <c r="AF911"/>
      <c r="AG911"/>
      <c r="AH911"/>
    </row>
    <row r="912" spans="2:34" s="7" customFormat="1">
      <c r="B912"/>
      <c r="C912"/>
      <c r="D912"/>
      <c r="E912"/>
      <c r="F912"/>
      <c r="G912"/>
      <c r="H912"/>
      <c r="I912"/>
      <c r="J912"/>
      <c r="K912"/>
      <c r="L912"/>
      <c r="M912"/>
      <c r="N912"/>
      <c r="O912"/>
      <c r="P912"/>
      <c r="Q912"/>
      <c r="R912"/>
      <c r="S912"/>
      <c r="T912"/>
      <c r="U912"/>
      <c r="V912"/>
      <c r="W912"/>
      <c r="X912"/>
      <c r="Y912"/>
      <c r="Z912"/>
      <c r="AA912"/>
      <c r="AB912"/>
      <c r="AC912"/>
      <c r="AD912"/>
      <c r="AE912"/>
      <c r="AF912"/>
      <c r="AG912"/>
      <c r="AH912"/>
    </row>
    <row r="913" spans="2:34" s="7" customFormat="1">
      <c r="B913"/>
      <c r="C913"/>
      <c r="D913"/>
      <c r="E913"/>
      <c r="F913"/>
      <c r="G913"/>
      <c r="H913"/>
      <c r="I913"/>
      <c r="J913"/>
      <c r="K913"/>
      <c r="L913"/>
      <c r="M913"/>
      <c r="N913"/>
      <c r="O913"/>
      <c r="P913"/>
      <c r="Q913"/>
      <c r="R913"/>
      <c r="S913"/>
      <c r="T913"/>
      <c r="U913"/>
      <c r="V913"/>
      <c r="W913"/>
      <c r="X913"/>
      <c r="Y913"/>
      <c r="Z913"/>
      <c r="AA913"/>
      <c r="AB913"/>
      <c r="AC913"/>
      <c r="AD913"/>
      <c r="AE913"/>
      <c r="AF913"/>
      <c r="AG913"/>
      <c r="AH913"/>
    </row>
    <row r="914" spans="2:34" s="7" customFormat="1">
      <c r="B914"/>
      <c r="C914"/>
      <c r="D914"/>
      <c r="E914"/>
      <c r="F914"/>
      <c r="G914"/>
      <c r="H914"/>
      <c r="I914"/>
      <c r="J914"/>
      <c r="K914"/>
      <c r="L914"/>
      <c r="M914"/>
      <c r="N914"/>
      <c r="O914"/>
      <c r="P914"/>
      <c r="Q914"/>
      <c r="R914"/>
      <c r="S914"/>
      <c r="T914"/>
      <c r="U914"/>
      <c r="V914"/>
      <c r="W914"/>
      <c r="X914"/>
      <c r="Y914"/>
      <c r="Z914"/>
      <c r="AA914"/>
      <c r="AB914"/>
      <c r="AC914"/>
      <c r="AD914"/>
      <c r="AE914"/>
      <c r="AF914"/>
      <c r="AG914"/>
      <c r="AH914"/>
    </row>
    <row r="915" spans="2:34" s="7" customFormat="1">
      <c r="B915"/>
      <c r="C915"/>
      <c r="D915"/>
      <c r="E915"/>
      <c r="F915"/>
      <c r="G915"/>
      <c r="H915"/>
      <c r="I915"/>
      <c r="J915"/>
      <c r="K915"/>
      <c r="L915"/>
      <c r="M915"/>
      <c r="N915"/>
      <c r="O915"/>
      <c r="P915"/>
      <c r="Q915"/>
      <c r="R915"/>
      <c r="S915"/>
      <c r="T915"/>
      <c r="U915"/>
      <c r="V915"/>
      <c r="W915"/>
      <c r="X915"/>
      <c r="Y915"/>
      <c r="Z915"/>
      <c r="AA915"/>
      <c r="AB915"/>
      <c r="AC915"/>
      <c r="AD915"/>
      <c r="AE915"/>
      <c r="AF915"/>
      <c r="AG915"/>
      <c r="AH915"/>
    </row>
    <row r="916" spans="2:34" s="7" customFormat="1">
      <c r="B916"/>
      <c r="C916"/>
      <c r="D916"/>
      <c r="E916"/>
      <c r="F916"/>
      <c r="G916"/>
      <c r="H916"/>
      <c r="I916"/>
      <c r="J916"/>
      <c r="K916"/>
      <c r="L916"/>
      <c r="M916"/>
      <c r="N916"/>
      <c r="O916"/>
      <c r="P916"/>
      <c r="Q916"/>
      <c r="R916"/>
      <c r="S916"/>
      <c r="T916"/>
      <c r="U916"/>
      <c r="V916"/>
      <c r="W916"/>
      <c r="X916"/>
      <c r="Y916"/>
      <c r="Z916"/>
      <c r="AA916"/>
      <c r="AB916"/>
      <c r="AC916"/>
      <c r="AD916"/>
      <c r="AE916"/>
      <c r="AF916"/>
      <c r="AG916"/>
      <c r="AH916"/>
    </row>
    <row r="917" spans="2:34" s="7" customFormat="1">
      <c r="B917"/>
      <c r="C917"/>
      <c r="D917"/>
      <c r="E917"/>
      <c r="F917"/>
      <c r="G917"/>
      <c r="H917"/>
      <c r="I917"/>
      <c r="J917"/>
      <c r="K917"/>
      <c r="L917"/>
      <c r="M917"/>
      <c r="N917"/>
      <c r="O917"/>
      <c r="P917"/>
      <c r="Q917"/>
      <c r="R917"/>
      <c r="S917"/>
      <c r="T917"/>
      <c r="U917"/>
      <c r="V917"/>
      <c r="W917"/>
      <c r="X917"/>
      <c r="Y917"/>
      <c r="Z917"/>
      <c r="AA917"/>
      <c r="AB917"/>
      <c r="AC917"/>
      <c r="AD917"/>
      <c r="AE917"/>
      <c r="AF917"/>
      <c r="AG917"/>
      <c r="AH917"/>
    </row>
    <row r="918" spans="2:34" s="7" customFormat="1">
      <c r="B918"/>
      <c r="C918"/>
      <c r="D918"/>
      <c r="E918"/>
      <c r="F918"/>
      <c r="G918"/>
      <c r="H918"/>
      <c r="I918"/>
      <c r="J918"/>
      <c r="K918"/>
      <c r="L918"/>
      <c r="M918"/>
      <c r="N918"/>
      <c r="O918"/>
      <c r="P918"/>
      <c r="Q918"/>
      <c r="R918"/>
      <c r="S918"/>
      <c r="T918"/>
      <c r="U918"/>
      <c r="V918"/>
      <c r="W918"/>
      <c r="X918"/>
      <c r="Y918"/>
      <c r="Z918"/>
      <c r="AA918"/>
      <c r="AB918"/>
      <c r="AC918"/>
      <c r="AD918"/>
      <c r="AE918"/>
      <c r="AF918"/>
      <c r="AG918"/>
      <c r="AH918"/>
    </row>
    <row r="919" spans="2:34" s="7" customFormat="1">
      <c r="B919"/>
      <c r="C919"/>
      <c r="D919"/>
      <c r="E919"/>
      <c r="F919"/>
      <c r="G919"/>
      <c r="H919"/>
      <c r="I919"/>
      <c r="J919"/>
      <c r="K919"/>
      <c r="L919"/>
      <c r="M919"/>
      <c r="N919"/>
      <c r="O919"/>
      <c r="P919"/>
      <c r="Q919"/>
      <c r="R919"/>
      <c r="S919"/>
      <c r="T919"/>
      <c r="U919"/>
      <c r="V919"/>
      <c r="W919"/>
      <c r="X919"/>
      <c r="Y919"/>
      <c r="Z919"/>
      <c r="AA919"/>
      <c r="AB919"/>
      <c r="AC919"/>
      <c r="AD919"/>
      <c r="AE919"/>
      <c r="AF919"/>
      <c r="AG919"/>
      <c r="AH919"/>
    </row>
    <row r="920" spans="2:34" s="7" customFormat="1">
      <c r="B920"/>
      <c r="C920"/>
      <c r="D920"/>
      <c r="E920"/>
      <c r="F920"/>
      <c r="G920"/>
      <c r="H920"/>
      <c r="I920"/>
      <c r="J920"/>
      <c r="K920"/>
      <c r="L920"/>
      <c r="M920"/>
      <c r="N920"/>
      <c r="O920"/>
      <c r="P920"/>
      <c r="Q920"/>
      <c r="R920"/>
      <c r="S920"/>
      <c r="T920"/>
      <c r="U920"/>
      <c r="V920"/>
      <c r="W920"/>
      <c r="X920"/>
      <c r="Y920"/>
      <c r="Z920"/>
      <c r="AA920"/>
      <c r="AB920"/>
      <c r="AC920"/>
      <c r="AD920"/>
      <c r="AE920"/>
      <c r="AF920"/>
      <c r="AG920"/>
      <c r="AH920"/>
    </row>
    <row r="921" spans="2:34" s="7" customFormat="1">
      <c r="B921"/>
      <c r="C921"/>
      <c r="D921"/>
      <c r="E921"/>
      <c r="F921"/>
      <c r="G921"/>
      <c r="H921"/>
      <c r="I921"/>
      <c r="J921"/>
      <c r="K921"/>
      <c r="L921"/>
      <c r="M921"/>
      <c r="N921"/>
      <c r="O921"/>
      <c r="P921"/>
      <c r="Q921"/>
      <c r="R921"/>
      <c r="S921"/>
      <c r="T921"/>
      <c r="U921"/>
      <c r="V921"/>
      <c r="W921"/>
      <c r="X921"/>
      <c r="Y921"/>
      <c r="Z921"/>
      <c r="AA921"/>
      <c r="AB921"/>
      <c r="AC921"/>
      <c r="AD921"/>
      <c r="AE921"/>
      <c r="AF921"/>
      <c r="AG921"/>
      <c r="AH921"/>
    </row>
    <row r="922" spans="2:34" s="7" customFormat="1">
      <c r="B922"/>
      <c r="C922"/>
      <c r="D922"/>
      <c r="E922"/>
      <c r="F922"/>
      <c r="G922"/>
      <c r="H922"/>
      <c r="I922"/>
      <c r="J922"/>
      <c r="K922"/>
      <c r="L922"/>
      <c r="M922"/>
      <c r="N922"/>
      <c r="O922"/>
      <c r="P922"/>
      <c r="Q922"/>
      <c r="R922"/>
      <c r="S922"/>
      <c r="T922"/>
      <c r="U922"/>
      <c r="V922"/>
      <c r="W922"/>
      <c r="X922"/>
      <c r="Y922"/>
      <c r="Z922"/>
      <c r="AA922"/>
      <c r="AB922"/>
      <c r="AC922"/>
      <c r="AD922"/>
      <c r="AE922"/>
      <c r="AF922"/>
      <c r="AG922"/>
      <c r="AH922"/>
    </row>
    <row r="923" spans="2:34" s="7" customFormat="1">
      <c r="B923"/>
      <c r="C923"/>
      <c r="D923"/>
      <c r="E923"/>
      <c r="F923"/>
      <c r="G923"/>
      <c r="H923"/>
      <c r="I923"/>
      <c r="J923"/>
      <c r="K923"/>
      <c r="L923"/>
      <c r="M923"/>
      <c r="N923"/>
      <c r="O923"/>
      <c r="P923"/>
      <c r="Q923"/>
      <c r="R923"/>
      <c r="S923"/>
      <c r="T923"/>
      <c r="U923"/>
      <c r="V923"/>
      <c r="W923"/>
      <c r="X923"/>
      <c r="Y923"/>
      <c r="Z923"/>
      <c r="AA923"/>
      <c r="AB923"/>
      <c r="AC923"/>
      <c r="AD923"/>
      <c r="AE923"/>
      <c r="AF923"/>
      <c r="AG923"/>
      <c r="AH923"/>
    </row>
    <row r="924" spans="2:34" s="7" customFormat="1">
      <c r="B924"/>
      <c r="C924"/>
      <c r="D924"/>
      <c r="E924"/>
      <c r="F924"/>
      <c r="G924"/>
      <c r="H924"/>
      <c r="I924"/>
      <c r="J924"/>
      <c r="K924"/>
      <c r="L924"/>
      <c r="M924"/>
      <c r="N924"/>
      <c r="O924"/>
      <c r="P924"/>
      <c r="Q924"/>
      <c r="R924"/>
      <c r="S924"/>
      <c r="T924"/>
      <c r="U924"/>
      <c r="V924"/>
      <c r="W924"/>
      <c r="X924"/>
      <c r="Y924"/>
      <c r="Z924"/>
      <c r="AA924"/>
      <c r="AB924"/>
      <c r="AC924"/>
      <c r="AD924"/>
      <c r="AE924"/>
      <c r="AF924"/>
      <c r="AG924"/>
      <c r="AH924"/>
    </row>
    <row r="925" spans="2:34" s="7" customFormat="1">
      <c r="B925"/>
      <c r="C925"/>
      <c r="D925"/>
      <c r="E925"/>
      <c r="F925"/>
      <c r="G925"/>
      <c r="H925"/>
      <c r="I925"/>
      <c r="J925"/>
      <c r="K925"/>
      <c r="L925"/>
      <c r="M925"/>
      <c r="N925"/>
      <c r="O925"/>
      <c r="P925"/>
      <c r="Q925"/>
      <c r="R925"/>
      <c r="S925"/>
      <c r="T925"/>
      <c r="U925"/>
      <c r="V925"/>
      <c r="W925"/>
      <c r="X925"/>
      <c r="Y925"/>
      <c r="Z925"/>
      <c r="AA925"/>
      <c r="AB925"/>
      <c r="AC925"/>
      <c r="AD925"/>
      <c r="AE925"/>
      <c r="AF925"/>
      <c r="AG925"/>
      <c r="AH925"/>
    </row>
    <row r="926" spans="2:34" s="7" customFormat="1">
      <c r="B926"/>
      <c r="C926"/>
      <c r="D926"/>
      <c r="E926"/>
      <c r="F926"/>
      <c r="G926"/>
      <c r="H926"/>
      <c r="I926"/>
      <c r="J926"/>
      <c r="K926"/>
      <c r="L926"/>
      <c r="M926"/>
      <c r="N926"/>
      <c r="O926"/>
      <c r="P926"/>
      <c r="Q926"/>
      <c r="R926"/>
      <c r="S926"/>
      <c r="T926"/>
      <c r="U926"/>
      <c r="V926"/>
      <c r="W926"/>
      <c r="X926"/>
      <c r="Y926"/>
      <c r="Z926"/>
      <c r="AA926"/>
      <c r="AB926"/>
      <c r="AC926"/>
      <c r="AD926"/>
      <c r="AE926"/>
      <c r="AF926"/>
      <c r="AG926"/>
      <c r="AH926"/>
    </row>
    <row r="927" spans="2:34" s="7" customFormat="1">
      <c r="B927"/>
      <c r="C927"/>
      <c r="D927"/>
      <c r="E927"/>
      <c r="F927"/>
      <c r="G927"/>
      <c r="H927"/>
      <c r="I927"/>
      <c r="J927"/>
      <c r="K927"/>
      <c r="L927"/>
      <c r="M927"/>
      <c r="N927"/>
      <c r="O927"/>
      <c r="P927"/>
      <c r="Q927"/>
      <c r="R927"/>
      <c r="S927"/>
      <c r="T927"/>
      <c r="U927"/>
      <c r="V927"/>
      <c r="W927"/>
      <c r="X927"/>
      <c r="Y927"/>
      <c r="Z927"/>
      <c r="AA927"/>
      <c r="AB927"/>
      <c r="AC927"/>
      <c r="AD927"/>
      <c r="AE927"/>
      <c r="AF927"/>
      <c r="AG927"/>
      <c r="AH927"/>
    </row>
    <row r="928" spans="2:34" s="7" customFormat="1">
      <c r="B928"/>
      <c r="C928"/>
      <c r="D928"/>
      <c r="E928"/>
      <c r="F928"/>
      <c r="G928"/>
      <c r="H928"/>
      <c r="I928"/>
      <c r="J928"/>
      <c r="K928"/>
      <c r="L928"/>
      <c r="M928"/>
      <c r="N928"/>
      <c r="O928"/>
      <c r="P928"/>
      <c r="Q928"/>
      <c r="R928"/>
      <c r="S928"/>
      <c r="T928"/>
      <c r="U928"/>
      <c r="V928"/>
      <c r="W928"/>
      <c r="X928"/>
      <c r="Y928"/>
      <c r="Z928"/>
      <c r="AA928"/>
      <c r="AB928"/>
      <c r="AC928"/>
      <c r="AD928"/>
      <c r="AE928"/>
      <c r="AF928"/>
      <c r="AG928"/>
      <c r="AH928"/>
    </row>
    <row r="929" spans="2:34" s="7" customFormat="1">
      <c r="B929"/>
      <c r="C929"/>
      <c r="D929"/>
      <c r="E929"/>
      <c r="F929"/>
      <c r="G929"/>
      <c r="H929"/>
      <c r="I929"/>
      <c r="J929"/>
      <c r="K929"/>
      <c r="L929"/>
      <c r="M929"/>
      <c r="N929"/>
      <c r="O929"/>
      <c r="P929"/>
      <c r="Q929"/>
      <c r="R929"/>
      <c r="S929"/>
      <c r="T929"/>
      <c r="U929"/>
      <c r="V929"/>
      <c r="W929"/>
      <c r="X929"/>
      <c r="Y929"/>
      <c r="Z929"/>
      <c r="AA929"/>
      <c r="AB929"/>
      <c r="AC929"/>
      <c r="AD929"/>
      <c r="AE929"/>
      <c r="AF929"/>
      <c r="AG929"/>
      <c r="AH929"/>
    </row>
    <row r="930" spans="2:34" s="7" customFormat="1">
      <c r="B930"/>
      <c r="C930"/>
      <c r="D930"/>
      <c r="E930"/>
      <c r="F930"/>
      <c r="G930"/>
      <c r="H930"/>
      <c r="I930"/>
      <c r="J930"/>
      <c r="K930"/>
      <c r="L930"/>
      <c r="M930"/>
      <c r="N930"/>
      <c r="O930"/>
      <c r="P930"/>
      <c r="Q930"/>
      <c r="R930"/>
      <c r="S930"/>
      <c r="T930"/>
      <c r="U930"/>
      <c r="V930"/>
      <c r="W930"/>
      <c r="X930"/>
      <c r="Y930"/>
      <c r="Z930"/>
      <c r="AA930"/>
      <c r="AB930"/>
      <c r="AC930"/>
      <c r="AD930"/>
      <c r="AE930"/>
      <c r="AF930"/>
      <c r="AG930"/>
      <c r="AH930"/>
    </row>
    <row r="931" spans="2:34" s="7" customFormat="1">
      <c r="B931"/>
      <c r="C931"/>
      <c r="D931"/>
      <c r="E931"/>
      <c r="F931"/>
      <c r="G931"/>
      <c r="H931"/>
      <c r="I931"/>
      <c r="J931"/>
      <c r="K931"/>
      <c r="L931"/>
      <c r="M931"/>
      <c r="N931"/>
      <c r="O931"/>
      <c r="P931"/>
      <c r="Q931"/>
      <c r="R931"/>
      <c r="S931"/>
      <c r="T931"/>
      <c r="U931"/>
      <c r="V931"/>
      <c r="W931"/>
      <c r="X931"/>
      <c r="Y931"/>
      <c r="Z931"/>
      <c r="AA931"/>
      <c r="AB931"/>
      <c r="AC931"/>
      <c r="AD931"/>
      <c r="AE931"/>
      <c r="AF931"/>
      <c r="AG931"/>
      <c r="AH931"/>
    </row>
    <row r="932" spans="2:34" s="7" customFormat="1">
      <c r="B932"/>
      <c r="C932"/>
      <c r="D932"/>
      <c r="E932"/>
      <c r="F932"/>
      <c r="G932"/>
      <c r="H932"/>
      <c r="I932"/>
      <c r="J932"/>
      <c r="K932"/>
      <c r="L932"/>
      <c r="M932"/>
      <c r="N932"/>
      <c r="O932"/>
      <c r="P932"/>
      <c r="Q932"/>
      <c r="R932"/>
      <c r="S932"/>
      <c r="T932"/>
      <c r="U932"/>
      <c r="V932"/>
      <c r="W932"/>
      <c r="X932"/>
      <c r="Y932"/>
      <c r="Z932"/>
      <c r="AA932"/>
      <c r="AB932"/>
      <c r="AC932"/>
      <c r="AD932"/>
      <c r="AE932"/>
      <c r="AF932"/>
      <c r="AG932"/>
      <c r="AH932"/>
    </row>
    <row r="933" spans="2:34" s="7" customFormat="1">
      <c r="B933"/>
      <c r="C933"/>
      <c r="D933"/>
      <c r="E933"/>
      <c r="F933"/>
      <c r="G933"/>
      <c r="H933"/>
      <c r="I933"/>
      <c r="J933"/>
      <c r="K933"/>
      <c r="L933"/>
      <c r="M933"/>
      <c r="N933"/>
      <c r="O933"/>
      <c r="P933"/>
      <c r="Q933"/>
      <c r="R933"/>
      <c r="S933"/>
      <c r="T933"/>
      <c r="U933"/>
      <c r="V933"/>
      <c r="W933"/>
      <c r="X933"/>
      <c r="Y933"/>
      <c r="Z933"/>
      <c r="AA933"/>
      <c r="AB933"/>
      <c r="AC933"/>
      <c r="AD933"/>
      <c r="AE933"/>
      <c r="AF933"/>
      <c r="AG933"/>
      <c r="AH933"/>
    </row>
    <row r="934" spans="2:34" s="7" customFormat="1">
      <c r="B934"/>
      <c r="C934"/>
      <c r="D934"/>
      <c r="E934"/>
      <c r="F934"/>
      <c r="G934"/>
      <c r="H934"/>
      <c r="I934"/>
      <c r="J934"/>
      <c r="K934"/>
      <c r="L934"/>
      <c r="M934"/>
      <c r="N934"/>
      <c r="O934"/>
      <c r="P934"/>
      <c r="Q934"/>
      <c r="R934"/>
      <c r="S934"/>
      <c r="T934"/>
      <c r="U934"/>
      <c r="V934"/>
      <c r="W934"/>
      <c r="X934"/>
      <c r="Y934"/>
      <c r="Z934"/>
      <c r="AA934"/>
      <c r="AB934"/>
      <c r="AC934"/>
      <c r="AD934"/>
      <c r="AE934"/>
      <c r="AF934"/>
      <c r="AG934"/>
      <c r="AH934"/>
    </row>
    <row r="935" spans="2:34" s="7" customFormat="1">
      <c r="B935"/>
      <c r="C935"/>
      <c r="D935"/>
      <c r="E935"/>
      <c r="F935"/>
      <c r="G935"/>
      <c r="H935"/>
      <c r="I935"/>
      <c r="J935"/>
      <c r="K935"/>
      <c r="L935"/>
      <c r="M935"/>
      <c r="N935"/>
      <c r="O935"/>
      <c r="P935"/>
      <c r="Q935"/>
      <c r="R935"/>
      <c r="S935"/>
      <c r="T935"/>
      <c r="U935"/>
      <c r="V935"/>
      <c r="W935"/>
      <c r="X935"/>
      <c r="Y935"/>
      <c r="Z935"/>
      <c r="AA935"/>
      <c r="AB935"/>
      <c r="AC935"/>
      <c r="AD935"/>
      <c r="AE935"/>
      <c r="AF935"/>
      <c r="AG935"/>
      <c r="AH935"/>
    </row>
    <row r="936" spans="2:34" s="7" customFormat="1">
      <c r="B936"/>
      <c r="C936"/>
      <c r="D936"/>
      <c r="E936"/>
      <c r="F936"/>
      <c r="G936"/>
      <c r="H936"/>
      <c r="I936"/>
      <c r="J936"/>
      <c r="K936"/>
      <c r="L936"/>
      <c r="M936"/>
      <c r="N936"/>
      <c r="O936"/>
      <c r="P936"/>
      <c r="Q936"/>
      <c r="R936"/>
      <c r="S936"/>
      <c r="T936"/>
      <c r="U936"/>
      <c r="V936"/>
      <c r="W936"/>
      <c r="X936"/>
      <c r="Y936"/>
      <c r="Z936"/>
      <c r="AA936"/>
      <c r="AB936"/>
      <c r="AC936"/>
      <c r="AD936"/>
      <c r="AE936"/>
      <c r="AF936"/>
      <c r="AG936"/>
      <c r="AH936"/>
    </row>
    <row r="937" spans="2:34" s="7" customFormat="1">
      <c r="B937"/>
      <c r="C937"/>
      <c r="D937"/>
      <c r="E937"/>
      <c r="F937"/>
      <c r="G937"/>
      <c r="H937"/>
      <c r="I937"/>
      <c r="J937"/>
      <c r="K937"/>
      <c r="L937"/>
      <c r="M937"/>
      <c r="N937"/>
      <c r="O937"/>
      <c r="P937"/>
      <c r="Q937"/>
      <c r="R937"/>
      <c r="S937"/>
      <c r="T937"/>
      <c r="U937"/>
      <c r="V937"/>
      <c r="W937"/>
      <c r="X937"/>
      <c r="Y937"/>
      <c r="Z937"/>
      <c r="AA937"/>
      <c r="AB937"/>
      <c r="AC937"/>
      <c r="AD937"/>
      <c r="AE937"/>
      <c r="AF937"/>
      <c r="AG937"/>
      <c r="AH937"/>
    </row>
    <row r="938" spans="2:34" s="7" customFormat="1">
      <c r="B938"/>
      <c r="C938"/>
      <c r="D938"/>
      <c r="E938"/>
      <c r="F938"/>
      <c r="G938"/>
      <c r="H938"/>
      <c r="I938"/>
      <c r="J938"/>
      <c r="K938"/>
      <c r="L938"/>
      <c r="M938"/>
      <c r="N938"/>
      <c r="O938"/>
      <c r="P938"/>
      <c r="Q938"/>
      <c r="R938"/>
      <c r="S938"/>
      <c r="T938"/>
      <c r="U938"/>
      <c r="V938"/>
      <c r="W938"/>
      <c r="X938"/>
      <c r="Y938"/>
      <c r="Z938"/>
      <c r="AA938"/>
      <c r="AB938"/>
      <c r="AC938"/>
      <c r="AD938"/>
      <c r="AE938"/>
      <c r="AF938"/>
      <c r="AG938"/>
      <c r="AH938"/>
    </row>
    <row r="939" spans="2:34" s="7" customFormat="1">
      <c r="B939"/>
      <c r="C939"/>
      <c r="D939"/>
      <c r="E939"/>
      <c r="F939"/>
      <c r="G939"/>
      <c r="H939"/>
      <c r="I939"/>
      <c r="J939"/>
      <c r="K939"/>
      <c r="L939"/>
      <c r="M939"/>
      <c r="N939"/>
      <c r="O939"/>
      <c r="P939"/>
      <c r="Q939"/>
      <c r="R939"/>
      <c r="S939"/>
      <c r="T939"/>
      <c r="U939"/>
      <c r="V939"/>
      <c r="W939"/>
      <c r="X939"/>
      <c r="Y939"/>
      <c r="Z939"/>
      <c r="AA939"/>
      <c r="AB939"/>
      <c r="AC939"/>
      <c r="AD939"/>
      <c r="AE939"/>
      <c r="AF939"/>
      <c r="AG939"/>
      <c r="AH939"/>
    </row>
    <row r="940" spans="2:34" s="7" customFormat="1">
      <c r="B940"/>
      <c r="C940"/>
      <c r="D940"/>
      <c r="E940"/>
      <c r="F940"/>
      <c r="G940"/>
      <c r="H940"/>
      <c r="I940"/>
      <c r="J940"/>
      <c r="K940"/>
      <c r="L940"/>
      <c r="M940"/>
      <c r="N940"/>
      <c r="O940"/>
      <c r="P940"/>
      <c r="Q940"/>
      <c r="R940"/>
      <c r="S940"/>
      <c r="T940"/>
      <c r="U940"/>
      <c r="V940"/>
      <c r="W940"/>
      <c r="X940"/>
      <c r="Y940"/>
      <c r="Z940"/>
      <c r="AA940"/>
      <c r="AB940"/>
      <c r="AC940"/>
      <c r="AD940"/>
      <c r="AE940"/>
      <c r="AF940"/>
      <c r="AG940"/>
      <c r="AH940"/>
    </row>
    <row r="941" spans="2:34" s="7" customFormat="1">
      <c r="B941"/>
      <c r="C941"/>
      <c r="D941"/>
      <c r="E941"/>
      <c r="F941"/>
      <c r="G941"/>
      <c r="H941"/>
      <c r="I941"/>
      <c r="J941"/>
      <c r="K941"/>
      <c r="L941"/>
      <c r="M941"/>
      <c r="N941"/>
      <c r="O941"/>
      <c r="P941"/>
      <c r="Q941"/>
      <c r="R941"/>
      <c r="S941"/>
      <c r="T941"/>
      <c r="U941"/>
      <c r="V941"/>
      <c r="W941"/>
      <c r="X941"/>
      <c r="Y941"/>
      <c r="Z941"/>
      <c r="AA941"/>
      <c r="AB941"/>
      <c r="AC941"/>
      <c r="AD941"/>
      <c r="AE941"/>
      <c r="AF941"/>
      <c r="AG941"/>
      <c r="AH941"/>
    </row>
    <row r="942" spans="2:34" s="7" customFormat="1">
      <c r="B942"/>
      <c r="C942"/>
      <c r="D942"/>
      <c r="E942"/>
      <c r="F942"/>
      <c r="G942"/>
      <c r="H942"/>
      <c r="I942"/>
      <c r="J942"/>
      <c r="K942"/>
      <c r="L942"/>
      <c r="M942"/>
      <c r="N942"/>
      <c r="O942"/>
      <c r="P942"/>
      <c r="Q942"/>
      <c r="R942"/>
      <c r="S942"/>
      <c r="T942"/>
      <c r="U942"/>
      <c r="V942"/>
      <c r="W942"/>
      <c r="X942"/>
      <c r="Y942"/>
      <c r="Z942"/>
      <c r="AA942"/>
      <c r="AB942"/>
      <c r="AC942"/>
      <c r="AD942"/>
      <c r="AE942"/>
      <c r="AF942"/>
      <c r="AG942"/>
      <c r="AH942"/>
    </row>
    <row r="943" spans="2:34" s="7" customFormat="1">
      <c r="B943"/>
      <c r="C943"/>
      <c r="D943"/>
      <c r="E943"/>
      <c r="F943"/>
      <c r="G943"/>
      <c r="H943"/>
      <c r="I943"/>
      <c r="J943"/>
      <c r="K943"/>
      <c r="L943"/>
      <c r="M943"/>
      <c r="N943"/>
      <c r="O943"/>
      <c r="P943"/>
      <c r="Q943"/>
      <c r="R943"/>
      <c r="S943"/>
      <c r="T943"/>
      <c r="U943"/>
      <c r="V943"/>
      <c r="W943"/>
      <c r="X943"/>
      <c r="Y943"/>
      <c r="Z943"/>
      <c r="AA943"/>
      <c r="AB943"/>
      <c r="AC943"/>
      <c r="AD943"/>
      <c r="AE943"/>
      <c r="AF943"/>
      <c r="AG943"/>
      <c r="AH943"/>
    </row>
    <row r="944" spans="2:34" s="7" customFormat="1">
      <c r="B944"/>
      <c r="C944"/>
      <c r="D944"/>
      <c r="E944"/>
      <c r="F944"/>
      <c r="G944"/>
      <c r="H944"/>
      <c r="I944"/>
      <c r="J944"/>
      <c r="K944"/>
      <c r="L944"/>
      <c r="M944"/>
      <c r="N944"/>
      <c r="O944"/>
      <c r="P944"/>
      <c r="Q944"/>
      <c r="R944"/>
      <c r="S944"/>
      <c r="T944"/>
      <c r="U944"/>
      <c r="V944"/>
      <c r="W944"/>
      <c r="X944"/>
      <c r="Y944"/>
      <c r="Z944"/>
      <c r="AA944"/>
      <c r="AB944"/>
      <c r="AC944"/>
      <c r="AD944"/>
      <c r="AE944"/>
      <c r="AF944"/>
      <c r="AG944"/>
      <c r="AH944"/>
    </row>
    <row r="945" spans="2:34" s="7" customFormat="1">
      <c r="B945"/>
      <c r="C945"/>
      <c r="D945"/>
      <c r="E945"/>
      <c r="F945"/>
      <c r="G945"/>
      <c r="H945"/>
      <c r="I945"/>
      <c r="J945"/>
      <c r="K945"/>
      <c r="L945"/>
      <c r="M945"/>
      <c r="N945"/>
      <c r="O945"/>
      <c r="P945"/>
      <c r="Q945"/>
      <c r="R945"/>
      <c r="S945"/>
      <c r="T945"/>
      <c r="U945"/>
      <c r="V945"/>
      <c r="W945"/>
      <c r="X945"/>
      <c r="Y945"/>
      <c r="Z945"/>
      <c r="AA945"/>
      <c r="AB945"/>
      <c r="AC945"/>
      <c r="AD945"/>
      <c r="AE945"/>
      <c r="AF945"/>
      <c r="AG945"/>
      <c r="AH945"/>
    </row>
    <row r="946" spans="2:34" s="7" customFormat="1">
      <c r="B946"/>
      <c r="C946"/>
      <c r="D946"/>
      <c r="E946"/>
      <c r="F946"/>
      <c r="G946"/>
      <c r="H946"/>
      <c r="I946"/>
      <c r="J946"/>
      <c r="K946"/>
      <c r="L946"/>
      <c r="M946"/>
      <c r="N946"/>
      <c r="O946"/>
      <c r="P946"/>
      <c r="Q946"/>
      <c r="R946"/>
      <c r="S946"/>
      <c r="T946"/>
      <c r="U946"/>
      <c r="V946"/>
      <c r="W946"/>
      <c r="X946"/>
      <c r="Y946"/>
      <c r="Z946"/>
      <c r="AA946"/>
      <c r="AB946"/>
      <c r="AC946"/>
      <c r="AD946"/>
      <c r="AE946"/>
      <c r="AF946"/>
      <c r="AG946"/>
      <c r="AH946"/>
    </row>
    <row r="947" spans="2:34" s="7" customFormat="1">
      <c r="B947"/>
      <c r="C947"/>
      <c r="D947"/>
      <c r="E947"/>
      <c r="F947"/>
      <c r="G947"/>
      <c r="H947"/>
      <c r="I947"/>
      <c r="J947"/>
      <c r="K947"/>
      <c r="L947"/>
      <c r="M947"/>
      <c r="N947"/>
      <c r="O947"/>
      <c r="P947"/>
      <c r="Q947"/>
      <c r="R947"/>
      <c r="S947"/>
      <c r="T947"/>
      <c r="U947"/>
      <c r="V947"/>
      <c r="W947"/>
      <c r="X947"/>
      <c r="Y947"/>
      <c r="Z947"/>
      <c r="AA947"/>
      <c r="AB947"/>
      <c r="AC947"/>
      <c r="AD947"/>
      <c r="AE947"/>
      <c r="AF947"/>
      <c r="AG947"/>
      <c r="AH947"/>
    </row>
    <row r="948" spans="2:34" s="7" customFormat="1">
      <c r="B948"/>
      <c r="C948"/>
      <c r="D948"/>
      <c r="E948"/>
      <c r="F948"/>
      <c r="G948"/>
      <c r="H948"/>
      <c r="I948"/>
      <c r="J948"/>
      <c r="K948"/>
      <c r="L948"/>
      <c r="M948"/>
      <c r="N948"/>
      <c r="O948"/>
      <c r="P948"/>
      <c r="Q948"/>
      <c r="R948"/>
      <c r="S948"/>
      <c r="T948"/>
      <c r="U948"/>
      <c r="V948"/>
      <c r="W948"/>
      <c r="X948"/>
      <c r="Y948"/>
      <c r="Z948"/>
      <c r="AA948"/>
      <c r="AB948"/>
      <c r="AC948"/>
      <c r="AD948"/>
      <c r="AE948"/>
      <c r="AF948"/>
      <c r="AG948"/>
      <c r="AH948"/>
    </row>
    <row r="949" spans="2:34" s="7" customFormat="1">
      <c r="B949"/>
      <c r="C949"/>
      <c r="D949"/>
      <c r="E949"/>
      <c r="F949"/>
      <c r="G949"/>
      <c r="H949"/>
      <c r="I949"/>
      <c r="J949"/>
      <c r="K949"/>
      <c r="L949"/>
      <c r="M949"/>
      <c r="N949"/>
      <c r="O949"/>
      <c r="P949"/>
      <c r="Q949"/>
      <c r="R949"/>
      <c r="S949"/>
      <c r="T949"/>
      <c r="U949"/>
      <c r="V949"/>
      <c r="W949"/>
      <c r="X949"/>
      <c r="Y949"/>
      <c r="Z949"/>
      <c r="AA949"/>
      <c r="AB949"/>
      <c r="AC949"/>
      <c r="AD949"/>
      <c r="AE949"/>
      <c r="AF949"/>
      <c r="AG949"/>
      <c r="AH949"/>
    </row>
    <row r="950" spans="2:34" s="7" customFormat="1">
      <c r="B950"/>
      <c r="C950"/>
      <c r="D950"/>
      <c r="E950"/>
      <c r="F950"/>
      <c r="G950"/>
      <c r="H950"/>
      <c r="I950"/>
      <c r="J950"/>
      <c r="K950"/>
      <c r="L950"/>
      <c r="M950"/>
      <c r="N950"/>
      <c r="O950"/>
      <c r="P950"/>
      <c r="Q950"/>
      <c r="R950"/>
      <c r="S950"/>
      <c r="T950"/>
      <c r="U950"/>
      <c r="V950"/>
      <c r="W950"/>
      <c r="X950"/>
      <c r="Y950"/>
      <c r="Z950"/>
      <c r="AA950"/>
      <c r="AB950"/>
      <c r="AC950"/>
      <c r="AD950"/>
      <c r="AE950"/>
      <c r="AF950"/>
      <c r="AG950"/>
      <c r="AH950"/>
    </row>
    <row r="951" spans="2:34" s="7" customFormat="1">
      <c r="B951"/>
      <c r="C951"/>
      <c r="D951"/>
      <c r="E951"/>
      <c r="F951"/>
      <c r="G951"/>
      <c r="H951"/>
      <c r="I951"/>
      <c r="J951"/>
      <c r="K951"/>
      <c r="L951"/>
      <c r="M951"/>
      <c r="N951"/>
      <c r="O951"/>
      <c r="P951"/>
      <c r="Q951"/>
      <c r="R951"/>
      <c r="S951"/>
      <c r="T951"/>
      <c r="U951"/>
      <c r="V951"/>
      <c r="W951"/>
      <c r="X951"/>
      <c r="Y951"/>
      <c r="Z951"/>
      <c r="AA951"/>
      <c r="AB951"/>
      <c r="AC951"/>
      <c r="AD951"/>
      <c r="AE951"/>
      <c r="AF951"/>
      <c r="AG951"/>
      <c r="AH951"/>
    </row>
    <row r="952" spans="2:34" s="7" customFormat="1">
      <c r="B952"/>
      <c r="C952"/>
      <c r="D952"/>
      <c r="E952"/>
      <c r="F952"/>
      <c r="G952"/>
      <c r="H952"/>
      <c r="I952"/>
      <c r="J952"/>
      <c r="K952"/>
      <c r="L952"/>
      <c r="M952"/>
      <c r="N952"/>
      <c r="O952"/>
      <c r="P952"/>
      <c r="Q952"/>
      <c r="R952"/>
      <c r="S952"/>
      <c r="T952"/>
      <c r="U952"/>
      <c r="V952"/>
      <c r="W952"/>
      <c r="X952"/>
      <c r="Y952"/>
      <c r="Z952"/>
      <c r="AA952"/>
      <c r="AB952"/>
      <c r="AC952"/>
      <c r="AD952"/>
      <c r="AE952"/>
      <c r="AF952"/>
      <c r="AG952"/>
      <c r="AH952"/>
    </row>
    <row r="953" spans="2:34" s="7" customFormat="1">
      <c r="B953"/>
      <c r="C953"/>
      <c r="D953"/>
      <c r="E953"/>
      <c r="F953"/>
      <c r="G953"/>
      <c r="H953"/>
      <c r="I953"/>
      <c r="J953"/>
      <c r="K953"/>
      <c r="L953"/>
      <c r="M953"/>
      <c r="N953"/>
      <c r="O953"/>
      <c r="P953"/>
      <c r="Q953"/>
      <c r="R953"/>
      <c r="S953"/>
      <c r="T953"/>
      <c r="U953"/>
      <c r="V953"/>
      <c r="W953"/>
      <c r="X953"/>
      <c r="Y953"/>
      <c r="Z953"/>
      <c r="AA953"/>
      <c r="AB953"/>
      <c r="AC953"/>
      <c r="AD953"/>
      <c r="AE953"/>
      <c r="AF953"/>
      <c r="AG953"/>
      <c r="AH953"/>
    </row>
    <row r="954" spans="2:34" s="7" customFormat="1">
      <c r="B954"/>
      <c r="C954"/>
      <c r="D954"/>
      <c r="E954"/>
      <c r="F954"/>
      <c r="G954"/>
      <c r="H954"/>
      <c r="I954"/>
      <c r="J954"/>
      <c r="K954"/>
      <c r="L954"/>
      <c r="M954"/>
      <c r="N954"/>
      <c r="O954"/>
      <c r="P954"/>
      <c r="Q954"/>
      <c r="R954"/>
      <c r="S954"/>
      <c r="T954"/>
      <c r="U954"/>
      <c r="V954"/>
      <c r="W954"/>
      <c r="X954"/>
      <c r="Y954"/>
      <c r="Z954"/>
      <c r="AA954"/>
      <c r="AB954"/>
      <c r="AC954"/>
      <c r="AD954"/>
      <c r="AE954"/>
      <c r="AF954"/>
      <c r="AG954"/>
      <c r="AH954"/>
    </row>
    <row r="955" spans="2:34" s="7" customFormat="1">
      <c r="B955"/>
      <c r="C955"/>
      <c r="D955"/>
      <c r="E955"/>
      <c r="F955"/>
      <c r="G955"/>
      <c r="H955"/>
      <c r="I955"/>
      <c r="J955"/>
      <c r="K955"/>
      <c r="L955"/>
      <c r="M955"/>
      <c r="N955"/>
      <c r="O955"/>
      <c r="P955"/>
      <c r="Q955"/>
      <c r="R955"/>
      <c r="S955"/>
      <c r="T955"/>
      <c r="U955"/>
      <c r="V955"/>
      <c r="W955"/>
      <c r="X955"/>
      <c r="Y955"/>
      <c r="Z955"/>
      <c r="AA955"/>
      <c r="AB955"/>
      <c r="AC955"/>
      <c r="AD955"/>
      <c r="AE955"/>
      <c r="AF955"/>
      <c r="AG955"/>
      <c r="AH955"/>
    </row>
    <row r="956" spans="2:34" s="7" customFormat="1">
      <c r="B956"/>
      <c r="C956"/>
      <c r="D956"/>
      <c r="E956"/>
      <c r="F956"/>
      <c r="G956"/>
      <c r="H956"/>
      <c r="I956"/>
      <c r="J956"/>
      <c r="K956"/>
      <c r="L956"/>
      <c r="M956"/>
      <c r="N956"/>
      <c r="O956"/>
      <c r="P956"/>
      <c r="Q956"/>
      <c r="R956"/>
      <c r="S956"/>
      <c r="T956"/>
      <c r="U956"/>
      <c r="V956"/>
      <c r="W956"/>
      <c r="X956"/>
      <c r="Y956"/>
      <c r="Z956"/>
      <c r="AA956"/>
      <c r="AB956"/>
      <c r="AC956"/>
      <c r="AD956"/>
      <c r="AE956"/>
      <c r="AF956"/>
      <c r="AG956"/>
      <c r="AH956"/>
    </row>
    <row r="957" spans="2:34" s="7" customFormat="1">
      <c r="B957"/>
      <c r="C957"/>
      <c r="D957"/>
      <c r="E957"/>
      <c r="F957"/>
      <c r="G957"/>
      <c r="H957"/>
      <c r="I957"/>
      <c r="J957"/>
      <c r="K957"/>
      <c r="L957"/>
      <c r="M957"/>
      <c r="N957"/>
      <c r="O957"/>
      <c r="P957"/>
      <c r="Q957"/>
      <c r="R957"/>
      <c r="S957"/>
      <c r="T957"/>
      <c r="U957"/>
      <c r="V957"/>
      <c r="W957"/>
      <c r="X957"/>
      <c r="Y957"/>
      <c r="Z957"/>
      <c r="AA957"/>
      <c r="AB957"/>
      <c r="AC957"/>
      <c r="AD957"/>
      <c r="AE957"/>
      <c r="AF957"/>
      <c r="AG957"/>
      <c r="AH957"/>
    </row>
    <row r="958" spans="2:34" s="7" customFormat="1">
      <c r="B958"/>
      <c r="C958"/>
      <c r="D958"/>
      <c r="E958"/>
      <c r="F958"/>
      <c r="G958"/>
      <c r="H958"/>
      <c r="I958"/>
      <c r="J958"/>
      <c r="K958"/>
      <c r="L958"/>
      <c r="M958"/>
      <c r="N958"/>
      <c r="O958"/>
      <c r="P958"/>
      <c r="Q958"/>
      <c r="R958"/>
      <c r="S958"/>
      <c r="T958"/>
      <c r="U958"/>
      <c r="V958"/>
      <c r="W958"/>
      <c r="X958"/>
      <c r="Y958"/>
      <c r="Z958"/>
      <c r="AA958"/>
      <c r="AB958"/>
      <c r="AC958"/>
      <c r="AD958"/>
      <c r="AE958"/>
      <c r="AF958"/>
      <c r="AG958"/>
      <c r="AH958"/>
    </row>
    <row r="959" spans="2:34" s="7" customFormat="1">
      <c r="B959"/>
      <c r="C959"/>
      <c r="D959"/>
      <c r="E959"/>
      <c r="F959"/>
      <c r="G959"/>
      <c r="H959"/>
      <c r="I959"/>
      <c r="J959"/>
      <c r="K959"/>
      <c r="L959"/>
      <c r="M959"/>
      <c r="N959"/>
      <c r="O959"/>
      <c r="P959"/>
      <c r="Q959"/>
      <c r="R959"/>
      <c r="S959"/>
      <c r="T959"/>
      <c r="U959"/>
      <c r="V959"/>
      <c r="W959"/>
      <c r="X959"/>
      <c r="Y959"/>
      <c r="Z959"/>
      <c r="AA959"/>
      <c r="AB959"/>
      <c r="AC959"/>
      <c r="AD959"/>
      <c r="AE959"/>
      <c r="AF959"/>
      <c r="AG959"/>
      <c r="AH959"/>
    </row>
    <row r="960" spans="2:34" s="7" customFormat="1">
      <c r="B960"/>
      <c r="C960"/>
      <c r="D960"/>
      <c r="E960"/>
      <c r="F960"/>
      <c r="G960"/>
      <c r="H960"/>
      <c r="I960"/>
      <c r="J960"/>
      <c r="K960"/>
      <c r="L960"/>
      <c r="M960"/>
      <c r="N960"/>
      <c r="O960"/>
      <c r="P960"/>
      <c r="Q960"/>
      <c r="R960"/>
      <c r="S960"/>
      <c r="T960"/>
      <c r="U960"/>
      <c r="V960"/>
      <c r="W960"/>
      <c r="X960"/>
      <c r="Y960"/>
      <c r="Z960"/>
      <c r="AA960"/>
      <c r="AB960"/>
      <c r="AC960"/>
      <c r="AD960"/>
      <c r="AE960"/>
      <c r="AF960"/>
      <c r="AG960"/>
      <c r="AH960"/>
    </row>
    <row r="961" spans="2:34" s="7" customFormat="1">
      <c r="B961"/>
      <c r="C961"/>
      <c r="D961"/>
      <c r="E961"/>
      <c r="F961"/>
      <c r="G961"/>
      <c r="H961"/>
      <c r="I961"/>
      <c r="J961"/>
      <c r="K961"/>
      <c r="L961"/>
      <c r="M961"/>
      <c r="N961"/>
      <c r="O961"/>
      <c r="P961"/>
      <c r="Q961"/>
      <c r="R961"/>
      <c r="S961"/>
      <c r="T961"/>
      <c r="U961"/>
      <c r="V961"/>
      <c r="W961"/>
      <c r="X961"/>
      <c r="Y961"/>
      <c r="Z961"/>
      <c r="AA961"/>
      <c r="AB961"/>
      <c r="AC961"/>
      <c r="AD961"/>
      <c r="AE961"/>
      <c r="AF961"/>
      <c r="AG961"/>
      <c r="AH961"/>
    </row>
    <row r="962" spans="2:34" s="7" customFormat="1">
      <c r="B962"/>
      <c r="C962"/>
      <c r="D962"/>
      <c r="E962"/>
      <c r="F962"/>
      <c r="G962"/>
      <c r="H962"/>
      <c r="I962"/>
      <c r="J962"/>
      <c r="K962"/>
      <c r="L962"/>
      <c r="M962"/>
      <c r="N962"/>
      <c r="O962"/>
      <c r="P962"/>
      <c r="Q962"/>
      <c r="R962"/>
      <c r="S962"/>
      <c r="T962"/>
      <c r="U962"/>
      <c r="V962"/>
      <c r="W962"/>
      <c r="X962"/>
      <c r="Y962"/>
      <c r="Z962"/>
      <c r="AA962"/>
      <c r="AB962"/>
      <c r="AC962"/>
      <c r="AD962"/>
      <c r="AE962"/>
      <c r="AF962"/>
      <c r="AG962"/>
      <c r="AH962"/>
    </row>
    <row r="963" spans="2:34" s="7" customFormat="1">
      <c r="B963"/>
      <c r="C963"/>
      <c r="D963"/>
      <c r="E963"/>
      <c r="F963"/>
      <c r="G963"/>
      <c r="H963"/>
      <c r="I963"/>
      <c r="J963"/>
      <c r="K963"/>
      <c r="L963"/>
      <c r="M963"/>
      <c r="N963"/>
      <c r="O963"/>
      <c r="P963"/>
      <c r="Q963"/>
      <c r="R963"/>
      <c r="S963"/>
      <c r="T963"/>
      <c r="U963"/>
      <c r="V963"/>
      <c r="W963"/>
      <c r="X963"/>
      <c r="Y963"/>
      <c r="Z963"/>
      <c r="AA963"/>
      <c r="AB963"/>
      <c r="AC963"/>
      <c r="AD963"/>
      <c r="AE963"/>
      <c r="AF963"/>
      <c r="AG963"/>
      <c r="AH963"/>
    </row>
    <row r="964" spans="2:34" s="7" customFormat="1">
      <c r="B964"/>
      <c r="C964"/>
      <c r="D964"/>
      <c r="E964"/>
      <c r="F964"/>
      <c r="G964"/>
      <c r="H964"/>
      <c r="I964"/>
      <c r="J964"/>
      <c r="K964"/>
      <c r="L964"/>
      <c r="M964"/>
      <c r="N964"/>
      <c r="O964"/>
      <c r="P964"/>
      <c r="Q964"/>
      <c r="R964"/>
      <c r="S964"/>
      <c r="T964"/>
      <c r="U964"/>
      <c r="V964"/>
      <c r="W964"/>
      <c r="X964"/>
      <c r="Y964"/>
      <c r="Z964"/>
      <c r="AA964"/>
      <c r="AB964"/>
      <c r="AC964"/>
      <c r="AD964"/>
      <c r="AE964"/>
      <c r="AF964"/>
      <c r="AG964"/>
      <c r="AH964"/>
    </row>
    <row r="965" spans="2:34" s="7" customFormat="1">
      <c r="B965"/>
      <c r="C965"/>
      <c r="D965"/>
      <c r="E965"/>
      <c r="F965"/>
      <c r="G965"/>
      <c r="H965"/>
      <c r="I965"/>
      <c r="J965"/>
      <c r="K965"/>
      <c r="L965"/>
      <c r="M965"/>
      <c r="N965"/>
      <c r="O965"/>
      <c r="P965"/>
      <c r="Q965"/>
      <c r="R965"/>
      <c r="S965"/>
      <c r="T965"/>
      <c r="U965"/>
      <c r="V965"/>
      <c r="W965"/>
      <c r="X965"/>
      <c r="Y965"/>
      <c r="Z965"/>
      <c r="AA965"/>
      <c r="AB965"/>
      <c r="AC965"/>
      <c r="AD965"/>
      <c r="AE965"/>
      <c r="AF965"/>
      <c r="AG965"/>
      <c r="AH965"/>
    </row>
    <row r="966" spans="2:34" s="7" customFormat="1">
      <c r="B966"/>
      <c r="C966"/>
      <c r="D966"/>
      <c r="E966"/>
      <c r="F966"/>
      <c r="G966"/>
      <c r="H966"/>
      <c r="I966"/>
      <c r="J966"/>
      <c r="K966"/>
      <c r="L966"/>
      <c r="M966"/>
      <c r="N966"/>
      <c r="O966"/>
      <c r="P966"/>
      <c r="Q966"/>
      <c r="R966"/>
      <c r="S966"/>
      <c r="T966"/>
      <c r="U966"/>
      <c r="V966"/>
      <c r="W966"/>
      <c r="X966"/>
      <c r="Y966"/>
      <c r="Z966"/>
      <c r="AA966"/>
      <c r="AB966"/>
      <c r="AC966"/>
      <c r="AD966"/>
      <c r="AE966"/>
      <c r="AF966"/>
      <c r="AG966"/>
      <c r="AH966"/>
    </row>
    <row r="967" spans="2:34" s="7" customFormat="1">
      <c r="B967"/>
      <c r="C967"/>
      <c r="D967"/>
      <c r="E967"/>
      <c r="F967"/>
      <c r="G967"/>
      <c r="H967"/>
      <c r="I967"/>
      <c r="J967"/>
      <c r="K967"/>
      <c r="L967"/>
      <c r="M967"/>
      <c r="N967"/>
      <c r="O967"/>
      <c r="P967"/>
      <c r="Q967"/>
      <c r="R967"/>
      <c r="S967"/>
      <c r="T967"/>
      <c r="U967"/>
      <c r="V967"/>
      <c r="W967"/>
      <c r="X967"/>
      <c r="Y967"/>
      <c r="Z967"/>
      <c r="AA967"/>
      <c r="AB967"/>
      <c r="AC967"/>
      <c r="AD967"/>
      <c r="AE967"/>
      <c r="AF967"/>
      <c r="AG967"/>
      <c r="AH967"/>
    </row>
    <row r="968" spans="2:34" s="7" customFormat="1">
      <c r="B968"/>
      <c r="C968"/>
      <c r="D968"/>
      <c r="E968"/>
      <c r="F968"/>
      <c r="G968"/>
      <c r="H968"/>
      <c r="I968"/>
      <c r="J968"/>
      <c r="K968"/>
      <c r="L968"/>
      <c r="M968"/>
      <c r="N968"/>
      <c r="O968"/>
      <c r="P968"/>
      <c r="Q968"/>
      <c r="R968"/>
      <c r="S968"/>
      <c r="T968"/>
      <c r="U968"/>
      <c r="V968"/>
      <c r="W968"/>
      <c r="X968"/>
      <c r="Y968"/>
      <c r="Z968"/>
      <c r="AA968"/>
      <c r="AB968"/>
      <c r="AC968"/>
      <c r="AD968"/>
      <c r="AE968"/>
      <c r="AF968"/>
      <c r="AG968"/>
      <c r="AH968"/>
    </row>
    <row r="969" spans="2:34" s="7" customFormat="1">
      <c r="B969"/>
      <c r="C969"/>
      <c r="D969"/>
      <c r="E969"/>
      <c r="F969"/>
      <c r="G969"/>
      <c r="H969"/>
      <c r="I969"/>
      <c r="J969"/>
      <c r="K969"/>
      <c r="L969"/>
      <c r="M969"/>
      <c r="N969"/>
      <c r="O969"/>
      <c r="P969"/>
      <c r="Q969"/>
      <c r="R969"/>
      <c r="S969"/>
      <c r="T969"/>
      <c r="U969"/>
      <c r="V969"/>
      <c r="W969"/>
      <c r="X969"/>
      <c r="Y969"/>
      <c r="Z969"/>
      <c r="AA969"/>
      <c r="AB969"/>
      <c r="AC969"/>
      <c r="AD969"/>
      <c r="AE969"/>
      <c r="AF969"/>
      <c r="AG969"/>
      <c r="AH969"/>
    </row>
    <row r="970" spans="2:34" s="7" customFormat="1">
      <c r="B970"/>
      <c r="C970"/>
      <c r="D970"/>
      <c r="E970"/>
      <c r="F970"/>
      <c r="G970"/>
      <c r="H970"/>
      <c r="I970"/>
      <c r="J970"/>
      <c r="K970"/>
      <c r="L970"/>
      <c r="M970"/>
      <c r="N970"/>
      <c r="O970"/>
      <c r="P970"/>
      <c r="Q970"/>
      <c r="R970"/>
      <c r="S970"/>
      <c r="T970"/>
      <c r="U970"/>
      <c r="V970"/>
      <c r="W970"/>
      <c r="X970"/>
      <c r="Y970"/>
      <c r="Z970"/>
      <c r="AA970"/>
      <c r="AB970"/>
      <c r="AC970"/>
      <c r="AD970"/>
      <c r="AE970"/>
      <c r="AF970"/>
      <c r="AG970"/>
      <c r="AH970"/>
    </row>
    <row r="971" spans="2:34" s="7" customFormat="1">
      <c r="B971"/>
      <c r="C971"/>
      <c r="D971"/>
      <c r="E971"/>
      <c r="F971"/>
      <c r="G971"/>
      <c r="H971"/>
      <c r="I971"/>
      <c r="J971"/>
      <c r="K971"/>
      <c r="L971"/>
      <c r="M971"/>
      <c r="N971"/>
      <c r="O971"/>
      <c r="P971"/>
      <c r="Q971"/>
      <c r="R971"/>
      <c r="S971"/>
      <c r="T971"/>
      <c r="U971"/>
      <c r="V971"/>
      <c r="W971"/>
      <c r="X971"/>
      <c r="Y971"/>
      <c r="Z971"/>
      <c r="AA971"/>
      <c r="AB971"/>
      <c r="AC971"/>
      <c r="AD971"/>
      <c r="AE971"/>
      <c r="AF971"/>
      <c r="AG971"/>
      <c r="AH971"/>
    </row>
    <row r="972" spans="2:34" s="7" customFormat="1">
      <c r="B972"/>
      <c r="C972"/>
      <c r="D972"/>
      <c r="E972"/>
      <c r="F972"/>
      <c r="G972"/>
      <c r="H972"/>
      <c r="I972"/>
      <c r="J972"/>
      <c r="K972"/>
      <c r="L972"/>
      <c r="M972"/>
      <c r="N972"/>
      <c r="O972"/>
      <c r="P972"/>
      <c r="Q972"/>
      <c r="R972"/>
      <c r="S972"/>
      <c r="T972"/>
      <c r="U972"/>
      <c r="V972"/>
      <c r="W972"/>
      <c r="X972"/>
      <c r="Y972"/>
      <c r="Z972"/>
      <c r="AA972"/>
      <c r="AB972"/>
      <c r="AC972"/>
      <c r="AD972"/>
      <c r="AE972"/>
      <c r="AF972"/>
      <c r="AG972"/>
      <c r="AH972"/>
    </row>
    <row r="973" spans="2:34" s="7" customFormat="1">
      <c r="B973"/>
      <c r="C973"/>
      <c r="D973"/>
      <c r="E973"/>
      <c r="F973"/>
      <c r="G973"/>
      <c r="H973"/>
      <c r="I973"/>
      <c r="J973"/>
      <c r="K973"/>
      <c r="L973"/>
      <c r="M973"/>
      <c r="N973"/>
      <c r="O973"/>
      <c r="P973"/>
      <c r="Q973"/>
      <c r="R973"/>
      <c r="S973"/>
      <c r="T973"/>
      <c r="U973"/>
      <c r="V973"/>
      <c r="W973"/>
      <c r="X973"/>
      <c r="Y973"/>
      <c r="Z973"/>
      <c r="AA973"/>
      <c r="AB973"/>
      <c r="AC973"/>
      <c r="AD973"/>
      <c r="AE973"/>
      <c r="AF973"/>
      <c r="AG973"/>
      <c r="AH973"/>
    </row>
    <row r="974" spans="2:34" s="7" customFormat="1">
      <c r="B974"/>
      <c r="C974"/>
      <c r="D974"/>
      <c r="E974"/>
      <c r="F974"/>
      <c r="G974"/>
      <c r="H974"/>
      <c r="I974"/>
      <c r="J974"/>
      <c r="K974"/>
      <c r="L974"/>
      <c r="M974"/>
      <c r="N974"/>
      <c r="O974"/>
      <c r="P974"/>
      <c r="Q974"/>
      <c r="R974"/>
      <c r="S974"/>
      <c r="T974"/>
      <c r="U974"/>
      <c r="V974"/>
      <c r="W974"/>
      <c r="X974"/>
      <c r="Y974"/>
      <c r="Z974"/>
      <c r="AA974"/>
      <c r="AB974"/>
      <c r="AC974"/>
      <c r="AD974"/>
      <c r="AE974"/>
      <c r="AF974"/>
      <c r="AG974"/>
      <c r="AH974"/>
    </row>
    <row r="975" spans="2:34" s="7" customFormat="1">
      <c r="B975"/>
      <c r="C975"/>
      <c r="D975"/>
      <c r="E975"/>
      <c r="F975"/>
      <c r="G975"/>
      <c r="H975"/>
      <c r="I975"/>
      <c r="J975"/>
      <c r="K975"/>
      <c r="L975"/>
      <c r="M975"/>
      <c r="N975"/>
      <c r="O975"/>
      <c r="P975"/>
      <c r="Q975"/>
      <c r="R975"/>
      <c r="S975"/>
      <c r="T975"/>
      <c r="U975"/>
      <c r="V975"/>
      <c r="W975"/>
      <c r="X975"/>
      <c r="Y975"/>
      <c r="Z975"/>
      <c r="AA975"/>
      <c r="AB975"/>
      <c r="AC975"/>
      <c r="AD975"/>
      <c r="AE975"/>
      <c r="AF975"/>
      <c r="AG975"/>
      <c r="AH975"/>
    </row>
    <row r="976" spans="2:34" s="7" customFormat="1">
      <c r="B976"/>
      <c r="C976"/>
      <c r="D976"/>
      <c r="E976"/>
      <c r="F976"/>
      <c r="G976"/>
      <c r="H976"/>
      <c r="I976"/>
      <c r="J976"/>
      <c r="K976"/>
      <c r="L976"/>
      <c r="M976"/>
      <c r="N976"/>
      <c r="O976"/>
      <c r="P976"/>
      <c r="Q976"/>
      <c r="R976"/>
      <c r="S976"/>
      <c r="T976"/>
      <c r="U976"/>
      <c r="V976"/>
      <c r="W976"/>
      <c r="X976"/>
      <c r="Y976"/>
      <c r="Z976"/>
      <c r="AA976"/>
      <c r="AB976"/>
      <c r="AC976"/>
      <c r="AD976"/>
      <c r="AE976"/>
      <c r="AF976"/>
      <c r="AG976"/>
      <c r="AH976"/>
    </row>
    <row r="977" spans="2:34" s="7" customFormat="1">
      <c r="B977"/>
      <c r="C977"/>
      <c r="D977"/>
      <c r="E977"/>
      <c r="F977"/>
      <c r="G977"/>
      <c r="H977"/>
      <c r="I977"/>
      <c r="J977"/>
      <c r="K977"/>
      <c r="L977"/>
      <c r="M977"/>
      <c r="N977"/>
      <c r="O977"/>
      <c r="P977"/>
      <c r="Q977"/>
      <c r="R977"/>
      <c r="S977"/>
      <c r="T977"/>
      <c r="U977"/>
      <c r="V977"/>
      <c r="W977"/>
      <c r="X977"/>
      <c r="Y977"/>
      <c r="Z977"/>
      <c r="AA977"/>
      <c r="AB977"/>
      <c r="AC977"/>
      <c r="AD977"/>
      <c r="AE977"/>
      <c r="AF977"/>
      <c r="AG977"/>
      <c r="AH977"/>
    </row>
    <row r="978" spans="2:34" s="7" customFormat="1">
      <c r="B978"/>
      <c r="C978"/>
      <c r="D978"/>
      <c r="E978"/>
      <c r="F978"/>
      <c r="G978"/>
      <c r="H978"/>
      <c r="I978"/>
      <c r="J978"/>
      <c r="K978"/>
      <c r="L978"/>
      <c r="M978"/>
      <c r="N978"/>
      <c r="O978"/>
      <c r="P978"/>
      <c r="Q978"/>
      <c r="R978"/>
      <c r="S978"/>
      <c r="T978"/>
      <c r="U978"/>
      <c r="V978"/>
      <c r="W978"/>
      <c r="X978"/>
      <c r="Y978"/>
      <c r="Z978"/>
      <c r="AA978"/>
      <c r="AB978"/>
      <c r="AC978"/>
      <c r="AD978"/>
      <c r="AE978"/>
      <c r="AF978"/>
      <c r="AG978"/>
      <c r="AH978"/>
    </row>
    <row r="979" spans="2:34" s="7" customFormat="1">
      <c r="B979"/>
      <c r="C979"/>
      <c r="D979"/>
      <c r="E979"/>
      <c r="F979"/>
      <c r="G979"/>
      <c r="H979"/>
      <c r="I979"/>
      <c r="J979"/>
      <c r="K979"/>
      <c r="L979"/>
      <c r="M979"/>
      <c r="N979"/>
      <c r="O979"/>
      <c r="P979"/>
      <c r="Q979"/>
      <c r="R979"/>
      <c r="S979"/>
      <c r="T979"/>
      <c r="U979"/>
      <c r="V979"/>
      <c r="W979"/>
      <c r="X979"/>
      <c r="Y979"/>
      <c r="Z979"/>
      <c r="AA979"/>
      <c r="AB979"/>
      <c r="AC979"/>
      <c r="AD979"/>
      <c r="AE979"/>
      <c r="AF979"/>
      <c r="AG979"/>
      <c r="AH979"/>
    </row>
    <row r="980" spans="2:34" s="7" customFormat="1">
      <c r="B980"/>
      <c r="C980"/>
      <c r="D980"/>
      <c r="E980"/>
      <c r="F980"/>
      <c r="G980"/>
      <c r="H980"/>
      <c r="I980"/>
      <c r="J980"/>
      <c r="K980"/>
      <c r="L980"/>
      <c r="M980"/>
      <c r="N980"/>
      <c r="O980"/>
      <c r="P980"/>
      <c r="Q980"/>
      <c r="R980"/>
      <c r="S980"/>
      <c r="T980"/>
      <c r="U980"/>
      <c r="V980"/>
      <c r="W980"/>
      <c r="X980"/>
      <c r="Y980"/>
      <c r="Z980"/>
      <c r="AA980"/>
      <c r="AB980"/>
      <c r="AC980"/>
      <c r="AD980"/>
      <c r="AE980"/>
      <c r="AF980"/>
      <c r="AG980"/>
      <c r="AH980"/>
    </row>
    <row r="981" spans="2:34" s="7" customFormat="1">
      <c r="B981"/>
      <c r="C981"/>
      <c r="D981"/>
      <c r="E981"/>
      <c r="F981"/>
      <c r="G981"/>
      <c r="H981"/>
      <c r="I981"/>
      <c r="J981"/>
      <c r="K981"/>
      <c r="L981"/>
      <c r="M981"/>
      <c r="N981"/>
      <c r="O981"/>
      <c r="P981"/>
      <c r="Q981"/>
      <c r="R981"/>
      <c r="S981"/>
      <c r="T981"/>
      <c r="U981"/>
      <c r="V981"/>
      <c r="W981"/>
      <c r="X981"/>
      <c r="Y981"/>
      <c r="Z981"/>
      <c r="AA981"/>
      <c r="AB981"/>
      <c r="AC981"/>
      <c r="AD981"/>
      <c r="AE981"/>
      <c r="AF981"/>
      <c r="AG981"/>
      <c r="AH981"/>
    </row>
    <row r="982" spans="2:34" s="7" customFormat="1">
      <c r="B982"/>
      <c r="C982"/>
      <c r="D982"/>
      <c r="E982"/>
      <c r="F982"/>
      <c r="G982"/>
      <c r="H982"/>
      <c r="I982"/>
      <c r="J982"/>
      <c r="K982"/>
      <c r="L982"/>
      <c r="M982"/>
      <c r="N982"/>
      <c r="O982"/>
      <c r="P982"/>
      <c r="Q982"/>
      <c r="R982"/>
      <c r="S982"/>
      <c r="T982"/>
      <c r="U982"/>
      <c r="V982"/>
      <c r="W982"/>
      <c r="X982"/>
      <c r="Y982"/>
      <c r="Z982"/>
      <c r="AA982"/>
      <c r="AB982"/>
      <c r="AC982"/>
      <c r="AD982"/>
      <c r="AE982"/>
      <c r="AF982"/>
      <c r="AG982"/>
      <c r="AH982"/>
    </row>
    <row r="983" spans="2:34" s="7" customFormat="1">
      <c r="B983"/>
      <c r="C983"/>
      <c r="D983"/>
      <c r="E983"/>
      <c r="F983"/>
      <c r="G983"/>
      <c r="H983"/>
      <c r="I983"/>
      <c r="J983"/>
      <c r="K983"/>
      <c r="L983"/>
      <c r="M983"/>
      <c r="N983"/>
      <c r="O983"/>
      <c r="P983"/>
      <c r="Q983"/>
      <c r="R983"/>
      <c r="S983"/>
      <c r="T983"/>
      <c r="U983"/>
      <c r="V983"/>
      <c r="W983"/>
      <c r="X983"/>
      <c r="Y983"/>
      <c r="Z983"/>
      <c r="AA983"/>
      <c r="AB983"/>
      <c r="AC983"/>
      <c r="AD983"/>
      <c r="AE983"/>
      <c r="AF983"/>
      <c r="AG983"/>
      <c r="AH983"/>
    </row>
    <row r="984" spans="2:34" s="7" customFormat="1">
      <c r="B984"/>
      <c r="C984"/>
      <c r="D984"/>
      <c r="E984"/>
      <c r="F984"/>
      <c r="G984"/>
      <c r="H984"/>
      <c r="I984"/>
      <c r="J984"/>
      <c r="K984"/>
      <c r="L984"/>
      <c r="M984"/>
      <c r="N984"/>
      <c r="O984"/>
      <c r="P984"/>
      <c r="Q984"/>
      <c r="R984"/>
      <c r="S984"/>
      <c r="T984"/>
      <c r="U984"/>
      <c r="V984"/>
      <c r="W984"/>
      <c r="X984"/>
      <c r="Y984"/>
      <c r="Z984"/>
      <c r="AA984"/>
      <c r="AB984"/>
      <c r="AC984"/>
      <c r="AD984"/>
      <c r="AE984"/>
      <c r="AF984"/>
      <c r="AG984"/>
      <c r="AH984"/>
    </row>
    <row r="985" spans="2:34" s="7" customFormat="1">
      <c r="B985"/>
      <c r="C985"/>
      <c r="D985"/>
      <c r="E985"/>
      <c r="F985"/>
      <c r="G985"/>
      <c r="H985"/>
      <c r="I985"/>
      <c r="J985"/>
      <c r="K985"/>
      <c r="L985"/>
      <c r="M985"/>
      <c r="N985"/>
      <c r="O985"/>
      <c r="P985"/>
      <c r="Q985"/>
      <c r="R985"/>
      <c r="S985"/>
      <c r="T985"/>
      <c r="U985"/>
      <c r="V985"/>
      <c r="W985"/>
      <c r="X985"/>
      <c r="Y985"/>
      <c r="Z985"/>
      <c r="AA985"/>
      <c r="AB985"/>
      <c r="AC985"/>
      <c r="AD985"/>
      <c r="AE985"/>
      <c r="AF985"/>
      <c r="AG985"/>
      <c r="AH985"/>
    </row>
    <row r="986" spans="2:34" s="7" customFormat="1">
      <c r="B986"/>
      <c r="C986"/>
      <c r="D986"/>
      <c r="E986"/>
      <c r="F986"/>
      <c r="G986"/>
      <c r="H986"/>
      <c r="I986"/>
      <c r="J986"/>
      <c r="K986"/>
      <c r="L986"/>
      <c r="M986"/>
      <c r="N986"/>
      <c r="O986"/>
      <c r="P986"/>
      <c r="Q986"/>
      <c r="R986"/>
      <c r="S986"/>
      <c r="T986"/>
      <c r="U986"/>
      <c r="V986"/>
      <c r="W986"/>
      <c r="X986"/>
      <c r="Y986"/>
      <c r="Z986"/>
      <c r="AA986"/>
      <c r="AB986"/>
      <c r="AC986"/>
      <c r="AD986"/>
      <c r="AE986"/>
      <c r="AF986"/>
      <c r="AG986"/>
      <c r="AH986"/>
    </row>
    <row r="987" spans="2:34" s="7" customFormat="1">
      <c r="B987"/>
      <c r="C987"/>
      <c r="D987"/>
      <c r="E987"/>
      <c r="F987"/>
      <c r="G987"/>
      <c r="H987"/>
      <c r="I987"/>
      <c r="J987"/>
      <c r="K987"/>
      <c r="L987"/>
      <c r="M987"/>
      <c r="N987"/>
      <c r="O987"/>
      <c r="P987"/>
      <c r="Q987"/>
      <c r="R987"/>
      <c r="S987"/>
      <c r="T987"/>
      <c r="U987"/>
      <c r="V987"/>
      <c r="W987"/>
      <c r="X987"/>
      <c r="Y987"/>
      <c r="Z987"/>
      <c r="AA987"/>
      <c r="AB987"/>
      <c r="AC987"/>
      <c r="AD987"/>
      <c r="AE987"/>
      <c r="AF987"/>
      <c r="AG987"/>
      <c r="AH987"/>
    </row>
    <row r="988" spans="2:34" s="7" customFormat="1">
      <c r="B988"/>
      <c r="C988"/>
      <c r="D988"/>
      <c r="E988"/>
      <c r="F988"/>
      <c r="G988"/>
      <c r="H988"/>
      <c r="I988"/>
      <c r="J988"/>
      <c r="K988"/>
      <c r="L988"/>
      <c r="M988"/>
      <c r="N988"/>
      <c r="O988"/>
      <c r="P988"/>
      <c r="Q988"/>
      <c r="R988"/>
      <c r="S988"/>
      <c r="T988"/>
      <c r="U988"/>
      <c r="V988"/>
      <c r="W988"/>
      <c r="X988"/>
      <c r="Y988"/>
      <c r="Z988"/>
      <c r="AA988"/>
      <c r="AB988"/>
      <c r="AC988"/>
      <c r="AD988"/>
      <c r="AE988"/>
      <c r="AF988"/>
      <c r="AG988"/>
      <c r="AH988"/>
    </row>
    <row r="989" spans="2:34" s="7" customFormat="1">
      <c r="B989"/>
      <c r="C989"/>
      <c r="D989"/>
      <c r="E989"/>
      <c r="F989"/>
      <c r="G989"/>
      <c r="H989"/>
      <c r="I989"/>
      <c r="J989"/>
      <c r="K989"/>
      <c r="L989"/>
      <c r="M989"/>
      <c r="N989"/>
      <c r="O989"/>
      <c r="P989"/>
      <c r="Q989"/>
      <c r="R989"/>
      <c r="S989"/>
      <c r="T989"/>
      <c r="U989"/>
      <c r="V989"/>
      <c r="W989"/>
      <c r="X989"/>
      <c r="Y989"/>
      <c r="Z989"/>
      <c r="AA989"/>
      <c r="AB989"/>
      <c r="AC989"/>
      <c r="AD989"/>
      <c r="AE989"/>
      <c r="AF989"/>
      <c r="AG989"/>
      <c r="AH989"/>
    </row>
    <row r="990" spans="2:34" s="7" customFormat="1">
      <c r="B990"/>
      <c r="C990"/>
      <c r="D990"/>
      <c r="E990"/>
      <c r="F990"/>
      <c r="G990"/>
      <c r="H990"/>
      <c r="I990"/>
      <c r="J990"/>
      <c r="K990"/>
      <c r="L990"/>
      <c r="M990"/>
      <c r="N990"/>
      <c r="O990"/>
      <c r="P990"/>
      <c r="Q990"/>
      <c r="R990"/>
      <c r="S990"/>
      <c r="T990"/>
      <c r="U990"/>
      <c r="V990"/>
      <c r="W990"/>
      <c r="X990"/>
      <c r="Y990"/>
      <c r="Z990"/>
      <c r="AA990"/>
      <c r="AB990"/>
      <c r="AC990"/>
      <c r="AD990"/>
      <c r="AE990"/>
      <c r="AF990"/>
      <c r="AG990"/>
      <c r="AH990"/>
    </row>
    <row r="991" spans="2:34" s="7" customFormat="1">
      <c r="B991"/>
      <c r="C991"/>
      <c r="D991"/>
      <c r="E991"/>
      <c r="F991"/>
      <c r="G991"/>
      <c r="H991"/>
      <c r="I991"/>
      <c r="J991"/>
      <c r="K991"/>
      <c r="L991"/>
      <c r="M991"/>
      <c r="N991"/>
      <c r="O991"/>
      <c r="P991"/>
      <c r="Q991"/>
      <c r="R991"/>
      <c r="S991"/>
      <c r="T991"/>
      <c r="U991"/>
      <c r="V991"/>
      <c r="W991"/>
      <c r="X991"/>
      <c r="Y991"/>
      <c r="Z991"/>
      <c r="AA991"/>
      <c r="AB991"/>
      <c r="AC991"/>
      <c r="AD991"/>
      <c r="AE991"/>
      <c r="AF991"/>
      <c r="AG991"/>
      <c r="AH991"/>
    </row>
    <row r="992" spans="2:34" s="7" customFormat="1">
      <c r="B992"/>
      <c r="C992"/>
      <c r="D992"/>
      <c r="E992"/>
      <c r="F992"/>
      <c r="G992"/>
      <c r="H992"/>
      <c r="I992"/>
      <c r="J992"/>
      <c r="K992"/>
      <c r="L992"/>
      <c r="M992"/>
      <c r="N992"/>
      <c r="O992"/>
      <c r="P992"/>
      <c r="Q992"/>
      <c r="R992"/>
      <c r="S992"/>
      <c r="T992"/>
      <c r="U992"/>
      <c r="V992"/>
      <c r="W992"/>
      <c r="X992"/>
      <c r="Y992"/>
      <c r="Z992"/>
      <c r="AA992"/>
      <c r="AB992"/>
      <c r="AC992"/>
      <c r="AD992"/>
      <c r="AE992"/>
      <c r="AF992"/>
      <c r="AG992"/>
      <c r="AH992"/>
    </row>
    <row r="993" spans="2:34" s="7" customFormat="1">
      <c r="B993"/>
      <c r="C993"/>
      <c r="D993"/>
      <c r="E993"/>
      <c r="F993"/>
      <c r="G993"/>
      <c r="H993"/>
      <c r="I993"/>
      <c r="J993"/>
      <c r="K993"/>
      <c r="L993"/>
      <c r="M993"/>
      <c r="N993"/>
      <c r="O993"/>
      <c r="P993"/>
      <c r="Q993"/>
      <c r="R993"/>
      <c r="S993"/>
      <c r="T993"/>
      <c r="U993"/>
      <c r="V993"/>
      <c r="W993"/>
      <c r="X993"/>
      <c r="Y993"/>
      <c r="Z993"/>
      <c r="AA993"/>
      <c r="AB993"/>
      <c r="AC993"/>
      <c r="AD993"/>
      <c r="AE993"/>
      <c r="AF993"/>
      <c r="AG993"/>
      <c r="AH993"/>
    </row>
    <row r="994" spans="2:34" s="7" customFormat="1">
      <c r="B994"/>
      <c r="C994"/>
      <c r="D994"/>
      <c r="E994"/>
      <c r="F994"/>
      <c r="G994"/>
      <c r="H994"/>
      <c r="I994"/>
      <c r="J994"/>
      <c r="K994"/>
      <c r="L994"/>
      <c r="M994"/>
      <c r="N994"/>
      <c r="O994"/>
      <c r="P994"/>
      <c r="Q994"/>
      <c r="R994"/>
      <c r="S994"/>
      <c r="T994"/>
      <c r="U994"/>
      <c r="V994"/>
      <c r="W994"/>
      <c r="X994"/>
      <c r="Y994"/>
      <c r="Z994"/>
      <c r="AA994"/>
      <c r="AB994"/>
      <c r="AC994"/>
      <c r="AD994"/>
      <c r="AE994"/>
      <c r="AF994"/>
      <c r="AG994"/>
      <c r="AH994"/>
    </row>
    <row r="995" spans="2:34" s="7" customFormat="1">
      <c r="B995"/>
      <c r="C995"/>
      <c r="D995"/>
      <c r="E995"/>
      <c r="F995"/>
      <c r="G995"/>
      <c r="H995"/>
      <c r="I995"/>
      <c r="J995"/>
      <c r="K995"/>
      <c r="L995"/>
      <c r="M995"/>
      <c r="N995"/>
      <c r="O995"/>
      <c r="P995"/>
      <c r="Q995"/>
      <c r="R995"/>
      <c r="S995"/>
      <c r="T995"/>
      <c r="U995"/>
      <c r="V995"/>
      <c r="W995"/>
      <c r="X995"/>
      <c r="Y995"/>
      <c r="Z995"/>
      <c r="AA995"/>
      <c r="AB995"/>
      <c r="AC995"/>
      <c r="AD995"/>
      <c r="AE995"/>
      <c r="AF995"/>
      <c r="AG995"/>
      <c r="AH995"/>
    </row>
    <row r="996" spans="2:34" s="7" customFormat="1">
      <c r="B996"/>
      <c r="C996"/>
      <c r="D996"/>
      <c r="E996"/>
      <c r="F996"/>
      <c r="G996"/>
      <c r="H996"/>
      <c r="I996"/>
      <c r="J996"/>
      <c r="K996"/>
      <c r="L996"/>
      <c r="M996"/>
      <c r="N996"/>
      <c r="O996"/>
      <c r="P996"/>
      <c r="Q996"/>
      <c r="R996"/>
      <c r="S996"/>
      <c r="T996"/>
      <c r="U996"/>
      <c r="V996"/>
      <c r="W996"/>
      <c r="X996"/>
      <c r="Y996"/>
      <c r="Z996"/>
      <c r="AA996"/>
      <c r="AB996"/>
      <c r="AC996"/>
      <c r="AD996"/>
      <c r="AE996"/>
      <c r="AF996"/>
      <c r="AG996"/>
      <c r="AH996"/>
    </row>
    <row r="997" spans="2:34" s="7" customFormat="1">
      <c r="B997"/>
      <c r="C997"/>
      <c r="D997"/>
      <c r="E997"/>
      <c r="F997"/>
      <c r="G997"/>
      <c r="H997"/>
      <c r="I997"/>
      <c r="J997"/>
      <c r="K997"/>
      <c r="L997"/>
      <c r="M997"/>
      <c r="N997"/>
      <c r="O997"/>
      <c r="P997"/>
      <c r="Q997"/>
      <c r="R997"/>
      <c r="S997"/>
      <c r="T997"/>
      <c r="U997"/>
      <c r="V997"/>
      <c r="W997"/>
      <c r="X997"/>
      <c r="Y997"/>
      <c r="Z997"/>
      <c r="AA997"/>
      <c r="AB997"/>
      <c r="AC997"/>
      <c r="AD997"/>
      <c r="AE997"/>
      <c r="AF997"/>
      <c r="AG997"/>
      <c r="AH997"/>
    </row>
    <row r="998" spans="2:34" s="7" customFormat="1">
      <c r="B998"/>
      <c r="C998"/>
      <c r="D998"/>
      <c r="E998"/>
      <c r="F998"/>
      <c r="G998"/>
      <c r="H998"/>
      <c r="I998"/>
      <c r="J998"/>
      <c r="K998"/>
      <c r="L998"/>
      <c r="M998"/>
      <c r="N998"/>
      <c r="O998"/>
      <c r="P998"/>
      <c r="Q998"/>
      <c r="R998"/>
      <c r="S998"/>
      <c r="T998"/>
      <c r="U998"/>
      <c r="V998"/>
      <c r="W998"/>
      <c r="X998"/>
      <c r="Y998"/>
      <c r="Z998"/>
      <c r="AA998"/>
      <c r="AB998"/>
      <c r="AC998"/>
      <c r="AD998"/>
      <c r="AE998"/>
      <c r="AF998"/>
      <c r="AG998"/>
      <c r="AH998"/>
    </row>
    <row r="999" spans="2:34" s="7" customFormat="1">
      <c r="B999"/>
      <c r="C999"/>
      <c r="D999"/>
      <c r="E999"/>
      <c r="F999"/>
      <c r="G999"/>
      <c r="H999"/>
      <c r="I999"/>
      <c r="J999"/>
      <c r="K999"/>
      <c r="L999"/>
      <c r="M999"/>
      <c r="N999"/>
      <c r="O999"/>
      <c r="P999"/>
      <c r="Q999"/>
      <c r="R999"/>
      <c r="S999"/>
      <c r="T999"/>
      <c r="U999"/>
      <c r="V999"/>
      <c r="W999"/>
      <c r="X999"/>
      <c r="Y999"/>
      <c r="Z999"/>
      <c r="AA999"/>
      <c r="AB999"/>
      <c r="AC999"/>
      <c r="AD999"/>
      <c r="AE999"/>
      <c r="AF999"/>
      <c r="AG999"/>
      <c r="AH999"/>
    </row>
    <row r="1000" spans="2:34" s="7" customFormat="1">
      <c r="B1000"/>
      <c r="C1000"/>
      <c r="D1000"/>
      <c r="E1000"/>
      <c r="F1000"/>
      <c r="G1000"/>
      <c r="H1000"/>
      <c r="I1000"/>
      <c r="J1000"/>
      <c r="K1000"/>
      <c r="L1000"/>
      <c r="M1000"/>
      <c r="N1000"/>
      <c r="O1000"/>
      <c r="P1000"/>
      <c r="Q1000"/>
      <c r="R1000"/>
      <c r="S1000"/>
      <c r="T1000"/>
      <c r="U1000"/>
      <c r="V1000"/>
      <c r="W1000"/>
      <c r="X1000"/>
      <c r="Y1000"/>
      <c r="Z1000"/>
      <c r="AA1000"/>
      <c r="AB1000"/>
      <c r="AC1000"/>
      <c r="AD1000"/>
      <c r="AE1000"/>
      <c r="AF1000"/>
      <c r="AG1000"/>
      <c r="AH1000"/>
    </row>
    <row r="1001" spans="2:34" s="7" customFormat="1">
      <c r="B1001"/>
      <c r="C1001"/>
      <c r="D1001"/>
      <c r="E1001"/>
      <c r="F1001"/>
      <c r="G1001"/>
      <c r="H1001"/>
      <c r="I1001"/>
      <c r="J1001"/>
      <c r="K1001"/>
      <c r="L1001"/>
      <c r="M1001"/>
      <c r="N1001"/>
      <c r="O1001"/>
      <c r="P1001"/>
      <c r="Q1001"/>
      <c r="R1001"/>
      <c r="S1001"/>
      <c r="T1001"/>
      <c r="U1001"/>
      <c r="V1001"/>
      <c r="W1001"/>
      <c r="X1001"/>
      <c r="Y1001"/>
      <c r="Z1001"/>
      <c r="AA1001"/>
      <c r="AB1001"/>
      <c r="AC1001"/>
      <c r="AD1001"/>
      <c r="AE1001"/>
      <c r="AF1001"/>
      <c r="AG1001"/>
      <c r="AH1001"/>
    </row>
    <row r="1002" spans="2:34" s="7" customFormat="1">
      <c r="B1002"/>
      <c r="C1002"/>
      <c r="D1002"/>
      <c r="E1002"/>
      <c r="F1002"/>
      <c r="G1002"/>
      <c r="H1002"/>
      <c r="I1002"/>
      <c r="J1002"/>
      <c r="K1002"/>
      <c r="L1002"/>
      <c r="M1002"/>
      <c r="N1002"/>
      <c r="O1002"/>
      <c r="P1002"/>
      <c r="Q1002"/>
      <c r="R1002"/>
      <c r="S1002"/>
      <c r="T1002"/>
      <c r="U1002"/>
      <c r="V1002"/>
      <c r="W1002"/>
      <c r="X1002"/>
      <c r="Y1002"/>
      <c r="Z1002"/>
      <c r="AA1002"/>
      <c r="AB1002"/>
      <c r="AC1002"/>
      <c r="AD1002"/>
      <c r="AE1002"/>
      <c r="AF1002"/>
      <c r="AG1002"/>
      <c r="AH1002"/>
    </row>
    <row r="1003" spans="2:34" s="7" customFormat="1">
      <c r="B1003"/>
      <c r="C1003"/>
      <c r="D1003"/>
      <c r="E1003"/>
      <c r="F1003"/>
      <c r="G1003"/>
      <c r="H1003"/>
      <c r="I1003"/>
      <c r="J1003"/>
      <c r="K1003"/>
      <c r="L1003"/>
      <c r="M1003"/>
      <c r="N1003"/>
      <c r="O1003"/>
      <c r="P1003"/>
      <c r="Q1003"/>
      <c r="R1003"/>
      <c r="S1003"/>
      <c r="T1003"/>
      <c r="U1003"/>
      <c r="V1003"/>
      <c r="W1003"/>
      <c r="X1003"/>
      <c r="Y1003"/>
      <c r="Z1003"/>
      <c r="AA1003"/>
      <c r="AB1003"/>
      <c r="AC1003"/>
      <c r="AD1003"/>
      <c r="AE1003"/>
      <c r="AF1003"/>
      <c r="AG1003"/>
      <c r="AH1003"/>
    </row>
    <row r="1004" spans="2:34" s="7" customFormat="1">
      <c r="B1004"/>
      <c r="C1004"/>
      <c r="D1004"/>
      <c r="E1004"/>
      <c r="F1004"/>
      <c r="G1004"/>
      <c r="H1004"/>
      <c r="I1004"/>
      <c r="J1004"/>
      <c r="K1004"/>
      <c r="L1004"/>
      <c r="M1004"/>
      <c r="N1004"/>
      <c r="O1004"/>
      <c r="P1004"/>
      <c r="Q1004"/>
      <c r="R1004"/>
      <c r="S1004"/>
      <c r="T1004"/>
      <c r="U1004"/>
      <c r="V1004"/>
      <c r="W1004"/>
      <c r="X1004"/>
      <c r="Y1004"/>
      <c r="Z1004"/>
      <c r="AA1004"/>
      <c r="AB1004"/>
      <c r="AC1004"/>
      <c r="AD1004"/>
      <c r="AE1004"/>
      <c r="AF1004"/>
      <c r="AG1004"/>
      <c r="AH1004"/>
    </row>
    <row r="1005" spans="2:34" s="7" customFormat="1">
      <c r="B1005"/>
      <c r="C1005"/>
      <c r="D1005"/>
      <c r="E1005"/>
      <c r="F1005"/>
      <c r="G1005"/>
      <c r="H1005"/>
      <c r="I1005"/>
      <c r="J1005"/>
      <c r="K1005"/>
      <c r="L1005"/>
      <c r="M1005"/>
      <c r="N1005"/>
      <c r="O1005"/>
      <c r="P1005"/>
      <c r="Q1005"/>
      <c r="R1005"/>
      <c r="S1005"/>
      <c r="T1005"/>
      <c r="U1005"/>
      <c r="V1005"/>
      <c r="W1005"/>
      <c r="X1005"/>
      <c r="Y1005"/>
      <c r="Z1005"/>
      <c r="AA1005"/>
      <c r="AB1005"/>
      <c r="AC1005"/>
      <c r="AD1005"/>
      <c r="AE1005"/>
      <c r="AF1005"/>
      <c r="AG1005"/>
      <c r="AH1005"/>
    </row>
    <row r="1006" spans="2:34" s="7" customFormat="1">
      <c r="B1006"/>
      <c r="C1006"/>
      <c r="D1006"/>
      <c r="E1006"/>
      <c r="F1006"/>
      <c r="G1006"/>
      <c r="H1006"/>
      <c r="I1006"/>
      <c r="J1006"/>
      <c r="K1006"/>
      <c r="L1006"/>
      <c r="M1006"/>
      <c r="N1006"/>
      <c r="O1006"/>
      <c r="P1006"/>
      <c r="Q1006"/>
      <c r="R1006"/>
      <c r="S1006"/>
      <c r="T1006"/>
      <c r="U1006"/>
      <c r="V1006"/>
      <c r="W1006"/>
      <c r="X1006"/>
      <c r="Y1006"/>
      <c r="Z1006"/>
      <c r="AA1006"/>
      <c r="AB1006"/>
      <c r="AC1006"/>
      <c r="AD1006"/>
      <c r="AE1006"/>
      <c r="AF1006"/>
      <c r="AG1006"/>
      <c r="AH1006"/>
    </row>
    <row r="1007" spans="2:34" s="7" customFormat="1">
      <c r="B1007"/>
      <c r="C1007"/>
      <c r="D1007"/>
      <c r="E1007"/>
      <c r="F1007"/>
      <c r="G1007"/>
      <c r="H1007"/>
      <c r="I1007"/>
      <c r="J1007"/>
      <c r="K1007"/>
      <c r="L1007"/>
      <c r="M1007"/>
      <c r="N1007"/>
      <c r="O1007"/>
      <c r="P1007"/>
      <c r="Q1007"/>
      <c r="R1007"/>
      <c r="S1007"/>
      <c r="T1007"/>
      <c r="U1007"/>
      <c r="V1007"/>
      <c r="W1007"/>
      <c r="X1007"/>
      <c r="Y1007"/>
      <c r="Z1007"/>
      <c r="AA1007"/>
      <c r="AB1007"/>
      <c r="AC1007"/>
      <c r="AD1007"/>
      <c r="AE1007"/>
      <c r="AF1007"/>
      <c r="AG1007"/>
      <c r="AH1007"/>
    </row>
    <row r="1008" spans="2:34" s="7" customFormat="1">
      <c r="B1008"/>
      <c r="C1008"/>
      <c r="D1008"/>
      <c r="E1008"/>
      <c r="F1008"/>
      <c r="G1008"/>
      <c r="H1008"/>
      <c r="I1008"/>
      <c r="J1008"/>
      <c r="K1008"/>
      <c r="L1008"/>
      <c r="M1008"/>
      <c r="N1008"/>
      <c r="O1008"/>
      <c r="P1008"/>
      <c r="Q1008"/>
      <c r="R1008"/>
      <c r="S1008"/>
      <c r="T1008"/>
      <c r="U1008"/>
      <c r="V1008"/>
      <c r="W1008"/>
      <c r="X1008"/>
      <c r="Y1008"/>
      <c r="Z1008"/>
      <c r="AA1008"/>
      <c r="AB1008"/>
      <c r="AC1008"/>
      <c r="AD1008"/>
      <c r="AE1008"/>
      <c r="AF1008"/>
      <c r="AG1008"/>
      <c r="AH1008"/>
    </row>
    <row r="1009" spans="2:34" s="7" customFormat="1">
      <c r="B1009"/>
      <c r="C1009"/>
      <c r="D1009"/>
      <c r="E1009"/>
      <c r="F1009"/>
      <c r="G1009"/>
      <c r="H1009"/>
      <c r="I1009"/>
      <c r="J1009"/>
      <c r="K1009"/>
      <c r="L1009"/>
      <c r="M1009"/>
      <c r="N1009"/>
      <c r="O1009"/>
      <c r="P1009"/>
      <c r="Q1009"/>
      <c r="R1009"/>
      <c r="S1009"/>
      <c r="T1009"/>
      <c r="U1009"/>
      <c r="V1009"/>
      <c r="W1009"/>
      <c r="X1009"/>
      <c r="Y1009"/>
      <c r="Z1009"/>
      <c r="AA1009"/>
      <c r="AB1009"/>
      <c r="AC1009"/>
      <c r="AD1009"/>
      <c r="AE1009"/>
      <c r="AF1009"/>
      <c r="AG1009"/>
      <c r="AH1009"/>
    </row>
    <row r="1010" spans="2:34" s="7" customFormat="1">
      <c r="B1010"/>
      <c r="C1010"/>
      <c r="D1010"/>
      <c r="E1010"/>
      <c r="F1010"/>
      <c r="G1010"/>
      <c r="H1010"/>
      <c r="I1010"/>
      <c r="J1010"/>
      <c r="K1010"/>
      <c r="L1010"/>
      <c r="M1010"/>
      <c r="N1010"/>
      <c r="O1010"/>
      <c r="P1010"/>
      <c r="Q1010"/>
      <c r="R1010"/>
      <c r="S1010"/>
      <c r="T1010"/>
      <c r="U1010"/>
      <c r="V1010"/>
      <c r="W1010"/>
      <c r="X1010"/>
      <c r="Y1010"/>
      <c r="Z1010"/>
      <c r="AA1010"/>
      <c r="AB1010"/>
      <c r="AC1010"/>
      <c r="AD1010"/>
      <c r="AE1010"/>
      <c r="AF1010"/>
      <c r="AG1010"/>
      <c r="AH1010"/>
    </row>
    <row r="1011" spans="2:34" s="7" customFormat="1">
      <c r="B1011"/>
      <c r="C1011"/>
      <c r="D1011"/>
      <c r="E1011"/>
      <c r="F1011"/>
      <c r="G1011"/>
      <c r="H1011"/>
      <c r="I1011"/>
      <c r="J1011"/>
      <c r="K1011"/>
      <c r="L1011"/>
      <c r="M1011"/>
      <c r="N1011"/>
      <c r="O1011"/>
      <c r="P1011"/>
      <c r="Q1011"/>
      <c r="R1011"/>
      <c r="S1011"/>
      <c r="T1011"/>
      <c r="U1011"/>
      <c r="V1011"/>
      <c r="W1011"/>
      <c r="X1011"/>
      <c r="Y1011"/>
      <c r="Z1011"/>
      <c r="AA1011"/>
      <c r="AB1011"/>
      <c r="AC1011"/>
      <c r="AD1011"/>
      <c r="AE1011"/>
      <c r="AF1011"/>
      <c r="AG1011"/>
      <c r="AH1011"/>
    </row>
    <row r="1012" spans="2:34" s="7" customFormat="1">
      <c r="B1012"/>
      <c r="C1012"/>
      <c r="D1012"/>
      <c r="E1012"/>
      <c r="F1012"/>
      <c r="G1012"/>
      <c r="H1012"/>
      <c r="I1012"/>
      <c r="J1012"/>
      <c r="K1012"/>
      <c r="L1012"/>
      <c r="M1012"/>
      <c r="N1012"/>
      <c r="O1012"/>
      <c r="P1012"/>
      <c r="Q1012"/>
      <c r="R1012"/>
      <c r="S1012"/>
      <c r="T1012"/>
      <c r="U1012"/>
      <c r="V1012"/>
      <c r="W1012"/>
      <c r="X1012"/>
      <c r="Y1012"/>
      <c r="Z1012"/>
      <c r="AA1012"/>
      <c r="AB1012"/>
      <c r="AC1012"/>
      <c r="AD1012"/>
      <c r="AE1012"/>
      <c r="AF1012"/>
      <c r="AG1012"/>
      <c r="AH1012"/>
    </row>
    <row r="1013" spans="2:34" s="7" customFormat="1">
      <c r="B1013"/>
      <c r="C1013"/>
      <c r="D1013"/>
      <c r="E1013"/>
      <c r="F1013"/>
      <c r="G1013"/>
      <c r="H1013"/>
      <c r="I1013"/>
      <c r="J1013"/>
      <c r="K1013"/>
      <c r="L1013"/>
      <c r="M1013"/>
      <c r="N1013"/>
      <c r="O1013"/>
      <c r="P1013"/>
      <c r="Q1013"/>
      <c r="R1013"/>
      <c r="S1013"/>
      <c r="T1013"/>
      <c r="U1013"/>
      <c r="V1013"/>
      <c r="W1013"/>
      <c r="X1013"/>
      <c r="Y1013"/>
      <c r="Z1013"/>
      <c r="AA1013"/>
      <c r="AB1013"/>
      <c r="AC1013"/>
      <c r="AD1013"/>
      <c r="AE1013"/>
      <c r="AF1013"/>
      <c r="AG1013"/>
      <c r="AH1013"/>
    </row>
    <row r="1014" spans="2:34" s="7" customFormat="1">
      <c r="B1014"/>
      <c r="C1014"/>
      <c r="D1014"/>
      <c r="E1014"/>
      <c r="F1014"/>
      <c r="G1014"/>
      <c r="H1014"/>
      <c r="I1014"/>
      <c r="J1014"/>
      <c r="K1014"/>
      <c r="L1014"/>
      <c r="M1014"/>
      <c r="N1014"/>
      <c r="O1014"/>
      <c r="P1014"/>
      <c r="Q1014"/>
      <c r="R1014"/>
      <c r="S1014"/>
      <c r="T1014"/>
      <c r="U1014"/>
      <c r="V1014"/>
      <c r="W1014"/>
      <c r="X1014"/>
      <c r="Y1014"/>
      <c r="Z1014"/>
      <c r="AA1014"/>
      <c r="AB1014"/>
      <c r="AC1014"/>
      <c r="AD1014"/>
      <c r="AE1014"/>
      <c r="AF1014"/>
      <c r="AG1014"/>
      <c r="AH1014"/>
    </row>
    <row r="1015" spans="2:34" s="7" customFormat="1">
      <c r="B1015"/>
      <c r="C1015"/>
      <c r="D1015"/>
      <c r="E1015"/>
      <c r="F1015"/>
      <c r="G1015"/>
      <c r="H1015"/>
      <c r="I1015"/>
      <c r="J1015"/>
      <c r="K1015"/>
      <c r="L1015"/>
      <c r="M1015"/>
      <c r="N1015"/>
      <c r="O1015"/>
      <c r="P1015"/>
      <c r="Q1015"/>
      <c r="R1015"/>
      <c r="S1015"/>
      <c r="T1015"/>
      <c r="U1015"/>
      <c r="V1015"/>
      <c r="W1015"/>
      <c r="X1015"/>
      <c r="Y1015"/>
      <c r="Z1015"/>
      <c r="AA1015"/>
      <c r="AB1015"/>
      <c r="AC1015"/>
      <c r="AD1015"/>
      <c r="AE1015"/>
      <c r="AF1015"/>
      <c r="AG1015"/>
      <c r="AH1015"/>
    </row>
    <row r="1016" spans="2:34" s="7" customFormat="1">
      <c r="B1016"/>
      <c r="C1016"/>
      <c r="D1016"/>
      <c r="E1016"/>
      <c r="F1016"/>
      <c r="G1016"/>
      <c r="H1016"/>
      <c r="I1016"/>
      <c r="J1016"/>
      <c r="K1016"/>
      <c r="L1016"/>
      <c r="M1016"/>
      <c r="N1016"/>
      <c r="O1016"/>
      <c r="P1016"/>
      <c r="Q1016"/>
      <c r="R1016"/>
      <c r="S1016"/>
      <c r="T1016"/>
      <c r="U1016"/>
      <c r="V1016"/>
      <c r="W1016"/>
      <c r="X1016"/>
      <c r="Y1016"/>
      <c r="Z1016"/>
      <c r="AA1016"/>
      <c r="AB1016"/>
      <c r="AC1016"/>
      <c r="AD1016"/>
      <c r="AE1016"/>
      <c r="AF1016"/>
      <c r="AG1016"/>
      <c r="AH1016"/>
    </row>
    <row r="1017" spans="2:34" s="7" customFormat="1">
      <c r="B1017"/>
      <c r="C1017"/>
      <c r="D1017"/>
      <c r="E1017"/>
      <c r="F1017"/>
      <c r="G1017"/>
      <c r="H1017"/>
      <c r="I1017"/>
      <c r="J1017"/>
      <c r="K1017"/>
      <c r="L1017"/>
      <c r="M1017"/>
      <c r="N1017"/>
      <c r="O1017"/>
      <c r="P1017"/>
      <c r="Q1017"/>
      <c r="R1017"/>
      <c r="S1017"/>
      <c r="T1017"/>
      <c r="U1017"/>
      <c r="V1017"/>
      <c r="W1017"/>
      <c r="X1017"/>
      <c r="Y1017"/>
      <c r="Z1017"/>
      <c r="AA1017"/>
      <c r="AB1017"/>
      <c r="AC1017"/>
      <c r="AD1017"/>
      <c r="AE1017"/>
      <c r="AF1017"/>
      <c r="AG1017"/>
      <c r="AH1017"/>
    </row>
    <row r="1018" spans="2:34" s="7" customFormat="1">
      <c r="B1018"/>
      <c r="C1018"/>
      <c r="D1018"/>
      <c r="E1018"/>
      <c r="F1018"/>
      <c r="G1018"/>
      <c r="H1018"/>
      <c r="I1018"/>
      <c r="J1018"/>
      <c r="K1018"/>
      <c r="L1018"/>
      <c r="M1018"/>
      <c r="N1018"/>
      <c r="O1018"/>
      <c r="P1018"/>
      <c r="Q1018"/>
      <c r="R1018"/>
      <c r="S1018"/>
      <c r="T1018"/>
      <c r="U1018"/>
      <c r="V1018"/>
      <c r="W1018"/>
      <c r="X1018"/>
      <c r="Y1018"/>
      <c r="Z1018"/>
      <c r="AA1018"/>
      <c r="AB1018"/>
      <c r="AC1018"/>
      <c r="AD1018"/>
      <c r="AE1018"/>
      <c r="AF1018"/>
      <c r="AG1018"/>
      <c r="AH1018"/>
    </row>
    <row r="1019" spans="2:34" s="7" customFormat="1">
      <c r="B1019"/>
      <c r="C1019"/>
      <c r="D1019"/>
      <c r="E1019"/>
      <c r="F1019"/>
      <c r="G1019"/>
      <c r="H1019"/>
      <c r="I1019"/>
      <c r="J1019"/>
      <c r="K1019"/>
      <c r="L1019"/>
      <c r="M1019"/>
      <c r="N1019"/>
      <c r="O1019"/>
      <c r="P1019"/>
      <c r="Q1019"/>
      <c r="R1019"/>
      <c r="S1019"/>
      <c r="T1019"/>
      <c r="U1019"/>
      <c r="V1019"/>
      <c r="W1019"/>
      <c r="X1019"/>
      <c r="Y1019"/>
      <c r="Z1019"/>
      <c r="AA1019"/>
      <c r="AB1019"/>
      <c r="AC1019"/>
      <c r="AD1019"/>
      <c r="AE1019"/>
      <c r="AF1019"/>
      <c r="AG1019"/>
      <c r="AH1019"/>
    </row>
    <row r="1020" spans="2:34" s="7" customFormat="1">
      <c r="B1020"/>
      <c r="C1020"/>
      <c r="D1020"/>
      <c r="E1020"/>
      <c r="F1020"/>
      <c r="G1020"/>
      <c r="H1020"/>
      <c r="I1020"/>
      <c r="J1020"/>
      <c r="K1020"/>
      <c r="L1020"/>
      <c r="M1020"/>
      <c r="N1020"/>
      <c r="O1020"/>
      <c r="P1020"/>
      <c r="Q1020"/>
      <c r="R1020"/>
      <c r="S1020"/>
      <c r="T1020"/>
      <c r="U1020"/>
      <c r="V1020"/>
      <c r="W1020"/>
      <c r="X1020"/>
      <c r="Y1020"/>
      <c r="Z1020"/>
      <c r="AA1020"/>
      <c r="AB1020"/>
      <c r="AC1020"/>
      <c r="AD1020"/>
      <c r="AE1020"/>
      <c r="AF1020"/>
      <c r="AG1020"/>
      <c r="AH1020"/>
    </row>
    <row r="1021" spans="2:34" s="7" customFormat="1">
      <c r="B1021"/>
      <c r="C1021"/>
      <c r="D1021"/>
      <c r="E1021"/>
      <c r="F1021"/>
      <c r="G1021"/>
      <c r="H1021"/>
      <c r="I1021"/>
      <c r="J1021"/>
      <c r="K1021"/>
      <c r="L1021"/>
      <c r="M1021"/>
      <c r="N1021"/>
      <c r="O1021"/>
      <c r="P1021"/>
      <c r="Q1021"/>
      <c r="R1021"/>
      <c r="S1021"/>
      <c r="T1021"/>
      <c r="U1021"/>
      <c r="V1021"/>
      <c r="W1021"/>
      <c r="X1021"/>
      <c r="Y1021"/>
      <c r="Z1021"/>
      <c r="AA1021"/>
      <c r="AB1021"/>
      <c r="AC1021"/>
      <c r="AD1021"/>
      <c r="AE1021"/>
      <c r="AF1021"/>
      <c r="AG1021"/>
      <c r="AH1021"/>
    </row>
    <row r="1022" spans="2:34" s="7" customFormat="1">
      <c r="B1022"/>
      <c r="C1022"/>
      <c r="D1022"/>
      <c r="E1022"/>
      <c r="F1022"/>
      <c r="G1022"/>
      <c r="H1022"/>
      <c r="I1022"/>
      <c r="J1022"/>
      <c r="K1022"/>
      <c r="L1022"/>
      <c r="M1022"/>
      <c r="N1022"/>
      <c r="O1022"/>
      <c r="P1022"/>
      <c r="Q1022"/>
      <c r="R1022"/>
      <c r="S1022"/>
      <c r="T1022"/>
      <c r="U1022"/>
      <c r="V1022"/>
      <c r="W1022"/>
      <c r="X1022"/>
      <c r="Y1022"/>
      <c r="Z1022"/>
      <c r="AA1022"/>
      <c r="AB1022"/>
      <c r="AC1022"/>
      <c r="AD1022"/>
      <c r="AE1022"/>
      <c r="AF1022"/>
      <c r="AG1022"/>
      <c r="AH1022"/>
    </row>
    <row r="1023" spans="2:34" s="7" customFormat="1">
      <c r="B1023"/>
      <c r="C1023"/>
      <c r="D1023"/>
      <c r="E1023"/>
      <c r="F1023"/>
      <c r="G1023"/>
      <c r="H1023"/>
      <c r="I1023"/>
      <c r="J1023"/>
      <c r="K1023"/>
      <c r="L1023"/>
      <c r="M1023"/>
      <c r="N1023"/>
      <c r="O1023"/>
      <c r="P1023"/>
      <c r="Q1023"/>
      <c r="R1023"/>
      <c r="S1023"/>
      <c r="T1023"/>
      <c r="U1023"/>
      <c r="V1023"/>
      <c r="W1023"/>
      <c r="X1023"/>
      <c r="Y1023"/>
      <c r="Z1023"/>
      <c r="AA1023"/>
      <c r="AB1023"/>
      <c r="AC1023"/>
      <c r="AD1023"/>
      <c r="AE1023"/>
      <c r="AF1023"/>
      <c r="AG1023"/>
      <c r="AH1023"/>
    </row>
    <row r="1024" spans="2:34" s="7" customFormat="1">
      <c r="B1024"/>
      <c r="C1024"/>
      <c r="D1024"/>
      <c r="E1024"/>
      <c r="F1024"/>
      <c r="G1024"/>
      <c r="H1024"/>
      <c r="I1024"/>
      <c r="J1024"/>
      <c r="K1024"/>
      <c r="L1024"/>
      <c r="M1024"/>
      <c r="N1024"/>
      <c r="O1024"/>
      <c r="P1024"/>
      <c r="Q1024"/>
      <c r="R1024"/>
      <c r="S1024"/>
      <c r="T1024"/>
      <c r="U1024"/>
      <c r="V1024"/>
      <c r="W1024"/>
      <c r="X1024"/>
      <c r="Y1024"/>
      <c r="Z1024"/>
      <c r="AA1024"/>
      <c r="AB1024"/>
      <c r="AC1024"/>
      <c r="AD1024"/>
      <c r="AE1024"/>
      <c r="AF1024"/>
      <c r="AG1024"/>
      <c r="AH1024"/>
    </row>
    <row r="1025" spans="2:34" s="7" customFormat="1">
      <c r="B1025"/>
      <c r="C1025"/>
      <c r="D1025"/>
      <c r="E1025"/>
      <c r="F1025"/>
      <c r="G1025"/>
      <c r="H1025"/>
      <c r="I1025"/>
      <c r="J1025"/>
      <c r="K1025"/>
      <c r="L1025"/>
      <c r="M1025"/>
      <c r="N1025"/>
      <c r="O1025"/>
      <c r="P1025"/>
      <c r="Q1025"/>
      <c r="R1025"/>
      <c r="S1025"/>
      <c r="T1025"/>
      <c r="U1025"/>
      <c r="V1025"/>
      <c r="W1025"/>
      <c r="X1025"/>
      <c r="Y1025"/>
      <c r="Z1025"/>
      <c r="AA1025"/>
      <c r="AB1025"/>
      <c r="AC1025"/>
      <c r="AD1025"/>
      <c r="AE1025"/>
      <c r="AF1025"/>
      <c r="AG1025"/>
      <c r="AH1025"/>
    </row>
    <row r="1026" spans="2:34" s="7" customFormat="1">
      <c r="B1026"/>
      <c r="C1026"/>
      <c r="D1026"/>
      <c r="E1026"/>
      <c r="F1026"/>
      <c r="G1026"/>
      <c r="H1026"/>
      <c r="I1026"/>
      <c r="J1026"/>
      <c r="K1026"/>
      <c r="L1026"/>
      <c r="M1026"/>
      <c r="N1026"/>
      <c r="O1026"/>
      <c r="P1026"/>
      <c r="Q1026"/>
      <c r="R1026"/>
      <c r="S1026"/>
      <c r="T1026"/>
      <c r="U1026"/>
      <c r="V1026"/>
      <c r="W1026"/>
      <c r="X1026"/>
      <c r="Y1026"/>
      <c r="Z1026"/>
      <c r="AA1026"/>
      <c r="AB1026"/>
      <c r="AC1026"/>
      <c r="AD1026"/>
      <c r="AE1026"/>
      <c r="AF1026"/>
      <c r="AG1026"/>
      <c r="AH1026"/>
    </row>
    <row r="1027" spans="2:34" s="7" customFormat="1">
      <c r="B1027"/>
      <c r="C1027"/>
      <c r="D1027"/>
      <c r="E1027"/>
      <c r="F1027"/>
      <c r="G1027"/>
      <c r="H1027"/>
      <c r="I1027"/>
      <c r="J1027"/>
      <c r="K1027"/>
      <c r="L1027"/>
      <c r="M1027"/>
      <c r="N1027"/>
      <c r="O1027"/>
      <c r="P1027"/>
      <c r="Q1027"/>
      <c r="R1027"/>
      <c r="S1027"/>
      <c r="T1027"/>
      <c r="U1027"/>
      <c r="V1027"/>
      <c r="W1027"/>
      <c r="X1027"/>
      <c r="Y1027"/>
      <c r="Z1027"/>
      <c r="AA1027"/>
      <c r="AB1027"/>
      <c r="AC1027"/>
      <c r="AD1027"/>
      <c r="AE1027"/>
      <c r="AF1027"/>
      <c r="AG1027"/>
      <c r="AH1027"/>
    </row>
    <row r="1028" spans="2:34" s="7" customFormat="1">
      <c r="B1028"/>
      <c r="C1028"/>
      <c r="D1028"/>
      <c r="E1028"/>
      <c r="F1028"/>
      <c r="G1028"/>
      <c r="H1028"/>
      <c r="I1028"/>
      <c r="J1028"/>
      <c r="K1028"/>
      <c r="L1028"/>
      <c r="M1028"/>
      <c r="N1028"/>
      <c r="O1028"/>
      <c r="P1028"/>
      <c r="Q1028"/>
      <c r="R1028"/>
      <c r="S1028"/>
      <c r="T1028"/>
      <c r="U1028"/>
      <c r="V1028"/>
      <c r="W1028"/>
      <c r="X1028"/>
      <c r="Y1028"/>
      <c r="Z1028"/>
      <c r="AA1028"/>
      <c r="AB1028"/>
      <c r="AC1028"/>
      <c r="AD1028"/>
      <c r="AE1028"/>
      <c r="AF1028"/>
      <c r="AG1028"/>
      <c r="AH1028"/>
    </row>
    <row r="1029" spans="2:34" s="7" customFormat="1">
      <c r="B1029"/>
      <c r="C1029"/>
      <c r="D1029"/>
      <c r="E1029"/>
      <c r="F1029"/>
      <c r="G1029"/>
      <c r="H1029"/>
      <c r="I1029"/>
      <c r="J1029"/>
      <c r="K1029"/>
      <c r="L1029"/>
      <c r="M1029"/>
      <c r="N1029"/>
      <c r="O1029"/>
      <c r="P1029"/>
      <c r="Q1029"/>
      <c r="R1029"/>
      <c r="S1029"/>
      <c r="T1029"/>
      <c r="U1029"/>
      <c r="V1029"/>
      <c r="W1029"/>
      <c r="X1029"/>
      <c r="Y1029"/>
      <c r="Z1029"/>
      <c r="AA1029"/>
      <c r="AB1029"/>
      <c r="AC1029"/>
      <c r="AD1029"/>
      <c r="AE1029"/>
      <c r="AF1029"/>
      <c r="AG1029"/>
      <c r="AH1029"/>
    </row>
    <row r="1030" spans="2:34" s="7" customFormat="1">
      <c r="B1030"/>
      <c r="C1030"/>
      <c r="D1030"/>
      <c r="E1030"/>
      <c r="F1030"/>
      <c r="G1030"/>
      <c r="H1030"/>
      <c r="I1030"/>
      <c r="J1030"/>
      <c r="K1030"/>
      <c r="L1030"/>
      <c r="M1030"/>
      <c r="N1030"/>
      <c r="O1030"/>
      <c r="P1030"/>
      <c r="Q1030"/>
      <c r="R1030"/>
      <c r="S1030"/>
      <c r="T1030"/>
      <c r="U1030"/>
      <c r="V1030"/>
      <c r="W1030"/>
      <c r="X1030"/>
      <c r="Y1030"/>
      <c r="Z1030"/>
      <c r="AA1030"/>
      <c r="AB1030"/>
      <c r="AC1030"/>
      <c r="AD1030"/>
      <c r="AE1030"/>
      <c r="AF1030"/>
      <c r="AG1030"/>
      <c r="AH1030"/>
    </row>
    <row r="1031" spans="2:34" s="7" customFormat="1">
      <c r="B1031"/>
      <c r="C1031"/>
      <c r="D1031"/>
      <c r="E1031"/>
      <c r="F1031"/>
      <c r="G1031"/>
      <c r="H1031"/>
      <c r="I1031"/>
      <c r="J1031"/>
      <c r="K1031"/>
      <c r="L1031"/>
      <c r="M1031"/>
      <c r="N1031"/>
      <c r="O1031"/>
      <c r="P1031"/>
      <c r="Q1031"/>
      <c r="R1031"/>
      <c r="S1031"/>
      <c r="T1031"/>
      <c r="U1031"/>
      <c r="V1031"/>
      <c r="W1031"/>
      <c r="X1031"/>
      <c r="Y1031"/>
      <c r="Z1031"/>
      <c r="AA1031"/>
      <c r="AB1031"/>
      <c r="AC1031"/>
      <c r="AD1031"/>
      <c r="AE1031"/>
      <c r="AF1031"/>
      <c r="AG1031"/>
      <c r="AH1031"/>
    </row>
    <row r="1032" spans="2:34" s="7" customFormat="1">
      <c r="B1032"/>
      <c r="C1032"/>
      <c r="D1032"/>
      <c r="E1032"/>
      <c r="F1032"/>
      <c r="G1032"/>
      <c r="H1032"/>
      <c r="I1032"/>
      <c r="J1032"/>
      <c r="K1032"/>
      <c r="L1032"/>
      <c r="M1032"/>
      <c r="N1032"/>
      <c r="O1032"/>
      <c r="P1032"/>
      <c r="Q1032"/>
      <c r="R1032"/>
      <c r="S1032"/>
      <c r="T1032"/>
      <c r="U1032"/>
      <c r="V1032"/>
      <c r="W1032"/>
      <c r="X1032"/>
      <c r="Y1032"/>
      <c r="Z1032"/>
      <c r="AA1032"/>
      <c r="AB1032"/>
      <c r="AC1032"/>
      <c r="AD1032"/>
      <c r="AE1032"/>
      <c r="AF1032"/>
      <c r="AG1032"/>
      <c r="AH1032"/>
    </row>
    <row r="1033" spans="2:34" s="7" customFormat="1">
      <c r="B1033"/>
      <c r="C1033"/>
      <c r="D1033"/>
      <c r="E1033"/>
      <c r="F1033"/>
      <c r="G1033"/>
      <c r="H1033"/>
      <c r="I1033"/>
      <c r="J1033"/>
      <c r="K1033"/>
      <c r="L1033"/>
      <c r="M1033"/>
      <c r="N1033"/>
      <c r="O1033"/>
      <c r="P1033"/>
      <c r="Q1033"/>
      <c r="R1033"/>
      <c r="S1033"/>
      <c r="T1033"/>
      <c r="U1033"/>
      <c r="V1033"/>
      <c r="W1033"/>
      <c r="X1033"/>
      <c r="Y1033"/>
      <c r="Z1033"/>
      <c r="AA1033"/>
      <c r="AB1033"/>
      <c r="AC1033"/>
      <c r="AD1033"/>
      <c r="AE1033"/>
      <c r="AF1033"/>
      <c r="AG1033"/>
      <c r="AH1033"/>
    </row>
    <row r="1034" spans="2:34" s="7" customFormat="1">
      <c r="B1034"/>
      <c r="C1034"/>
      <c r="D1034"/>
      <c r="E1034"/>
      <c r="F1034"/>
      <c r="G1034"/>
      <c r="H1034"/>
      <c r="I1034"/>
      <c r="J1034"/>
      <c r="K1034"/>
      <c r="L1034"/>
      <c r="M1034"/>
      <c r="N1034"/>
      <c r="O1034"/>
      <c r="P1034"/>
      <c r="Q1034"/>
      <c r="R1034"/>
      <c r="S1034"/>
      <c r="T1034"/>
      <c r="U1034"/>
      <c r="V1034"/>
      <c r="W1034"/>
      <c r="X1034"/>
      <c r="Y1034"/>
      <c r="Z1034"/>
      <c r="AA1034"/>
      <c r="AB1034"/>
      <c r="AC1034"/>
      <c r="AD1034"/>
      <c r="AE1034"/>
      <c r="AF1034"/>
      <c r="AG1034"/>
      <c r="AH1034"/>
    </row>
    <row r="1035" spans="2:34" s="7" customFormat="1">
      <c r="B1035"/>
      <c r="C1035"/>
      <c r="D1035"/>
      <c r="E1035"/>
      <c r="F1035"/>
      <c r="G1035"/>
      <c r="H1035"/>
      <c r="I1035"/>
      <c r="J1035"/>
      <c r="K1035"/>
      <c r="L1035"/>
      <c r="M1035"/>
      <c r="N1035"/>
      <c r="O1035"/>
      <c r="P1035"/>
      <c r="Q1035"/>
      <c r="R1035"/>
      <c r="S1035"/>
      <c r="T1035"/>
      <c r="U1035"/>
      <c r="V1035"/>
      <c r="W1035"/>
      <c r="X1035"/>
      <c r="Y1035"/>
      <c r="Z1035"/>
      <c r="AA1035"/>
      <c r="AB1035"/>
      <c r="AC1035"/>
      <c r="AD1035"/>
      <c r="AE1035"/>
      <c r="AF1035"/>
      <c r="AG1035"/>
      <c r="AH1035"/>
    </row>
    <row r="1036" spans="2:34" s="7" customFormat="1">
      <c r="B1036"/>
      <c r="C1036"/>
      <c r="D1036"/>
      <c r="E1036"/>
      <c r="F1036"/>
      <c r="G1036"/>
      <c r="H1036"/>
      <c r="I1036"/>
      <c r="J1036"/>
      <c r="K1036"/>
      <c r="L1036"/>
      <c r="M1036"/>
      <c r="N1036"/>
      <c r="O1036"/>
      <c r="P1036"/>
      <c r="Q1036"/>
      <c r="R1036"/>
      <c r="S1036"/>
      <c r="T1036"/>
      <c r="U1036"/>
      <c r="V1036"/>
      <c r="W1036"/>
      <c r="X1036"/>
      <c r="Y1036"/>
      <c r="Z1036"/>
      <c r="AA1036"/>
      <c r="AB1036"/>
      <c r="AC1036"/>
      <c r="AD1036"/>
      <c r="AE1036"/>
      <c r="AF1036"/>
      <c r="AG1036"/>
      <c r="AH1036"/>
    </row>
    <row r="1037" spans="2:34" s="7" customFormat="1">
      <c r="B1037"/>
      <c r="C1037"/>
      <c r="D1037"/>
      <c r="E1037"/>
      <c r="F1037"/>
      <c r="G1037"/>
      <c r="H1037"/>
      <c r="I1037"/>
      <c r="J1037"/>
      <c r="K1037"/>
      <c r="L1037"/>
      <c r="M1037"/>
      <c r="N1037"/>
      <c r="O1037"/>
      <c r="P1037"/>
      <c r="Q1037"/>
      <c r="R1037"/>
      <c r="S1037"/>
      <c r="T1037"/>
      <c r="U1037"/>
      <c r="V1037"/>
      <c r="W1037"/>
      <c r="X1037"/>
      <c r="Y1037"/>
      <c r="Z1037"/>
      <c r="AA1037"/>
      <c r="AB1037"/>
      <c r="AC1037"/>
      <c r="AD1037"/>
      <c r="AE1037"/>
      <c r="AF1037"/>
      <c r="AG1037"/>
      <c r="AH1037"/>
    </row>
    <row r="1038" spans="2:34" s="7" customFormat="1">
      <c r="B1038"/>
      <c r="C1038"/>
      <c r="D1038"/>
      <c r="E1038"/>
      <c r="F1038"/>
      <c r="G1038"/>
      <c r="H1038"/>
      <c r="I1038"/>
      <c r="J1038"/>
      <c r="K1038"/>
      <c r="L1038"/>
      <c r="M1038"/>
      <c r="N1038"/>
      <c r="O1038"/>
      <c r="P1038"/>
      <c r="Q1038"/>
      <c r="R1038"/>
      <c r="S1038"/>
      <c r="T1038"/>
      <c r="U1038"/>
      <c r="V1038"/>
      <c r="W1038"/>
      <c r="X1038"/>
      <c r="Y1038"/>
      <c r="Z1038"/>
      <c r="AA1038"/>
      <c r="AB1038"/>
      <c r="AC1038"/>
      <c r="AD1038"/>
      <c r="AE1038"/>
      <c r="AF1038"/>
      <c r="AG1038"/>
      <c r="AH1038"/>
    </row>
    <row r="1039" spans="2:34" s="7" customFormat="1">
      <c r="B1039"/>
      <c r="C1039"/>
      <c r="D1039"/>
      <c r="E1039"/>
      <c r="F1039"/>
      <c r="G1039"/>
      <c r="H1039"/>
      <c r="I1039"/>
      <c r="J1039"/>
      <c r="K1039"/>
      <c r="L1039"/>
      <c r="M1039"/>
      <c r="N1039"/>
      <c r="O1039"/>
      <c r="P1039"/>
      <c r="Q1039"/>
      <c r="R1039"/>
      <c r="S1039"/>
      <c r="T1039"/>
      <c r="U1039"/>
      <c r="V1039"/>
      <c r="W1039"/>
      <c r="X1039"/>
      <c r="Y1039"/>
      <c r="Z1039"/>
      <c r="AA1039"/>
      <c r="AB1039"/>
      <c r="AC1039"/>
      <c r="AD1039"/>
      <c r="AE1039"/>
      <c r="AF1039"/>
      <c r="AG1039"/>
      <c r="AH1039"/>
    </row>
    <row r="1040" spans="2:34" s="7" customFormat="1">
      <c r="B1040"/>
      <c r="C1040"/>
      <c r="D1040"/>
      <c r="E1040"/>
      <c r="F1040"/>
      <c r="G1040"/>
      <c r="H1040"/>
      <c r="I1040"/>
      <c r="J1040"/>
      <c r="K1040"/>
      <c r="L1040"/>
      <c r="M1040"/>
      <c r="N1040"/>
      <c r="O1040"/>
      <c r="P1040"/>
      <c r="Q1040"/>
      <c r="R1040"/>
      <c r="S1040"/>
      <c r="T1040"/>
      <c r="U1040"/>
      <c r="V1040"/>
      <c r="W1040"/>
      <c r="X1040"/>
      <c r="Y1040"/>
      <c r="Z1040"/>
      <c r="AA1040"/>
      <c r="AB1040"/>
      <c r="AC1040"/>
      <c r="AD1040"/>
      <c r="AE1040"/>
      <c r="AF1040"/>
      <c r="AG1040"/>
      <c r="AH1040"/>
    </row>
    <row r="1041" spans="2:34" s="7" customFormat="1">
      <c r="B1041"/>
      <c r="C1041"/>
      <c r="D1041"/>
      <c r="E1041"/>
      <c r="F1041"/>
      <c r="G1041"/>
      <c r="H1041"/>
      <c r="I1041"/>
      <c r="J1041"/>
      <c r="K1041"/>
      <c r="L1041"/>
      <c r="M1041"/>
      <c r="N1041"/>
      <c r="O1041"/>
      <c r="P1041"/>
      <c r="Q1041"/>
      <c r="R1041"/>
      <c r="S1041"/>
      <c r="T1041"/>
      <c r="U1041"/>
      <c r="V1041"/>
      <c r="W1041"/>
      <c r="X1041"/>
      <c r="Y1041"/>
      <c r="Z1041"/>
      <c r="AA1041"/>
      <c r="AB1041"/>
      <c r="AC1041"/>
      <c r="AD1041"/>
      <c r="AE1041"/>
      <c r="AF1041"/>
      <c r="AG1041"/>
      <c r="AH1041"/>
    </row>
    <row r="1042" spans="2:34" s="7" customFormat="1">
      <c r="B1042"/>
      <c r="C1042"/>
      <c r="D1042"/>
      <c r="E1042"/>
      <c r="F1042"/>
      <c r="G1042"/>
      <c r="H1042"/>
      <c r="I1042"/>
      <c r="J1042"/>
      <c r="K1042"/>
      <c r="L1042"/>
      <c r="M1042"/>
      <c r="N1042"/>
      <c r="O1042"/>
      <c r="P1042"/>
      <c r="Q1042"/>
      <c r="R1042"/>
      <c r="S1042"/>
      <c r="T1042"/>
      <c r="U1042"/>
      <c r="V1042"/>
      <c r="W1042"/>
      <c r="X1042"/>
      <c r="Y1042"/>
      <c r="Z1042"/>
      <c r="AA1042"/>
      <c r="AB1042"/>
      <c r="AC1042"/>
      <c r="AD1042"/>
      <c r="AE1042"/>
      <c r="AF1042"/>
      <c r="AG1042"/>
      <c r="AH1042"/>
    </row>
    <row r="1043" spans="2:34" s="7" customFormat="1">
      <c r="B1043"/>
      <c r="C1043"/>
      <c r="D1043"/>
      <c r="E1043"/>
      <c r="F1043"/>
      <c r="G1043"/>
      <c r="H1043"/>
      <c r="I1043"/>
      <c r="J1043"/>
      <c r="K1043"/>
      <c r="L1043"/>
      <c r="M1043"/>
      <c r="N1043"/>
      <c r="O1043"/>
      <c r="P1043"/>
      <c r="Q1043"/>
      <c r="R1043"/>
      <c r="S1043"/>
      <c r="T1043"/>
      <c r="U1043"/>
      <c r="V1043"/>
      <c r="W1043"/>
      <c r="X1043"/>
      <c r="Y1043"/>
      <c r="Z1043"/>
      <c r="AA1043"/>
      <c r="AB1043"/>
      <c r="AC1043"/>
      <c r="AD1043"/>
      <c r="AE1043"/>
      <c r="AF1043"/>
      <c r="AG1043"/>
      <c r="AH1043"/>
    </row>
    <row r="1044" spans="2:34" s="7" customFormat="1">
      <c r="B1044"/>
      <c r="C1044"/>
      <c r="D1044"/>
      <c r="E1044"/>
      <c r="F1044"/>
      <c r="G1044"/>
      <c r="H1044"/>
      <c r="I1044"/>
      <c r="J1044"/>
      <c r="K1044"/>
      <c r="L1044"/>
      <c r="M1044"/>
      <c r="N1044"/>
      <c r="O1044"/>
      <c r="P1044"/>
      <c r="Q1044"/>
      <c r="R1044"/>
      <c r="S1044"/>
      <c r="T1044"/>
      <c r="U1044"/>
      <c r="V1044"/>
      <c r="W1044"/>
      <c r="X1044"/>
      <c r="Y1044"/>
      <c r="Z1044"/>
      <c r="AA1044"/>
      <c r="AB1044"/>
      <c r="AC1044"/>
      <c r="AD1044"/>
      <c r="AE1044"/>
      <c r="AF1044"/>
      <c r="AG1044"/>
      <c r="AH1044"/>
    </row>
    <row r="1045" spans="2:34" s="7" customFormat="1">
      <c r="B1045"/>
      <c r="C1045"/>
      <c r="D1045"/>
      <c r="E1045"/>
      <c r="F1045"/>
      <c r="G1045"/>
      <c r="H1045"/>
      <c r="I1045"/>
      <c r="J1045"/>
      <c r="K1045"/>
      <c r="L1045"/>
      <c r="M1045"/>
      <c r="N1045"/>
      <c r="O1045"/>
      <c r="P1045"/>
      <c r="Q1045"/>
      <c r="R1045"/>
      <c r="S1045"/>
      <c r="T1045"/>
      <c r="U1045"/>
      <c r="V1045"/>
      <c r="W1045"/>
      <c r="X1045"/>
      <c r="Y1045"/>
      <c r="Z1045"/>
      <c r="AA1045"/>
      <c r="AB1045"/>
      <c r="AC1045"/>
      <c r="AD1045"/>
      <c r="AE1045"/>
      <c r="AF1045"/>
      <c r="AG1045"/>
      <c r="AH1045"/>
    </row>
    <row r="1046" spans="2:34" s="7" customFormat="1">
      <c r="B1046"/>
      <c r="C1046"/>
      <c r="D1046"/>
      <c r="E1046"/>
      <c r="F1046"/>
      <c r="G1046"/>
      <c r="H1046"/>
      <c r="I1046"/>
      <c r="J1046"/>
      <c r="K1046"/>
      <c r="L1046"/>
      <c r="M1046"/>
      <c r="N1046"/>
      <c r="O1046"/>
      <c r="P1046"/>
      <c r="Q1046"/>
      <c r="R1046"/>
      <c r="S1046"/>
      <c r="T1046"/>
      <c r="U1046"/>
      <c r="V1046"/>
      <c r="W1046"/>
      <c r="X1046"/>
      <c r="Y1046"/>
      <c r="Z1046"/>
      <c r="AA1046"/>
      <c r="AB1046"/>
      <c r="AC1046"/>
      <c r="AD1046"/>
      <c r="AE1046"/>
      <c r="AF1046"/>
      <c r="AG1046"/>
      <c r="AH1046"/>
    </row>
    <row r="1047" spans="2:34" s="7" customFormat="1">
      <c r="B1047"/>
      <c r="C1047"/>
      <c r="D1047"/>
      <c r="E1047"/>
      <c r="F1047"/>
      <c r="G1047"/>
      <c r="H1047"/>
      <c r="I1047"/>
      <c r="J1047"/>
      <c r="K1047"/>
      <c r="L1047"/>
      <c r="M1047"/>
      <c r="N1047"/>
      <c r="O1047"/>
      <c r="P1047"/>
      <c r="Q1047"/>
      <c r="R1047"/>
      <c r="S1047"/>
      <c r="T1047"/>
      <c r="U1047"/>
      <c r="V1047"/>
      <c r="W1047"/>
      <c r="X1047"/>
      <c r="Y1047"/>
      <c r="Z1047"/>
      <c r="AA1047"/>
      <c r="AB1047"/>
      <c r="AC1047"/>
      <c r="AD1047"/>
      <c r="AE1047"/>
      <c r="AF1047"/>
      <c r="AG1047"/>
      <c r="AH1047"/>
    </row>
    <row r="1048" spans="2:34" s="7" customFormat="1">
      <c r="B1048"/>
      <c r="C1048"/>
      <c r="D1048"/>
      <c r="E1048"/>
      <c r="F1048"/>
      <c r="G1048"/>
      <c r="H1048"/>
      <c r="I1048"/>
      <c r="J1048"/>
      <c r="K1048"/>
      <c r="L1048"/>
      <c r="M1048"/>
      <c r="N1048"/>
      <c r="O1048"/>
      <c r="P1048"/>
      <c r="Q1048"/>
      <c r="R1048"/>
      <c r="S1048"/>
      <c r="T1048"/>
      <c r="U1048"/>
      <c r="V1048"/>
      <c r="W1048"/>
      <c r="X1048"/>
      <c r="Y1048"/>
      <c r="Z1048"/>
      <c r="AA1048"/>
      <c r="AB1048"/>
      <c r="AC1048"/>
      <c r="AD1048"/>
      <c r="AE1048"/>
      <c r="AF1048"/>
      <c r="AG1048"/>
      <c r="AH1048"/>
    </row>
    <row r="1049" spans="2:34" s="7" customFormat="1">
      <c r="B1049"/>
      <c r="C1049"/>
      <c r="D1049"/>
      <c r="E1049"/>
      <c r="F1049"/>
      <c r="G1049"/>
      <c r="H1049"/>
      <c r="I1049"/>
      <c r="J1049"/>
      <c r="K1049"/>
      <c r="L1049"/>
      <c r="M1049"/>
      <c r="N1049"/>
      <c r="O1049"/>
      <c r="P1049"/>
      <c r="Q1049"/>
      <c r="R1049"/>
      <c r="S1049"/>
      <c r="T1049"/>
      <c r="U1049"/>
      <c r="V1049"/>
      <c r="W1049"/>
      <c r="X1049"/>
      <c r="Y1049"/>
      <c r="Z1049"/>
      <c r="AA1049"/>
      <c r="AB1049"/>
      <c r="AC1049"/>
      <c r="AD1049"/>
      <c r="AE1049"/>
      <c r="AF1049"/>
      <c r="AG1049"/>
      <c r="AH1049"/>
    </row>
    <row r="1050" spans="2:34" s="7" customFormat="1">
      <c r="B1050"/>
      <c r="C1050"/>
      <c r="D1050"/>
      <c r="E1050"/>
      <c r="F1050"/>
      <c r="G1050"/>
      <c r="H1050"/>
      <c r="I1050"/>
      <c r="J1050"/>
      <c r="K1050"/>
      <c r="L1050"/>
      <c r="M1050"/>
      <c r="N1050"/>
      <c r="O1050"/>
      <c r="P1050"/>
      <c r="Q1050"/>
      <c r="R1050"/>
      <c r="S1050"/>
      <c r="T1050"/>
      <c r="U1050"/>
      <c r="V1050"/>
      <c r="W1050"/>
      <c r="X1050"/>
      <c r="Y1050"/>
      <c r="Z1050"/>
      <c r="AA1050"/>
      <c r="AB1050"/>
      <c r="AC1050"/>
      <c r="AD1050"/>
      <c r="AE1050"/>
      <c r="AF1050"/>
      <c r="AG1050"/>
      <c r="AH1050"/>
    </row>
    <row r="1051" spans="2:34" s="7" customFormat="1">
      <c r="B1051"/>
      <c r="C1051"/>
      <c r="D1051"/>
      <c r="E1051"/>
      <c r="F1051"/>
      <c r="G1051"/>
      <c r="H1051"/>
      <c r="I1051"/>
      <c r="J1051"/>
      <c r="K1051"/>
      <c r="L1051"/>
      <c r="M1051"/>
      <c r="N1051"/>
      <c r="O1051"/>
      <c r="P1051"/>
      <c r="Q1051"/>
      <c r="R1051"/>
      <c r="S1051"/>
      <c r="T1051"/>
      <c r="U1051"/>
      <c r="V1051"/>
      <c r="W1051"/>
      <c r="X1051"/>
      <c r="Y1051"/>
      <c r="Z1051"/>
      <c r="AA1051"/>
      <c r="AB1051"/>
      <c r="AC1051"/>
      <c r="AD1051"/>
      <c r="AE1051"/>
      <c r="AF1051"/>
      <c r="AG1051"/>
      <c r="AH1051"/>
    </row>
    <row r="1052" spans="2:34" s="7" customFormat="1">
      <c r="B1052"/>
      <c r="C1052"/>
      <c r="D1052"/>
      <c r="E1052"/>
      <c r="F1052"/>
      <c r="G1052"/>
      <c r="H1052"/>
      <c r="I1052"/>
      <c r="J1052"/>
      <c r="K1052"/>
      <c r="L1052"/>
      <c r="M1052"/>
      <c r="N1052"/>
      <c r="O1052"/>
      <c r="P1052"/>
      <c r="Q1052"/>
      <c r="R1052"/>
      <c r="S1052"/>
      <c r="T1052"/>
      <c r="U1052"/>
      <c r="V1052"/>
      <c r="W1052"/>
      <c r="X1052"/>
      <c r="Y1052"/>
      <c r="Z1052"/>
      <c r="AA1052"/>
      <c r="AB1052"/>
      <c r="AC1052"/>
      <c r="AD1052"/>
      <c r="AE1052"/>
      <c r="AF1052"/>
      <c r="AG1052"/>
      <c r="AH1052"/>
    </row>
    <row r="1053" spans="2:34" s="7" customFormat="1">
      <c r="B1053"/>
      <c r="C1053"/>
      <c r="D1053"/>
      <c r="E1053"/>
      <c r="F1053"/>
      <c r="G1053"/>
      <c r="H1053"/>
      <c r="I1053"/>
      <c r="J1053"/>
      <c r="K1053"/>
      <c r="L1053"/>
      <c r="M1053"/>
      <c r="N1053"/>
      <c r="O1053"/>
      <c r="P1053"/>
      <c r="Q1053"/>
      <c r="R1053"/>
      <c r="S1053"/>
      <c r="T1053"/>
      <c r="U1053"/>
      <c r="V1053"/>
      <c r="W1053"/>
      <c r="X1053"/>
      <c r="Y1053"/>
      <c r="Z1053"/>
      <c r="AA1053"/>
      <c r="AB1053"/>
      <c r="AC1053"/>
      <c r="AD1053"/>
      <c r="AE1053"/>
      <c r="AF1053"/>
      <c r="AG1053"/>
      <c r="AH1053"/>
    </row>
    <row r="1054" spans="2:34" s="7" customFormat="1">
      <c r="B1054"/>
      <c r="C1054"/>
      <c r="D1054"/>
      <c r="E1054"/>
      <c r="F1054"/>
      <c r="G1054"/>
      <c r="H1054"/>
      <c r="I1054"/>
      <c r="J1054"/>
      <c r="K1054"/>
      <c r="L1054"/>
      <c r="M1054"/>
      <c r="N1054"/>
      <c r="O1054"/>
      <c r="P1054"/>
      <c r="Q1054"/>
      <c r="R1054"/>
      <c r="S1054"/>
      <c r="T1054"/>
      <c r="U1054"/>
      <c r="V1054"/>
      <c r="W1054"/>
      <c r="X1054"/>
      <c r="Y1054"/>
      <c r="Z1054"/>
      <c r="AA1054"/>
      <c r="AB1054"/>
      <c r="AC1054"/>
      <c r="AD1054"/>
      <c r="AE1054"/>
      <c r="AF1054"/>
      <c r="AG1054"/>
      <c r="AH1054"/>
    </row>
    <row r="1055" spans="2:34" s="7" customFormat="1">
      <c r="B1055"/>
      <c r="C1055"/>
      <c r="D1055"/>
      <c r="E1055"/>
      <c r="F1055"/>
      <c r="G1055"/>
      <c r="H1055"/>
      <c r="I1055"/>
      <c r="J1055"/>
      <c r="K1055"/>
      <c r="L1055"/>
      <c r="M1055"/>
      <c r="N1055"/>
      <c r="O1055"/>
      <c r="P1055"/>
      <c r="Q1055"/>
      <c r="R1055"/>
      <c r="S1055"/>
      <c r="T1055"/>
      <c r="U1055"/>
      <c r="V1055"/>
      <c r="W1055"/>
      <c r="X1055"/>
      <c r="Y1055"/>
      <c r="Z1055"/>
      <c r="AA1055"/>
      <c r="AB1055"/>
      <c r="AC1055"/>
      <c r="AD1055"/>
      <c r="AE1055"/>
      <c r="AF1055"/>
      <c r="AG1055"/>
      <c r="AH1055"/>
    </row>
    <row r="1056" spans="2:34" s="7" customFormat="1">
      <c r="B1056"/>
      <c r="C1056"/>
      <c r="D1056"/>
      <c r="E1056"/>
      <c r="F1056"/>
      <c r="G1056"/>
      <c r="H1056"/>
      <c r="I1056"/>
      <c r="J1056"/>
      <c r="K1056"/>
      <c r="L1056"/>
      <c r="M1056"/>
      <c r="N1056"/>
      <c r="O1056"/>
      <c r="P1056"/>
      <c r="Q1056"/>
      <c r="R1056"/>
      <c r="S1056"/>
      <c r="T1056"/>
      <c r="U1056"/>
      <c r="V1056"/>
      <c r="W1056"/>
      <c r="X1056"/>
      <c r="Y1056"/>
      <c r="Z1056"/>
      <c r="AA1056"/>
      <c r="AB1056"/>
      <c r="AC1056"/>
      <c r="AD1056"/>
      <c r="AE1056"/>
      <c r="AF1056"/>
      <c r="AG1056"/>
      <c r="AH1056"/>
    </row>
    <row r="1057" spans="2:34" s="7" customFormat="1">
      <c r="B1057"/>
      <c r="C1057"/>
      <c r="D1057"/>
      <c r="E1057"/>
      <c r="F1057"/>
      <c r="G1057"/>
      <c r="H1057"/>
      <c r="I1057"/>
      <c r="J1057"/>
      <c r="K1057"/>
      <c r="L1057"/>
      <c r="M1057"/>
      <c r="N1057"/>
      <c r="O1057"/>
      <c r="P1057"/>
      <c r="Q1057"/>
      <c r="R1057"/>
      <c r="S1057"/>
      <c r="T1057"/>
      <c r="U1057"/>
      <c r="V1057"/>
      <c r="W1057"/>
      <c r="X1057"/>
      <c r="Y1057"/>
      <c r="Z1057"/>
      <c r="AA1057"/>
      <c r="AB1057"/>
      <c r="AC1057"/>
      <c r="AD1057"/>
      <c r="AE1057"/>
      <c r="AF1057"/>
      <c r="AG1057"/>
      <c r="AH1057"/>
    </row>
    <row r="1058" spans="2:34" s="7" customFormat="1">
      <c r="B1058"/>
      <c r="C1058"/>
      <c r="D1058"/>
      <c r="E1058"/>
      <c r="F1058"/>
      <c r="G1058"/>
      <c r="H1058"/>
      <c r="I1058"/>
      <c r="J1058"/>
      <c r="K1058"/>
      <c r="L1058"/>
      <c r="M1058"/>
      <c r="N1058"/>
      <c r="O1058"/>
      <c r="P1058"/>
      <c r="Q1058"/>
      <c r="R1058"/>
      <c r="S1058"/>
      <c r="T1058"/>
      <c r="U1058"/>
      <c r="V1058"/>
      <c r="W1058"/>
      <c r="X1058"/>
      <c r="Y1058"/>
      <c r="Z1058"/>
      <c r="AA1058"/>
      <c r="AB1058"/>
      <c r="AC1058"/>
      <c r="AD1058"/>
      <c r="AE1058"/>
      <c r="AF1058"/>
      <c r="AG1058"/>
      <c r="AH1058"/>
    </row>
    <row r="1059" spans="2:34" s="7" customFormat="1">
      <c r="B1059"/>
      <c r="C1059"/>
      <c r="D1059"/>
      <c r="E1059"/>
      <c r="F1059"/>
      <c r="G1059"/>
      <c r="H1059"/>
      <c r="I1059"/>
      <c r="J1059"/>
      <c r="K1059"/>
      <c r="L1059"/>
      <c r="M1059"/>
      <c r="N1059"/>
      <c r="O1059"/>
      <c r="P1059"/>
      <c r="Q1059"/>
      <c r="R1059"/>
      <c r="S1059"/>
      <c r="T1059"/>
      <c r="U1059"/>
      <c r="V1059"/>
      <c r="W1059"/>
      <c r="X1059"/>
      <c r="Y1059"/>
      <c r="Z1059"/>
      <c r="AA1059"/>
      <c r="AB1059"/>
      <c r="AC1059"/>
      <c r="AD1059"/>
      <c r="AE1059"/>
      <c r="AF1059"/>
      <c r="AG1059"/>
      <c r="AH1059"/>
    </row>
    <row r="1060" spans="2:34" s="7" customFormat="1">
      <c r="B1060"/>
      <c r="C1060"/>
      <c r="D1060"/>
      <c r="E1060"/>
      <c r="F1060"/>
      <c r="G1060"/>
      <c r="H1060"/>
      <c r="I1060"/>
      <c r="J1060"/>
      <c r="K1060"/>
      <c r="L1060"/>
      <c r="M1060"/>
      <c r="N1060"/>
      <c r="O1060"/>
      <c r="P1060"/>
      <c r="Q1060"/>
      <c r="R1060"/>
      <c r="S1060"/>
      <c r="T1060"/>
      <c r="U1060"/>
      <c r="V1060"/>
      <c r="W1060"/>
      <c r="X1060"/>
      <c r="Y1060"/>
      <c r="Z1060"/>
      <c r="AA1060"/>
      <c r="AB1060"/>
      <c r="AC1060"/>
      <c r="AD1060"/>
      <c r="AE1060"/>
      <c r="AF1060"/>
      <c r="AG1060"/>
      <c r="AH1060"/>
    </row>
    <row r="1061" spans="2:34" s="7" customFormat="1">
      <c r="B1061"/>
      <c r="C1061"/>
      <c r="D1061"/>
      <c r="E1061"/>
      <c r="F1061"/>
      <c r="G1061"/>
      <c r="H1061"/>
      <c r="I1061"/>
      <c r="J1061"/>
      <c r="K1061"/>
      <c r="L1061"/>
      <c r="M1061"/>
      <c r="N1061"/>
      <c r="O1061"/>
      <c r="P1061"/>
      <c r="Q1061"/>
      <c r="R1061"/>
      <c r="S1061"/>
      <c r="T1061"/>
      <c r="U1061"/>
      <c r="V1061"/>
      <c r="W1061"/>
      <c r="X1061"/>
      <c r="Y1061"/>
      <c r="Z1061"/>
      <c r="AA1061"/>
      <c r="AB1061"/>
      <c r="AC1061"/>
      <c r="AD1061"/>
      <c r="AE1061"/>
      <c r="AF1061"/>
      <c r="AG1061"/>
      <c r="AH1061"/>
    </row>
    <row r="1062" spans="2:34" s="7" customFormat="1">
      <c r="B1062"/>
      <c r="C1062"/>
      <c r="D1062"/>
      <c r="E1062"/>
      <c r="F1062"/>
      <c r="G1062"/>
      <c r="H1062"/>
      <c r="I1062"/>
      <c r="J1062"/>
      <c r="K1062"/>
      <c r="L1062"/>
      <c r="M1062"/>
      <c r="N1062"/>
      <c r="O1062"/>
      <c r="P1062"/>
      <c r="Q1062"/>
      <c r="R1062"/>
      <c r="S1062"/>
      <c r="T1062"/>
      <c r="U1062"/>
      <c r="V1062"/>
      <c r="W1062"/>
      <c r="X1062"/>
      <c r="Y1062"/>
      <c r="Z1062"/>
      <c r="AA1062"/>
      <c r="AB1062"/>
      <c r="AC1062"/>
      <c r="AD1062"/>
      <c r="AE1062"/>
      <c r="AF1062"/>
      <c r="AG1062"/>
      <c r="AH1062"/>
    </row>
    <row r="1063" spans="2:34" s="7" customFormat="1">
      <c r="B1063"/>
      <c r="C1063"/>
      <c r="D1063"/>
      <c r="E1063"/>
      <c r="F1063"/>
      <c r="G1063"/>
      <c r="H1063"/>
      <c r="I1063"/>
      <c r="J1063"/>
      <c r="K1063"/>
      <c r="L1063"/>
      <c r="M1063"/>
      <c r="N1063"/>
      <c r="O1063"/>
      <c r="P1063"/>
      <c r="Q1063"/>
      <c r="R1063"/>
      <c r="S1063"/>
      <c r="T1063"/>
      <c r="U1063"/>
      <c r="V1063"/>
      <c r="W1063"/>
      <c r="X1063"/>
      <c r="Y1063"/>
      <c r="Z1063"/>
      <c r="AA1063"/>
      <c r="AB1063"/>
      <c r="AC1063"/>
      <c r="AD1063"/>
      <c r="AE1063"/>
      <c r="AF1063"/>
      <c r="AG1063"/>
      <c r="AH1063"/>
    </row>
    <row r="1064" spans="2:34" s="7" customFormat="1">
      <c r="B1064"/>
      <c r="C1064"/>
      <c r="D1064"/>
      <c r="E1064"/>
      <c r="F1064"/>
      <c r="G1064"/>
      <c r="H1064"/>
      <c r="I1064"/>
      <c r="J1064"/>
      <c r="K1064"/>
      <c r="L1064"/>
      <c r="M1064"/>
      <c r="N1064"/>
      <c r="O1064"/>
      <c r="P1064"/>
      <c r="Q1064"/>
      <c r="R1064"/>
      <c r="S1064"/>
      <c r="T1064"/>
      <c r="U1064"/>
      <c r="V1064"/>
      <c r="W1064"/>
      <c r="X1064"/>
      <c r="Y1064"/>
      <c r="Z1064"/>
      <c r="AA1064"/>
      <c r="AB1064"/>
      <c r="AC1064"/>
      <c r="AD1064"/>
      <c r="AE1064"/>
      <c r="AF1064"/>
      <c r="AG1064"/>
      <c r="AH1064"/>
    </row>
    <row r="1065" spans="2:34" s="7" customFormat="1">
      <c r="B1065"/>
      <c r="C1065"/>
      <c r="D1065"/>
      <c r="E1065"/>
      <c r="F1065"/>
      <c r="G1065"/>
      <c r="H1065"/>
      <c r="I1065"/>
      <c r="J1065"/>
      <c r="K1065"/>
      <c r="L1065"/>
      <c r="M1065"/>
      <c r="N1065"/>
      <c r="O1065"/>
      <c r="P1065"/>
      <c r="Q1065"/>
      <c r="R1065"/>
      <c r="S1065"/>
      <c r="T1065"/>
      <c r="U1065"/>
      <c r="V1065"/>
      <c r="W1065"/>
      <c r="X1065"/>
      <c r="Y1065"/>
      <c r="Z1065"/>
      <c r="AA1065"/>
      <c r="AB1065"/>
      <c r="AC1065"/>
      <c r="AD1065"/>
      <c r="AE1065"/>
      <c r="AF1065"/>
      <c r="AG1065"/>
      <c r="AH1065"/>
    </row>
    <row r="1066" spans="2:34" s="7" customFormat="1">
      <c r="B1066"/>
      <c r="C1066"/>
      <c r="D1066"/>
      <c r="E1066"/>
      <c r="F1066"/>
      <c r="G1066"/>
      <c r="H1066"/>
      <c r="I1066"/>
      <c r="J1066"/>
      <c r="K1066"/>
      <c r="L1066"/>
      <c r="M1066"/>
      <c r="N1066"/>
      <c r="O1066"/>
      <c r="P1066"/>
      <c r="Q1066"/>
      <c r="R1066"/>
      <c r="S1066"/>
      <c r="T1066"/>
      <c r="U1066"/>
      <c r="V1066"/>
      <c r="W1066"/>
      <c r="X1066"/>
      <c r="Y1066"/>
      <c r="Z1066"/>
      <c r="AA1066"/>
      <c r="AB1066"/>
      <c r="AC1066"/>
      <c r="AD1066"/>
      <c r="AE1066"/>
      <c r="AF1066"/>
      <c r="AG1066"/>
      <c r="AH1066"/>
    </row>
    <row r="1067" spans="2:34" s="7" customFormat="1">
      <c r="B1067"/>
      <c r="C1067"/>
      <c r="D1067"/>
      <c r="E1067"/>
      <c r="F1067"/>
      <c r="G1067"/>
      <c r="H1067"/>
      <c r="I1067"/>
      <c r="J1067"/>
      <c r="K1067"/>
      <c r="L1067"/>
      <c r="M1067"/>
      <c r="N1067"/>
      <c r="O1067"/>
      <c r="P1067"/>
      <c r="Q1067"/>
      <c r="R1067"/>
      <c r="S1067"/>
      <c r="T1067"/>
      <c r="U1067"/>
      <c r="V1067"/>
      <c r="W1067"/>
      <c r="X1067"/>
      <c r="Y1067"/>
      <c r="Z1067"/>
      <c r="AA1067"/>
      <c r="AB1067"/>
      <c r="AC1067"/>
      <c r="AD1067"/>
      <c r="AE1067"/>
      <c r="AF1067"/>
      <c r="AG1067"/>
      <c r="AH1067"/>
    </row>
    <row r="1068" spans="2:34" s="7" customFormat="1">
      <c r="B1068"/>
      <c r="C1068"/>
      <c r="D1068"/>
      <c r="E1068"/>
      <c r="F1068"/>
      <c r="G1068"/>
      <c r="H1068"/>
      <c r="I1068"/>
      <c r="J1068"/>
      <c r="K1068"/>
      <c r="L1068"/>
      <c r="M1068"/>
      <c r="N1068"/>
      <c r="O1068"/>
      <c r="P1068"/>
      <c r="Q1068"/>
      <c r="R1068"/>
      <c r="S1068"/>
      <c r="T1068"/>
      <c r="U1068"/>
      <c r="V1068"/>
      <c r="W1068"/>
      <c r="X1068"/>
      <c r="Y1068"/>
      <c r="Z1068"/>
      <c r="AA1068"/>
      <c r="AB1068"/>
      <c r="AC1068"/>
      <c r="AD1068"/>
      <c r="AE1068"/>
      <c r="AF1068"/>
      <c r="AG1068"/>
      <c r="AH1068"/>
    </row>
    <row r="1069" spans="2:34" s="7" customFormat="1">
      <c r="B1069"/>
      <c r="C1069"/>
      <c r="D1069"/>
      <c r="E1069"/>
      <c r="F1069"/>
      <c r="G1069"/>
      <c r="H1069"/>
      <c r="I1069"/>
      <c r="J1069"/>
      <c r="K1069"/>
      <c r="L1069"/>
      <c r="M1069"/>
      <c r="N1069"/>
      <c r="O1069"/>
      <c r="P1069"/>
      <c r="Q1069"/>
      <c r="R1069"/>
      <c r="S1069"/>
      <c r="T1069"/>
      <c r="U1069"/>
      <c r="V1069"/>
      <c r="W1069"/>
      <c r="X1069"/>
      <c r="Y1069"/>
      <c r="Z1069"/>
      <c r="AA1069"/>
      <c r="AB1069"/>
      <c r="AC1069"/>
      <c r="AD1069"/>
      <c r="AE1069"/>
      <c r="AF1069"/>
      <c r="AG1069"/>
      <c r="AH1069"/>
    </row>
    <row r="1070" spans="2:34" s="7" customFormat="1">
      <c r="B1070"/>
      <c r="C1070"/>
      <c r="D1070"/>
      <c r="E1070"/>
      <c r="F1070"/>
      <c r="G1070"/>
      <c r="H1070"/>
      <c r="I1070"/>
      <c r="J1070"/>
      <c r="K1070"/>
      <c r="L1070"/>
      <c r="M1070"/>
      <c r="N1070"/>
      <c r="O1070"/>
      <c r="P1070"/>
      <c r="Q1070"/>
      <c r="R1070"/>
      <c r="S1070"/>
      <c r="T1070"/>
      <c r="U1070"/>
      <c r="V1070"/>
      <c r="W1070"/>
      <c r="X1070"/>
      <c r="Y1070"/>
      <c r="Z1070"/>
      <c r="AA1070"/>
      <c r="AB1070"/>
      <c r="AC1070"/>
      <c r="AD1070"/>
      <c r="AE1070"/>
      <c r="AF1070"/>
      <c r="AG1070"/>
      <c r="AH1070"/>
    </row>
    <row r="1071" spans="2:34" s="7" customFormat="1">
      <c r="B1071"/>
      <c r="C1071"/>
      <c r="D1071"/>
      <c r="E1071"/>
      <c r="F1071"/>
      <c r="G1071"/>
      <c r="H1071"/>
      <c r="I1071"/>
      <c r="J1071"/>
      <c r="K1071"/>
      <c r="L1071"/>
      <c r="M1071"/>
      <c r="N1071"/>
      <c r="O1071"/>
      <c r="P1071"/>
      <c r="Q1071"/>
      <c r="R1071"/>
      <c r="S1071"/>
      <c r="T1071"/>
      <c r="U1071"/>
      <c r="V1071"/>
      <c r="W1071"/>
      <c r="X1071"/>
      <c r="Y1071"/>
      <c r="Z1071"/>
      <c r="AA1071"/>
      <c r="AB1071"/>
      <c r="AC1071"/>
      <c r="AD1071"/>
      <c r="AE1071"/>
      <c r="AF1071"/>
      <c r="AG1071"/>
      <c r="AH1071"/>
    </row>
    <row r="1072" spans="2:34" s="7" customFormat="1">
      <c r="B1072"/>
      <c r="C1072"/>
      <c r="D1072"/>
      <c r="E1072"/>
      <c r="F1072"/>
      <c r="G1072"/>
      <c r="H1072"/>
      <c r="I1072"/>
      <c r="J1072"/>
      <c r="K1072"/>
      <c r="L1072"/>
      <c r="M1072"/>
      <c r="N1072"/>
      <c r="O1072"/>
      <c r="P1072"/>
      <c r="Q1072"/>
      <c r="R1072"/>
      <c r="S1072"/>
      <c r="T1072"/>
      <c r="U1072"/>
      <c r="V1072"/>
      <c r="W1072"/>
      <c r="X1072"/>
      <c r="Y1072"/>
      <c r="Z1072"/>
      <c r="AA1072"/>
      <c r="AB1072"/>
      <c r="AC1072"/>
      <c r="AD1072"/>
      <c r="AE1072"/>
      <c r="AF1072"/>
      <c r="AG1072"/>
      <c r="AH1072"/>
    </row>
    <row r="1073" spans="2:34" s="7" customFormat="1">
      <c r="B1073"/>
      <c r="C1073"/>
      <c r="D1073"/>
      <c r="E1073"/>
      <c r="F1073"/>
      <c r="G1073"/>
      <c r="H1073"/>
      <c r="I1073"/>
      <c r="J1073"/>
      <c r="K1073"/>
      <c r="L1073"/>
      <c r="M1073"/>
      <c r="N1073"/>
      <c r="O1073"/>
      <c r="P1073"/>
      <c r="Q1073"/>
      <c r="R1073"/>
      <c r="S1073"/>
      <c r="T1073"/>
      <c r="U1073"/>
      <c r="V1073"/>
      <c r="W1073"/>
      <c r="X1073"/>
      <c r="Y1073"/>
      <c r="Z1073"/>
      <c r="AA1073"/>
      <c r="AB1073"/>
      <c r="AC1073"/>
      <c r="AD1073"/>
      <c r="AE1073"/>
      <c r="AF1073"/>
      <c r="AG1073"/>
      <c r="AH1073"/>
    </row>
    <row r="1074" spans="2:34" s="7" customFormat="1">
      <c r="B1074"/>
      <c r="C1074"/>
      <c r="D1074"/>
      <c r="E1074"/>
      <c r="F1074"/>
      <c r="G1074"/>
      <c r="H1074"/>
      <c r="I1074"/>
      <c r="J1074"/>
      <c r="K1074"/>
      <c r="L1074"/>
      <c r="M1074"/>
      <c r="N1074"/>
      <c r="O1074"/>
      <c r="P1074"/>
      <c r="Q1074"/>
      <c r="R1074"/>
      <c r="S1074"/>
      <c r="T1074"/>
      <c r="U1074"/>
      <c r="V1074"/>
      <c r="W1074"/>
      <c r="X1074"/>
      <c r="Y1074"/>
      <c r="Z1074"/>
      <c r="AA1074"/>
      <c r="AB1074"/>
      <c r="AC1074"/>
      <c r="AD1074"/>
      <c r="AE1074"/>
      <c r="AF1074"/>
      <c r="AG1074"/>
      <c r="AH1074"/>
    </row>
    <row r="1075" spans="2:34" s="7" customFormat="1">
      <c r="B1075"/>
      <c r="C1075"/>
      <c r="D1075"/>
      <c r="E1075"/>
      <c r="F1075"/>
      <c r="G1075"/>
      <c r="H1075"/>
      <c r="I1075"/>
      <c r="J1075"/>
      <c r="K1075"/>
      <c r="L1075"/>
      <c r="M1075"/>
      <c r="N1075"/>
      <c r="O1075"/>
      <c r="P1075"/>
      <c r="Q1075"/>
      <c r="R1075"/>
      <c r="S1075"/>
      <c r="T1075"/>
      <c r="U1075"/>
      <c r="V1075"/>
      <c r="W1075"/>
      <c r="X1075"/>
      <c r="Y1075"/>
      <c r="Z1075"/>
      <c r="AA1075"/>
      <c r="AB1075"/>
      <c r="AC1075"/>
      <c r="AD1075"/>
      <c r="AE1075"/>
      <c r="AF1075"/>
      <c r="AG1075"/>
      <c r="AH1075"/>
    </row>
    <row r="1076" spans="2:34" s="7" customFormat="1">
      <c r="B1076"/>
      <c r="C1076"/>
      <c r="D1076"/>
      <c r="E1076"/>
      <c r="F1076"/>
      <c r="G1076"/>
      <c r="H1076"/>
      <c r="I1076"/>
      <c r="J1076"/>
      <c r="K1076"/>
      <c r="L1076"/>
      <c r="M1076"/>
      <c r="N1076"/>
      <c r="O1076"/>
      <c r="P1076"/>
      <c r="Q1076"/>
      <c r="R1076"/>
      <c r="S1076"/>
      <c r="T1076"/>
      <c r="U1076"/>
      <c r="V1076"/>
      <c r="W1076"/>
      <c r="X1076"/>
      <c r="Y1076"/>
      <c r="Z1076"/>
      <c r="AA1076"/>
      <c r="AB1076"/>
      <c r="AC1076"/>
      <c r="AD1076"/>
      <c r="AE1076"/>
      <c r="AF1076"/>
      <c r="AG1076"/>
      <c r="AH1076"/>
    </row>
    <row r="1077" spans="2:34" s="7" customFormat="1">
      <c r="B1077"/>
      <c r="C1077"/>
      <c r="D1077"/>
      <c r="E1077"/>
      <c r="F1077"/>
      <c r="G1077"/>
      <c r="H1077"/>
      <c r="I1077"/>
      <c r="J1077"/>
      <c r="K1077"/>
      <c r="L1077"/>
      <c r="M1077"/>
      <c r="N1077"/>
      <c r="O1077"/>
      <c r="P1077"/>
      <c r="Q1077"/>
      <c r="R1077"/>
      <c r="S1077"/>
      <c r="T1077"/>
      <c r="U1077"/>
      <c r="V1077"/>
      <c r="W1077"/>
      <c r="X1077"/>
      <c r="Y1077"/>
      <c r="Z1077"/>
      <c r="AA1077"/>
      <c r="AB1077"/>
      <c r="AC1077"/>
      <c r="AD1077"/>
      <c r="AE1077"/>
      <c r="AF1077"/>
      <c r="AG1077"/>
      <c r="AH1077"/>
    </row>
    <row r="1078" spans="2:34" s="7" customFormat="1">
      <c r="B1078"/>
      <c r="C1078"/>
      <c r="D1078"/>
      <c r="E1078"/>
      <c r="F1078"/>
      <c r="G1078"/>
      <c r="H1078"/>
      <c r="I1078"/>
      <c r="J1078"/>
      <c r="K1078"/>
      <c r="L1078"/>
      <c r="M1078"/>
      <c r="N1078"/>
      <c r="O1078"/>
      <c r="P1078"/>
      <c r="Q1078"/>
      <c r="R1078"/>
      <c r="S1078"/>
      <c r="T1078"/>
      <c r="U1078"/>
      <c r="V1078"/>
      <c r="W1078"/>
      <c r="X1078"/>
      <c r="Y1078"/>
      <c r="Z1078"/>
      <c r="AA1078"/>
      <c r="AB1078"/>
      <c r="AC1078"/>
      <c r="AD1078"/>
      <c r="AE1078"/>
      <c r="AF1078"/>
      <c r="AG1078"/>
      <c r="AH1078"/>
    </row>
    <row r="1079" spans="2:34" s="7" customFormat="1">
      <c r="B1079"/>
      <c r="C1079"/>
      <c r="D1079"/>
      <c r="E1079"/>
      <c r="F1079"/>
      <c r="G1079"/>
      <c r="H1079"/>
      <c r="I1079"/>
      <c r="J1079"/>
      <c r="K1079"/>
      <c r="L1079"/>
      <c r="M1079"/>
      <c r="N1079"/>
      <c r="O1079"/>
      <c r="P1079"/>
      <c r="Q1079"/>
      <c r="R1079"/>
      <c r="S1079"/>
      <c r="T1079"/>
      <c r="U1079"/>
      <c r="V1079"/>
      <c r="W1079"/>
      <c r="X1079"/>
      <c r="Y1079"/>
      <c r="Z1079"/>
      <c r="AA1079"/>
      <c r="AB1079"/>
      <c r="AC1079"/>
      <c r="AD1079"/>
      <c r="AE1079"/>
      <c r="AF1079"/>
      <c r="AG1079"/>
      <c r="AH1079"/>
    </row>
    <row r="1080" spans="2:34" s="7" customFormat="1">
      <c r="B1080"/>
      <c r="C1080"/>
      <c r="D1080"/>
      <c r="E1080"/>
      <c r="F1080"/>
      <c r="G1080"/>
      <c r="H1080"/>
      <c r="I1080"/>
      <c r="J1080"/>
      <c r="K1080"/>
      <c r="L1080"/>
      <c r="M1080"/>
      <c r="N1080"/>
      <c r="O1080"/>
      <c r="P1080"/>
      <c r="Q1080"/>
      <c r="R1080"/>
      <c r="S1080"/>
      <c r="T1080"/>
      <c r="U1080"/>
      <c r="V1080"/>
      <c r="W1080"/>
      <c r="X1080"/>
      <c r="Y1080"/>
      <c r="Z1080"/>
      <c r="AA1080"/>
      <c r="AB1080"/>
      <c r="AC1080"/>
      <c r="AD1080"/>
      <c r="AE1080"/>
      <c r="AF1080"/>
      <c r="AG1080"/>
      <c r="AH1080"/>
    </row>
    <row r="1081" spans="2:34" s="7" customFormat="1">
      <c r="B1081"/>
      <c r="C1081"/>
      <c r="D1081"/>
      <c r="E1081"/>
      <c r="F1081"/>
      <c r="G1081"/>
      <c r="H1081"/>
      <c r="I1081"/>
      <c r="J1081"/>
      <c r="K1081"/>
      <c r="L1081"/>
      <c r="M1081"/>
      <c r="N1081"/>
      <c r="O1081"/>
      <c r="P1081"/>
      <c r="Q1081"/>
      <c r="R1081"/>
      <c r="S1081"/>
      <c r="T1081"/>
      <c r="U1081"/>
      <c r="V1081"/>
      <c r="W1081"/>
      <c r="X1081"/>
      <c r="Y1081"/>
      <c r="Z1081"/>
      <c r="AA1081"/>
      <c r="AB1081"/>
      <c r="AC1081"/>
      <c r="AD1081"/>
      <c r="AE1081"/>
      <c r="AF1081"/>
      <c r="AG1081"/>
      <c r="AH1081"/>
    </row>
    <row r="1082" spans="2:34" s="7" customFormat="1">
      <c r="B1082"/>
      <c r="C1082"/>
      <c r="D1082"/>
      <c r="E1082"/>
      <c r="F1082"/>
      <c r="G1082"/>
      <c r="H1082"/>
      <c r="I1082"/>
      <c r="J1082"/>
      <c r="K1082"/>
      <c r="L1082"/>
      <c r="M1082"/>
      <c r="N1082"/>
      <c r="O1082"/>
      <c r="P1082"/>
      <c r="Q1082"/>
      <c r="R1082"/>
      <c r="S1082"/>
      <c r="T1082"/>
      <c r="U1082"/>
      <c r="V1082"/>
      <c r="W1082"/>
      <c r="X1082"/>
      <c r="Y1082"/>
      <c r="Z1082"/>
      <c r="AA1082"/>
      <c r="AB1082"/>
      <c r="AC1082"/>
      <c r="AD1082"/>
      <c r="AE1082"/>
      <c r="AF1082"/>
      <c r="AG1082"/>
      <c r="AH1082"/>
    </row>
    <row r="1083" spans="2:34" s="7" customFormat="1">
      <c r="B1083"/>
      <c r="C1083"/>
      <c r="D1083"/>
      <c r="E1083"/>
      <c r="F1083"/>
      <c r="G1083"/>
      <c r="H1083"/>
      <c r="I1083"/>
      <c r="J1083"/>
      <c r="K1083"/>
      <c r="L1083"/>
      <c r="M1083"/>
      <c r="N1083"/>
      <c r="O1083"/>
      <c r="P1083"/>
      <c r="Q1083"/>
      <c r="R1083"/>
      <c r="S1083"/>
      <c r="T1083"/>
      <c r="U1083"/>
      <c r="V1083"/>
      <c r="W1083"/>
      <c r="X1083"/>
      <c r="Y1083"/>
      <c r="Z1083"/>
      <c r="AA1083"/>
      <c r="AB1083"/>
      <c r="AC1083"/>
      <c r="AD1083"/>
      <c r="AE1083"/>
      <c r="AF1083"/>
      <c r="AG1083"/>
      <c r="AH1083"/>
    </row>
    <row r="1084" spans="2:34" s="7" customFormat="1">
      <c r="B1084"/>
      <c r="C1084"/>
      <c r="D1084"/>
      <c r="E1084"/>
      <c r="F1084"/>
      <c r="G1084"/>
      <c r="H1084"/>
      <c r="I1084"/>
      <c r="J1084"/>
      <c r="K1084"/>
      <c r="L1084"/>
      <c r="M1084"/>
      <c r="N1084"/>
      <c r="O1084"/>
      <c r="P1084"/>
      <c r="Q1084"/>
      <c r="R1084"/>
      <c r="S1084"/>
      <c r="T1084"/>
      <c r="U1084"/>
      <c r="V1084"/>
      <c r="W1084"/>
      <c r="X1084"/>
      <c r="Y1084"/>
      <c r="Z1084"/>
      <c r="AA1084"/>
      <c r="AB1084"/>
      <c r="AC1084"/>
      <c r="AD1084"/>
      <c r="AE1084"/>
      <c r="AF1084"/>
      <c r="AG1084"/>
      <c r="AH1084"/>
    </row>
    <row r="1085" spans="2:34" s="7" customFormat="1">
      <c r="B1085"/>
      <c r="C1085"/>
      <c r="D1085"/>
      <c r="E1085"/>
      <c r="F1085"/>
      <c r="G1085"/>
      <c r="H1085"/>
      <c r="I1085"/>
      <c r="J1085"/>
      <c r="K1085"/>
      <c r="L1085"/>
      <c r="M1085"/>
      <c r="N1085"/>
      <c r="O1085"/>
      <c r="P1085"/>
      <c r="Q1085"/>
      <c r="R1085"/>
      <c r="S1085"/>
      <c r="T1085"/>
      <c r="U1085"/>
      <c r="V1085"/>
      <c r="W1085"/>
      <c r="X1085"/>
      <c r="Y1085"/>
      <c r="Z1085"/>
      <c r="AA1085"/>
      <c r="AB1085"/>
      <c r="AC1085"/>
      <c r="AD1085"/>
      <c r="AE1085"/>
      <c r="AF1085"/>
      <c r="AG1085"/>
      <c r="AH1085"/>
    </row>
    <row r="1086" spans="2:34" s="7" customFormat="1">
      <c r="B1086"/>
      <c r="C1086"/>
      <c r="D1086"/>
      <c r="E1086"/>
      <c r="F1086"/>
      <c r="G1086"/>
      <c r="H1086"/>
      <c r="I1086"/>
      <c r="J1086"/>
      <c r="K1086"/>
      <c r="L1086"/>
      <c r="M1086"/>
      <c r="N1086"/>
      <c r="O1086"/>
      <c r="P1086"/>
      <c r="Q1086"/>
      <c r="R1086"/>
      <c r="S1086"/>
      <c r="T1086"/>
      <c r="U1086"/>
      <c r="V1086"/>
      <c r="W1086"/>
      <c r="X1086"/>
      <c r="Y1086"/>
      <c r="Z1086"/>
      <c r="AA1086"/>
      <c r="AB1086"/>
      <c r="AC1086"/>
      <c r="AD1086"/>
      <c r="AE1086"/>
      <c r="AF1086"/>
      <c r="AG1086"/>
      <c r="AH1086"/>
    </row>
    <row r="1087" spans="2:34" s="7" customFormat="1">
      <c r="B1087"/>
      <c r="C1087"/>
      <c r="D1087"/>
      <c r="E1087"/>
      <c r="F1087"/>
      <c r="G1087"/>
      <c r="H1087"/>
      <c r="I1087"/>
      <c r="J1087"/>
      <c r="K1087"/>
      <c r="L1087"/>
      <c r="M1087"/>
      <c r="N1087"/>
      <c r="O1087"/>
      <c r="P1087"/>
      <c r="Q1087"/>
      <c r="R1087"/>
      <c r="S1087"/>
      <c r="T1087"/>
      <c r="U1087"/>
      <c r="V1087"/>
      <c r="W1087"/>
      <c r="X1087"/>
      <c r="Y1087"/>
      <c r="Z1087"/>
      <c r="AA1087"/>
      <c r="AB1087"/>
      <c r="AC1087"/>
      <c r="AD1087"/>
      <c r="AE1087"/>
      <c r="AF1087"/>
      <c r="AG1087"/>
      <c r="AH1087"/>
    </row>
    <row r="1088" spans="2:34" s="7" customFormat="1">
      <c r="B1088"/>
      <c r="C1088"/>
      <c r="D1088"/>
      <c r="E1088"/>
      <c r="F1088"/>
      <c r="G1088"/>
      <c r="H1088"/>
      <c r="I1088"/>
      <c r="J1088"/>
      <c r="K1088"/>
      <c r="L1088"/>
      <c r="M1088"/>
      <c r="N1088"/>
      <c r="O1088"/>
      <c r="P1088"/>
      <c r="Q1088"/>
      <c r="R1088"/>
      <c r="S1088"/>
      <c r="T1088"/>
      <c r="U1088"/>
      <c r="V1088"/>
      <c r="W1088"/>
      <c r="X1088"/>
      <c r="Y1088"/>
      <c r="Z1088"/>
      <c r="AA1088"/>
      <c r="AB1088"/>
      <c r="AC1088"/>
      <c r="AD1088"/>
      <c r="AE1088"/>
      <c r="AF1088"/>
      <c r="AG1088"/>
      <c r="AH1088"/>
    </row>
    <row r="1089" spans="2:34" s="7" customFormat="1">
      <c r="B1089"/>
      <c r="C1089"/>
      <c r="D1089"/>
      <c r="E1089"/>
      <c r="F1089"/>
      <c r="G1089"/>
      <c r="H1089"/>
      <c r="I1089"/>
      <c r="J1089"/>
      <c r="K1089"/>
      <c r="L1089"/>
      <c r="M1089"/>
      <c r="N1089"/>
      <c r="O1089"/>
      <c r="P1089"/>
      <c r="Q1089"/>
      <c r="R1089"/>
      <c r="S1089"/>
      <c r="T1089"/>
      <c r="U1089"/>
      <c r="V1089"/>
      <c r="W1089"/>
      <c r="X1089"/>
      <c r="Y1089"/>
      <c r="Z1089"/>
      <c r="AA1089"/>
      <c r="AB1089"/>
      <c r="AC1089"/>
      <c r="AD1089"/>
      <c r="AE1089"/>
      <c r="AF1089"/>
      <c r="AG1089"/>
      <c r="AH1089"/>
    </row>
    <row r="1090" spans="2:34" s="7" customFormat="1">
      <c r="B1090"/>
      <c r="C1090"/>
      <c r="D1090"/>
      <c r="E1090"/>
      <c r="F1090"/>
      <c r="G1090"/>
      <c r="H1090"/>
      <c r="I1090"/>
      <c r="J1090"/>
      <c r="K1090"/>
      <c r="L1090"/>
      <c r="M1090"/>
      <c r="N1090"/>
      <c r="O1090"/>
      <c r="P1090"/>
      <c r="Q1090"/>
      <c r="R1090"/>
      <c r="S1090"/>
      <c r="T1090"/>
      <c r="U1090"/>
      <c r="V1090"/>
      <c r="W1090"/>
      <c r="X1090"/>
      <c r="Y1090"/>
      <c r="Z1090"/>
      <c r="AA1090"/>
      <c r="AB1090"/>
      <c r="AC1090"/>
      <c r="AD1090"/>
      <c r="AE1090"/>
      <c r="AF1090"/>
      <c r="AG1090"/>
      <c r="AH1090"/>
    </row>
    <row r="1091" spans="2:34" s="7" customFormat="1">
      <c r="B1091"/>
      <c r="C1091"/>
      <c r="D1091"/>
      <c r="E1091"/>
      <c r="F1091"/>
      <c r="G1091"/>
      <c r="H1091"/>
      <c r="I1091"/>
      <c r="J1091"/>
      <c r="K1091"/>
      <c r="L1091"/>
      <c r="M1091"/>
      <c r="N1091"/>
      <c r="O1091"/>
      <c r="P1091"/>
      <c r="Q1091"/>
      <c r="R1091"/>
      <c r="S1091"/>
      <c r="T1091"/>
      <c r="U1091"/>
      <c r="V1091"/>
      <c r="W1091"/>
      <c r="X1091"/>
      <c r="Y1091"/>
      <c r="Z1091"/>
      <c r="AA1091"/>
      <c r="AB1091"/>
      <c r="AC1091"/>
      <c r="AD1091"/>
      <c r="AE1091"/>
      <c r="AF1091"/>
      <c r="AG1091"/>
      <c r="AH1091"/>
    </row>
    <row r="1092" spans="2:34" s="7" customFormat="1">
      <c r="B1092"/>
      <c r="C1092"/>
      <c r="D1092"/>
      <c r="E1092"/>
      <c r="F1092"/>
      <c r="G1092"/>
      <c r="H1092"/>
      <c r="I1092"/>
      <c r="J1092"/>
      <c r="K1092"/>
      <c r="L1092"/>
      <c r="M1092"/>
      <c r="N1092"/>
      <c r="O1092"/>
      <c r="P1092"/>
      <c r="Q1092"/>
      <c r="R1092"/>
      <c r="S1092"/>
      <c r="T1092"/>
      <c r="U1092"/>
      <c r="V1092"/>
      <c r="W1092"/>
      <c r="X1092"/>
      <c r="Y1092"/>
      <c r="Z1092"/>
      <c r="AA1092"/>
      <c r="AB1092"/>
      <c r="AC1092"/>
      <c r="AD1092"/>
      <c r="AE1092"/>
      <c r="AF1092"/>
      <c r="AG1092"/>
      <c r="AH1092"/>
    </row>
    <row r="1093" spans="2:34" s="7" customFormat="1">
      <c r="B1093"/>
      <c r="C1093"/>
      <c r="D1093"/>
      <c r="E1093"/>
      <c r="F1093"/>
      <c r="G1093"/>
      <c r="H1093"/>
      <c r="I1093"/>
      <c r="J1093"/>
      <c r="K1093"/>
      <c r="L1093"/>
      <c r="M1093"/>
      <c r="N1093"/>
      <c r="O1093"/>
      <c r="P1093"/>
      <c r="Q1093"/>
      <c r="R1093"/>
      <c r="S1093"/>
      <c r="T1093"/>
      <c r="U1093"/>
      <c r="V1093"/>
      <c r="W1093"/>
      <c r="X1093"/>
      <c r="Y1093"/>
      <c r="Z1093"/>
      <c r="AA1093"/>
      <c r="AB1093"/>
      <c r="AC1093"/>
      <c r="AD1093"/>
      <c r="AE1093"/>
      <c r="AF1093"/>
      <c r="AG1093"/>
      <c r="AH1093"/>
    </row>
    <row r="1094" spans="2:34" s="7" customFormat="1">
      <c r="B1094"/>
      <c r="C1094"/>
      <c r="D1094"/>
      <c r="E1094"/>
      <c r="F1094"/>
      <c r="G1094"/>
      <c r="H1094"/>
      <c r="I1094"/>
      <c r="J1094"/>
      <c r="K1094"/>
      <c r="L1094"/>
      <c r="M1094"/>
      <c r="N1094"/>
      <c r="O1094"/>
      <c r="P1094"/>
      <c r="Q1094"/>
      <c r="R1094"/>
      <c r="S1094"/>
      <c r="T1094"/>
      <c r="U1094"/>
      <c r="V1094"/>
      <c r="W1094"/>
      <c r="X1094"/>
      <c r="Y1094"/>
      <c r="Z1094"/>
      <c r="AA1094"/>
      <c r="AB1094"/>
      <c r="AC1094"/>
      <c r="AD1094"/>
      <c r="AE1094"/>
      <c r="AF1094"/>
      <c r="AG1094"/>
      <c r="AH1094"/>
    </row>
    <row r="1095" spans="2:34" s="7" customFormat="1">
      <c r="B1095"/>
      <c r="C1095"/>
      <c r="D1095"/>
      <c r="E1095"/>
      <c r="F1095"/>
      <c r="G1095"/>
      <c r="H1095"/>
      <c r="I1095"/>
      <c r="J1095"/>
      <c r="K1095"/>
      <c r="L1095"/>
      <c r="M1095"/>
      <c r="N1095"/>
      <c r="O1095"/>
      <c r="P1095"/>
      <c r="Q1095"/>
      <c r="R1095"/>
      <c r="S1095"/>
      <c r="T1095"/>
      <c r="U1095"/>
      <c r="V1095"/>
      <c r="W1095"/>
      <c r="X1095"/>
      <c r="Y1095"/>
      <c r="Z1095"/>
      <c r="AA1095"/>
      <c r="AB1095"/>
      <c r="AC1095"/>
      <c r="AD1095"/>
      <c r="AE1095"/>
      <c r="AF1095"/>
      <c r="AG1095"/>
      <c r="AH1095"/>
    </row>
    <row r="1096" spans="2:34" s="7" customFormat="1">
      <c r="B1096"/>
      <c r="C1096"/>
      <c r="D1096"/>
      <c r="E1096"/>
      <c r="F1096"/>
      <c r="G1096"/>
      <c r="H1096"/>
      <c r="I1096"/>
      <c r="J1096"/>
      <c r="K1096"/>
      <c r="L1096"/>
      <c r="M1096"/>
      <c r="N1096"/>
      <c r="O1096"/>
      <c r="P1096"/>
      <c r="Q1096"/>
      <c r="R1096"/>
      <c r="S1096"/>
      <c r="T1096"/>
      <c r="U1096"/>
      <c r="V1096"/>
      <c r="W1096"/>
      <c r="X1096"/>
      <c r="Y1096"/>
      <c r="Z1096"/>
      <c r="AA1096"/>
      <c r="AB1096"/>
      <c r="AC1096"/>
      <c r="AD1096"/>
      <c r="AE1096"/>
      <c r="AF1096"/>
      <c r="AG1096"/>
      <c r="AH1096"/>
    </row>
    <row r="1097" spans="2:34" s="7" customFormat="1">
      <c r="B1097"/>
      <c r="C1097"/>
      <c r="D1097"/>
      <c r="E1097"/>
      <c r="F1097"/>
      <c r="G1097"/>
      <c r="H1097"/>
      <c r="I1097"/>
      <c r="J1097"/>
      <c r="K1097"/>
      <c r="L1097"/>
      <c r="M1097"/>
      <c r="N1097"/>
      <c r="O1097"/>
      <c r="P1097"/>
      <c r="Q1097"/>
      <c r="R1097"/>
      <c r="S1097"/>
      <c r="T1097"/>
      <c r="U1097"/>
      <c r="V1097"/>
      <c r="W1097"/>
      <c r="X1097"/>
      <c r="Y1097"/>
      <c r="Z1097"/>
      <c r="AA1097"/>
      <c r="AB1097"/>
      <c r="AC1097"/>
      <c r="AD1097"/>
      <c r="AE1097"/>
      <c r="AF1097"/>
      <c r="AG1097"/>
      <c r="AH1097"/>
    </row>
    <row r="1098" spans="2:34" s="7" customFormat="1">
      <c r="B1098"/>
      <c r="C1098"/>
      <c r="D1098"/>
      <c r="E1098"/>
      <c r="F1098"/>
      <c r="G1098"/>
      <c r="H1098"/>
      <c r="I1098"/>
      <c r="J1098"/>
      <c r="K1098"/>
      <c r="L1098"/>
      <c r="M1098"/>
      <c r="N1098"/>
      <c r="O1098"/>
      <c r="P1098"/>
      <c r="Q1098"/>
      <c r="R1098"/>
      <c r="S1098"/>
      <c r="T1098"/>
      <c r="U1098"/>
      <c r="V1098"/>
      <c r="W1098"/>
      <c r="X1098"/>
      <c r="Y1098"/>
      <c r="Z1098"/>
      <c r="AA1098"/>
      <c r="AB1098"/>
      <c r="AC1098"/>
      <c r="AD1098"/>
      <c r="AE1098"/>
      <c r="AF1098"/>
      <c r="AG1098"/>
      <c r="AH1098"/>
    </row>
    <row r="1099" spans="2:34" s="7" customFormat="1">
      <c r="B1099"/>
      <c r="C1099"/>
      <c r="D1099"/>
      <c r="E1099"/>
      <c r="F1099"/>
      <c r="G1099"/>
      <c r="H1099"/>
      <c r="I1099"/>
      <c r="J1099"/>
      <c r="K1099"/>
      <c r="L1099"/>
      <c r="M1099"/>
      <c r="N1099"/>
      <c r="O1099"/>
      <c r="P1099"/>
      <c r="Q1099"/>
      <c r="R1099"/>
      <c r="S1099"/>
      <c r="T1099"/>
      <c r="U1099"/>
      <c r="V1099"/>
      <c r="W1099"/>
      <c r="X1099"/>
      <c r="Y1099"/>
      <c r="Z1099"/>
      <c r="AA1099"/>
      <c r="AB1099"/>
      <c r="AC1099"/>
      <c r="AD1099"/>
      <c r="AE1099"/>
      <c r="AF1099"/>
      <c r="AG1099"/>
      <c r="AH1099"/>
    </row>
    <row r="1100" spans="2:34" s="7" customFormat="1">
      <c r="B1100"/>
      <c r="C1100"/>
      <c r="D1100"/>
      <c r="E1100"/>
      <c r="F1100"/>
      <c r="G1100"/>
      <c r="H1100"/>
      <c r="I1100"/>
      <c r="J1100"/>
      <c r="K1100"/>
      <c r="L1100"/>
      <c r="M1100"/>
      <c r="N1100"/>
      <c r="O1100"/>
      <c r="P1100"/>
      <c r="Q1100"/>
      <c r="R1100"/>
      <c r="S1100"/>
      <c r="T1100"/>
      <c r="U1100"/>
      <c r="V1100"/>
      <c r="W1100"/>
      <c r="X1100"/>
      <c r="Y1100"/>
      <c r="Z1100"/>
      <c r="AA1100"/>
      <c r="AB1100"/>
      <c r="AC1100"/>
      <c r="AD1100"/>
      <c r="AE1100"/>
      <c r="AF1100"/>
      <c r="AG1100"/>
      <c r="AH1100"/>
    </row>
    <row r="1101" spans="2:34" s="7" customFormat="1">
      <c r="B1101"/>
      <c r="C1101"/>
      <c r="D1101"/>
      <c r="E1101"/>
      <c r="F1101"/>
      <c r="G1101"/>
      <c r="H1101"/>
      <c r="I1101"/>
      <c r="J1101"/>
      <c r="K1101"/>
      <c r="L1101"/>
      <c r="M1101"/>
      <c r="N1101"/>
      <c r="O1101"/>
      <c r="P1101"/>
      <c r="Q1101"/>
      <c r="R1101"/>
      <c r="S1101"/>
      <c r="T1101"/>
      <c r="U1101"/>
      <c r="V1101"/>
      <c r="W1101"/>
      <c r="X1101"/>
      <c r="Y1101"/>
      <c r="Z1101"/>
      <c r="AA1101"/>
      <c r="AB1101"/>
      <c r="AC1101"/>
      <c r="AD1101"/>
      <c r="AE1101"/>
      <c r="AF1101"/>
      <c r="AG1101"/>
      <c r="AH1101"/>
    </row>
    <row r="1102" spans="2:34" s="7" customFormat="1">
      <c r="B1102"/>
      <c r="C1102"/>
      <c r="D1102"/>
      <c r="E1102"/>
      <c r="F1102"/>
      <c r="G1102"/>
      <c r="H1102"/>
      <c r="I1102"/>
      <c r="J1102"/>
      <c r="K1102"/>
      <c r="L1102"/>
      <c r="M1102"/>
      <c r="N1102"/>
      <c r="O1102"/>
      <c r="P1102"/>
      <c r="Q1102"/>
      <c r="R1102"/>
      <c r="S1102"/>
      <c r="T1102"/>
      <c r="U1102"/>
      <c r="V1102"/>
      <c r="W1102"/>
      <c r="X1102"/>
      <c r="Y1102"/>
      <c r="Z1102"/>
      <c r="AA1102"/>
      <c r="AB1102"/>
      <c r="AC1102"/>
      <c r="AD1102"/>
      <c r="AE1102"/>
      <c r="AF1102"/>
      <c r="AG1102"/>
      <c r="AH1102"/>
    </row>
    <row r="1103" spans="2:34" s="7" customFormat="1">
      <c r="B1103"/>
      <c r="C1103"/>
      <c r="D1103"/>
      <c r="E1103"/>
      <c r="F1103"/>
      <c r="G1103"/>
      <c r="H1103"/>
      <c r="I1103"/>
      <c r="J1103"/>
      <c r="K1103"/>
      <c r="L1103"/>
      <c r="M1103"/>
      <c r="N1103"/>
      <c r="O1103"/>
      <c r="P1103"/>
      <c r="Q1103"/>
      <c r="R1103"/>
      <c r="S1103"/>
      <c r="T1103"/>
      <c r="U1103"/>
      <c r="V1103"/>
      <c r="W1103"/>
      <c r="X1103"/>
      <c r="Y1103"/>
      <c r="Z1103"/>
      <c r="AA1103"/>
      <c r="AB1103"/>
      <c r="AC1103"/>
      <c r="AD1103"/>
      <c r="AE1103"/>
      <c r="AF1103"/>
      <c r="AG1103"/>
      <c r="AH1103"/>
    </row>
    <row r="1104" spans="2:34" s="7" customFormat="1">
      <c r="B1104"/>
      <c r="C1104"/>
      <c r="D1104"/>
      <c r="E1104"/>
      <c r="F1104"/>
      <c r="G1104"/>
      <c r="H1104"/>
      <c r="I1104"/>
      <c r="J1104"/>
      <c r="K1104"/>
      <c r="L1104"/>
      <c r="M1104"/>
      <c r="N1104"/>
      <c r="O1104"/>
      <c r="P1104"/>
      <c r="Q1104"/>
      <c r="R1104"/>
      <c r="S1104"/>
      <c r="T1104"/>
      <c r="U1104"/>
      <c r="V1104"/>
      <c r="W1104"/>
      <c r="X1104"/>
      <c r="Y1104"/>
      <c r="Z1104"/>
      <c r="AA1104"/>
      <c r="AB1104"/>
      <c r="AC1104"/>
      <c r="AD1104"/>
      <c r="AE1104"/>
      <c r="AF1104"/>
      <c r="AG1104"/>
      <c r="AH1104"/>
    </row>
    <row r="1105" spans="2:34" s="7" customFormat="1">
      <c r="B1105"/>
      <c r="C1105"/>
      <c r="D1105"/>
      <c r="E1105"/>
      <c r="F1105"/>
      <c r="G1105"/>
      <c r="H1105"/>
      <c r="I1105"/>
      <c r="J1105"/>
      <c r="K1105"/>
      <c r="L1105"/>
      <c r="M1105"/>
      <c r="N1105"/>
      <c r="O1105"/>
      <c r="P1105"/>
      <c r="Q1105"/>
      <c r="R1105"/>
      <c r="S1105"/>
      <c r="T1105"/>
      <c r="U1105"/>
      <c r="V1105"/>
      <c r="W1105"/>
      <c r="X1105"/>
      <c r="Y1105"/>
      <c r="Z1105"/>
      <c r="AA1105"/>
      <c r="AB1105"/>
      <c r="AC1105"/>
      <c r="AD1105"/>
      <c r="AE1105"/>
      <c r="AF1105"/>
      <c r="AG1105"/>
      <c r="AH1105"/>
    </row>
    <row r="1106" spans="2:34" s="7" customFormat="1">
      <c r="B1106"/>
      <c r="C1106"/>
      <c r="D1106"/>
      <c r="E1106"/>
      <c r="F1106"/>
      <c r="G1106"/>
      <c r="H1106"/>
      <c r="I1106"/>
      <c r="J1106"/>
      <c r="K1106"/>
      <c r="L1106"/>
      <c r="M1106"/>
      <c r="N1106"/>
      <c r="O1106"/>
      <c r="P1106"/>
      <c r="Q1106"/>
      <c r="R1106"/>
      <c r="S1106"/>
      <c r="T1106"/>
      <c r="U1106"/>
      <c r="V1106"/>
      <c r="W1106"/>
      <c r="X1106"/>
      <c r="Y1106"/>
      <c r="Z1106"/>
      <c r="AA1106"/>
      <c r="AB1106"/>
      <c r="AC1106"/>
      <c r="AD1106"/>
      <c r="AE1106"/>
      <c r="AF1106"/>
      <c r="AG1106"/>
      <c r="AH1106"/>
    </row>
    <row r="1107" spans="2:34" s="7" customFormat="1">
      <c r="B1107"/>
      <c r="C1107"/>
      <c r="D1107"/>
      <c r="E1107"/>
      <c r="F1107"/>
      <c r="G1107"/>
      <c r="H1107"/>
      <c r="I1107"/>
      <c r="J1107"/>
      <c r="K1107"/>
      <c r="L1107"/>
      <c r="M1107"/>
      <c r="N1107"/>
      <c r="O1107"/>
      <c r="P1107"/>
      <c r="Q1107"/>
      <c r="R1107"/>
      <c r="S1107"/>
      <c r="T1107"/>
      <c r="U1107"/>
      <c r="V1107"/>
      <c r="W1107"/>
      <c r="X1107"/>
      <c r="Y1107"/>
      <c r="Z1107"/>
      <c r="AA1107"/>
      <c r="AB1107"/>
      <c r="AC1107"/>
      <c r="AD1107"/>
      <c r="AE1107"/>
      <c r="AF1107"/>
      <c r="AG1107"/>
      <c r="AH1107"/>
    </row>
    <row r="1108" spans="2:34" s="7" customFormat="1">
      <c r="B1108"/>
      <c r="C1108"/>
      <c r="D1108"/>
      <c r="E1108"/>
      <c r="F1108"/>
      <c r="G1108"/>
      <c r="H1108"/>
      <c r="I1108"/>
      <c r="J1108"/>
      <c r="K1108"/>
      <c r="L1108"/>
      <c r="M1108"/>
      <c r="N1108"/>
      <c r="O1108"/>
      <c r="P1108"/>
      <c r="Q1108"/>
      <c r="R1108"/>
      <c r="S1108"/>
      <c r="T1108"/>
      <c r="U1108"/>
      <c r="V1108"/>
      <c r="W1108"/>
      <c r="X1108"/>
      <c r="Y1108"/>
      <c r="Z1108"/>
      <c r="AA1108"/>
      <c r="AB1108"/>
      <c r="AC1108"/>
      <c r="AD1108"/>
      <c r="AE1108"/>
      <c r="AF1108"/>
      <c r="AG1108"/>
      <c r="AH1108"/>
    </row>
    <row r="1109" spans="2:34" s="7" customFormat="1">
      <c r="B1109"/>
      <c r="C1109"/>
      <c r="D1109"/>
      <c r="E1109"/>
      <c r="F1109"/>
      <c r="G1109"/>
      <c r="H1109"/>
      <c r="I1109"/>
      <c r="J1109"/>
      <c r="K1109"/>
      <c r="L1109"/>
      <c r="M1109"/>
      <c r="N1109"/>
      <c r="O1109"/>
      <c r="P1109"/>
      <c r="Q1109"/>
      <c r="R1109"/>
      <c r="S1109"/>
      <c r="T1109"/>
      <c r="U1109"/>
      <c r="V1109"/>
      <c r="W1109"/>
      <c r="X1109"/>
      <c r="Y1109"/>
      <c r="Z1109"/>
      <c r="AA1109"/>
      <c r="AB1109"/>
      <c r="AC1109"/>
      <c r="AD1109"/>
      <c r="AE1109"/>
      <c r="AF1109"/>
      <c r="AG1109"/>
      <c r="AH1109"/>
    </row>
    <row r="1110" spans="2:34" s="7" customFormat="1">
      <c r="B1110"/>
      <c r="C1110"/>
      <c r="D1110"/>
      <c r="E1110"/>
      <c r="F1110"/>
      <c r="G1110"/>
      <c r="H1110"/>
      <c r="I1110"/>
      <c r="J1110"/>
      <c r="K1110"/>
      <c r="L1110"/>
      <c r="M1110"/>
      <c r="N1110"/>
      <c r="O1110"/>
      <c r="P1110"/>
      <c r="Q1110"/>
      <c r="R1110"/>
      <c r="S1110"/>
      <c r="T1110"/>
      <c r="U1110"/>
      <c r="V1110"/>
      <c r="W1110"/>
      <c r="X1110"/>
      <c r="Y1110"/>
      <c r="Z1110"/>
      <c r="AA1110"/>
      <c r="AB1110"/>
      <c r="AC1110"/>
      <c r="AD1110"/>
      <c r="AE1110"/>
      <c r="AF1110"/>
      <c r="AG1110"/>
      <c r="AH1110"/>
    </row>
    <row r="1111" spans="2:34" s="7" customFormat="1">
      <c r="B1111"/>
      <c r="C1111"/>
      <c r="D1111"/>
      <c r="E1111"/>
      <c r="F1111"/>
      <c r="G1111"/>
      <c r="H1111"/>
      <c r="I1111"/>
      <c r="J1111"/>
      <c r="K1111"/>
      <c r="L1111"/>
      <c r="M1111"/>
      <c r="N1111"/>
      <c r="O1111"/>
      <c r="P1111"/>
      <c r="Q1111"/>
      <c r="R1111"/>
      <c r="S1111"/>
      <c r="T1111"/>
      <c r="U1111"/>
      <c r="V1111"/>
      <c r="W1111"/>
      <c r="X1111"/>
      <c r="Y1111"/>
      <c r="Z1111"/>
      <c r="AA1111"/>
      <c r="AB1111"/>
      <c r="AC1111"/>
      <c r="AD1111"/>
      <c r="AE1111"/>
      <c r="AF1111"/>
      <c r="AG1111"/>
      <c r="AH1111"/>
    </row>
    <row r="1112" spans="2:34" s="7" customFormat="1">
      <c r="B1112"/>
      <c r="C1112"/>
      <c r="D1112"/>
      <c r="E1112"/>
      <c r="F1112"/>
      <c r="G1112"/>
      <c r="H1112"/>
      <c r="I1112"/>
      <c r="J1112"/>
      <c r="K1112"/>
      <c r="L1112"/>
      <c r="M1112"/>
      <c r="N1112"/>
      <c r="O1112"/>
      <c r="P1112"/>
      <c r="Q1112"/>
      <c r="R1112"/>
      <c r="S1112"/>
      <c r="T1112"/>
      <c r="U1112"/>
      <c r="V1112"/>
      <c r="W1112"/>
      <c r="X1112"/>
      <c r="Y1112"/>
      <c r="Z1112"/>
      <c r="AA1112"/>
      <c r="AB1112"/>
      <c r="AC1112"/>
      <c r="AD1112"/>
      <c r="AE1112"/>
      <c r="AF1112"/>
      <c r="AG1112"/>
      <c r="AH1112"/>
    </row>
    <row r="1113" spans="2:34" s="7" customFormat="1">
      <c r="B1113"/>
      <c r="C1113"/>
      <c r="D1113"/>
      <c r="E1113"/>
      <c r="F1113"/>
      <c r="G1113"/>
      <c r="H1113"/>
      <c r="I1113"/>
      <c r="J1113"/>
      <c r="K1113"/>
      <c r="L1113"/>
      <c r="M1113"/>
      <c r="N1113"/>
      <c r="O1113"/>
      <c r="P1113"/>
      <c r="Q1113"/>
      <c r="R1113"/>
      <c r="S1113"/>
      <c r="T1113"/>
      <c r="U1113"/>
      <c r="V1113"/>
      <c r="W1113"/>
      <c r="X1113"/>
      <c r="Y1113"/>
      <c r="Z1113"/>
      <c r="AA1113"/>
      <c r="AB1113"/>
      <c r="AC1113"/>
      <c r="AD1113"/>
      <c r="AE1113"/>
      <c r="AF1113"/>
      <c r="AG1113"/>
      <c r="AH1113"/>
    </row>
    <row r="1114" spans="2:34" s="7" customFormat="1">
      <c r="B1114"/>
      <c r="C1114"/>
      <c r="D1114"/>
      <c r="E1114"/>
      <c r="F1114"/>
      <c r="G1114"/>
      <c r="H1114"/>
      <c r="I1114"/>
      <c r="J1114"/>
      <c r="K1114"/>
      <c r="L1114"/>
      <c r="M1114"/>
      <c r="N1114"/>
      <c r="O1114"/>
      <c r="P1114"/>
      <c r="Q1114"/>
      <c r="R1114"/>
      <c r="S1114"/>
      <c r="T1114"/>
      <c r="U1114"/>
      <c r="V1114"/>
      <c r="W1114"/>
      <c r="X1114"/>
      <c r="Y1114"/>
      <c r="Z1114"/>
      <c r="AA1114"/>
      <c r="AB1114"/>
      <c r="AC1114"/>
      <c r="AD1114"/>
      <c r="AE1114"/>
      <c r="AF1114"/>
      <c r="AG1114"/>
      <c r="AH1114"/>
    </row>
    <row r="1115" spans="2:34" s="7" customFormat="1">
      <c r="B1115"/>
      <c r="C1115"/>
      <c r="D1115"/>
      <c r="E1115"/>
      <c r="F1115"/>
      <c r="G1115"/>
      <c r="H1115"/>
      <c r="I1115"/>
      <c r="J1115"/>
      <c r="K1115"/>
      <c r="L1115"/>
      <c r="M1115"/>
      <c r="N1115"/>
      <c r="O1115"/>
      <c r="P1115"/>
      <c r="Q1115"/>
      <c r="R1115"/>
      <c r="S1115"/>
      <c r="T1115"/>
      <c r="U1115"/>
      <c r="V1115"/>
      <c r="W1115"/>
      <c r="X1115"/>
      <c r="Y1115"/>
      <c r="Z1115"/>
      <c r="AA1115"/>
      <c r="AB1115"/>
      <c r="AC1115"/>
      <c r="AD1115"/>
      <c r="AE1115"/>
      <c r="AF1115"/>
      <c r="AG1115"/>
      <c r="AH1115"/>
    </row>
    <row r="1116" spans="2:34" s="7" customFormat="1">
      <c r="B1116"/>
      <c r="C1116"/>
      <c r="D1116"/>
      <c r="E1116"/>
      <c r="F1116"/>
      <c r="G1116"/>
      <c r="H1116"/>
      <c r="I1116"/>
      <c r="J1116"/>
      <c r="K1116"/>
      <c r="L1116"/>
      <c r="M1116"/>
      <c r="N1116"/>
      <c r="O1116"/>
      <c r="P1116"/>
      <c r="Q1116"/>
      <c r="R1116"/>
      <c r="S1116"/>
      <c r="T1116"/>
      <c r="U1116"/>
      <c r="V1116"/>
      <c r="W1116"/>
      <c r="X1116"/>
      <c r="Y1116"/>
      <c r="Z1116"/>
      <c r="AA1116"/>
      <c r="AB1116"/>
      <c r="AC1116"/>
      <c r="AD1116"/>
      <c r="AE1116"/>
      <c r="AF1116"/>
      <c r="AG1116"/>
      <c r="AH1116"/>
    </row>
    <row r="1117" spans="2:34" s="7" customFormat="1">
      <c r="B1117"/>
      <c r="C1117"/>
      <c r="D1117"/>
      <c r="E1117"/>
      <c r="F1117"/>
      <c r="G1117"/>
      <c r="H1117"/>
      <c r="I1117"/>
      <c r="J1117"/>
      <c r="K1117"/>
      <c r="L1117"/>
      <c r="M1117"/>
      <c r="N1117"/>
      <c r="O1117"/>
      <c r="P1117"/>
      <c r="Q1117"/>
      <c r="R1117"/>
      <c r="S1117"/>
      <c r="T1117"/>
      <c r="U1117"/>
      <c r="V1117"/>
      <c r="W1117"/>
      <c r="X1117"/>
      <c r="Y1117"/>
      <c r="Z1117"/>
      <c r="AA1117"/>
      <c r="AB1117"/>
      <c r="AC1117"/>
      <c r="AD1117"/>
      <c r="AE1117"/>
      <c r="AF1117"/>
      <c r="AG1117"/>
      <c r="AH1117"/>
    </row>
    <row r="1118" spans="2:34" s="7" customFormat="1">
      <c r="B1118"/>
      <c r="C1118"/>
      <c r="D1118"/>
      <c r="E1118"/>
      <c r="F1118"/>
      <c r="G1118"/>
      <c r="H1118"/>
      <c r="I1118"/>
      <c r="J1118"/>
      <c r="K1118"/>
      <c r="L1118"/>
      <c r="M1118"/>
      <c r="N1118"/>
      <c r="O1118"/>
      <c r="P1118"/>
      <c r="Q1118"/>
      <c r="R1118"/>
      <c r="S1118"/>
      <c r="T1118"/>
      <c r="U1118"/>
      <c r="V1118"/>
      <c r="W1118"/>
      <c r="X1118"/>
      <c r="Y1118"/>
      <c r="Z1118"/>
      <c r="AA1118"/>
      <c r="AB1118"/>
      <c r="AC1118"/>
      <c r="AD1118"/>
      <c r="AE1118"/>
      <c r="AF1118"/>
      <c r="AG1118"/>
      <c r="AH1118"/>
    </row>
    <row r="1119" spans="2:34" s="7" customFormat="1">
      <c r="B1119"/>
      <c r="C1119"/>
      <c r="D1119"/>
      <c r="E1119"/>
      <c r="F1119"/>
      <c r="G1119"/>
      <c r="H1119"/>
      <c r="I1119"/>
      <c r="J1119"/>
      <c r="K1119"/>
      <c r="L1119"/>
      <c r="M1119"/>
      <c r="N1119"/>
      <c r="O1119"/>
      <c r="P1119"/>
      <c r="Q1119"/>
      <c r="R1119"/>
      <c r="S1119"/>
      <c r="T1119"/>
      <c r="U1119"/>
      <c r="V1119"/>
      <c r="W1119"/>
      <c r="X1119"/>
      <c r="Y1119"/>
      <c r="Z1119"/>
      <c r="AA1119"/>
      <c r="AB1119"/>
      <c r="AC1119"/>
      <c r="AD1119"/>
      <c r="AE1119"/>
      <c r="AF1119"/>
      <c r="AG1119"/>
      <c r="AH1119"/>
    </row>
    <row r="1120" spans="2:34" s="7" customFormat="1">
      <c r="B1120"/>
      <c r="C1120"/>
      <c r="D1120"/>
      <c r="E1120"/>
      <c r="F1120"/>
      <c r="G1120"/>
      <c r="H1120"/>
      <c r="I1120"/>
      <c r="J1120"/>
      <c r="K1120"/>
      <c r="L1120"/>
      <c r="M1120"/>
      <c r="N1120"/>
      <c r="O1120"/>
      <c r="P1120"/>
      <c r="Q1120"/>
      <c r="R1120"/>
      <c r="S1120"/>
      <c r="T1120"/>
      <c r="U1120"/>
      <c r="V1120"/>
      <c r="W1120"/>
      <c r="X1120"/>
      <c r="Y1120"/>
      <c r="Z1120"/>
      <c r="AA1120"/>
      <c r="AB1120"/>
      <c r="AC1120"/>
      <c r="AD1120"/>
      <c r="AE1120"/>
      <c r="AF1120"/>
      <c r="AG1120"/>
      <c r="AH1120"/>
    </row>
    <row r="1121" spans="2:34" s="7" customFormat="1">
      <c r="B1121"/>
      <c r="C1121"/>
      <c r="D1121"/>
      <c r="E1121"/>
      <c r="F1121"/>
      <c r="G1121"/>
      <c r="H1121"/>
      <c r="I1121"/>
      <c r="J1121"/>
      <c r="K1121"/>
      <c r="L1121"/>
      <c r="M1121"/>
      <c r="N1121"/>
      <c r="O1121"/>
      <c r="P1121"/>
      <c r="Q1121"/>
      <c r="R1121"/>
      <c r="S1121"/>
      <c r="T1121"/>
      <c r="U1121"/>
      <c r="V1121"/>
      <c r="W1121"/>
      <c r="X1121"/>
      <c r="Y1121"/>
      <c r="Z1121"/>
      <c r="AA1121"/>
      <c r="AB1121"/>
      <c r="AC1121"/>
      <c r="AD1121"/>
      <c r="AE1121"/>
      <c r="AF1121"/>
      <c r="AG1121"/>
      <c r="AH1121"/>
    </row>
    <row r="1122" spans="2:34" s="7" customFormat="1">
      <c r="B1122"/>
      <c r="C1122"/>
      <c r="D1122"/>
      <c r="E1122"/>
      <c r="F1122"/>
      <c r="G1122"/>
      <c r="H1122"/>
      <c r="I1122"/>
      <c r="J1122"/>
      <c r="K1122"/>
      <c r="L1122"/>
      <c r="M1122"/>
      <c r="N1122"/>
      <c r="O1122"/>
      <c r="P1122"/>
      <c r="Q1122"/>
      <c r="R1122"/>
      <c r="S1122"/>
      <c r="T1122"/>
      <c r="U1122"/>
      <c r="V1122"/>
      <c r="W1122"/>
      <c r="X1122"/>
      <c r="Y1122"/>
      <c r="Z1122"/>
      <c r="AA1122"/>
      <c r="AB1122"/>
      <c r="AC1122"/>
      <c r="AD1122"/>
      <c r="AE1122"/>
      <c r="AF1122"/>
      <c r="AG1122"/>
      <c r="AH1122"/>
    </row>
    <row r="1123" spans="2:34" s="7" customFormat="1">
      <c r="B1123"/>
      <c r="C1123"/>
      <c r="D1123"/>
      <c r="E1123"/>
      <c r="F1123"/>
      <c r="G1123"/>
      <c r="H1123"/>
      <c r="I1123"/>
      <c r="J1123"/>
      <c r="K1123"/>
      <c r="L1123"/>
      <c r="M1123"/>
      <c r="N1123"/>
      <c r="O1123"/>
      <c r="P1123"/>
      <c r="Q1123"/>
      <c r="R1123"/>
      <c r="S1123"/>
      <c r="T1123"/>
      <c r="U1123"/>
      <c r="V1123"/>
      <c r="W1123"/>
      <c r="X1123"/>
      <c r="Y1123"/>
      <c r="Z1123"/>
      <c r="AA1123"/>
      <c r="AB1123"/>
      <c r="AC1123"/>
      <c r="AD1123"/>
      <c r="AE1123"/>
      <c r="AF1123"/>
      <c r="AG1123"/>
      <c r="AH1123"/>
    </row>
    <row r="1124" spans="2:34" s="7" customFormat="1">
      <c r="B1124"/>
      <c r="C1124"/>
      <c r="D1124"/>
      <c r="E1124"/>
      <c r="F1124"/>
      <c r="G1124"/>
      <c r="H1124"/>
      <c r="I1124"/>
      <c r="J1124"/>
      <c r="K1124"/>
      <c r="L1124"/>
      <c r="M1124"/>
      <c r="N1124"/>
      <c r="O1124"/>
      <c r="P1124"/>
      <c r="Q1124"/>
      <c r="R1124"/>
      <c r="S1124"/>
      <c r="T1124"/>
      <c r="U1124"/>
      <c r="V1124"/>
      <c r="W1124"/>
      <c r="X1124"/>
      <c r="Y1124"/>
      <c r="Z1124"/>
      <c r="AA1124"/>
      <c r="AB1124"/>
      <c r="AC1124"/>
      <c r="AD1124"/>
      <c r="AE1124"/>
      <c r="AF1124"/>
      <c r="AG1124"/>
      <c r="AH1124"/>
    </row>
    <row r="1125" spans="2:34" s="7" customFormat="1">
      <c r="B1125"/>
      <c r="C1125"/>
      <c r="D1125"/>
      <c r="E1125"/>
      <c r="F1125"/>
      <c r="G1125"/>
      <c r="H1125"/>
      <c r="I1125"/>
      <c r="J1125"/>
      <c r="K1125"/>
      <c r="L1125"/>
      <c r="M1125"/>
      <c r="N1125"/>
      <c r="O1125"/>
      <c r="P1125"/>
      <c r="Q1125"/>
      <c r="R1125"/>
      <c r="S1125"/>
      <c r="T1125"/>
      <c r="U1125"/>
      <c r="V1125"/>
      <c r="W1125"/>
      <c r="X1125"/>
      <c r="Y1125"/>
      <c r="Z1125"/>
      <c r="AA1125"/>
      <c r="AB1125"/>
      <c r="AC1125"/>
      <c r="AD1125"/>
      <c r="AE1125"/>
      <c r="AF1125"/>
      <c r="AG1125"/>
      <c r="AH1125"/>
    </row>
    <row r="1126" spans="2:34" s="7" customFormat="1">
      <c r="B1126"/>
      <c r="C1126"/>
      <c r="D1126"/>
      <c r="E1126"/>
      <c r="F1126"/>
      <c r="G1126"/>
      <c r="H1126"/>
      <c r="I1126"/>
      <c r="J1126"/>
      <c r="K1126"/>
      <c r="L1126"/>
      <c r="M1126"/>
      <c r="N1126"/>
      <c r="O1126"/>
      <c r="P1126"/>
      <c r="Q1126"/>
      <c r="R1126"/>
      <c r="S1126"/>
      <c r="T1126"/>
      <c r="U1126"/>
      <c r="V1126"/>
      <c r="W1126"/>
      <c r="X1126"/>
      <c r="Y1126"/>
      <c r="Z1126"/>
      <c r="AA1126"/>
      <c r="AB1126"/>
      <c r="AC1126"/>
      <c r="AD1126"/>
      <c r="AE1126"/>
      <c r="AF1126"/>
      <c r="AG1126"/>
      <c r="AH1126"/>
    </row>
    <row r="1127" spans="2:34" s="7" customFormat="1">
      <c r="B1127"/>
      <c r="C1127"/>
      <c r="D1127"/>
      <c r="E1127"/>
      <c r="F1127"/>
      <c r="G1127"/>
      <c r="H1127"/>
      <c r="I1127"/>
      <c r="J1127"/>
      <c r="K1127"/>
      <c r="L1127"/>
      <c r="M1127"/>
      <c r="N1127"/>
      <c r="O1127"/>
      <c r="P1127"/>
      <c r="Q1127"/>
      <c r="R1127"/>
      <c r="S1127"/>
      <c r="T1127"/>
      <c r="U1127"/>
      <c r="V1127"/>
      <c r="W1127"/>
      <c r="X1127"/>
      <c r="Y1127"/>
      <c r="Z1127"/>
      <c r="AA1127"/>
      <c r="AB1127"/>
      <c r="AC1127"/>
      <c r="AD1127"/>
      <c r="AE1127"/>
      <c r="AF1127"/>
      <c r="AG1127"/>
      <c r="AH1127"/>
    </row>
    <row r="1128" spans="2:34" s="7" customFormat="1">
      <c r="B1128"/>
      <c r="C1128"/>
      <c r="D1128"/>
      <c r="E1128"/>
      <c r="F1128"/>
      <c r="G1128"/>
      <c r="H1128"/>
      <c r="I1128"/>
      <c r="J1128"/>
      <c r="K1128"/>
      <c r="L1128"/>
      <c r="M1128"/>
      <c r="N1128"/>
      <c r="O1128"/>
      <c r="P1128"/>
      <c r="Q1128"/>
      <c r="R1128"/>
      <c r="S1128"/>
      <c r="T1128"/>
      <c r="U1128"/>
      <c r="V1128"/>
      <c r="W1128"/>
      <c r="X1128"/>
      <c r="Y1128"/>
      <c r="Z1128"/>
      <c r="AA1128"/>
      <c r="AB1128"/>
      <c r="AC1128"/>
      <c r="AD1128"/>
      <c r="AE1128"/>
      <c r="AF1128"/>
      <c r="AG1128"/>
      <c r="AH1128"/>
    </row>
    <row r="1129" spans="2:34" s="7" customFormat="1">
      <c r="B1129"/>
      <c r="C1129"/>
      <c r="D1129"/>
      <c r="E1129"/>
      <c r="F1129"/>
      <c r="G1129"/>
      <c r="H1129"/>
      <c r="I1129"/>
      <c r="J1129"/>
      <c r="K1129"/>
      <c r="L1129"/>
      <c r="M1129"/>
      <c r="N1129"/>
      <c r="O1129"/>
      <c r="P1129"/>
      <c r="Q1129"/>
      <c r="R1129"/>
      <c r="S1129"/>
      <c r="T1129"/>
      <c r="U1129"/>
      <c r="V1129"/>
      <c r="W1129"/>
      <c r="X1129"/>
      <c r="Y1129"/>
      <c r="Z1129"/>
      <c r="AA1129"/>
      <c r="AB1129"/>
      <c r="AC1129"/>
      <c r="AD1129"/>
      <c r="AE1129"/>
      <c r="AF1129"/>
      <c r="AG1129"/>
      <c r="AH1129"/>
    </row>
    <row r="1130" spans="2:34" s="7" customFormat="1">
      <c r="B1130"/>
      <c r="C1130"/>
      <c r="D1130"/>
      <c r="E1130"/>
      <c r="F1130"/>
      <c r="G1130"/>
      <c r="H1130"/>
      <c r="I1130"/>
      <c r="J1130"/>
      <c r="K1130"/>
      <c r="L1130"/>
      <c r="M1130"/>
      <c r="N1130"/>
      <c r="O1130"/>
      <c r="P1130"/>
      <c r="Q1130"/>
      <c r="R1130"/>
      <c r="S1130"/>
      <c r="T1130"/>
      <c r="U1130"/>
      <c r="V1130"/>
      <c r="W1130"/>
      <c r="X1130"/>
      <c r="Y1130"/>
      <c r="Z1130"/>
      <c r="AA1130"/>
      <c r="AB1130"/>
      <c r="AC1130"/>
      <c r="AD1130"/>
      <c r="AE1130"/>
      <c r="AF1130"/>
      <c r="AG1130"/>
      <c r="AH1130"/>
    </row>
    <row r="1131" spans="2:34" s="7" customFormat="1">
      <c r="B1131"/>
      <c r="C1131"/>
      <c r="D1131"/>
      <c r="E1131"/>
      <c r="F1131"/>
      <c r="G1131"/>
      <c r="H1131"/>
      <c r="I1131"/>
      <c r="J1131"/>
      <c r="K1131"/>
      <c r="L1131"/>
      <c r="M1131"/>
      <c r="N1131"/>
      <c r="O1131"/>
      <c r="P1131"/>
      <c r="Q1131"/>
      <c r="R1131"/>
      <c r="S1131"/>
      <c r="T1131"/>
      <c r="U1131"/>
      <c r="V1131"/>
      <c r="W1131"/>
      <c r="X1131"/>
      <c r="Y1131"/>
      <c r="Z1131"/>
      <c r="AA1131"/>
      <c r="AB1131"/>
      <c r="AC1131"/>
      <c r="AD1131"/>
      <c r="AE1131"/>
      <c r="AF1131"/>
      <c r="AG1131"/>
      <c r="AH1131"/>
    </row>
    <row r="1132" spans="2:34" s="7" customFormat="1">
      <c r="B1132"/>
      <c r="C1132"/>
      <c r="D1132"/>
      <c r="E1132"/>
      <c r="F1132"/>
      <c r="G1132"/>
      <c r="H1132"/>
      <c r="I1132"/>
      <c r="J1132"/>
      <c r="K1132"/>
      <c r="L1132"/>
      <c r="M1132"/>
      <c r="N1132"/>
      <c r="O1132"/>
      <c r="P1132"/>
      <c r="Q1132"/>
      <c r="R1132"/>
      <c r="S1132"/>
      <c r="T1132"/>
      <c r="U1132"/>
      <c r="V1132"/>
      <c r="W1132"/>
      <c r="X1132"/>
      <c r="Y1132"/>
      <c r="Z1132"/>
      <c r="AA1132"/>
      <c r="AB1132"/>
      <c r="AC1132"/>
      <c r="AD1132"/>
      <c r="AE1132"/>
      <c r="AF1132"/>
      <c r="AG1132"/>
      <c r="AH1132"/>
    </row>
    <row r="1133" spans="2:34" s="7" customFormat="1">
      <c r="B1133"/>
      <c r="C1133"/>
      <c r="D1133"/>
      <c r="E1133"/>
      <c r="F1133"/>
      <c r="G1133"/>
      <c r="H1133"/>
      <c r="I1133"/>
      <c r="J1133"/>
      <c r="K1133"/>
      <c r="L1133"/>
      <c r="M1133"/>
      <c r="N1133"/>
      <c r="O1133"/>
      <c r="P1133"/>
      <c r="Q1133"/>
      <c r="R1133"/>
      <c r="S1133"/>
      <c r="T1133"/>
      <c r="U1133"/>
      <c r="V1133"/>
      <c r="W1133"/>
      <c r="X1133"/>
      <c r="Y1133"/>
      <c r="Z1133"/>
      <c r="AA1133"/>
      <c r="AB1133"/>
      <c r="AC1133"/>
      <c r="AD1133"/>
      <c r="AE1133"/>
      <c r="AF1133"/>
      <c r="AG1133"/>
      <c r="AH1133"/>
    </row>
    <row r="1134" spans="2:34" s="7" customFormat="1">
      <c r="B1134"/>
      <c r="C1134"/>
      <c r="D1134"/>
      <c r="E1134"/>
      <c r="F1134"/>
      <c r="G1134"/>
      <c r="H1134"/>
      <c r="I1134"/>
      <c r="J1134"/>
      <c r="K1134"/>
      <c r="L1134"/>
      <c r="M1134"/>
      <c r="N1134"/>
      <c r="O1134"/>
      <c r="P1134"/>
      <c r="Q1134"/>
      <c r="R1134"/>
      <c r="S1134"/>
      <c r="T1134"/>
      <c r="U1134"/>
      <c r="V1134"/>
      <c r="W1134"/>
      <c r="X1134"/>
      <c r="Y1134"/>
      <c r="Z1134"/>
      <c r="AA1134"/>
      <c r="AB1134"/>
      <c r="AC1134"/>
      <c r="AD1134"/>
      <c r="AE1134"/>
      <c r="AF1134"/>
      <c r="AG1134"/>
      <c r="AH1134"/>
    </row>
    <row r="1135" spans="2:34" s="7" customFormat="1">
      <c r="B1135"/>
      <c r="C1135"/>
      <c r="D1135"/>
      <c r="E1135"/>
      <c r="F1135"/>
      <c r="G1135"/>
      <c r="H1135"/>
      <c r="I1135"/>
      <c r="J1135"/>
      <c r="K1135"/>
      <c r="L1135"/>
      <c r="M1135"/>
      <c r="N1135"/>
      <c r="O1135"/>
      <c r="P1135"/>
      <c r="Q1135"/>
      <c r="R1135"/>
      <c r="S1135"/>
      <c r="T1135"/>
      <c r="U1135"/>
      <c r="V1135"/>
      <c r="W1135"/>
      <c r="X1135"/>
      <c r="Y1135"/>
      <c r="Z1135"/>
      <c r="AA1135"/>
      <c r="AB1135"/>
      <c r="AC1135"/>
      <c r="AD1135"/>
      <c r="AE1135"/>
      <c r="AF1135"/>
      <c r="AG1135"/>
      <c r="AH1135"/>
    </row>
    <row r="1136" spans="2:34" s="7" customFormat="1">
      <c r="B1136"/>
      <c r="C1136"/>
      <c r="D1136"/>
      <c r="E1136"/>
      <c r="F1136"/>
      <c r="G1136"/>
      <c r="H1136"/>
      <c r="I1136"/>
      <c r="J1136"/>
      <c r="K1136"/>
      <c r="L1136"/>
      <c r="M1136"/>
      <c r="N1136"/>
      <c r="O1136"/>
      <c r="P1136"/>
      <c r="Q1136"/>
      <c r="R1136"/>
      <c r="S1136"/>
      <c r="T1136"/>
      <c r="U1136"/>
      <c r="V1136"/>
      <c r="W1136"/>
      <c r="X1136"/>
      <c r="Y1136"/>
      <c r="Z1136"/>
      <c r="AA1136"/>
      <c r="AB1136"/>
      <c r="AC1136"/>
      <c r="AD1136"/>
      <c r="AE1136"/>
      <c r="AF1136"/>
      <c r="AG1136"/>
      <c r="AH1136"/>
    </row>
    <row r="1137" spans="2:34" s="7" customFormat="1">
      <c r="B1137"/>
      <c r="C1137"/>
      <c r="D1137"/>
      <c r="E1137"/>
      <c r="F1137"/>
      <c r="G1137"/>
      <c r="H1137"/>
      <c r="I1137"/>
      <c r="J1137"/>
      <c r="K1137"/>
      <c r="L1137"/>
      <c r="M1137"/>
      <c r="N1137"/>
      <c r="O1137"/>
      <c r="P1137"/>
      <c r="Q1137"/>
      <c r="R1137"/>
      <c r="S1137"/>
      <c r="T1137"/>
      <c r="U1137"/>
      <c r="V1137"/>
      <c r="W1137"/>
      <c r="X1137"/>
      <c r="Y1137"/>
      <c r="Z1137"/>
      <c r="AA1137"/>
      <c r="AB1137"/>
      <c r="AC1137"/>
      <c r="AD1137"/>
      <c r="AE1137"/>
      <c r="AF1137"/>
      <c r="AG1137"/>
      <c r="AH1137"/>
    </row>
    <row r="1138" spans="2:34" s="7" customFormat="1">
      <c r="B1138"/>
      <c r="C1138"/>
      <c r="D1138"/>
      <c r="E1138"/>
      <c r="F1138"/>
      <c r="G1138"/>
      <c r="H1138"/>
      <c r="I1138"/>
      <c r="J1138"/>
      <c r="K1138"/>
      <c r="L1138"/>
      <c r="M1138"/>
      <c r="N1138"/>
      <c r="O1138"/>
      <c r="P1138"/>
      <c r="Q1138"/>
      <c r="R1138"/>
      <c r="S1138"/>
      <c r="T1138"/>
      <c r="U1138"/>
      <c r="V1138"/>
      <c r="W1138"/>
      <c r="X1138"/>
      <c r="Y1138"/>
      <c r="Z1138"/>
      <c r="AA1138"/>
      <c r="AB1138"/>
      <c r="AC1138"/>
      <c r="AD1138"/>
      <c r="AE1138"/>
      <c r="AF1138"/>
      <c r="AG1138"/>
      <c r="AH1138"/>
    </row>
    <row r="1139" spans="2:34" s="7" customFormat="1">
      <c r="B1139"/>
      <c r="C1139"/>
      <c r="D1139"/>
      <c r="E1139"/>
      <c r="F1139"/>
      <c r="G1139"/>
      <c r="H1139"/>
      <c r="I1139"/>
      <c r="J1139"/>
      <c r="K1139"/>
      <c r="L1139"/>
      <c r="M1139"/>
      <c r="N1139"/>
      <c r="O1139"/>
      <c r="P1139"/>
      <c r="Q1139"/>
      <c r="R1139"/>
      <c r="S1139"/>
      <c r="T1139"/>
      <c r="U1139"/>
      <c r="V1139"/>
      <c r="W1139"/>
      <c r="X1139"/>
      <c r="Y1139"/>
      <c r="Z1139"/>
      <c r="AA1139"/>
      <c r="AB1139"/>
      <c r="AC1139"/>
      <c r="AD1139"/>
      <c r="AE1139"/>
      <c r="AF1139"/>
      <c r="AG1139"/>
      <c r="AH1139"/>
    </row>
    <row r="1140" spans="2:34" s="7" customFormat="1">
      <c r="B1140"/>
      <c r="C1140"/>
      <c r="D1140"/>
      <c r="E1140"/>
      <c r="F1140"/>
      <c r="G1140"/>
      <c r="H1140"/>
      <c r="I1140"/>
      <c r="J1140"/>
      <c r="K1140"/>
      <c r="L1140"/>
      <c r="M1140"/>
      <c r="N1140"/>
      <c r="O1140"/>
      <c r="P1140"/>
      <c r="Q1140"/>
      <c r="R1140"/>
      <c r="S1140"/>
      <c r="T1140"/>
      <c r="U1140"/>
      <c r="V1140"/>
      <c r="W1140"/>
      <c r="X1140"/>
      <c r="Y1140"/>
      <c r="Z1140"/>
      <c r="AA1140"/>
      <c r="AB1140"/>
      <c r="AC1140"/>
      <c r="AD1140"/>
      <c r="AE1140"/>
      <c r="AF1140"/>
      <c r="AG1140"/>
      <c r="AH1140"/>
    </row>
    <row r="1141" spans="2:34" s="7" customFormat="1">
      <c r="B1141"/>
      <c r="C1141"/>
      <c r="D1141"/>
      <c r="E1141"/>
      <c r="F1141"/>
      <c r="G1141"/>
      <c r="H1141"/>
      <c r="I1141"/>
      <c r="J1141"/>
      <c r="K1141"/>
      <c r="L1141"/>
      <c r="M1141"/>
      <c r="N1141"/>
      <c r="O1141"/>
      <c r="P1141"/>
      <c r="Q1141"/>
      <c r="R1141"/>
      <c r="S1141"/>
      <c r="T1141"/>
      <c r="U1141"/>
      <c r="V1141"/>
      <c r="W1141"/>
      <c r="X1141"/>
      <c r="Y1141"/>
      <c r="Z1141"/>
      <c r="AA1141"/>
      <c r="AB1141"/>
      <c r="AC1141"/>
      <c r="AD1141"/>
      <c r="AE1141"/>
      <c r="AF1141"/>
      <c r="AG1141"/>
      <c r="AH1141"/>
    </row>
    <row r="1142" spans="2:34" s="7" customFormat="1">
      <c r="B1142"/>
      <c r="C1142"/>
      <c r="D1142"/>
      <c r="E1142"/>
      <c r="F1142"/>
      <c r="G1142"/>
      <c r="H1142"/>
      <c r="I1142"/>
      <c r="J1142"/>
      <c r="K1142"/>
      <c r="L1142"/>
      <c r="M1142"/>
      <c r="N1142"/>
      <c r="O1142"/>
      <c r="P1142"/>
      <c r="Q1142"/>
      <c r="R1142"/>
      <c r="S1142"/>
      <c r="T1142"/>
      <c r="U1142"/>
      <c r="V1142"/>
      <c r="W1142"/>
      <c r="X1142"/>
      <c r="Y1142"/>
      <c r="Z1142"/>
      <c r="AA1142"/>
      <c r="AB1142"/>
      <c r="AC1142"/>
      <c r="AD1142"/>
      <c r="AE1142"/>
      <c r="AF1142"/>
      <c r="AG1142"/>
      <c r="AH1142"/>
    </row>
    <row r="1143" spans="2:34" s="7" customFormat="1">
      <c r="B1143"/>
      <c r="C1143"/>
      <c r="D1143"/>
      <c r="E1143"/>
      <c r="F1143"/>
      <c r="G1143"/>
      <c r="H1143"/>
      <c r="I1143"/>
      <c r="J1143"/>
      <c r="K1143"/>
      <c r="L1143"/>
      <c r="M1143"/>
      <c r="N1143"/>
      <c r="O1143"/>
      <c r="P1143"/>
      <c r="Q1143"/>
      <c r="R1143"/>
      <c r="S1143"/>
      <c r="T1143"/>
      <c r="U1143"/>
      <c r="V1143"/>
      <c r="W1143"/>
      <c r="X1143"/>
      <c r="Y1143"/>
      <c r="Z1143"/>
      <c r="AA1143"/>
      <c r="AB1143"/>
      <c r="AC1143"/>
      <c r="AD1143"/>
      <c r="AE1143"/>
      <c r="AF1143"/>
      <c r="AG1143"/>
      <c r="AH1143"/>
    </row>
    <row r="1144" spans="2:34" s="7" customFormat="1">
      <c r="B1144"/>
      <c r="C1144"/>
      <c r="D1144"/>
      <c r="E1144"/>
      <c r="F1144"/>
      <c r="G1144"/>
      <c r="H1144"/>
      <c r="I1144"/>
      <c r="J1144"/>
      <c r="K1144"/>
      <c r="L1144"/>
      <c r="M1144"/>
      <c r="N1144"/>
      <c r="O1144"/>
      <c r="P1144"/>
      <c r="Q1144"/>
      <c r="R1144"/>
      <c r="S1144"/>
      <c r="T1144"/>
      <c r="U1144"/>
      <c r="V1144"/>
      <c r="W1144"/>
      <c r="X1144"/>
      <c r="Y1144"/>
      <c r="Z1144"/>
      <c r="AA1144"/>
      <c r="AB1144"/>
      <c r="AC1144"/>
      <c r="AD1144"/>
      <c r="AE1144"/>
      <c r="AF1144"/>
      <c r="AG1144"/>
      <c r="AH1144"/>
    </row>
    <row r="1145" spans="2:34" s="7" customFormat="1">
      <c r="B1145"/>
      <c r="C1145"/>
      <c r="D1145"/>
      <c r="E1145"/>
      <c r="F1145"/>
      <c r="G1145"/>
      <c r="H1145"/>
      <c r="I1145"/>
      <c r="J1145"/>
      <c r="K1145"/>
      <c r="L1145"/>
      <c r="M1145"/>
      <c r="N1145"/>
      <c r="O1145"/>
      <c r="P1145"/>
      <c r="Q1145"/>
      <c r="R1145"/>
      <c r="S1145"/>
      <c r="T1145"/>
      <c r="U1145"/>
      <c r="V1145"/>
      <c r="W1145"/>
      <c r="X1145"/>
      <c r="Y1145"/>
      <c r="Z1145"/>
      <c r="AA1145"/>
      <c r="AB1145"/>
      <c r="AC1145"/>
      <c r="AD1145"/>
      <c r="AE1145"/>
      <c r="AF1145"/>
      <c r="AG1145"/>
      <c r="AH1145"/>
    </row>
    <row r="1146" spans="2:34" s="7" customFormat="1">
      <c r="B1146"/>
      <c r="C1146"/>
      <c r="D1146"/>
      <c r="E1146"/>
      <c r="F1146"/>
      <c r="G1146"/>
      <c r="H1146"/>
      <c r="I1146"/>
      <c r="J1146"/>
      <c r="K1146"/>
      <c r="L1146"/>
      <c r="M1146"/>
      <c r="N1146"/>
      <c r="O1146"/>
      <c r="P1146"/>
      <c r="Q1146"/>
      <c r="R1146"/>
      <c r="S1146"/>
      <c r="T1146"/>
      <c r="U1146"/>
      <c r="V1146"/>
      <c r="W1146"/>
      <c r="X1146"/>
      <c r="Y1146"/>
      <c r="Z1146"/>
      <c r="AA1146"/>
      <c r="AB1146"/>
      <c r="AC1146"/>
      <c r="AD1146"/>
      <c r="AE1146"/>
      <c r="AF1146"/>
      <c r="AG1146"/>
      <c r="AH1146"/>
    </row>
    <row r="1147" spans="2:34" s="7" customFormat="1">
      <c r="B1147"/>
      <c r="C1147"/>
      <c r="D1147"/>
      <c r="E1147"/>
      <c r="F1147"/>
      <c r="G1147"/>
      <c r="H1147"/>
      <c r="I1147"/>
      <c r="J1147"/>
      <c r="K1147"/>
      <c r="L1147"/>
      <c r="M1147"/>
      <c r="N1147"/>
      <c r="O1147"/>
      <c r="P1147"/>
      <c r="Q1147"/>
      <c r="R1147"/>
      <c r="S1147"/>
      <c r="T1147"/>
      <c r="U1147"/>
      <c r="V1147"/>
      <c r="W1147"/>
      <c r="X1147"/>
      <c r="Y1147"/>
      <c r="Z1147"/>
      <c r="AA1147"/>
      <c r="AB1147"/>
      <c r="AC1147"/>
      <c r="AD1147"/>
      <c r="AE1147"/>
      <c r="AF1147"/>
      <c r="AG1147"/>
      <c r="AH1147"/>
    </row>
    <row r="1148" spans="2:34" s="7" customFormat="1">
      <c r="B1148"/>
      <c r="C1148"/>
      <c r="D1148"/>
      <c r="E1148"/>
      <c r="F1148"/>
      <c r="G1148"/>
      <c r="H1148"/>
      <c r="I1148"/>
      <c r="J1148"/>
      <c r="K1148"/>
      <c r="L1148"/>
      <c r="M1148"/>
      <c r="N1148"/>
      <c r="O1148"/>
      <c r="P1148"/>
      <c r="Q1148"/>
      <c r="R1148"/>
      <c r="S1148"/>
      <c r="T1148"/>
      <c r="U1148"/>
      <c r="V1148"/>
      <c r="W1148"/>
      <c r="X1148"/>
      <c r="Y1148"/>
      <c r="Z1148"/>
      <c r="AA1148"/>
      <c r="AB1148"/>
      <c r="AC1148"/>
      <c r="AD1148"/>
      <c r="AE1148"/>
      <c r="AF1148"/>
      <c r="AG1148"/>
      <c r="AH1148"/>
    </row>
    <row r="1149" spans="2:34" s="7" customFormat="1">
      <c r="B1149"/>
      <c r="C1149"/>
      <c r="D1149"/>
      <c r="E1149"/>
      <c r="F1149"/>
      <c r="G1149"/>
      <c r="H1149"/>
      <c r="I1149"/>
      <c r="J1149"/>
      <c r="K1149"/>
      <c r="L1149"/>
      <c r="M1149"/>
      <c r="N1149"/>
      <c r="O1149"/>
      <c r="P1149"/>
      <c r="Q1149"/>
      <c r="R1149"/>
      <c r="S1149"/>
      <c r="T1149"/>
      <c r="U1149"/>
      <c r="V1149"/>
      <c r="W1149"/>
      <c r="X1149"/>
      <c r="Y1149"/>
      <c r="Z1149"/>
      <c r="AA1149"/>
      <c r="AB1149"/>
      <c r="AC1149"/>
      <c r="AD1149"/>
      <c r="AE1149"/>
      <c r="AF1149"/>
      <c r="AG1149"/>
      <c r="AH1149"/>
    </row>
    <row r="1150" spans="2:34" s="7" customFormat="1">
      <c r="B1150"/>
      <c r="C1150"/>
      <c r="D1150"/>
      <c r="E1150"/>
      <c r="F1150"/>
      <c r="G1150"/>
      <c r="H1150"/>
      <c r="I1150"/>
      <c r="J1150"/>
      <c r="K1150"/>
      <c r="L1150"/>
      <c r="M1150"/>
      <c r="N1150"/>
      <c r="O1150"/>
      <c r="P1150"/>
      <c r="Q1150"/>
      <c r="R1150"/>
      <c r="S1150"/>
      <c r="T1150"/>
      <c r="U1150"/>
      <c r="V1150"/>
      <c r="W1150"/>
      <c r="X1150"/>
      <c r="Y1150"/>
      <c r="Z1150"/>
      <c r="AA1150"/>
      <c r="AB1150"/>
      <c r="AC1150"/>
      <c r="AD1150"/>
      <c r="AE1150"/>
      <c r="AF1150"/>
      <c r="AG1150"/>
      <c r="AH1150"/>
    </row>
    <row r="1151" spans="2:34" s="7" customFormat="1">
      <c r="B1151"/>
      <c r="C1151"/>
      <c r="D1151"/>
      <c r="E1151"/>
      <c r="F1151"/>
      <c r="G1151"/>
      <c r="H1151"/>
      <c r="I1151"/>
      <c r="J1151"/>
      <c r="K1151"/>
      <c r="L1151"/>
      <c r="M1151"/>
      <c r="N1151"/>
      <c r="O1151"/>
      <c r="P1151"/>
      <c r="Q1151"/>
      <c r="R1151"/>
      <c r="S1151"/>
      <c r="T1151"/>
      <c r="U1151"/>
      <c r="V1151"/>
      <c r="W1151"/>
      <c r="X1151"/>
      <c r="Y1151"/>
      <c r="Z1151"/>
      <c r="AA1151"/>
      <c r="AB1151"/>
      <c r="AC1151"/>
      <c r="AD1151"/>
      <c r="AE1151"/>
      <c r="AF1151"/>
      <c r="AG1151"/>
      <c r="AH1151"/>
    </row>
    <row r="1152" spans="2:34" s="7" customFormat="1">
      <c r="B1152"/>
      <c r="C1152"/>
      <c r="D1152"/>
      <c r="E1152"/>
      <c r="F1152"/>
      <c r="G1152"/>
      <c r="H1152"/>
      <c r="I1152"/>
      <c r="J1152"/>
      <c r="K1152"/>
      <c r="L1152"/>
      <c r="M1152"/>
      <c r="N1152"/>
      <c r="O1152"/>
      <c r="P1152"/>
      <c r="Q1152"/>
      <c r="R1152"/>
      <c r="S1152"/>
      <c r="T1152"/>
      <c r="U1152"/>
      <c r="V1152"/>
      <c r="W1152"/>
      <c r="X1152"/>
      <c r="Y1152"/>
      <c r="Z1152"/>
      <c r="AA1152"/>
      <c r="AB1152"/>
      <c r="AC1152"/>
      <c r="AD1152"/>
      <c r="AE1152"/>
      <c r="AF1152"/>
      <c r="AG1152"/>
      <c r="AH1152"/>
    </row>
    <row r="1153" spans="2:34" s="7" customFormat="1">
      <c r="B1153"/>
      <c r="C1153"/>
      <c r="D1153"/>
      <c r="E1153"/>
      <c r="F1153"/>
      <c r="G1153"/>
      <c r="H1153"/>
      <c r="I1153"/>
      <c r="J1153"/>
      <c r="K1153"/>
      <c r="L1153"/>
      <c r="M1153"/>
      <c r="N1153"/>
      <c r="O1153"/>
      <c r="P1153"/>
      <c r="Q1153"/>
      <c r="R1153"/>
      <c r="S1153"/>
      <c r="T1153"/>
      <c r="U1153"/>
      <c r="V1153"/>
      <c r="W1153"/>
      <c r="X1153"/>
      <c r="Y1153"/>
      <c r="Z1153"/>
      <c r="AA1153"/>
      <c r="AB1153"/>
      <c r="AC1153"/>
      <c r="AD1153"/>
      <c r="AE1153"/>
      <c r="AF1153"/>
      <c r="AG1153"/>
      <c r="AH1153"/>
    </row>
    <row r="1154" spans="2:34" s="7" customFormat="1">
      <c r="B1154"/>
      <c r="C1154"/>
      <c r="D1154"/>
      <c r="E1154"/>
      <c r="F1154"/>
      <c r="G1154"/>
      <c r="H1154"/>
      <c r="I1154"/>
      <c r="J1154"/>
      <c r="K1154"/>
      <c r="L1154"/>
      <c r="M1154"/>
      <c r="N1154"/>
      <c r="O1154"/>
      <c r="P1154"/>
      <c r="Q1154"/>
      <c r="R1154"/>
      <c r="S1154"/>
      <c r="T1154"/>
      <c r="U1154"/>
      <c r="V1154"/>
      <c r="W1154"/>
      <c r="X1154"/>
      <c r="Y1154"/>
      <c r="Z1154"/>
      <c r="AA1154"/>
      <c r="AB1154"/>
      <c r="AC1154"/>
      <c r="AD1154"/>
      <c r="AE1154"/>
      <c r="AF1154"/>
      <c r="AG1154"/>
      <c r="AH1154"/>
    </row>
    <row r="1155" spans="2:34" s="7" customFormat="1">
      <c r="B1155"/>
      <c r="C1155"/>
      <c r="D1155"/>
      <c r="E1155"/>
      <c r="F1155"/>
      <c r="G1155"/>
      <c r="H1155"/>
      <c r="I1155"/>
      <c r="J1155"/>
      <c r="K1155"/>
      <c r="L1155"/>
      <c r="M1155"/>
      <c r="N1155"/>
      <c r="O1155"/>
      <c r="P1155"/>
      <c r="Q1155"/>
      <c r="R1155"/>
      <c r="S1155"/>
      <c r="T1155"/>
      <c r="U1155"/>
      <c r="V1155"/>
      <c r="W1155"/>
      <c r="X1155"/>
      <c r="Y1155"/>
      <c r="Z1155"/>
      <c r="AA1155"/>
      <c r="AB1155"/>
      <c r="AC1155"/>
      <c r="AD1155"/>
      <c r="AE1155"/>
      <c r="AF1155"/>
      <c r="AG1155"/>
      <c r="AH1155"/>
    </row>
    <row r="1156" spans="2:34" s="7" customFormat="1">
      <c r="B1156"/>
      <c r="C1156"/>
      <c r="D1156"/>
      <c r="E1156"/>
      <c r="F1156"/>
      <c r="G1156"/>
      <c r="H1156"/>
      <c r="I1156"/>
      <c r="J1156"/>
      <c r="K1156"/>
      <c r="L1156"/>
      <c r="M1156"/>
      <c r="N1156"/>
      <c r="O1156"/>
      <c r="P1156"/>
      <c r="Q1156"/>
      <c r="R1156"/>
      <c r="S1156"/>
      <c r="T1156"/>
      <c r="U1156"/>
      <c r="V1156"/>
      <c r="W1156"/>
      <c r="X1156"/>
      <c r="Y1156"/>
      <c r="Z1156"/>
      <c r="AA1156"/>
      <c r="AB1156"/>
      <c r="AC1156"/>
      <c r="AD1156"/>
      <c r="AE1156"/>
      <c r="AF1156"/>
      <c r="AG1156"/>
      <c r="AH1156"/>
    </row>
    <row r="1157" spans="2:34" s="7" customFormat="1">
      <c r="B1157"/>
      <c r="C1157"/>
      <c r="D1157"/>
      <c r="E1157"/>
      <c r="F1157"/>
      <c r="G1157"/>
      <c r="H1157"/>
      <c r="I1157"/>
      <c r="J1157"/>
      <c r="K1157"/>
      <c r="L1157"/>
      <c r="M1157"/>
      <c r="N1157"/>
      <c r="O1157"/>
      <c r="P1157"/>
      <c r="Q1157"/>
      <c r="R1157"/>
      <c r="S1157"/>
      <c r="T1157"/>
      <c r="U1157"/>
      <c r="V1157"/>
      <c r="W1157"/>
      <c r="X1157"/>
      <c r="Y1157"/>
      <c r="Z1157"/>
      <c r="AA1157"/>
      <c r="AB1157"/>
      <c r="AC1157"/>
      <c r="AD1157"/>
      <c r="AE1157"/>
      <c r="AF1157"/>
      <c r="AG1157"/>
      <c r="AH1157"/>
    </row>
    <row r="1158" spans="2:34" s="7" customFormat="1">
      <c r="B1158"/>
      <c r="C1158"/>
      <c r="D1158"/>
      <c r="E1158"/>
      <c r="F1158"/>
      <c r="G1158"/>
      <c r="H1158"/>
      <c r="I1158"/>
      <c r="J1158"/>
      <c r="K1158"/>
      <c r="L1158"/>
      <c r="M1158"/>
      <c r="N1158"/>
      <c r="O1158"/>
      <c r="P1158"/>
      <c r="Q1158"/>
      <c r="R1158"/>
      <c r="S1158"/>
      <c r="T1158"/>
      <c r="U1158"/>
      <c r="V1158"/>
      <c r="W1158"/>
      <c r="X1158"/>
      <c r="Y1158"/>
      <c r="Z1158"/>
      <c r="AA1158"/>
      <c r="AB1158"/>
      <c r="AC1158"/>
      <c r="AD1158"/>
      <c r="AE1158"/>
      <c r="AF1158"/>
      <c r="AG1158"/>
      <c r="AH1158"/>
    </row>
    <row r="1159" spans="2:34" s="7" customFormat="1">
      <c r="B1159"/>
      <c r="C1159"/>
      <c r="D1159"/>
      <c r="E1159"/>
      <c r="F1159"/>
      <c r="G1159"/>
      <c r="H1159"/>
      <c r="I1159"/>
      <c r="J1159"/>
      <c r="K1159"/>
      <c r="L1159"/>
      <c r="M1159"/>
      <c r="N1159"/>
      <c r="O1159"/>
      <c r="P1159"/>
      <c r="Q1159"/>
      <c r="R1159"/>
      <c r="S1159"/>
      <c r="T1159"/>
      <c r="U1159"/>
      <c r="V1159"/>
      <c r="W1159"/>
      <c r="X1159"/>
      <c r="Y1159"/>
      <c r="Z1159"/>
      <c r="AA1159"/>
      <c r="AB1159"/>
      <c r="AC1159"/>
      <c r="AD1159"/>
      <c r="AE1159"/>
      <c r="AF1159"/>
      <c r="AG1159"/>
      <c r="AH1159"/>
    </row>
    <row r="1160" spans="2:34" s="7" customFormat="1">
      <c r="B1160"/>
      <c r="C1160"/>
      <c r="D1160"/>
      <c r="E1160"/>
      <c r="F1160"/>
      <c r="G1160"/>
      <c r="H1160"/>
      <c r="I1160"/>
      <c r="J1160"/>
      <c r="K1160"/>
      <c r="L1160"/>
      <c r="M1160"/>
      <c r="N1160"/>
      <c r="O1160"/>
      <c r="P1160"/>
      <c r="Q1160"/>
      <c r="R1160"/>
      <c r="S1160"/>
      <c r="T1160"/>
      <c r="U1160"/>
      <c r="V1160"/>
      <c r="W1160"/>
      <c r="X1160"/>
      <c r="Y1160"/>
      <c r="Z1160"/>
      <c r="AA1160"/>
      <c r="AB1160"/>
      <c r="AC1160"/>
      <c r="AD1160"/>
      <c r="AE1160"/>
      <c r="AF1160"/>
      <c r="AG1160"/>
      <c r="AH1160"/>
    </row>
    <row r="1161" spans="2:34" s="7" customFormat="1">
      <c r="B1161"/>
      <c r="C1161"/>
      <c r="D1161"/>
      <c r="E1161"/>
      <c r="F1161"/>
      <c r="G1161"/>
      <c r="H1161"/>
      <c r="I1161"/>
      <c r="J1161"/>
      <c r="K1161"/>
      <c r="L1161"/>
      <c r="M1161"/>
      <c r="N1161"/>
      <c r="O1161"/>
      <c r="P1161"/>
      <c r="Q1161"/>
      <c r="R1161"/>
      <c r="S1161"/>
      <c r="T1161"/>
      <c r="U1161"/>
      <c r="V1161"/>
      <c r="W1161"/>
      <c r="X1161"/>
      <c r="Y1161"/>
      <c r="Z1161"/>
      <c r="AA1161"/>
      <c r="AB1161"/>
      <c r="AC1161"/>
      <c r="AD1161"/>
      <c r="AE1161"/>
      <c r="AF1161"/>
      <c r="AG1161"/>
      <c r="AH1161"/>
    </row>
    <row r="1162" spans="2:34" s="7" customFormat="1">
      <c r="B1162"/>
      <c r="C1162"/>
      <c r="D1162"/>
      <c r="E1162"/>
      <c r="F1162"/>
      <c r="G1162"/>
      <c r="H1162"/>
      <c r="I1162"/>
      <c r="J1162"/>
      <c r="K1162"/>
      <c r="L1162"/>
      <c r="M1162"/>
      <c r="N1162"/>
      <c r="O1162"/>
      <c r="P1162"/>
      <c r="Q1162"/>
      <c r="R1162"/>
      <c r="S1162"/>
      <c r="T1162"/>
      <c r="U1162"/>
      <c r="V1162"/>
      <c r="W1162"/>
      <c r="X1162"/>
      <c r="Y1162"/>
      <c r="Z1162"/>
      <c r="AA1162"/>
      <c r="AB1162"/>
      <c r="AC1162"/>
      <c r="AD1162"/>
      <c r="AE1162"/>
      <c r="AF1162"/>
      <c r="AG1162"/>
      <c r="AH1162"/>
    </row>
    <row r="1163" spans="2:34" s="7" customFormat="1">
      <c r="B1163"/>
      <c r="C1163"/>
      <c r="D1163"/>
      <c r="E1163"/>
      <c r="F1163"/>
      <c r="G1163"/>
      <c r="H1163"/>
      <c r="I1163"/>
      <c r="J1163"/>
      <c r="K1163"/>
      <c r="L1163"/>
      <c r="M1163"/>
      <c r="N1163"/>
      <c r="O1163"/>
      <c r="P1163"/>
      <c r="Q1163"/>
      <c r="R1163"/>
      <c r="S1163"/>
      <c r="T1163"/>
      <c r="U1163"/>
      <c r="V1163"/>
      <c r="W1163"/>
      <c r="X1163"/>
      <c r="Y1163"/>
      <c r="Z1163"/>
      <c r="AA1163"/>
      <c r="AB1163"/>
      <c r="AC1163"/>
      <c r="AD1163"/>
      <c r="AE1163"/>
      <c r="AF1163"/>
      <c r="AG1163"/>
      <c r="AH1163"/>
    </row>
    <row r="1164" spans="2:34" s="7" customFormat="1">
      <c r="B1164"/>
      <c r="C1164"/>
      <c r="D1164"/>
      <c r="E1164"/>
      <c r="F1164"/>
      <c r="G1164"/>
      <c r="H1164"/>
      <c r="I1164"/>
      <c r="J1164"/>
      <c r="K1164"/>
      <c r="L1164"/>
      <c r="M1164"/>
      <c r="N1164"/>
      <c r="O1164"/>
      <c r="P1164"/>
      <c r="Q1164"/>
      <c r="R1164"/>
      <c r="S1164"/>
      <c r="T1164"/>
      <c r="U1164"/>
      <c r="V1164"/>
      <c r="W1164"/>
      <c r="X1164"/>
      <c r="Y1164"/>
      <c r="Z1164"/>
      <c r="AA1164"/>
      <c r="AB1164"/>
      <c r="AC1164"/>
      <c r="AD1164"/>
      <c r="AE1164"/>
      <c r="AF1164"/>
      <c r="AG1164"/>
      <c r="AH1164"/>
    </row>
    <row r="1165" spans="2:34" s="7" customFormat="1">
      <c r="B1165"/>
      <c r="C1165"/>
      <c r="D1165"/>
      <c r="E1165"/>
      <c r="F1165"/>
      <c r="G1165"/>
      <c r="H1165"/>
      <c r="I1165"/>
      <c r="J1165"/>
      <c r="K1165"/>
      <c r="L1165"/>
      <c r="M1165"/>
      <c r="N1165"/>
      <c r="O1165"/>
      <c r="P1165"/>
      <c r="Q1165"/>
      <c r="R1165"/>
      <c r="S1165"/>
      <c r="T1165"/>
      <c r="U1165"/>
      <c r="V1165"/>
      <c r="W1165"/>
      <c r="X1165"/>
      <c r="Y1165"/>
      <c r="Z1165"/>
      <c r="AA1165"/>
      <c r="AB1165"/>
      <c r="AC1165"/>
      <c r="AD1165"/>
      <c r="AE1165"/>
      <c r="AF1165"/>
      <c r="AG1165"/>
      <c r="AH1165"/>
    </row>
    <row r="1166" spans="2:34" s="7" customFormat="1">
      <c r="B1166"/>
      <c r="C1166"/>
      <c r="D1166"/>
      <c r="E1166"/>
      <c r="F1166"/>
      <c r="G1166"/>
      <c r="H1166"/>
      <c r="I1166"/>
      <c r="J1166"/>
      <c r="K1166"/>
      <c r="L1166"/>
      <c r="M1166"/>
      <c r="N1166"/>
      <c r="O1166"/>
      <c r="P1166"/>
      <c r="Q1166"/>
      <c r="R1166"/>
      <c r="S1166"/>
      <c r="T1166"/>
      <c r="U1166"/>
      <c r="V1166"/>
      <c r="W1166"/>
      <c r="X1166"/>
      <c r="Y1166"/>
      <c r="Z1166"/>
      <c r="AA1166"/>
      <c r="AB1166"/>
      <c r="AC1166"/>
      <c r="AD1166"/>
      <c r="AE1166"/>
      <c r="AF1166"/>
      <c r="AG1166"/>
      <c r="AH1166"/>
    </row>
    <row r="1167" spans="2:34" s="7" customFormat="1">
      <c r="B1167"/>
      <c r="C1167"/>
      <c r="D1167"/>
      <c r="E1167"/>
      <c r="F1167"/>
      <c r="G1167"/>
      <c r="H1167"/>
      <c r="I1167"/>
      <c r="J1167"/>
      <c r="K1167"/>
      <c r="L1167"/>
      <c r="M1167"/>
      <c r="N1167"/>
      <c r="O1167"/>
      <c r="P1167"/>
      <c r="Q1167"/>
      <c r="R1167"/>
      <c r="S1167"/>
      <c r="T1167"/>
      <c r="U1167"/>
      <c r="V1167"/>
      <c r="W1167"/>
      <c r="X1167"/>
      <c r="Y1167"/>
      <c r="Z1167"/>
      <c r="AA1167"/>
      <c r="AB1167"/>
      <c r="AC1167"/>
      <c r="AD1167"/>
      <c r="AE1167"/>
      <c r="AF1167"/>
      <c r="AG1167"/>
      <c r="AH1167"/>
    </row>
    <row r="1168" spans="2:34" s="7" customFormat="1">
      <c r="B1168"/>
      <c r="C1168"/>
      <c r="D1168"/>
      <c r="E1168"/>
      <c r="F1168"/>
      <c r="G1168"/>
      <c r="H1168"/>
      <c r="I1168"/>
      <c r="J1168"/>
      <c r="K1168"/>
      <c r="L1168"/>
      <c r="M1168"/>
      <c r="N1168"/>
      <c r="O1168"/>
      <c r="P1168"/>
      <c r="Q1168"/>
      <c r="R1168"/>
      <c r="S1168"/>
      <c r="T1168"/>
      <c r="U1168"/>
      <c r="V1168"/>
      <c r="W1168"/>
      <c r="X1168"/>
      <c r="Y1168"/>
      <c r="Z1168"/>
      <c r="AA1168"/>
      <c r="AB1168"/>
      <c r="AC1168"/>
      <c r="AD1168"/>
      <c r="AE1168"/>
      <c r="AF1168"/>
      <c r="AG1168"/>
      <c r="AH1168"/>
    </row>
    <row r="1169" spans="2:34" s="7" customFormat="1">
      <c r="B1169"/>
      <c r="C1169"/>
      <c r="D1169"/>
      <c r="E1169"/>
      <c r="F1169"/>
      <c r="G1169"/>
      <c r="H1169"/>
      <c r="I1169"/>
      <c r="J1169"/>
      <c r="K1169"/>
      <c r="L1169"/>
      <c r="M1169"/>
      <c r="N1169"/>
      <c r="O1169"/>
      <c r="P1169"/>
      <c r="Q1169"/>
      <c r="R1169"/>
      <c r="S1169"/>
      <c r="T1169"/>
      <c r="U1169"/>
      <c r="V1169"/>
      <c r="W1169"/>
      <c r="X1169"/>
      <c r="Y1169"/>
      <c r="Z1169"/>
      <c r="AA1169"/>
      <c r="AB1169"/>
      <c r="AC1169"/>
      <c r="AD1169"/>
      <c r="AE1169"/>
      <c r="AF1169"/>
      <c r="AG1169"/>
      <c r="AH1169"/>
    </row>
    <row r="1170" spans="2:34" s="7" customFormat="1">
      <c r="B1170"/>
      <c r="C1170"/>
      <c r="D1170"/>
      <c r="E1170"/>
      <c r="F1170"/>
      <c r="G1170"/>
      <c r="H1170"/>
      <c r="I1170"/>
      <c r="J1170"/>
      <c r="K1170"/>
      <c r="L1170"/>
      <c r="M1170"/>
      <c r="N1170"/>
      <c r="O1170"/>
      <c r="P1170"/>
      <c r="Q1170"/>
      <c r="R1170"/>
      <c r="S1170"/>
      <c r="T1170"/>
      <c r="U1170"/>
      <c r="V1170"/>
      <c r="W1170"/>
      <c r="X1170"/>
      <c r="Y1170"/>
      <c r="Z1170"/>
      <c r="AA1170"/>
      <c r="AB1170"/>
      <c r="AC1170"/>
      <c r="AD1170"/>
      <c r="AE1170"/>
      <c r="AF1170"/>
      <c r="AG1170"/>
      <c r="AH1170"/>
    </row>
    <row r="1171" spans="2:34" s="7" customFormat="1">
      <c r="B1171"/>
      <c r="C1171"/>
      <c r="D1171"/>
      <c r="E1171"/>
      <c r="F1171"/>
      <c r="G1171"/>
      <c r="H1171"/>
      <c r="I1171"/>
      <c r="J1171"/>
      <c r="K1171"/>
      <c r="L1171"/>
      <c r="M1171"/>
      <c r="N1171"/>
      <c r="O1171"/>
      <c r="P1171"/>
      <c r="Q1171"/>
      <c r="R1171"/>
      <c r="S1171"/>
      <c r="T1171"/>
      <c r="U1171"/>
      <c r="V1171"/>
      <c r="W1171"/>
      <c r="X1171"/>
      <c r="Y1171"/>
      <c r="Z1171"/>
      <c r="AA1171"/>
      <c r="AB1171"/>
      <c r="AC1171"/>
      <c r="AD1171"/>
      <c r="AE1171"/>
      <c r="AF1171"/>
      <c r="AG1171"/>
      <c r="AH1171"/>
    </row>
    <row r="1172" spans="2:34" s="7" customFormat="1">
      <c r="B1172"/>
      <c r="C1172"/>
      <c r="D1172"/>
      <c r="E1172"/>
      <c r="F1172"/>
      <c r="G1172"/>
      <c r="H1172"/>
      <c r="I1172"/>
      <c r="J1172"/>
      <c r="K1172"/>
      <c r="L1172"/>
      <c r="M1172"/>
      <c r="N1172"/>
      <c r="O1172"/>
      <c r="P1172"/>
      <c r="Q1172"/>
      <c r="R1172"/>
      <c r="S1172"/>
      <c r="T1172"/>
      <c r="U1172"/>
      <c r="V1172"/>
      <c r="W1172"/>
      <c r="X1172"/>
      <c r="Y1172"/>
      <c r="Z1172"/>
      <c r="AA1172"/>
      <c r="AB1172"/>
      <c r="AC1172"/>
      <c r="AD1172"/>
      <c r="AE1172"/>
      <c r="AF1172"/>
      <c r="AG1172"/>
      <c r="AH1172"/>
    </row>
    <row r="1173" spans="2:34" s="7" customFormat="1">
      <c r="B1173"/>
      <c r="C1173"/>
      <c r="D1173"/>
      <c r="E1173"/>
      <c r="F1173"/>
      <c r="G1173"/>
      <c r="H1173"/>
      <c r="I1173"/>
      <c r="J1173"/>
      <c r="K1173"/>
      <c r="L1173"/>
      <c r="M1173"/>
      <c r="N1173"/>
      <c r="O1173"/>
      <c r="P1173"/>
      <c r="Q1173"/>
      <c r="R1173"/>
      <c r="S1173"/>
      <c r="T1173"/>
      <c r="U1173"/>
      <c r="V1173"/>
      <c r="W1173"/>
      <c r="X1173"/>
      <c r="Y1173"/>
      <c r="Z1173"/>
      <c r="AA1173"/>
      <c r="AB1173"/>
      <c r="AC1173"/>
      <c r="AD1173"/>
      <c r="AE1173"/>
      <c r="AF1173"/>
      <c r="AG1173"/>
      <c r="AH1173"/>
    </row>
    <row r="1174" spans="2:34" s="7" customFormat="1">
      <c r="B1174"/>
      <c r="C1174"/>
      <c r="D1174"/>
      <c r="E1174"/>
      <c r="F1174"/>
      <c r="G1174"/>
      <c r="H1174"/>
      <c r="I1174"/>
      <c r="J1174"/>
      <c r="K1174"/>
      <c r="L1174"/>
      <c r="M1174"/>
      <c r="N1174"/>
      <c r="O1174"/>
      <c r="P1174"/>
      <c r="Q1174"/>
      <c r="R1174"/>
      <c r="S1174"/>
      <c r="T1174"/>
      <c r="U1174"/>
      <c r="V1174"/>
      <c r="W1174"/>
      <c r="X1174"/>
      <c r="Y1174"/>
      <c r="Z1174"/>
      <c r="AA1174"/>
      <c r="AB1174"/>
      <c r="AC1174"/>
      <c r="AD1174"/>
      <c r="AE1174"/>
      <c r="AF1174"/>
      <c r="AG1174"/>
      <c r="AH1174"/>
    </row>
    <row r="1175" spans="2:34" s="7" customFormat="1">
      <c r="B1175"/>
      <c r="C1175"/>
      <c r="D1175"/>
      <c r="E1175"/>
      <c r="F1175"/>
      <c r="G1175"/>
      <c r="H1175"/>
      <c r="I1175"/>
      <c r="J1175"/>
      <c r="K1175"/>
      <c r="L1175"/>
      <c r="M1175"/>
      <c r="N1175"/>
      <c r="O1175"/>
      <c r="P1175"/>
      <c r="Q1175"/>
      <c r="R1175"/>
      <c r="S1175"/>
      <c r="T1175"/>
      <c r="U1175"/>
      <c r="V1175"/>
      <c r="W1175"/>
      <c r="X1175"/>
      <c r="Y1175"/>
      <c r="Z1175"/>
      <c r="AA1175"/>
      <c r="AB1175"/>
      <c r="AC1175"/>
      <c r="AD1175"/>
      <c r="AE1175"/>
      <c r="AF1175"/>
      <c r="AG1175"/>
      <c r="AH1175"/>
    </row>
    <row r="1176" spans="2:34" s="7" customFormat="1">
      <c r="B1176"/>
      <c r="C1176"/>
      <c r="D1176"/>
      <c r="E1176"/>
      <c r="F1176"/>
      <c r="G1176"/>
      <c r="H1176"/>
      <c r="I1176"/>
      <c r="J1176"/>
      <c r="K1176"/>
      <c r="L1176"/>
      <c r="M1176"/>
      <c r="N1176"/>
      <c r="O1176"/>
      <c r="P1176"/>
      <c r="Q1176"/>
      <c r="R1176"/>
      <c r="S1176"/>
      <c r="T1176"/>
      <c r="U1176"/>
      <c r="V1176"/>
      <c r="W1176"/>
      <c r="X1176"/>
      <c r="Y1176"/>
      <c r="Z1176"/>
      <c r="AA1176"/>
      <c r="AB1176"/>
      <c r="AC1176"/>
      <c r="AD1176"/>
      <c r="AE1176"/>
      <c r="AF1176"/>
      <c r="AG1176"/>
      <c r="AH1176"/>
    </row>
    <row r="1177" spans="2:34" s="7" customFormat="1">
      <c r="B1177"/>
      <c r="C1177"/>
      <c r="D1177"/>
      <c r="E1177"/>
      <c r="F1177"/>
      <c r="G1177"/>
      <c r="H1177"/>
      <c r="I1177"/>
      <c r="J1177"/>
      <c r="K1177"/>
      <c r="L1177"/>
      <c r="M1177"/>
      <c r="N1177"/>
      <c r="O1177"/>
      <c r="P1177"/>
      <c r="Q1177"/>
      <c r="R1177"/>
      <c r="S1177"/>
      <c r="T1177"/>
      <c r="U1177"/>
      <c r="V1177"/>
      <c r="W1177"/>
      <c r="X1177"/>
      <c r="Y1177"/>
      <c r="Z1177"/>
      <c r="AA1177"/>
      <c r="AB1177"/>
      <c r="AC1177"/>
      <c r="AD1177"/>
      <c r="AE1177"/>
      <c r="AF1177"/>
      <c r="AG1177"/>
      <c r="AH1177"/>
    </row>
    <row r="1178" spans="2:34" s="7" customFormat="1">
      <c r="B1178"/>
      <c r="C1178"/>
      <c r="D1178"/>
      <c r="E1178"/>
      <c r="F1178"/>
      <c r="G1178"/>
      <c r="H1178"/>
      <c r="I1178"/>
      <c r="J1178"/>
      <c r="K1178"/>
      <c r="L1178"/>
      <c r="M1178"/>
      <c r="N1178"/>
      <c r="O1178"/>
      <c r="P1178"/>
      <c r="Q1178"/>
      <c r="R1178"/>
      <c r="S1178"/>
      <c r="T1178"/>
      <c r="U1178"/>
      <c r="V1178"/>
      <c r="W1178"/>
      <c r="X1178"/>
      <c r="Y1178"/>
      <c r="Z1178"/>
      <c r="AA1178"/>
      <c r="AB1178"/>
      <c r="AC1178"/>
      <c r="AD1178"/>
      <c r="AE1178"/>
      <c r="AF1178"/>
      <c r="AG1178"/>
      <c r="AH1178"/>
    </row>
    <row r="1179" spans="2:34" s="7" customFormat="1">
      <c r="B1179"/>
      <c r="C1179"/>
      <c r="D1179"/>
      <c r="E1179"/>
      <c r="F1179"/>
      <c r="G1179"/>
      <c r="H1179"/>
      <c r="I1179"/>
      <c r="J1179"/>
      <c r="K1179"/>
      <c r="L1179"/>
      <c r="M1179"/>
      <c r="N1179"/>
      <c r="O1179"/>
      <c r="P1179"/>
      <c r="Q1179"/>
      <c r="R1179"/>
      <c r="S1179"/>
      <c r="T1179"/>
      <c r="U1179"/>
      <c r="V1179"/>
      <c r="W1179"/>
      <c r="X1179"/>
      <c r="Y1179"/>
      <c r="Z1179"/>
      <c r="AA1179"/>
      <c r="AB1179"/>
      <c r="AC1179"/>
      <c r="AD1179"/>
      <c r="AE1179"/>
      <c r="AF1179"/>
      <c r="AG1179"/>
      <c r="AH1179"/>
    </row>
    <row r="1180" spans="2:34" s="7" customFormat="1">
      <c r="B1180"/>
      <c r="C1180"/>
      <c r="D1180"/>
      <c r="E1180"/>
      <c r="F1180"/>
      <c r="G1180"/>
      <c r="H1180"/>
      <c r="I1180"/>
      <c r="J1180"/>
      <c r="K1180"/>
      <c r="L1180"/>
      <c r="M1180"/>
      <c r="N1180"/>
      <c r="O1180"/>
      <c r="P1180"/>
      <c r="Q1180"/>
      <c r="R1180"/>
      <c r="S1180"/>
      <c r="T1180"/>
      <c r="U1180"/>
      <c r="V1180"/>
      <c r="W1180"/>
      <c r="X1180"/>
      <c r="Y1180"/>
      <c r="Z1180"/>
      <c r="AA1180"/>
      <c r="AB1180"/>
      <c r="AC1180"/>
      <c r="AD1180"/>
      <c r="AE1180"/>
      <c r="AF1180"/>
      <c r="AG1180"/>
      <c r="AH1180"/>
    </row>
    <row r="1181" spans="2:34" s="7" customFormat="1">
      <c r="B1181"/>
      <c r="C1181"/>
      <c r="D1181"/>
      <c r="E1181"/>
      <c r="F1181"/>
      <c r="G1181"/>
      <c r="H1181"/>
      <c r="I1181"/>
      <c r="J1181"/>
      <c r="K1181"/>
      <c r="L1181"/>
      <c r="M1181"/>
      <c r="N1181"/>
      <c r="O1181"/>
      <c r="P1181"/>
      <c r="Q1181"/>
      <c r="R1181"/>
      <c r="S1181"/>
      <c r="T1181"/>
      <c r="U1181"/>
      <c r="V1181"/>
      <c r="W1181"/>
      <c r="X1181"/>
      <c r="Y1181"/>
      <c r="Z1181"/>
      <c r="AA1181"/>
      <c r="AB1181"/>
      <c r="AC1181"/>
      <c r="AD1181"/>
      <c r="AE1181"/>
      <c r="AF1181"/>
      <c r="AG1181"/>
      <c r="AH1181"/>
    </row>
    <row r="1182" spans="2:34" s="7" customFormat="1">
      <c r="B1182"/>
      <c r="C1182"/>
      <c r="D1182"/>
      <c r="E1182"/>
      <c r="F1182"/>
      <c r="G1182"/>
      <c r="H1182"/>
      <c r="I1182"/>
      <c r="J1182"/>
      <c r="K1182"/>
      <c r="L1182"/>
      <c r="M1182"/>
      <c r="N1182"/>
      <c r="O1182"/>
      <c r="P1182"/>
      <c r="Q1182"/>
      <c r="R1182"/>
      <c r="S1182"/>
      <c r="T1182"/>
      <c r="U1182"/>
      <c r="V1182"/>
      <c r="W1182"/>
      <c r="X1182"/>
      <c r="Y1182"/>
      <c r="Z1182"/>
      <c r="AA1182"/>
      <c r="AB1182"/>
      <c r="AC1182"/>
      <c r="AD1182"/>
      <c r="AE1182"/>
      <c r="AF1182"/>
      <c r="AG1182"/>
      <c r="AH1182"/>
    </row>
    <row r="1183" spans="2:34" s="7" customFormat="1">
      <c r="B1183"/>
      <c r="C1183"/>
      <c r="D1183"/>
      <c r="E1183"/>
      <c r="F1183"/>
      <c r="G1183"/>
      <c r="H1183"/>
      <c r="I1183"/>
      <c r="J1183"/>
      <c r="K1183"/>
      <c r="L1183"/>
      <c r="M1183"/>
      <c r="N1183"/>
      <c r="O1183"/>
      <c r="P1183"/>
      <c r="Q1183"/>
      <c r="R1183"/>
      <c r="S1183"/>
      <c r="T1183"/>
      <c r="U1183"/>
      <c r="V1183"/>
      <c r="W1183"/>
      <c r="X1183"/>
      <c r="Y1183"/>
      <c r="Z1183"/>
      <c r="AA1183"/>
      <c r="AB1183"/>
      <c r="AC1183"/>
      <c r="AD1183"/>
      <c r="AE1183"/>
      <c r="AF1183"/>
      <c r="AG1183"/>
      <c r="AH1183"/>
    </row>
    <row r="1184" spans="2:34" s="7" customFormat="1">
      <c r="B1184"/>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row>
    <row r="1185" spans="2:34" s="7" customFormat="1">
      <c r="B1185"/>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H1185"/>
    </row>
    <row r="1186" spans="2:34" s="7" customFormat="1">
      <c r="B1186"/>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row>
    <row r="1187" spans="2:34" s="7" customFormat="1">
      <c r="B1187"/>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H1187"/>
    </row>
    <row r="1188" spans="2:34" s="7" customFormat="1">
      <c r="B1188"/>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H1188"/>
    </row>
    <row r="1189" spans="2:34" s="7" customFormat="1">
      <c r="B1189"/>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H1189"/>
    </row>
    <row r="1190" spans="2:34" s="7" customFormat="1">
      <c r="B1190"/>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H1190"/>
    </row>
    <row r="1191" spans="2:34" s="7" customFormat="1">
      <c r="B1191"/>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H1191"/>
    </row>
    <row r="1192" spans="2:34" s="7" customFormat="1">
      <c r="B1192"/>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H1192"/>
    </row>
    <row r="1193" spans="2:34" s="7" customFormat="1">
      <c r="B119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row>
    <row r="1194" spans="2:34" s="7" customFormat="1">
      <c r="B1194"/>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row>
    <row r="1195" spans="2:34" s="7" customFormat="1">
      <c r="B1195"/>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H1195"/>
    </row>
    <row r="1196" spans="2:34" s="7" customFormat="1">
      <c r="B1196"/>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H1196"/>
    </row>
    <row r="1197" spans="2:34" s="7" customFormat="1">
      <c r="B1197"/>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H1197"/>
    </row>
    <row r="1198" spans="2:34" s="7" customFormat="1">
      <c r="B1198"/>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H1198"/>
    </row>
    <row r="1199" spans="2:34" s="7" customFormat="1">
      <c r="B1199"/>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H1199"/>
    </row>
    <row r="1200" spans="2:34" s="7" customFormat="1">
      <c r="B1200"/>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H1200"/>
    </row>
    <row r="1201" spans="2:34" s="7" customFormat="1">
      <c r="B1201"/>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H1201"/>
    </row>
    <row r="1202" spans="2:34" s="7" customFormat="1">
      <c r="B1202"/>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H1202"/>
    </row>
    <row r="1203" spans="2:34" s="7" customFormat="1">
      <c r="B120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row>
    <row r="1204" spans="2:34" s="7" customFormat="1">
      <c r="B1204"/>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row>
    <row r="1205" spans="2:34" s="7" customFormat="1">
      <c r="B1205"/>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H1205"/>
    </row>
    <row r="1206" spans="2:34" s="7" customFormat="1">
      <c r="B1206"/>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H1206"/>
    </row>
    <row r="1207" spans="2:34" s="7" customFormat="1">
      <c r="B1207"/>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H1207"/>
    </row>
    <row r="1208" spans="2:34" s="7" customFormat="1">
      <c r="B1208"/>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H1208"/>
    </row>
    <row r="1209" spans="2:34" s="7" customFormat="1">
      <c r="B1209"/>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H1209"/>
    </row>
    <row r="1210" spans="2:34" s="7" customFormat="1">
      <c r="B1210"/>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H1210"/>
    </row>
    <row r="1211" spans="2:34" s="7" customFormat="1">
      <c r="B1211"/>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H1211"/>
    </row>
    <row r="1212" spans="2:34" s="7" customFormat="1">
      <c r="B1212"/>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H1212"/>
    </row>
    <row r="1213" spans="2:34" s="7" customFormat="1">
      <c r="B121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row>
    <row r="1214" spans="2:34" s="7" customFormat="1">
      <c r="B1214"/>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row>
    <row r="1215" spans="2:34" s="7" customFormat="1">
      <c r="B1215"/>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H1215"/>
    </row>
    <row r="1216" spans="2:34" s="7" customFormat="1">
      <c r="B1216"/>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H1216"/>
    </row>
    <row r="1217" spans="2:34" s="7" customFormat="1">
      <c r="B1217"/>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H1217"/>
    </row>
    <row r="1218" spans="2:34" s="7" customFormat="1">
      <c r="B1218"/>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H1218"/>
    </row>
    <row r="1219" spans="2:34" s="7" customFormat="1">
      <c r="B1219"/>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H1219"/>
    </row>
    <row r="1220" spans="2:34" s="7" customFormat="1">
      <c r="B1220"/>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H1220"/>
    </row>
    <row r="1221" spans="2:34" s="7" customFormat="1">
      <c r="B1221"/>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H1221"/>
    </row>
    <row r="1222" spans="2:34" s="7" customFormat="1">
      <c r="B1222"/>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H1222"/>
    </row>
    <row r="1223" spans="2:34" s="7" customFormat="1">
      <c r="B122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row>
    <row r="1224" spans="2:34" s="7" customFormat="1">
      <c r="B1224"/>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row>
    <row r="1225" spans="2:34" s="7" customFormat="1">
      <c r="B1225"/>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H1225"/>
    </row>
    <row r="1226" spans="2:34" s="7" customFormat="1">
      <c r="B1226"/>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H1226"/>
    </row>
    <row r="1227" spans="2:34" s="7" customFormat="1">
      <c r="B1227"/>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H1227"/>
    </row>
    <row r="1228" spans="2:34" s="7" customFormat="1">
      <c r="B1228"/>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H1228"/>
    </row>
    <row r="1229" spans="2:34" s="7" customFormat="1">
      <c r="B1229"/>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H1229"/>
    </row>
    <row r="1230" spans="2:34" s="7" customFormat="1">
      <c r="B1230"/>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H1230"/>
    </row>
    <row r="1231" spans="2:34" s="7" customFormat="1">
      <c r="B1231"/>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H1231"/>
    </row>
    <row r="1232" spans="2:34" s="7" customFormat="1">
      <c r="B1232"/>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H1232"/>
    </row>
    <row r="1233" spans="2:34" s="7" customFormat="1">
      <c r="B123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row>
    <row r="1234" spans="2:34" s="7" customFormat="1">
      <c r="B1234"/>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row>
    <row r="1235" spans="2:34" s="7" customFormat="1">
      <c r="B1235"/>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H1235"/>
    </row>
    <row r="1236" spans="2:34" s="7" customFormat="1">
      <c r="B1236"/>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H1236"/>
    </row>
    <row r="1237" spans="2:34" s="7" customFormat="1">
      <c r="B1237"/>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H1237"/>
    </row>
    <row r="1238" spans="2:34" s="7" customFormat="1">
      <c r="B1238"/>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H1238"/>
    </row>
    <row r="1239" spans="2:34" s="7" customFormat="1">
      <c r="B1239"/>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H1239"/>
    </row>
    <row r="1240" spans="2:34" s="7" customFormat="1">
      <c r="B1240"/>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H1240"/>
    </row>
    <row r="1241" spans="2:34" s="7" customFormat="1">
      <c r="B1241"/>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H1241"/>
    </row>
    <row r="1242" spans="2:34" s="7" customFormat="1">
      <c r="B1242"/>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H1242"/>
    </row>
    <row r="1243" spans="2:34" s="7" customFormat="1">
      <c r="B124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row>
    <row r="1244" spans="2:34" s="7" customFormat="1">
      <c r="B1244"/>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row>
    <row r="1245" spans="2:34" s="7" customFormat="1">
      <c r="B1245"/>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H1245"/>
    </row>
    <row r="1246" spans="2:34" s="7" customFormat="1">
      <c r="B1246"/>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H1246"/>
    </row>
    <row r="1247" spans="2:34" s="7" customFormat="1">
      <c r="B1247"/>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H1247"/>
    </row>
    <row r="1248" spans="2:34" s="7" customFormat="1">
      <c r="B1248"/>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H1248"/>
    </row>
    <row r="1249" spans="2:34" s="7" customFormat="1">
      <c r="B1249"/>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H1249"/>
    </row>
    <row r="1250" spans="2:34" s="7" customFormat="1">
      <c r="B1250"/>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H1250"/>
    </row>
    <row r="1251" spans="2:34" s="7" customFormat="1">
      <c r="B1251"/>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row>
    <row r="1252" spans="2:34" s="7" customFormat="1">
      <c r="B1252"/>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H1252"/>
    </row>
    <row r="1253" spans="2:34" s="7" customFormat="1">
      <c r="B12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row>
    <row r="1254" spans="2:34" s="7" customFormat="1">
      <c r="B1254"/>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row>
    <row r="1255" spans="2:34" s="7" customFormat="1">
      <c r="B1255"/>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H1255"/>
    </row>
    <row r="1256" spans="2:34" s="7" customFormat="1">
      <c r="B1256"/>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H1256"/>
    </row>
    <row r="1257" spans="2:34" s="7" customFormat="1">
      <c r="B1257"/>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H1257"/>
    </row>
    <row r="1258" spans="2:34" s="7" customFormat="1">
      <c r="B1258"/>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H1258"/>
    </row>
    <row r="1259" spans="2:34" s="7" customFormat="1">
      <c r="B1259"/>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H1259"/>
    </row>
    <row r="1260" spans="2:34" s="7" customFormat="1">
      <c r="B1260"/>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H1260"/>
    </row>
    <row r="1261" spans="2:34" s="7" customFormat="1">
      <c r="B1261"/>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H1261"/>
    </row>
    <row r="1262" spans="2:34" s="7" customFormat="1">
      <c r="B1262"/>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H1262"/>
    </row>
    <row r="1263" spans="2:34" s="7" customFormat="1">
      <c r="B126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row>
    <row r="1264" spans="2:34" s="7" customFormat="1">
      <c r="B1264"/>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row>
    <row r="1265" spans="2:34" s="7" customFormat="1">
      <c r="B126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H1265"/>
    </row>
    <row r="1266" spans="2:34" s="7" customFormat="1">
      <c r="B1266"/>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H1266"/>
    </row>
    <row r="1267" spans="2:34" s="7" customFormat="1">
      <c r="B1267"/>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H1267"/>
    </row>
    <row r="1268" spans="2:34" s="7" customFormat="1">
      <c r="B1268"/>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H1268"/>
    </row>
    <row r="1269" spans="2:34" s="7" customFormat="1">
      <c r="B1269"/>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H1269"/>
    </row>
    <row r="1270" spans="2:34" s="7" customFormat="1">
      <c r="B1270"/>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H1270"/>
    </row>
    <row r="1271" spans="2:34" s="7" customFormat="1">
      <c r="B1271"/>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H1271"/>
    </row>
    <row r="1272" spans="2:34" s="7" customFormat="1">
      <c r="B1272"/>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H1272"/>
    </row>
    <row r="1273" spans="2:34" s="7" customFormat="1">
      <c r="B1273"/>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row>
    <row r="1274" spans="2:34" s="7" customFormat="1">
      <c r="B1274"/>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row>
    <row r="1275" spans="2:34" s="7" customFormat="1">
      <c r="B127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H1275"/>
    </row>
    <row r="1276" spans="2:34" s="7" customFormat="1">
      <c r="B1276"/>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H1276"/>
    </row>
    <row r="1277" spans="2:34" s="7" customFormat="1">
      <c r="B1277"/>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H1277"/>
    </row>
    <row r="1278" spans="2:34" s="7" customFormat="1">
      <c r="B1278"/>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row>
    <row r="1279" spans="2:34" s="7" customFormat="1">
      <c r="B1279"/>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row>
    <row r="1280" spans="2:34" s="7" customFormat="1">
      <c r="B1280"/>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row>
    <row r="1281" spans="2:34" s="7" customFormat="1">
      <c r="B1281"/>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row>
    <row r="1282" spans="2:34" s="7" customFormat="1">
      <c r="B1282"/>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row>
    <row r="1283" spans="2:34" s="7" customFormat="1">
      <c r="B1283"/>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row>
    <row r="1284" spans="2:34" s="7" customFormat="1">
      <c r="B1284"/>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row>
    <row r="1285" spans="2:34" s="7" customFormat="1">
      <c r="B128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H1285"/>
    </row>
    <row r="1286" spans="2:34" s="7" customFormat="1">
      <c r="B1286"/>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H1286"/>
    </row>
    <row r="1287" spans="2:34" s="7" customFormat="1">
      <c r="B1287"/>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H1287"/>
    </row>
    <row r="1288" spans="2:34" s="7" customFormat="1">
      <c r="B1288"/>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H1288"/>
    </row>
    <row r="1289" spans="2:34" s="7" customFormat="1">
      <c r="B1289"/>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H1289"/>
    </row>
    <row r="1290" spans="2:34" s="7" customFormat="1">
      <c r="B1290"/>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H1290"/>
    </row>
    <row r="1291" spans="2:34" s="7" customFormat="1">
      <c r="B1291"/>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H1291"/>
    </row>
    <row r="1292" spans="2:34" s="7" customFormat="1">
      <c r="B1292"/>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H1292"/>
    </row>
    <row r="1293" spans="2:34" s="7" customFormat="1">
      <c r="B1293"/>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row>
    <row r="1294" spans="2:34" s="7" customFormat="1">
      <c r="B1294"/>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row>
    <row r="1295" spans="2:34" s="7" customFormat="1">
      <c r="B129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H1295"/>
    </row>
    <row r="1296" spans="2:34" s="7" customFormat="1">
      <c r="B1296"/>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H1296"/>
    </row>
    <row r="1297" spans="2:34" s="7" customFormat="1">
      <c r="B1297"/>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H1297"/>
    </row>
    <row r="1298" spans="2:34" s="7" customFormat="1">
      <c r="B1298"/>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H1298"/>
    </row>
    <row r="1299" spans="2:34" s="7" customFormat="1">
      <c r="B1299"/>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H1299"/>
    </row>
    <row r="1300" spans="2:34" s="7" customFormat="1">
      <c r="B1300"/>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H1300"/>
    </row>
    <row r="1301" spans="2:34" s="7" customFormat="1">
      <c r="B1301"/>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H1301"/>
    </row>
    <row r="1302" spans="2:34" s="7" customFormat="1">
      <c r="B1302"/>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H1302"/>
    </row>
    <row r="1303" spans="2:34" s="7" customFormat="1">
      <c r="B130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row>
    <row r="1304" spans="2:34" s="7" customFormat="1">
      <c r="B1304"/>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row>
    <row r="1305" spans="2:34" s="7" customFormat="1">
      <c r="B1305"/>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H1305"/>
    </row>
    <row r="1306" spans="2:34" s="7" customFormat="1">
      <c r="B1306"/>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H1306"/>
    </row>
    <row r="1307" spans="2:34" s="7" customFormat="1">
      <c r="B1307"/>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H1307"/>
    </row>
    <row r="1308" spans="2:34" s="7" customFormat="1">
      <c r="B1308"/>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H1308"/>
    </row>
    <row r="1309" spans="2:34" s="7" customFormat="1">
      <c r="B1309"/>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H1309"/>
    </row>
    <row r="1310" spans="2:34" s="7" customFormat="1">
      <c r="B1310"/>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H1310"/>
    </row>
    <row r="1311" spans="2:34" s="7" customFormat="1">
      <c r="B1311"/>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H1311"/>
    </row>
    <row r="1312" spans="2:34" s="7" customFormat="1">
      <c r="B1312"/>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H1312"/>
    </row>
    <row r="1313" spans="2:34" s="7" customFormat="1">
      <c r="B131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row>
    <row r="1314" spans="2:34" s="7" customFormat="1">
      <c r="B1314"/>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row>
    <row r="1315" spans="2:34" s="7" customFormat="1">
      <c r="B1315"/>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H1315"/>
    </row>
    <row r="1316" spans="2:34" s="7" customFormat="1">
      <c r="B1316"/>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H1316"/>
    </row>
    <row r="1317" spans="2:34" s="7" customFormat="1">
      <c r="B1317"/>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row>
    <row r="1318" spans="2:34" s="7" customFormat="1">
      <c r="B1318"/>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H1318"/>
    </row>
    <row r="1319" spans="2:34" s="7" customFormat="1">
      <c r="B1319"/>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H1319"/>
    </row>
    <row r="1320" spans="2:34" s="7" customFormat="1">
      <c r="B1320"/>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H1320"/>
    </row>
    <row r="1321" spans="2:34" s="7" customFormat="1">
      <c r="B1321"/>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H1321"/>
    </row>
    <row r="1322" spans="2:34" s="7" customFormat="1">
      <c r="B1322"/>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H1322"/>
    </row>
    <row r="1323" spans="2:34" s="7" customFormat="1">
      <c r="B132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row>
    <row r="1324" spans="2:34" s="7" customFormat="1">
      <c r="B1324"/>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row>
    <row r="1325" spans="2:34" s="7" customFormat="1">
      <c r="B1325"/>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H1325"/>
    </row>
    <row r="1326" spans="2:34" s="7" customFormat="1">
      <c r="B1326"/>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H1326"/>
    </row>
    <row r="1327" spans="2:34" s="7" customFormat="1">
      <c r="B1327"/>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H1327"/>
    </row>
    <row r="1328" spans="2:34" s="7" customFormat="1">
      <c r="B1328"/>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H1328"/>
    </row>
    <row r="1329" spans="2:34" s="7" customFormat="1">
      <c r="B1329"/>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H1329"/>
    </row>
    <row r="1330" spans="2:34" s="7" customFormat="1">
      <c r="B1330"/>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H1330"/>
    </row>
    <row r="1331" spans="2:34" s="7" customFormat="1">
      <c r="B1331"/>
      <c r="C1331"/>
      <c r="D1331"/>
      <c r="E1331"/>
      <c r="F1331"/>
      <c r="G1331"/>
      <c r="H1331"/>
      <c r="I1331"/>
      <c r="J1331"/>
      <c r="K1331"/>
      <c r="L1331"/>
      <c r="M1331"/>
      <c r="N1331"/>
      <c r="O1331"/>
      <c r="P1331"/>
      <c r="Q1331"/>
      <c r="R1331"/>
      <c r="S1331"/>
      <c r="T1331"/>
      <c r="U1331"/>
      <c r="V1331"/>
      <c r="W1331"/>
      <c r="X1331"/>
      <c r="Y1331"/>
      <c r="Z1331"/>
      <c r="AA1331"/>
      <c r="AB1331"/>
      <c r="AC1331"/>
      <c r="AD1331"/>
      <c r="AE1331"/>
      <c r="AF1331"/>
      <c r="AG1331"/>
      <c r="AH1331"/>
    </row>
    <row r="1332" spans="2:34" s="7" customFormat="1">
      <c r="B1332"/>
      <c r="C1332"/>
      <c r="D1332"/>
      <c r="E1332"/>
      <c r="F1332"/>
      <c r="G1332"/>
      <c r="H1332"/>
      <c r="I1332"/>
      <c r="J1332"/>
      <c r="K1332"/>
      <c r="L1332"/>
      <c r="M1332"/>
      <c r="N1332"/>
      <c r="O1332"/>
      <c r="P1332"/>
      <c r="Q1332"/>
      <c r="R1332"/>
      <c r="S1332"/>
      <c r="T1332"/>
      <c r="U1332"/>
      <c r="V1332"/>
      <c r="W1332"/>
      <c r="X1332"/>
      <c r="Y1332"/>
      <c r="Z1332"/>
      <c r="AA1332"/>
      <c r="AB1332"/>
      <c r="AC1332"/>
      <c r="AD1332"/>
      <c r="AE1332"/>
      <c r="AF1332"/>
      <c r="AG1332"/>
      <c r="AH1332"/>
    </row>
    <row r="1333" spans="2:34" s="7" customFormat="1">
      <c r="B1333"/>
      <c r="C1333"/>
      <c r="D1333"/>
      <c r="E1333"/>
      <c r="F1333"/>
      <c r="G1333"/>
      <c r="H1333"/>
      <c r="I1333"/>
      <c r="J1333"/>
      <c r="K1333"/>
      <c r="L1333"/>
      <c r="M1333"/>
      <c r="N1333"/>
      <c r="O1333"/>
      <c r="P1333"/>
      <c r="Q1333"/>
      <c r="R1333"/>
      <c r="S1333"/>
      <c r="T1333"/>
      <c r="U1333"/>
      <c r="V1333"/>
      <c r="W1333"/>
      <c r="X1333"/>
      <c r="Y1333"/>
      <c r="Z1333"/>
      <c r="AA1333"/>
      <c r="AB1333"/>
      <c r="AC1333"/>
      <c r="AD1333"/>
      <c r="AE1333"/>
      <c r="AF1333"/>
      <c r="AG1333"/>
      <c r="AH1333"/>
    </row>
    <row r="1334" spans="2:34" s="7" customFormat="1">
      <c r="B1334"/>
      <c r="C1334"/>
      <c r="D1334"/>
      <c r="E1334"/>
      <c r="F1334"/>
      <c r="G1334"/>
      <c r="H1334"/>
      <c r="I1334"/>
      <c r="J1334"/>
      <c r="K1334"/>
      <c r="L1334"/>
      <c r="M1334"/>
      <c r="N1334"/>
      <c r="O1334"/>
      <c r="P1334"/>
      <c r="Q1334"/>
      <c r="R1334"/>
      <c r="S1334"/>
      <c r="T1334"/>
      <c r="U1334"/>
      <c r="V1334"/>
      <c r="W1334"/>
      <c r="X1334"/>
      <c r="Y1334"/>
      <c r="Z1334"/>
      <c r="AA1334"/>
      <c r="AB1334"/>
      <c r="AC1334"/>
      <c r="AD1334"/>
      <c r="AE1334"/>
      <c r="AF1334"/>
      <c r="AG1334"/>
      <c r="AH1334"/>
    </row>
    <row r="1335" spans="2:34" s="7" customFormat="1">
      <c r="B1335"/>
      <c r="C1335"/>
      <c r="D1335"/>
      <c r="E1335"/>
      <c r="F1335"/>
      <c r="G1335"/>
      <c r="H1335"/>
      <c r="I1335"/>
      <c r="J1335"/>
      <c r="K1335"/>
      <c r="L1335"/>
      <c r="M1335"/>
      <c r="N1335"/>
      <c r="O1335"/>
      <c r="P1335"/>
      <c r="Q1335"/>
      <c r="R1335"/>
      <c r="S1335"/>
      <c r="T1335"/>
      <c r="U1335"/>
      <c r="V1335"/>
      <c r="W1335"/>
      <c r="X1335"/>
      <c r="Y1335"/>
      <c r="Z1335"/>
      <c r="AA1335"/>
      <c r="AB1335"/>
      <c r="AC1335"/>
      <c r="AD1335"/>
      <c r="AE1335"/>
      <c r="AF1335"/>
      <c r="AG1335"/>
      <c r="AH1335"/>
    </row>
    <row r="1336" spans="2:34" s="7" customFormat="1">
      <c r="B1336"/>
      <c r="C1336"/>
      <c r="D1336"/>
      <c r="E1336"/>
      <c r="F1336"/>
      <c r="G1336"/>
      <c r="H1336"/>
      <c r="I1336"/>
      <c r="J1336"/>
      <c r="K1336"/>
      <c r="L1336"/>
      <c r="M1336"/>
      <c r="N1336"/>
      <c r="O1336"/>
      <c r="P1336"/>
      <c r="Q1336"/>
      <c r="R1336"/>
      <c r="S1336"/>
      <c r="T1336"/>
      <c r="U1336"/>
      <c r="V1336"/>
      <c r="W1336"/>
      <c r="X1336"/>
      <c r="Y1336"/>
      <c r="Z1336"/>
      <c r="AA1336"/>
      <c r="AB1336"/>
      <c r="AC1336"/>
      <c r="AD1336"/>
      <c r="AE1336"/>
      <c r="AF1336"/>
      <c r="AG1336"/>
      <c r="AH1336"/>
    </row>
    <row r="1337" spans="2:34" s="7" customFormat="1">
      <c r="B1337"/>
      <c r="C1337"/>
      <c r="D1337"/>
      <c r="E1337"/>
      <c r="F1337"/>
      <c r="G1337"/>
      <c r="H1337"/>
      <c r="I1337"/>
      <c r="J1337"/>
      <c r="K1337"/>
      <c r="L1337"/>
      <c r="M1337"/>
      <c r="N1337"/>
      <c r="O1337"/>
      <c r="P1337"/>
      <c r="Q1337"/>
      <c r="R1337"/>
      <c r="S1337"/>
      <c r="T1337"/>
      <c r="U1337"/>
      <c r="V1337"/>
      <c r="W1337"/>
      <c r="X1337"/>
      <c r="Y1337"/>
      <c r="Z1337"/>
      <c r="AA1337"/>
      <c r="AB1337"/>
      <c r="AC1337"/>
      <c r="AD1337"/>
      <c r="AE1337"/>
      <c r="AF1337"/>
      <c r="AG1337"/>
      <c r="AH1337"/>
    </row>
    <row r="1338" spans="2:34" s="7" customFormat="1">
      <c r="B1338"/>
      <c r="C1338"/>
      <c r="D1338"/>
      <c r="E1338"/>
      <c r="F1338"/>
      <c r="G1338"/>
      <c r="H1338"/>
      <c r="I1338"/>
      <c r="J1338"/>
      <c r="K1338"/>
      <c r="L1338"/>
      <c r="M1338"/>
      <c r="N1338"/>
      <c r="O1338"/>
      <c r="P1338"/>
      <c r="Q1338"/>
      <c r="R1338"/>
      <c r="S1338"/>
      <c r="T1338"/>
      <c r="U1338"/>
      <c r="V1338"/>
      <c r="W1338"/>
      <c r="X1338"/>
      <c r="Y1338"/>
      <c r="Z1338"/>
      <c r="AA1338"/>
      <c r="AB1338"/>
      <c r="AC1338"/>
      <c r="AD1338"/>
      <c r="AE1338"/>
      <c r="AF1338"/>
      <c r="AG1338"/>
      <c r="AH1338"/>
    </row>
    <row r="1339" spans="2:34" s="7" customFormat="1">
      <c r="B1339"/>
      <c r="C1339"/>
      <c r="D1339"/>
      <c r="E1339"/>
      <c r="F1339"/>
      <c r="G1339"/>
      <c r="H1339"/>
      <c r="I1339"/>
      <c r="J1339"/>
      <c r="K1339"/>
      <c r="L1339"/>
      <c r="M1339"/>
      <c r="N1339"/>
      <c r="O1339"/>
      <c r="P1339"/>
      <c r="Q1339"/>
      <c r="R1339"/>
      <c r="S1339"/>
      <c r="T1339"/>
      <c r="U1339"/>
      <c r="V1339"/>
      <c r="W1339"/>
      <c r="X1339"/>
      <c r="Y1339"/>
      <c r="Z1339"/>
      <c r="AA1339"/>
      <c r="AB1339"/>
      <c r="AC1339"/>
      <c r="AD1339"/>
      <c r="AE1339"/>
      <c r="AF1339"/>
      <c r="AG1339"/>
      <c r="AH1339"/>
    </row>
    <row r="1340" spans="2:34" s="7" customFormat="1">
      <c r="B1340"/>
      <c r="C1340"/>
      <c r="D1340"/>
      <c r="E1340"/>
      <c r="F1340"/>
      <c r="G1340"/>
      <c r="H1340"/>
      <c r="I1340"/>
      <c r="J1340"/>
      <c r="K1340"/>
      <c r="L1340"/>
      <c r="M1340"/>
      <c r="N1340"/>
      <c r="O1340"/>
      <c r="P1340"/>
      <c r="Q1340"/>
      <c r="R1340"/>
      <c r="S1340"/>
      <c r="T1340"/>
      <c r="U1340"/>
      <c r="V1340"/>
      <c r="W1340"/>
      <c r="X1340"/>
      <c r="Y1340"/>
      <c r="Z1340"/>
      <c r="AA1340"/>
      <c r="AB1340"/>
      <c r="AC1340"/>
      <c r="AD1340"/>
      <c r="AE1340"/>
      <c r="AF1340"/>
      <c r="AG1340"/>
      <c r="AH1340"/>
    </row>
    <row r="1341" spans="2:34" s="7" customFormat="1">
      <c r="B1341"/>
      <c r="C1341"/>
      <c r="D1341"/>
      <c r="E1341"/>
      <c r="F1341"/>
      <c r="G1341"/>
      <c r="H1341"/>
      <c r="I1341"/>
      <c r="J1341"/>
      <c r="K1341"/>
      <c r="L1341"/>
      <c r="M1341"/>
      <c r="N1341"/>
      <c r="O1341"/>
      <c r="P1341"/>
      <c r="Q1341"/>
      <c r="R1341"/>
      <c r="S1341"/>
      <c r="T1341"/>
      <c r="U1341"/>
      <c r="V1341"/>
      <c r="W1341"/>
      <c r="X1341"/>
      <c r="Y1341"/>
      <c r="Z1341"/>
      <c r="AA1341"/>
      <c r="AB1341"/>
      <c r="AC1341"/>
      <c r="AD1341"/>
      <c r="AE1341"/>
      <c r="AF1341"/>
      <c r="AG1341"/>
      <c r="AH1341"/>
    </row>
    <row r="1342" spans="2:34" s="7" customFormat="1">
      <c r="B1342"/>
      <c r="C1342"/>
      <c r="D1342"/>
      <c r="E1342"/>
      <c r="F1342"/>
      <c r="G1342"/>
      <c r="H1342"/>
      <c r="I1342"/>
      <c r="J1342"/>
      <c r="K1342"/>
      <c r="L1342"/>
      <c r="M1342"/>
      <c r="N1342"/>
      <c r="O1342"/>
      <c r="P1342"/>
      <c r="Q1342"/>
      <c r="R1342"/>
      <c r="S1342"/>
      <c r="T1342"/>
      <c r="U1342"/>
      <c r="V1342"/>
      <c r="W1342"/>
      <c r="X1342"/>
      <c r="Y1342"/>
      <c r="Z1342"/>
      <c r="AA1342"/>
      <c r="AB1342"/>
      <c r="AC1342"/>
      <c r="AD1342"/>
      <c r="AE1342"/>
      <c r="AF1342"/>
      <c r="AG1342"/>
      <c r="AH1342"/>
    </row>
    <row r="1343" spans="2:34" s="7" customFormat="1">
      <c r="B1343"/>
      <c r="C1343"/>
      <c r="D1343"/>
      <c r="E1343"/>
      <c r="F1343"/>
      <c r="G1343"/>
      <c r="H1343"/>
      <c r="I1343"/>
      <c r="J1343"/>
      <c r="K1343"/>
      <c r="L1343"/>
      <c r="M1343"/>
      <c r="N1343"/>
      <c r="O1343"/>
      <c r="P1343"/>
      <c r="Q1343"/>
      <c r="R1343"/>
      <c r="S1343"/>
      <c r="T1343"/>
      <c r="U1343"/>
      <c r="V1343"/>
      <c r="W1343"/>
      <c r="X1343"/>
      <c r="Y1343"/>
      <c r="Z1343"/>
      <c r="AA1343"/>
      <c r="AB1343"/>
      <c r="AC1343"/>
      <c r="AD1343"/>
      <c r="AE1343"/>
      <c r="AF1343"/>
      <c r="AG1343"/>
      <c r="AH1343"/>
    </row>
    <row r="1344" spans="2:34" s="7" customFormat="1">
      <c r="B1344"/>
      <c r="C1344"/>
      <c r="D1344"/>
      <c r="E1344"/>
      <c r="F1344"/>
      <c r="G1344"/>
      <c r="H1344"/>
      <c r="I1344"/>
      <c r="J1344"/>
      <c r="K1344"/>
      <c r="L1344"/>
      <c r="M1344"/>
      <c r="N1344"/>
      <c r="O1344"/>
      <c r="P1344"/>
      <c r="Q1344"/>
      <c r="R1344"/>
      <c r="S1344"/>
      <c r="T1344"/>
      <c r="U1344"/>
      <c r="V1344"/>
      <c r="W1344"/>
      <c r="X1344"/>
      <c r="Y1344"/>
      <c r="Z1344"/>
      <c r="AA1344"/>
      <c r="AB1344"/>
      <c r="AC1344"/>
      <c r="AD1344"/>
      <c r="AE1344"/>
      <c r="AF1344"/>
      <c r="AG1344"/>
      <c r="AH1344"/>
    </row>
    <row r="1345" spans="2:34" s="7" customFormat="1">
      <c r="B1345"/>
      <c r="C1345"/>
      <c r="D1345"/>
      <c r="E1345"/>
      <c r="F1345"/>
      <c r="G1345"/>
      <c r="H1345"/>
      <c r="I1345"/>
      <c r="J1345"/>
      <c r="K1345"/>
      <c r="L1345"/>
      <c r="M1345"/>
      <c r="N1345"/>
      <c r="O1345"/>
      <c r="P1345"/>
      <c r="Q1345"/>
      <c r="R1345"/>
      <c r="S1345"/>
      <c r="T1345"/>
      <c r="U1345"/>
      <c r="V1345"/>
      <c r="W1345"/>
      <c r="X1345"/>
      <c r="Y1345"/>
      <c r="Z1345"/>
      <c r="AA1345"/>
      <c r="AB1345"/>
      <c r="AC1345"/>
      <c r="AD1345"/>
      <c r="AE1345"/>
      <c r="AF1345"/>
      <c r="AG1345"/>
      <c r="AH1345"/>
    </row>
    <row r="1346" spans="2:34" s="7" customFormat="1">
      <c r="B1346"/>
      <c r="C1346"/>
      <c r="D1346"/>
      <c r="E1346"/>
      <c r="F1346"/>
      <c r="G1346"/>
      <c r="H1346"/>
      <c r="I1346"/>
      <c r="J1346"/>
      <c r="K1346"/>
      <c r="L1346"/>
      <c r="M1346"/>
      <c r="N1346"/>
      <c r="O1346"/>
      <c r="P1346"/>
      <c r="Q1346"/>
      <c r="R1346"/>
      <c r="S1346"/>
      <c r="T1346"/>
      <c r="U1346"/>
      <c r="V1346"/>
      <c r="W1346"/>
      <c r="X1346"/>
      <c r="Y1346"/>
      <c r="Z1346"/>
      <c r="AA1346"/>
      <c r="AB1346"/>
      <c r="AC1346"/>
      <c r="AD1346"/>
      <c r="AE1346"/>
      <c r="AF1346"/>
      <c r="AG1346"/>
      <c r="AH1346"/>
    </row>
    <row r="1347" spans="2:34" s="7" customFormat="1">
      <c r="B1347"/>
      <c r="C1347"/>
      <c r="D1347"/>
      <c r="E1347"/>
      <c r="F1347"/>
      <c r="G1347"/>
      <c r="H1347"/>
      <c r="I1347"/>
      <c r="J1347"/>
      <c r="K1347"/>
      <c r="L1347"/>
      <c r="M1347"/>
      <c r="N1347"/>
      <c r="O1347"/>
      <c r="P1347"/>
      <c r="Q1347"/>
      <c r="R1347"/>
      <c r="S1347"/>
      <c r="T1347"/>
      <c r="U1347"/>
      <c r="V1347"/>
      <c r="W1347"/>
      <c r="X1347"/>
      <c r="Y1347"/>
      <c r="Z1347"/>
      <c r="AA1347"/>
      <c r="AB1347"/>
      <c r="AC1347"/>
      <c r="AD1347"/>
      <c r="AE1347"/>
      <c r="AF1347"/>
      <c r="AG1347"/>
      <c r="AH1347"/>
    </row>
    <row r="1348" spans="2:34" s="7" customFormat="1">
      <c r="B1348"/>
      <c r="C1348"/>
      <c r="D1348"/>
      <c r="E1348"/>
      <c r="F1348"/>
      <c r="G1348"/>
      <c r="H1348"/>
      <c r="I1348"/>
      <c r="J1348"/>
      <c r="K1348"/>
      <c r="L1348"/>
      <c r="M1348"/>
      <c r="N1348"/>
      <c r="O1348"/>
      <c r="P1348"/>
      <c r="Q1348"/>
      <c r="R1348"/>
      <c r="S1348"/>
      <c r="T1348"/>
      <c r="U1348"/>
      <c r="V1348"/>
      <c r="W1348"/>
      <c r="X1348"/>
      <c r="Y1348"/>
      <c r="Z1348"/>
      <c r="AA1348"/>
      <c r="AB1348"/>
      <c r="AC1348"/>
      <c r="AD1348"/>
      <c r="AE1348"/>
      <c r="AF1348"/>
      <c r="AG1348"/>
      <c r="AH1348"/>
    </row>
    <row r="1349" spans="2:34" s="7" customFormat="1">
      <c r="B1349"/>
      <c r="C1349"/>
      <c r="D1349"/>
      <c r="E1349"/>
      <c r="F1349"/>
      <c r="G1349"/>
      <c r="H1349"/>
      <c r="I1349"/>
      <c r="J1349"/>
      <c r="K1349"/>
      <c r="L1349"/>
      <c r="M1349"/>
      <c r="N1349"/>
      <c r="O1349"/>
      <c r="P1349"/>
      <c r="Q1349"/>
      <c r="R1349"/>
      <c r="S1349"/>
      <c r="T1349"/>
      <c r="U1349"/>
      <c r="V1349"/>
      <c r="W1349"/>
      <c r="X1349"/>
      <c r="Y1349"/>
      <c r="Z1349"/>
      <c r="AA1349"/>
      <c r="AB1349"/>
      <c r="AC1349"/>
      <c r="AD1349"/>
      <c r="AE1349"/>
      <c r="AF1349"/>
      <c r="AG1349"/>
      <c r="AH1349"/>
    </row>
    <row r="1350" spans="2:34" s="7" customFormat="1">
      <c r="B1350"/>
      <c r="C1350"/>
      <c r="D1350"/>
      <c r="E1350"/>
      <c r="F1350"/>
      <c r="G1350"/>
      <c r="H1350"/>
      <c r="I1350"/>
      <c r="J1350"/>
      <c r="K1350"/>
      <c r="L1350"/>
      <c r="M1350"/>
      <c r="N1350"/>
      <c r="O1350"/>
      <c r="P1350"/>
      <c r="Q1350"/>
      <c r="R1350"/>
      <c r="S1350"/>
      <c r="T1350"/>
      <c r="U1350"/>
      <c r="V1350"/>
      <c r="W1350"/>
      <c r="X1350"/>
      <c r="Y1350"/>
      <c r="Z1350"/>
      <c r="AA1350"/>
      <c r="AB1350"/>
      <c r="AC1350"/>
      <c r="AD1350"/>
      <c r="AE1350"/>
      <c r="AF1350"/>
      <c r="AG1350"/>
      <c r="AH1350"/>
    </row>
    <row r="1351" spans="2:34" s="7" customFormat="1">
      <c r="B1351"/>
      <c r="C1351"/>
      <c r="D1351"/>
      <c r="E1351"/>
      <c r="F1351"/>
      <c r="G1351"/>
      <c r="H1351"/>
      <c r="I1351"/>
      <c r="J1351"/>
      <c r="K1351"/>
      <c r="L1351"/>
      <c r="M1351"/>
      <c r="N1351"/>
      <c r="O1351"/>
      <c r="P1351"/>
      <c r="Q1351"/>
      <c r="R1351"/>
      <c r="S1351"/>
      <c r="T1351"/>
      <c r="U1351"/>
      <c r="V1351"/>
      <c r="W1351"/>
      <c r="X1351"/>
      <c r="Y1351"/>
      <c r="Z1351"/>
      <c r="AA1351"/>
      <c r="AB1351"/>
      <c r="AC1351"/>
      <c r="AD1351"/>
      <c r="AE1351"/>
      <c r="AF1351"/>
      <c r="AG1351"/>
      <c r="AH1351"/>
    </row>
    <row r="1352" spans="2:34" s="7" customFormat="1">
      <c r="B1352"/>
      <c r="C1352"/>
      <c r="D1352"/>
      <c r="E1352"/>
      <c r="F1352"/>
      <c r="G1352"/>
      <c r="H1352"/>
      <c r="I1352"/>
      <c r="J1352"/>
      <c r="K1352"/>
      <c r="L1352"/>
      <c r="M1352"/>
      <c r="N1352"/>
      <c r="O1352"/>
      <c r="P1352"/>
      <c r="Q1352"/>
      <c r="R1352"/>
      <c r="S1352"/>
      <c r="T1352"/>
      <c r="U1352"/>
      <c r="V1352"/>
      <c r="W1352"/>
      <c r="X1352"/>
      <c r="Y1352"/>
      <c r="Z1352"/>
      <c r="AA1352"/>
      <c r="AB1352"/>
      <c r="AC1352"/>
      <c r="AD1352"/>
      <c r="AE1352"/>
      <c r="AF1352"/>
      <c r="AG1352"/>
      <c r="AH1352"/>
    </row>
    <row r="1353" spans="2:34" s="7" customFormat="1">
      <c r="B1353"/>
      <c r="C1353"/>
      <c r="D1353"/>
      <c r="E1353"/>
      <c r="F1353"/>
      <c r="G1353"/>
      <c r="H1353"/>
      <c r="I1353"/>
      <c r="J1353"/>
      <c r="K1353"/>
      <c r="L1353"/>
      <c r="M1353"/>
      <c r="N1353"/>
      <c r="O1353"/>
      <c r="P1353"/>
      <c r="Q1353"/>
      <c r="R1353"/>
      <c r="S1353"/>
      <c r="T1353"/>
      <c r="U1353"/>
      <c r="V1353"/>
      <c r="W1353"/>
      <c r="X1353"/>
      <c r="Y1353"/>
      <c r="Z1353"/>
      <c r="AA1353"/>
      <c r="AB1353"/>
      <c r="AC1353"/>
      <c r="AD1353"/>
      <c r="AE1353"/>
      <c r="AF1353"/>
      <c r="AG1353"/>
      <c r="AH1353"/>
    </row>
    <row r="1354" spans="2:34" s="7" customFormat="1">
      <c r="B1354"/>
      <c r="C1354"/>
      <c r="D1354"/>
      <c r="E1354"/>
      <c r="F1354"/>
      <c r="G1354"/>
      <c r="H1354"/>
      <c r="I1354"/>
      <c r="J1354"/>
      <c r="K1354"/>
      <c r="L1354"/>
      <c r="M1354"/>
      <c r="N1354"/>
      <c r="O1354"/>
      <c r="P1354"/>
      <c r="Q1354"/>
      <c r="R1354"/>
      <c r="S1354"/>
      <c r="T1354"/>
      <c r="U1354"/>
      <c r="V1354"/>
      <c r="W1354"/>
      <c r="X1354"/>
      <c r="Y1354"/>
      <c r="Z1354"/>
      <c r="AA1354"/>
      <c r="AB1354"/>
      <c r="AC1354"/>
      <c r="AD1354"/>
      <c r="AE1354"/>
      <c r="AF1354"/>
      <c r="AG1354"/>
      <c r="AH1354"/>
    </row>
    <row r="1355" spans="2:34" s="7" customFormat="1">
      <c r="B1355"/>
      <c r="C1355"/>
      <c r="D1355"/>
      <c r="E1355"/>
      <c r="F1355"/>
      <c r="G1355"/>
      <c r="H1355"/>
      <c r="I1355"/>
      <c r="J1355"/>
      <c r="K1355"/>
      <c r="L1355"/>
      <c r="M1355"/>
      <c r="N1355"/>
      <c r="O1355"/>
      <c r="P1355"/>
      <c r="Q1355"/>
      <c r="R1355"/>
      <c r="S1355"/>
      <c r="T1355"/>
      <c r="U1355"/>
      <c r="V1355"/>
      <c r="W1355"/>
      <c r="X1355"/>
      <c r="Y1355"/>
      <c r="Z1355"/>
      <c r="AA1355"/>
      <c r="AB1355"/>
      <c r="AC1355"/>
      <c r="AD1355"/>
      <c r="AE1355"/>
      <c r="AF1355"/>
      <c r="AG1355"/>
      <c r="AH1355"/>
    </row>
    <row r="1356" spans="2:34" s="7" customFormat="1">
      <c r="B1356"/>
      <c r="C1356"/>
      <c r="D1356"/>
      <c r="E1356"/>
      <c r="F1356"/>
      <c r="G1356"/>
      <c r="H1356"/>
      <c r="I1356"/>
      <c r="J1356"/>
      <c r="K1356"/>
      <c r="L1356"/>
      <c r="M1356"/>
      <c r="N1356"/>
      <c r="O1356"/>
      <c r="P1356"/>
      <c r="Q1356"/>
      <c r="R1356"/>
      <c r="S1356"/>
      <c r="T1356"/>
      <c r="U1356"/>
      <c r="V1356"/>
      <c r="W1356"/>
      <c r="X1356"/>
      <c r="Y1356"/>
      <c r="Z1356"/>
      <c r="AA1356"/>
      <c r="AB1356"/>
      <c r="AC1356"/>
      <c r="AD1356"/>
      <c r="AE1356"/>
      <c r="AF1356"/>
      <c r="AG1356"/>
      <c r="AH1356"/>
    </row>
    <row r="1357" spans="2:34" s="7" customFormat="1">
      <c r="B1357"/>
      <c r="C1357"/>
      <c r="D1357"/>
      <c r="E1357"/>
      <c r="F1357"/>
      <c r="G1357"/>
      <c r="H1357"/>
      <c r="I1357"/>
      <c r="J1357"/>
      <c r="K1357"/>
      <c r="L1357"/>
      <c r="M1357"/>
      <c r="N1357"/>
      <c r="O1357"/>
      <c r="P1357"/>
      <c r="Q1357"/>
      <c r="R1357"/>
      <c r="S1357"/>
      <c r="T1357"/>
      <c r="U1357"/>
      <c r="V1357"/>
      <c r="W1357"/>
      <c r="X1357"/>
      <c r="Y1357"/>
      <c r="Z1357"/>
      <c r="AA1357"/>
      <c r="AB1357"/>
      <c r="AC1357"/>
      <c r="AD1357"/>
      <c r="AE1357"/>
      <c r="AF1357"/>
      <c r="AG1357"/>
      <c r="AH1357"/>
    </row>
    <row r="1358" spans="2:34" s="7" customFormat="1">
      <c r="B1358"/>
      <c r="C1358"/>
      <c r="D1358"/>
      <c r="E1358"/>
      <c r="F1358"/>
      <c r="G1358"/>
      <c r="H1358"/>
      <c r="I1358"/>
      <c r="J1358"/>
      <c r="K1358"/>
      <c r="L1358"/>
      <c r="M1358"/>
      <c r="N1358"/>
      <c r="O1358"/>
      <c r="P1358"/>
      <c r="Q1358"/>
      <c r="R1358"/>
      <c r="S1358"/>
      <c r="T1358"/>
      <c r="U1358"/>
      <c r="V1358"/>
      <c r="W1358"/>
      <c r="X1358"/>
      <c r="Y1358"/>
      <c r="Z1358"/>
      <c r="AA1358"/>
      <c r="AB1358"/>
      <c r="AC1358"/>
      <c r="AD1358"/>
      <c r="AE1358"/>
      <c r="AF1358"/>
      <c r="AG1358"/>
      <c r="AH1358"/>
    </row>
    <row r="1359" spans="2:34" s="7" customFormat="1">
      <c r="B1359"/>
      <c r="C1359"/>
      <c r="D1359"/>
      <c r="E1359"/>
      <c r="F1359"/>
      <c r="G1359"/>
      <c r="H1359"/>
      <c r="I1359"/>
      <c r="J1359"/>
      <c r="K1359"/>
      <c r="L1359"/>
      <c r="M1359"/>
      <c r="N1359"/>
      <c r="O1359"/>
      <c r="P1359"/>
      <c r="Q1359"/>
      <c r="R1359"/>
      <c r="S1359"/>
      <c r="T1359"/>
      <c r="U1359"/>
      <c r="V1359"/>
      <c r="W1359"/>
      <c r="X1359"/>
      <c r="Y1359"/>
      <c r="Z1359"/>
      <c r="AA1359"/>
      <c r="AB1359"/>
      <c r="AC1359"/>
      <c r="AD1359"/>
      <c r="AE1359"/>
      <c r="AF1359"/>
      <c r="AG1359"/>
      <c r="AH1359"/>
    </row>
    <row r="1360" spans="2:34" s="7" customFormat="1">
      <c r="B1360"/>
      <c r="C1360"/>
      <c r="D1360"/>
      <c r="E1360"/>
      <c r="F1360"/>
      <c r="G1360"/>
      <c r="H1360"/>
      <c r="I1360"/>
      <c r="J1360"/>
      <c r="K1360"/>
      <c r="L1360"/>
      <c r="M1360"/>
      <c r="N1360"/>
      <c r="O1360"/>
      <c r="P1360"/>
      <c r="Q1360"/>
      <c r="R1360"/>
      <c r="S1360"/>
      <c r="T1360"/>
      <c r="U1360"/>
      <c r="V1360"/>
      <c r="W1360"/>
      <c r="X1360"/>
      <c r="Y1360"/>
      <c r="Z1360"/>
      <c r="AA1360"/>
      <c r="AB1360"/>
      <c r="AC1360"/>
      <c r="AD1360"/>
      <c r="AE1360"/>
      <c r="AF1360"/>
      <c r="AG1360"/>
      <c r="AH1360"/>
    </row>
    <row r="1361" spans="2:34" s="7" customFormat="1">
      <c r="B1361"/>
      <c r="C1361"/>
      <c r="D1361"/>
      <c r="E1361"/>
      <c r="F1361"/>
      <c r="G1361"/>
      <c r="H1361"/>
      <c r="I1361"/>
      <c r="J1361"/>
      <c r="K1361"/>
      <c r="L1361"/>
      <c r="M1361"/>
      <c r="N1361"/>
      <c r="O1361"/>
      <c r="P1361"/>
      <c r="Q1361"/>
      <c r="R1361"/>
      <c r="S1361"/>
      <c r="T1361"/>
      <c r="U1361"/>
      <c r="V1361"/>
      <c r="W1361"/>
      <c r="X1361"/>
      <c r="Y1361"/>
      <c r="Z1361"/>
      <c r="AA1361"/>
      <c r="AB1361"/>
      <c r="AC1361"/>
      <c r="AD1361"/>
      <c r="AE1361"/>
      <c r="AF1361"/>
      <c r="AG1361"/>
      <c r="AH1361"/>
    </row>
    <row r="1362" spans="2:34" s="7" customFormat="1">
      <c r="B1362"/>
      <c r="C1362"/>
      <c r="D1362"/>
      <c r="E1362"/>
      <c r="F1362"/>
      <c r="G1362"/>
      <c r="H1362"/>
      <c r="I1362"/>
      <c r="J1362"/>
      <c r="K1362"/>
      <c r="L1362"/>
      <c r="M1362"/>
      <c r="N1362"/>
      <c r="O1362"/>
      <c r="P1362"/>
      <c r="Q1362"/>
      <c r="R1362"/>
      <c r="S1362"/>
      <c r="T1362"/>
      <c r="U1362"/>
      <c r="V1362"/>
      <c r="W1362"/>
      <c r="X1362"/>
      <c r="Y1362"/>
      <c r="Z1362"/>
      <c r="AA1362"/>
      <c r="AB1362"/>
      <c r="AC1362"/>
      <c r="AD1362"/>
      <c r="AE1362"/>
      <c r="AF1362"/>
      <c r="AG1362"/>
      <c r="AH1362"/>
    </row>
    <row r="1363" spans="2:34" s="7" customFormat="1">
      <c r="B1363"/>
      <c r="C1363"/>
      <c r="D1363"/>
      <c r="E1363"/>
      <c r="F1363"/>
      <c r="G1363"/>
      <c r="H1363"/>
      <c r="I1363"/>
      <c r="J1363"/>
      <c r="K1363"/>
      <c r="L1363"/>
      <c r="M1363"/>
      <c r="N1363"/>
      <c r="O1363"/>
      <c r="P1363"/>
      <c r="Q1363"/>
      <c r="R1363"/>
      <c r="S1363"/>
      <c r="T1363"/>
      <c r="U1363"/>
      <c r="V1363"/>
      <c r="W1363"/>
      <c r="X1363"/>
      <c r="Y1363"/>
      <c r="Z1363"/>
      <c r="AA1363"/>
      <c r="AB1363"/>
      <c r="AC1363"/>
      <c r="AD1363"/>
      <c r="AE1363"/>
      <c r="AF1363"/>
      <c r="AG1363"/>
      <c r="AH1363"/>
    </row>
    <row r="1364" spans="2:34" s="7" customFormat="1">
      <c r="B1364"/>
      <c r="C1364"/>
      <c r="D1364"/>
      <c r="E1364"/>
      <c r="F1364"/>
      <c r="G1364"/>
      <c r="H1364"/>
      <c r="I1364"/>
      <c r="J1364"/>
      <c r="K1364"/>
      <c r="L1364"/>
      <c r="M1364"/>
      <c r="N1364"/>
      <c r="O1364"/>
      <c r="P1364"/>
      <c r="Q1364"/>
      <c r="R1364"/>
      <c r="S1364"/>
      <c r="T1364"/>
      <c r="U1364"/>
      <c r="V1364"/>
      <c r="W1364"/>
      <c r="X1364"/>
      <c r="Y1364"/>
      <c r="Z1364"/>
      <c r="AA1364"/>
      <c r="AB1364"/>
      <c r="AC1364"/>
      <c r="AD1364"/>
      <c r="AE1364"/>
      <c r="AF1364"/>
      <c r="AG1364"/>
      <c r="AH1364"/>
    </row>
    <row r="1365" spans="2:34" s="7" customFormat="1">
      <c r="B1365"/>
      <c r="C1365"/>
      <c r="D1365"/>
      <c r="E1365"/>
      <c r="F1365"/>
      <c r="G1365"/>
      <c r="H1365"/>
      <c r="I1365"/>
      <c r="J1365"/>
      <c r="K1365"/>
      <c r="L1365"/>
      <c r="M1365"/>
      <c r="N1365"/>
      <c r="O1365"/>
      <c r="P1365"/>
      <c r="Q1365"/>
      <c r="R1365"/>
      <c r="S1365"/>
      <c r="T1365"/>
      <c r="U1365"/>
      <c r="V1365"/>
      <c r="W1365"/>
      <c r="X1365"/>
      <c r="Y1365"/>
      <c r="Z1365"/>
      <c r="AA1365"/>
      <c r="AB1365"/>
      <c r="AC1365"/>
      <c r="AD1365"/>
      <c r="AE1365"/>
      <c r="AF1365"/>
      <c r="AG1365"/>
      <c r="AH1365"/>
    </row>
    <row r="1366" spans="2:34" s="7" customFormat="1">
      <c r="B1366"/>
      <c r="C1366"/>
      <c r="D1366"/>
      <c r="E1366"/>
      <c r="F1366"/>
      <c r="G1366"/>
      <c r="H1366"/>
      <c r="I1366"/>
      <c r="J1366"/>
      <c r="K1366"/>
      <c r="L1366"/>
      <c r="M1366"/>
      <c r="N1366"/>
      <c r="O1366"/>
      <c r="P1366"/>
      <c r="Q1366"/>
      <c r="R1366"/>
      <c r="S1366"/>
      <c r="T1366"/>
      <c r="U1366"/>
      <c r="V1366"/>
      <c r="W1366"/>
      <c r="X1366"/>
      <c r="Y1366"/>
      <c r="Z1366"/>
      <c r="AA1366"/>
      <c r="AB1366"/>
      <c r="AC1366"/>
      <c r="AD1366"/>
      <c r="AE1366"/>
      <c r="AF1366"/>
      <c r="AG1366"/>
      <c r="AH1366"/>
    </row>
    <row r="1367" spans="2:34" s="7" customFormat="1">
      <c r="B1367"/>
      <c r="C1367"/>
      <c r="D1367"/>
      <c r="E1367"/>
      <c r="F1367"/>
      <c r="G1367"/>
      <c r="H1367"/>
      <c r="I1367"/>
      <c r="J1367"/>
      <c r="K1367"/>
      <c r="L1367"/>
      <c r="M1367"/>
      <c r="N1367"/>
      <c r="O1367"/>
      <c r="P1367"/>
      <c r="Q1367"/>
      <c r="R1367"/>
      <c r="S1367"/>
      <c r="T1367"/>
      <c r="U1367"/>
      <c r="V1367"/>
      <c r="W1367"/>
      <c r="X1367"/>
      <c r="Y1367"/>
      <c r="Z1367"/>
      <c r="AA1367"/>
      <c r="AB1367"/>
      <c r="AC1367"/>
      <c r="AD1367"/>
      <c r="AE1367"/>
      <c r="AF1367"/>
      <c r="AG1367"/>
      <c r="AH1367"/>
    </row>
    <row r="1368" spans="2:34" s="7" customFormat="1">
      <c r="B1368"/>
      <c r="C1368"/>
      <c r="D1368"/>
      <c r="E1368"/>
      <c r="F1368"/>
      <c r="G1368"/>
      <c r="H1368"/>
      <c r="I1368"/>
      <c r="J1368"/>
      <c r="K1368"/>
      <c r="L1368"/>
      <c r="M1368"/>
      <c r="N1368"/>
      <c r="O1368"/>
      <c r="P1368"/>
      <c r="Q1368"/>
      <c r="R1368"/>
      <c r="S1368"/>
      <c r="T1368"/>
      <c r="U1368"/>
      <c r="V1368"/>
      <c r="W1368"/>
      <c r="X1368"/>
      <c r="Y1368"/>
      <c r="Z1368"/>
      <c r="AA1368"/>
      <c r="AB1368"/>
      <c r="AC1368"/>
      <c r="AD1368"/>
      <c r="AE1368"/>
      <c r="AF1368"/>
      <c r="AG1368"/>
      <c r="AH1368"/>
    </row>
    <row r="1369" spans="2:34" s="7" customFormat="1">
      <c r="B1369"/>
      <c r="C1369"/>
      <c r="D1369"/>
      <c r="E1369"/>
      <c r="F1369"/>
      <c r="G1369"/>
      <c r="H1369"/>
      <c r="I1369"/>
      <c r="J1369"/>
      <c r="K1369"/>
      <c r="L1369"/>
      <c r="M1369"/>
      <c r="N1369"/>
      <c r="O1369"/>
      <c r="P1369"/>
      <c r="Q1369"/>
      <c r="R1369"/>
      <c r="S1369"/>
      <c r="T1369"/>
      <c r="U1369"/>
      <c r="V1369"/>
      <c r="W1369"/>
      <c r="X1369"/>
      <c r="Y1369"/>
      <c r="Z1369"/>
      <c r="AA1369"/>
      <c r="AB1369"/>
      <c r="AC1369"/>
      <c r="AD1369"/>
      <c r="AE1369"/>
      <c r="AF1369"/>
      <c r="AG1369"/>
      <c r="AH1369"/>
    </row>
    <row r="1370" spans="2:34" s="7" customFormat="1">
      <c r="B1370"/>
      <c r="C1370"/>
      <c r="D1370"/>
      <c r="E1370"/>
      <c r="F1370"/>
      <c r="G1370"/>
      <c r="H1370"/>
      <c r="I1370"/>
      <c r="J1370"/>
      <c r="K1370"/>
      <c r="L1370"/>
      <c r="M1370"/>
      <c r="N1370"/>
      <c r="O1370"/>
      <c r="P1370"/>
      <c r="Q1370"/>
      <c r="R1370"/>
      <c r="S1370"/>
      <c r="T1370"/>
      <c r="U1370"/>
      <c r="V1370"/>
      <c r="W1370"/>
      <c r="X1370"/>
      <c r="Y1370"/>
      <c r="Z1370"/>
      <c r="AA1370"/>
      <c r="AB1370"/>
      <c r="AC1370"/>
      <c r="AD1370"/>
      <c r="AE1370"/>
      <c r="AF1370"/>
      <c r="AG1370"/>
      <c r="AH1370"/>
    </row>
    <row r="1371" spans="2:34" s="7" customFormat="1">
      <c r="B1371"/>
      <c r="C1371"/>
      <c r="D1371"/>
      <c r="E1371"/>
      <c r="F1371"/>
      <c r="G1371"/>
      <c r="H1371"/>
      <c r="I1371"/>
      <c r="J1371"/>
      <c r="K1371"/>
      <c r="L1371"/>
      <c r="M1371"/>
      <c r="N1371"/>
      <c r="O1371"/>
      <c r="P1371"/>
      <c r="Q1371"/>
      <c r="R1371"/>
      <c r="S1371"/>
      <c r="T1371"/>
      <c r="U1371"/>
      <c r="V1371"/>
      <c r="W1371"/>
      <c r="X1371"/>
      <c r="Y1371"/>
      <c r="Z1371"/>
      <c r="AA1371"/>
      <c r="AB1371"/>
      <c r="AC1371"/>
      <c r="AD1371"/>
      <c r="AE1371"/>
      <c r="AF1371"/>
      <c r="AG1371"/>
      <c r="AH1371"/>
    </row>
    <row r="1372" spans="2:34" s="7" customFormat="1">
      <c r="B1372"/>
      <c r="C1372"/>
      <c r="D1372"/>
      <c r="E1372"/>
      <c r="F1372"/>
      <c r="G1372"/>
      <c r="H1372"/>
      <c r="I1372"/>
      <c r="J1372"/>
      <c r="K1372"/>
      <c r="L1372"/>
      <c r="M1372"/>
      <c r="N1372"/>
      <c r="O1372"/>
      <c r="P1372"/>
      <c r="Q1372"/>
      <c r="R1372"/>
      <c r="S1372"/>
      <c r="T1372"/>
      <c r="U1372"/>
      <c r="V1372"/>
      <c r="W1372"/>
      <c r="X1372"/>
      <c r="Y1372"/>
      <c r="Z1372"/>
      <c r="AA1372"/>
      <c r="AB1372"/>
      <c r="AC1372"/>
      <c r="AD1372"/>
      <c r="AE1372"/>
      <c r="AF1372"/>
      <c r="AG1372"/>
      <c r="AH1372"/>
    </row>
    <row r="1373" spans="2:34" s="7" customFormat="1">
      <c r="B1373"/>
      <c r="C1373"/>
      <c r="D1373"/>
      <c r="E1373"/>
      <c r="F1373"/>
      <c r="G1373"/>
      <c r="H1373"/>
      <c r="I1373"/>
      <c r="J1373"/>
      <c r="K1373"/>
      <c r="L1373"/>
      <c r="M1373"/>
      <c r="N1373"/>
      <c r="O1373"/>
      <c r="P1373"/>
      <c r="Q1373"/>
      <c r="R1373"/>
      <c r="S1373"/>
      <c r="T1373"/>
      <c r="U1373"/>
      <c r="V1373"/>
      <c r="W1373"/>
      <c r="X1373"/>
      <c r="Y1373"/>
      <c r="Z1373"/>
      <c r="AA1373"/>
      <c r="AB1373"/>
      <c r="AC1373"/>
      <c r="AD1373"/>
      <c r="AE1373"/>
      <c r="AF1373"/>
      <c r="AG1373"/>
      <c r="AH1373"/>
    </row>
    <row r="1374" spans="2:34" s="7" customFormat="1">
      <c r="B1374"/>
      <c r="C1374"/>
      <c r="D1374"/>
      <c r="E1374"/>
      <c r="F1374"/>
      <c r="G1374"/>
      <c r="H1374"/>
      <c r="I1374"/>
      <c r="J1374"/>
      <c r="K1374"/>
      <c r="L1374"/>
      <c r="M1374"/>
      <c r="N1374"/>
      <c r="O1374"/>
      <c r="P1374"/>
      <c r="Q1374"/>
      <c r="R1374"/>
      <c r="S1374"/>
      <c r="T1374"/>
      <c r="U1374"/>
      <c r="V1374"/>
      <c r="W1374"/>
      <c r="X1374"/>
      <c r="Y1374"/>
      <c r="Z1374"/>
      <c r="AA1374"/>
      <c r="AB1374"/>
      <c r="AC1374"/>
      <c r="AD1374"/>
      <c r="AE1374"/>
      <c r="AF1374"/>
      <c r="AG1374"/>
      <c r="AH1374"/>
    </row>
    <row r="1375" spans="2:34" s="7" customFormat="1">
      <c r="B1375"/>
      <c r="C1375"/>
      <c r="D1375"/>
      <c r="E1375"/>
      <c r="F1375"/>
      <c r="G1375"/>
      <c r="H1375"/>
      <c r="I1375"/>
      <c r="J1375"/>
      <c r="K1375"/>
      <c r="L1375"/>
      <c r="M1375"/>
      <c r="N1375"/>
      <c r="O1375"/>
      <c r="P1375"/>
      <c r="Q1375"/>
      <c r="R1375"/>
      <c r="S1375"/>
      <c r="T1375"/>
      <c r="U1375"/>
      <c r="V1375"/>
      <c r="W1375"/>
      <c r="X1375"/>
      <c r="Y1375"/>
      <c r="Z1375"/>
      <c r="AA1375"/>
      <c r="AB1375"/>
      <c r="AC1375"/>
      <c r="AD1375"/>
      <c r="AE1375"/>
      <c r="AF1375"/>
      <c r="AG1375"/>
      <c r="AH1375"/>
    </row>
    <row r="1376" spans="2:34" s="7" customFormat="1">
      <c r="B1376"/>
      <c r="C1376"/>
      <c r="D1376"/>
      <c r="E1376"/>
      <c r="F1376"/>
      <c r="G1376"/>
      <c r="H1376"/>
      <c r="I1376"/>
      <c r="J1376"/>
      <c r="K1376"/>
      <c r="L1376"/>
      <c r="M1376"/>
      <c r="N1376"/>
      <c r="O1376"/>
      <c r="P1376"/>
      <c r="Q1376"/>
      <c r="R1376"/>
      <c r="S1376"/>
      <c r="T1376"/>
      <c r="U1376"/>
      <c r="V1376"/>
      <c r="W1376"/>
      <c r="X1376"/>
      <c r="Y1376"/>
      <c r="Z1376"/>
      <c r="AA1376"/>
      <c r="AB1376"/>
      <c r="AC1376"/>
      <c r="AD1376"/>
      <c r="AE1376"/>
      <c r="AF1376"/>
      <c r="AG1376"/>
      <c r="AH1376"/>
    </row>
    <row r="1377" spans="2:34" s="7" customFormat="1">
      <c r="B1377"/>
      <c r="C1377"/>
      <c r="D1377"/>
      <c r="E1377"/>
      <c r="F1377"/>
      <c r="G1377"/>
      <c r="H1377"/>
      <c r="I1377"/>
      <c r="J1377"/>
      <c r="K1377"/>
      <c r="L1377"/>
      <c r="M1377"/>
      <c r="N1377"/>
      <c r="O1377"/>
      <c r="P1377"/>
      <c r="Q1377"/>
      <c r="R1377"/>
      <c r="S1377"/>
      <c r="T1377"/>
      <c r="U1377"/>
      <c r="V1377"/>
      <c r="W1377"/>
      <c r="X1377"/>
      <c r="Y1377"/>
      <c r="Z1377"/>
      <c r="AA1377"/>
      <c r="AB1377"/>
      <c r="AC1377"/>
      <c r="AD1377"/>
      <c r="AE1377"/>
      <c r="AF1377"/>
      <c r="AG1377"/>
      <c r="AH1377"/>
    </row>
    <row r="1378" spans="2:34" s="7" customFormat="1">
      <c r="B1378"/>
      <c r="C1378"/>
      <c r="D1378"/>
      <c r="E1378"/>
      <c r="F1378"/>
      <c r="G1378"/>
      <c r="H1378"/>
      <c r="I1378"/>
      <c r="J1378"/>
      <c r="K1378"/>
      <c r="L1378"/>
      <c r="M1378"/>
      <c r="N1378"/>
      <c r="O1378"/>
      <c r="P1378"/>
      <c r="Q1378"/>
      <c r="R1378"/>
      <c r="S1378"/>
      <c r="T1378"/>
      <c r="U1378"/>
      <c r="V1378"/>
      <c r="W1378"/>
      <c r="X1378"/>
      <c r="Y1378"/>
      <c r="Z1378"/>
      <c r="AA1378"/>
      <c r="AB1378"/>
      <c r="AC1378"/>
      <c r="AD1378"/>
      <c r="AE1378"/>
      <c r="AF1378"/>
      <c r="AG1378"/>
      <c r="AH1378"/>
    </row>
    <row r="1379" spans="2:34" s="7" customFormat="1">
      <c r="B1379"/>
      <c r="C1379"/>
      <c r="D1379"/>
      <c r="E1379"/>
      <c r="F1379"/>
      <c r="G1379"/>
      <c r="H1379"/>
      <c r="I1379"/>
      <c r="J1379"/>
      <c r="K1379"/>
      <c r="L1379"/>
      <c r="M1379"/>
      <c r="N1379"/>
      <c r="O1379"/>
      <c r="P1379"/>
      <c r="Q1379"/>
      <c r="R1379"/>
      <c r="S1379"/>
      <c r="T1379"/>
      <c r="U1379"/>
      <c r="V1379"/>
      <c r="W1379"/>
      <c r="X1379"/>
      <c r="Y1379"/>
      <c r="Z1379"/>
      <c r="AA1379"/>
      <c r="AB1379"/>
      <c r="AC1379"/>
      <c r="AD1379"/>
      <c r="AE1379"/>
      <c r="AF1379"/>
      <c r="AG1379"/>
      <c r="AH1379"/>
    </row>
    <row r="1380" spans="2:34" s="7" customFormat="1">
      <c r="B1380"/>
      <c r="C1380"/>
      <c r="D1380"/>
      <c r="E1380"/>
      <c r="F1380"/>
      <c r="G1380"/>
      <c r="H1380"/>
      <c r="I1380"/>
      <c r="J1380"/>
      <c r="K1380"/>
      <c r="L1380"/>
      <c r="M1380"/>
      <c r="N1380"/>
      <c r="O1380"/>
      <c r="P1380"/>
      <c r="Q1380"/>
      <c r="R1380"/>
      <c r="S1380"/>
      <c r="T1380"/>
      <c r="U1380"/>
      <c r="V1380"/>
      <c r="W1380"/>
      <c r="X1380"/>
      <c r="Y1380"/>
      <c r="Z1380"/>
      <c r="AA1380"/>
      <c r="AB1380"/>
      <c r="AC1380"/>
      <c r="AD1380"/>
      <c r="AE1380"/>
      <c r="AF1380"/>
      <c r="AG1380"/>
      <c r="AH1380"/>
    </row>
    <row r="1381" spans="2:34" s="7" customFormat="1">
      <c r="B1381"/>
      <c r="C1381"/>
      <c r="D1381"/>
      <c r="E1381"/>
      <c r="F1381"/>
      <c r="G1381"/>
      <c r="H1381"/>
      <c r="I1381"/>
      <c r="J1381"/>
      <c r="K1381"/>
      <c r="L1381"/>
      <c r="M1381"/>
      <c r="N1381"/>
      <c r="O1381"/>
      <c r="P1381"/>
      <c r="Q1381"/>
      <c r="R1381"/>
      <c r="S1381"/>
      <c r="T1381"/>
      <c r="U1381"/>
      <c r="V1381"/>
      <c r="W1381"/>
      <c r="X1381"/>
      <c r="Y1381"/>
      <c r="Z1381"/>
      <c r="AA1381"/>
      <c r="AB1381"/>
      <c r="AC1381"/>
      <c r="AD1381"/>
      <c r="AE1381"/>
      <c r="AF1381"/>
      <c r="AG1381"/>
      <c r="AH1381"/>
    </row>
    <row r="1382" spans="2:34" s="7" customFormat="1">
      <c r="B1382"/>
      <c r="C1382"/>
      <c r="D1382"/>
      <c r="E1382"/>
      <c r="F1382"/>
      <c r="G1382"/>
      <c r="H1382"/>
      <c r="I1382"/>
      <c r="J1382"/>
      <c r="K1382"/>
      <c r="L1382"/>
      <c r="M1382"/>
      <c r="N1382"/>
      <c r="O1382"/>
      <c r="P1382"/>
      <c r="Q1382"/>
      <c r="R1382"/>
      <c r="S1382"/>
      <c r="T1382"/>
      <c r="U1382"/>
      <c r="V1382"/>
      <c r="W1382"/>
      <c r="X1382"/>
      <c r="Y1382"/>
      <c r="Z1382"/>
      <c r="AA1382"/>
      <c r="AB1382"/>
      <c r="AC1382"/>
      <c r="AD1382"/>
      <c r="AE1382"/>
      <c r="AF1382"/>
      <c r="AG1382"/>
      <c r="AH1382"/>
    </row>
    <row r="1383" spans="2:34" s="7" customFormat="1">
      <c r="B1383"/>
      <c r="C1383"/>
      <c r="D1383"/>
      <c r="E1383"/>
      <c r="F1383"/>
      <c r="G1383"/>
      <c r="H1383"/>
      <c r="I1383"/>
      <c r="J1383"/>
      <c r="K1383"/>
      <c r="L1383"/>
      <c r="M1383"/>
      <c r="N1383"/>
      <c r="O1383"/>
      <c r="P1383"/>
      <c r="Q1383"/>
      <c r="R1383"/>
      <c r="S1383"/>
      <c r="T1383"/>
      <c r="U1383"/>
      <c r="V1383"/>
      <c r="W1383"/>
      <c r="X1383"/>
      <c r="Y1383"/>
      <c r="Z1383"/>
      <c r="AA1383"/>
      <c r="AB1383"/>
      <c r="AC1383"/>
      <c r="AD1383"/>
      <c r="AE1383"/>
      <c r="AF1383"/>
      <c r="AG1383"/>
      <c r="AH1383"/>
    </row>
    <row r="1384" spans="2:34" s="7" customFormat="1">
      <c r="B1384"/>
      <c r="C1384"/>
      <c r="D1384"/>
      <c r="E1384"/>
      <c r="F1384"/>
      <c r="G1384"/>
      <c r="H1384"/>
      <c r="I1384"/>
      <c r="J1384"/>
      <c r="K1384"/>
      <c r="L1384"/>
      <c r="M1384"/>
      <c r="N1384"/>
      <c r="O1384"/>
      <c r="P1384"/>
      <c r="Q1384"/>
      <c r="R1384"/>
      <c r="S1384"/>
      <c r="T1384"/>
      <c r="U1384"/>
      <c r="V1384"/>
      <c r="W1384"/>
      <c r="X1384"/>
      <c r="Y1384"/>
      <c r="Z1384"/>
      <c r="AA1384"/>
      <c r="AB1384"/>
      <c r="AC1384"/>
      <c r="AD1384"/>
      <c r="AE1384"/>
      <c r="AF1384"/>
      <c r="AG1384"/>
      <c r="AH1384"/>
    </row>
    <row r="1385" spans="2:34" s="7" customFormat="1">
      <c r="B1385"/>
      <c r="C1385"/>
      <c r="D1385"/>
      <c r="E1385"/>
      <c r="F1385"/>
      <c r="G1385"/>
      <c r="H1385"/>
      <c r="I1385"/>
      <c r="J1385"/>
      <c r="K1385"/>
      <c r="L1385"/>
      <c r="M1385"/>
      <c r="N1385"/>
      <c r="O1385"/>
      <c r="P1385"/>
      <c r="Q1385"/>
      <c r="R1385"/>
      <c r="S1385"/>
      <c r="T1385"/>
      <c r="U1385"/>
      <c r="V1385"/>
      <c r="W1385"/>
      <c r="X1385"/>
      <c r="Y1385"/>
      <c r="Z1385"/>
      <c r="AA1385"/>
      <c r="AB1385"/>
      <c r="AC1385"/>
      <c r="AD1385"/>
      <c r="AE1385"/>
      <c r="AF1385"/>
      <c r="AG1385"/>
      <c r="AH1385"/>
    </row>
    <row r="1386" spans="2:34" s="7" customFormat="1">
      <c r="B1386"/>
      <c r="C1386"/>
      <c r="D1386"/>
      <c r="E1386"/>
      <c r="F1386"/>
      <c r="G1386"/>
      <c r="H1386"/>
      <c r="I1386"/>
      <c r="J1386"/>
      <c r="K1386"/>
      <c r="L1386"/>
      <c r="M1386"/>
      <c r="N1386"/>
      <c r="O1386"/>
      <c r="P1386"/>
      <c r="Q1386"/>
      <c r="R1386"/>
      <c r="S1386"/>
      <c r="T1386"/>
      <c r="U1386"/>
      <c r="V1386"/>
      <c r="W1386"/>
      <c r="X1386"/>
      <c r="Y1386"/>
      <c r="Z1386"/>
      <c r="AA1386"/>
      <c r="AB1386"/>
      <c r="AC1386"/>
      <c r="AD1386"/>
      <c r="AE1386"/>
      <c r="AF1386"/>
      <c r="AG1386"/>
      <c r="AH1386"/>
    </row>
    <row r="1387" spans="2:34" s="7" customFormat="1">
      <c r="B1387"/>
      <c r="C1387"/>
      <c r="D1387"/>
      <c r="E1387"/>
      <c r="F1387"/>
      <c r="G1387"/>
      <c r="H1387"/>
      <c r="I1387"/>
      <c r="J1387"/>
      <c r="K1387"/>
      <c r="L1387"/>
      <c r="M1387"/>
      <c r="N1387"/>
      <c r="O1387"/>
      <c r="P1387"/>
      <c r="Q1387"/>
      <c r="R1387"/>
      <c r="S1387"/>
      <c r="T1387"/>
      <c r="U1387"/>
      <c r="V1387"/>
      <c r="W1387"/>
      <c r="X1387"/>
      <c r="Y1387"/>
      <c r="Z1387"/>
      <c r="AA1387"/>
      <c r="AB1387"/>
      <c r="AC1387"/>
      <c r="AD1387"/>
      <c r="AE1387"/>
      <c r="AF1387"/>
      <c r="AG1387"/>
      <c r="AH1387"/>
    </row>
    <row r="1388" spans="2:34" s="7" customFormat="1">
      <c r="B1388"/>
      <c r="C1388"/>
      <c r="D1388"/>
      <c r="E1388"/>
      <c r="F1388"/>
      <c r="G1388"/>
      <c r="H1388"/>
      <c r="I1388"/>
      <c r="J1388"/>
      <c r="K1388"/>
      <c r="L1388"/>
      <c r="M1388"/>
      <c r="N1388"/>
      <c r="O1388"/>
      <c r="P1388"/>
      <c r="Q1388"/>
      <c r="R1388"/>
      <c r="S1388"/>
      <c r="T1388"/>
      <c r="U1388"/>
      <c r="V1388"/>
      <c r="W1388"/>
      <c r="X1388"/>
      <c r="Y1388"/>
      <c r="Z1388"/>
      <c r="AA1388"/>
      <c r="AB1388"/>
      <c r="AC1388"/>
      <c r="AD1388"/>
      <c r="AE1388"/>
      <c r="AF1388"/>
      <c r="AG1388"/>
      <c r="AH1388"/>
    </row>
    <row r="1389" spans="2:34" s="7" customFormat="1">
      <c r="B1389"/>
      <c r="C1389"/>
      <c r="D1389"/>
      <c r="E1389"/>
      <c r="F1389"/>
      <c r="G1389"/>
      <c r="H1389"/>
      <c r="I1389"/>
      <c r="J1389"/>
      <c r="K1389"/>
      <c r="L1389"/>
      <c r="M1389"/>
      <c r="N1389"/>
      <c r="O1389"/>
      <c r="P1389"/>
      <c r="Q1389"/>
      <c r="R1389"/>
      <c r="S1389"/>
      <c r="T1389"/>
      <c r="U1389"/>
      <c r="V1389"/>
      <c r="W1389"/>
      <c r="X1389"/>
      <c r="Y1389"/>
      <c r="Z1389"/>
      <c r="AA1389"/>
      <c r="AB1389"/>
      <c r="AC1389"/>
      <c r="AD1389"/>
      <c r="AE1389"/>
      <c r="AF1389"/>
      <c r="AG1389"/>
      <c r="AH1389"/>
    </row>
    <row r="1390" spans="2:34" s="7" customFormat="1">
      <c r="B1390"/>
      <c r="C1390"/>
      <c r="D1390"/>
      <c r="E1390"/>
      <c r="F1390"/>
      <c r="G1390"/>
      <c r="H1390"/>
      <c r="I1390"/>
      <c r="J1390"/>
      <c r="K1390"/>
      <c r="L1390"/>
      <c r="M1390"/>
      <c r="N1390"/>
      <c r="O1390"/>
      <c r="P1390"/>
      <c r="Q1390"/>
      <c r="R1390"/>
      <c r="S1390"/>
      <c r="T1390"/>
      <c r="U1390"/>
      <c r="V1390"/>
      <c r="W1390"/>
      <c r="X1390"/>
      <c r="Y1390"/>
      <c r="Z1390"/>
      <c r="AA1390"/>
      <c r="AB1390"/>
      <c r="AC1390"/>
      <c r="AD1390"/>
      <c r="AE1390"/>
      <c r="AF1390"/>
      <c r="AG1390"/>
      <c r="AH1390"/>
    </row>
    <row r="1391" spans="2:34" s="7" customFormat="1">
      <c r="B1391"/>
      <c r="C1391"/>
      <c r="D1391"/>
      <c r="E1391"/>
      <c r="F1391"/>
      <c r="G1391"/>
      <c r="H1391"/>
      <c r="I1391"/>
      <c r="J1391"/>
      <c r="K1391"/>
      <c r="L1391"/>
      <c r="M1391"/>
      <c r="N1391"/>
      <c r="O1391"/>
      <c r="P1391"/>
      <c r="Q1391"/>
      <c r="R1391"/>
      <c r="S1391"/>
      <c r="T1391"/>
      <c r="U1391"/>
      <c r="V1391"/>
      <c r="W1391"/>
      <c r="X1391"/>
      <c r="Y1391"/>
      <c r="Z1391"/>
      <c r="AA1391"/>
      <c r="AB1391"/>
      <c r="AC1391"/>
      <c r="AD1391"/>
      <c r="AE1391"/>
      <c r="AF1391"/>
      <c r="AG1391"/>
      <c r="AH1391"/>
    </row>
    <row r="1392" spans="2:34" s="7" customFormat="1">
      <c r="B1392"/>
      <c r="C1392"/>
      <c r="D1392"/>
      <c r="E1392"/>
      <c r="F1392"/>
      <c r="G1392"/>
      <c r="H1392"/>
      <c r="I1392"/>
      <c r="J1392"/>
      <c r="K1392"/>
      <c r="L1392"/>
      <c r="M1392"/>
      <c r="N1392"/>
      <c r="O1392"/>
      <c r="P1392"/>
      <c r="Q1392"/>
      <c r="R1392"/>
      <c r="S1392"/>
      <c r="T1392"/>
      <c r="U1392"/>
      <c r="V1392"/>
      <c r="W1392"/>
      <c r="X1392"/>
      <c r="Y1392"/>
      <c r="Z1392"/>
      <c r="AA1392"/>
      <c r="AB1392"/>
      <c r="AC1392"/>
      <c r="AD1392"/>
      <c r="AE1392"/>
      <c r="AF1392"/>
      <c r="AG1392"/>
      <c r="AH1392"/>
    </row>
    <row r="1393" spans="2:34" s="7" customFormat="1">
      <c r="B1393"/>
      <c r="C1393"/>
      <c r="D1393"/>
      <c r="E1393"/>
      <c r="F1393"/>
      <c r="G1393"/>
      <c r="H1393"/>
      <c r="I1393"/>
      <c r="J1393"/>
      <c r="K1393"/>
      <c r="L1393"/>
      <c r="M1393"/>
      <c r="N1393"/>
      <c r="O1393"/>
      <c r="P1393"/>
      <c r="Q1393"/>
      <c r="R1393"/>
      <c r="S1393"/>
      <c r="T1393"/>
      <c r="U1393"/>
      <c r="V1393"/>
      <c r="W1393"/>
      <c r="X1393"/>
      <c r="Y1393"/>
      <c r="Z1393"/>
      <c r="AA1393"/>
      <c r="AB1393"/>
      <c r="AC1393"/>
      <c r="AD1393"/>
      <c r="AE1393"/>
      <c r="AF1393"/>
      <c r="AG1393"/>
      <c r="AH1393"/>
    </row>
    <row r="1394" spans="2:34" s="7" customFormat="1">
      <c r="B1394"/>
      <c r="C1394"/>
      <c r="D1394"/>
      <c r="E1394"/>
      <c r="F1394"/>
      <c r="G1394"/>
      <c r="H1394"/>
      <c r="I1394"/>
      <c r="J1394"/>
      <c r="K1394"/>
      <c r="L1394"/>
      <c r="M1394"/>
      <c r="N1394"/>
      <c r="O1394"/>
      <c r="P1394"/>
      <c r="Q1394"/>
      <c r="R1394"/>
      <c r="S1394"/>
      <c r="T1394"/>
      <c r="U1394"/>
      <c r="V1394"/>
      <c r="W1394"/>
      <c r="X1394"/>
      <c r="Y1394"/>
      <c r="Z1394"/>
      <c r="AA1394"/>
      <c r="AB1394"/>
      <c r="AC1394"/>
      <c r="AD1394"/>
      <c r="AE1394"/>
      <c r="AF1394"/>
      <c r="AG1394"/>
      <c r="AH1394"/>
    </row>
    <row r="1395" spans="2:34" s="7" customFormat="1">
      <c r="B1395"/>
      <c r="C1395"/>
      <c r="D1395"/>
      <c r="E1395"/>
      <c r="F1395"/>
      <c r="G1395"/>
      <c r="H1395"/>
      <c r="I1395"/>
      <c r="J1395"/>
      <c r="K1395"/>
      <c r="L1395"/>
      <c r="M1395"/>
      <c r="N1395"/>
      <c r="O1395"/>
      <c r="P1395"/>
      <c r="Q1395"/>
      <c r="R1395"/>
      <c r="S1395"/>
      <c r="T1395"/>
      <c r="U1395"/>
      <c r="V1395"/>
      <c r="W1395"/>
      <c r="X1395"/>
      <c r="Y1395"/>
      <c r="Z1395"/>
      <c r="AA1395"/>
      <c r="AB1395"/>
      <c r="AC1395"/>
      <c r="AD1395"/>
      <c r="AE1395"/>
      <c r="AF1395"/>
      <c r="AG1395"/>
      <c r="AH1395"/>
    </row>
    <row r="1396" spans="2:34" s="7" customFormat="1">
      <c r="B1396"/>
      <c r="C1396"/>
      <c r="D1396"/>
      <c r="E1396"/>
      <c r="F1396"/>
      <c r="G1396"/>
      <c r="H1396"/>
      <c r="I1396"/>
      <c r="J1396"/>
      <c r="K1396"/>
      <c r="L1396"/>
      <c r="M1396"/>
      <c r="N1396"/>
      <c r="O1396"/>
      <c r="P1396"/>
      <c r="Q1396"/>
      <c r="R1396"/>
      <c r="S1396"/>
      <c r="T1396"/>
      <c r="U1396"/>
      <c r="V1396"/>
      <c r="W1396"/>
      <c r="X1396"/>
      <c r="Y1396"/>
      <c r="Z1396"/>
      <c r="AA1396"/>
      <c r="AB1396"/>
      <c r="AC1396"/>
      <c r="AD1396"/>
      <c r="AE1396"/>
      <c r="AF1396"/>
      <c r="AG1396"/>
      <c r="AH1396"/>
    </row>
    <row r="1397" spans="2:34" s="7" customFormat="1">
      <c r="B1397"/>
      <c r="C1397"/>
      <c r="D1397"/>
      <c r="E1397"/>
      <c r="F1397"/>
      <c r="G1397"/>
      <c r="H1397"/>
      <c r="I1397"/>
      <c r="J1397"/>
      <c r="K1397"/>
      <c r="L1397"/>
      <c r="M1397"/>
      <c r="N1397"/>
      <c r="O1397"/>
      <c r="P1397"/>
      <c r="Q1397"/>
      <c r="R1397"/>
      <c r="S1397"/>
      <c r="T1397"/>
      <c r="U1397"/>
      <c r="V1397"/>
      <c r="W1397"/>
      <c r="X1397"/>
      <c r="Y1397"/>
      <c r="Z1397"/>
      <c r="AA1397"/>
      <c r="AB1397"/>
      <c r="AC1397"/>
      <c r="AD1397"/>
      <c r="AE1397"/>
      <c r="AF1397"/>
      <c r="AG1397"/>
      <c r="AH1397"/>
    </row>
    <row r="1398" spans="2:34" s="7" customFormat="1">
      <c r="B1398"/>
      <c r="C1398"/>
      <c r="D1398"/>
      <c r="E1398"/>
      <c r="F1398"/>
      <c r="G1398"/>
      <c r="H1398"/>
      <c r="I1398"/>
      <c r="J1398"/>
      <c r="K1398"/>
      <c r="L1398"/>
      <c r="M1398"/>
      <c r="N1398"/>
      <c r="O1398"/>
      <c r="P1398"/>
      <c r="Q1398"/>
      <c r="R1398"/>
      <c r="S1398"/>
      <c r="T1398"/>
      <c r="U1398"/>
      <c r="V1398"/>
      <c r="W1398"/>
      <c r="X1398"/>
      <c r="Y1398"/>
      <c r="Z1398"/>
      <c r="AA1398"/>
      <c r="AB1398"/>
      <c r="AC1398"/>
      <c r="AD1398"/>
      <c r="AE1398"/>
      <c r="AF1398"/>
      <c r="AG1398"/>
      <c r="AH1398"/>
    </row>
    <row r="1399" spans="2:34" s="7" customFormat="1">
      <c r="B1399"/>
      <c r="C1399"/>
      <c r="D1399"/>
      <c r="E1399"/>
      <c r="F1399"/>
      <c r="G1399"/>
      <c r="H1399"/>
      <c r="I1399"/>
      <c r="J1399"/>
      <c r="K1399"/>
      <c r="L1399"/>
      <c r="M1399"/>
      <c r="N1399"/>
      <c r="O1399"/>
      <c r="P1399"/>
      <c r="Q1399"/>
      <c r="R1399"/>
      <c r="S1399"/>
      <c r="T1399"/>
      <c r="U1399"/>
      <c r="V1399"/>
      <c r="W1399"/>
      <c r="X1399"/>
      <c r="Y1399"/>
      <c r="Z1399"/>
      <c r="AA1399"/>
      <c r="AB1399"/>
      <c r="AC1399"/>
      <c r="AD1399"/>
      <c r="AE1399"/>
      <c r="AF1399"/>
      <c r="AG1399"/>
      <c r="AH1399"/>
    </row>
    <row r="1400" spans="2:34" s="7" customFormat="1">
      <c r="B1400"/>
      <c r="C1400"/>
      <c r="D1400"/>
      <c r="E1400"/>
      <c r="F1400"/>
      <c r="G1400"/>
      <c r="H1400"/>
      <c r="I1400"/>
      <c r="J1400"/>
      <c r="K1400"/>
      <c r="L1400"/>
      <c r="M1400"/>
      <c r="N1400"/>
      <c r="O1400"/>
      <c r="P1400"/>
      <c r="Q1400"/>
      <c r="R1400"/>
      <c r="S1400"/>
      <c r="T1400"/>
      <c r="U1400"/>
      <c r="V1400"/>
      <c r="W1400"/>
      <c r="X1400"/>
      <c r="Y1400"/>
      <c r="Z1400"/>
      <c r="AA1400"/>
      <c r="AB1400"/>
      <c r="AC1400"/>
      <c r="AD1400"/>
      <c r="AE1400"/>
      <c r="AF1400"/>
      <c r="AG1400"/>
      <c r="AH1400"/>
    </row>
    <row r="1401" spans="2:34" s="7" customFormat="1">
      <c r="B1401"/>
      <c r="C1401"/>
      <c r="D1401"/>
      <c r="E1401"/>
      <c r="F1401"/>
      <c r="G1401"/>
      <c r="H1401"/>
      <c r="I1401"/>
      <c r="J1401"/>
      <c r="K1401"/>
      <c r="L1401"/>
      <c r="M1401"/>
      <c r="N1401"/>
      <c r="O1401"/>
      <c r="P1401"/>
      <c r="Q1401"/>
      <c r="R1401"/>
      <c r="S1401"/>
      <c r="T1401"/>
      <c r="U1401"/>
      <c r="V1401"/>
      <c r="W1401"/>
      <c r="X1401"/>
      <c r="Y1401"/>
      <c r="Z1401"/>
      <c r="AA1401"/>
      <c r="AB1401"/>
      <c r="AC1401"/>
      <c r="AD1401"/>
      <c r="AE1401"/>
      <c r="AF1401"/>
      <c r="AG1401"/>
      <c r="AH1401"/>
    </row>
    <row r="1402" spans="2:34" s="7" customFormat="1">
      <c r="B1402"/>
      <c r="C1402"/>
      <c r="D1402"/>
      <c r="E1402"/>
      <c r="F1402"/>
      <c r="G1402"/>
      <c r="H1402"/>
      <c r="I1402"/>
      <c r="J1402"/>
      <c r="K1402"/>
      <c r="L1402"/>
      <c r="M1402"/>
      <c r="N1402"/>
      <c r="O1402"/>
      <c r="P1402"/>
      <c r="Q1402"/>
      <c r="R1402"/>
      <c r="S1402"/>
      <c r="T1402"/>
      <c r="U1402"/>
      <c r="V1402"/>
      <c r="W1402"/>
      <c r="X1402"/>
      <c r="Y1402"/>
      <c r="Z1402"/>
      <c r="AA1402"/>
      <c r="AB1402"/>
      <c r="AC1402"/>
      <c r="AD1402"/>
      <c r="AE1402"/>
      <c r="AF1402"/>
      <c r="AG1402"/>
      <c r="AH1402"/>
    </row>
    <row r="1403" spans="2:34" s="7" customFormat="1">
      <c r="B1403"/>
      <c r="C1403"/>
      <c r="D1403"/>
      <c r="E1403"/>
      <c r="F1403"/>
      <c r="G1403"/>
      <c r="H1403"/>
      <c r="I1403"/>
      <c r="J1403"/>
      <c r="K1403"/>
      <c r="L1403"/>
      <c r="M1403"/>
      <c r="N1403"/>
      <c r="O1403"/>
      <c r="P1403"/>
      <c r="Q1403"/>
      <c r="R1403"/>
      <c r="S1403"/>
      <c r="T1403"/>
      <c r="U1403"/>
      <c r="V1403"/>
      <c r="W1403"/>
      <c r="X1403"/>
      <c r="Y1403"/>
      <c r="Z1403"/>
      <c r="AA1403"/>
      <c r="AB1403"/>
      <c r="AC1403"/>
      <c r="AD1403"/>
      <c r="AE1403"/>
      <c r="AF1403"/>
      <c r="AG1403"/>
      <c r="AH1403"/>
    </row>
    <row r="1404" spans="2:34" s="7" customFormat="1">
      <c r="B1404"/>
      <c r="C1404"/>
      <c r="D1404"/>
      <c r="E1404"/>
      <c r="F1404"/>
      <c r="G1404"/>
      <c r="H1404"/>
      <c r="I1404"/>
      <c r="J1404"/>
      <c r="K1404"/>
      <c r="L1404"/>
      <c r="M1404"/>
      <c r="N1404"/>
      <c r="O1404"/>
      <c r="P1404"/>
      <c r="Q1404"/>
      <c r="R1404"/>
      <c r="S1404"/>
      <c r="T1404"/>
      <c r="U1404"/>
      <c r="V1404"/>
      <c r="W1404"/>
      <c r="X1404"/>
      <c r="Y1404"/>
      <c r="Z1404"/>
      <c r="AA1404"/>
      <c r="AB1404"/>
      <c r="AC1404"/>
      <c r="AD1404"/>
      <c r="AE1404"/>
      <c r="AF1404"/>
      <c r="AG1404"/>
      <c r="AH1404"/>
    </row>
    <row r="1405" spans="2:34" s="7" customFormat="1">
      <c r="B1405"/>
      <c r="C1405"/>
      <c r="D1405"/>
      <c r="E1405"/>
      <c r="F1405"/>
      <c r="G1405"/>
      <c r="H1405"/>
      <c r="I1405"/>
      <c r="J1405"/>
      <c r="K1405"/>
      <c r="L1405"/>
      <c r="M1405"/>
      <c r="N1405"/>
      <c r="O1405"/>
      <c r="P1405"/>
      <c r="Q1405"/>
      <c r="R1405"/>
      <c r="S1405"/>
      <c r="T1405"/>
      <c r="U1405"/>
      <c r="V1405"/>
      <c r="W1405"/>
      <c r="X1405"/>
      <c r="Y1405"/>
      <c r="Z1405"/>
      <c r="AA1405"/>
      <c r="AB1405"/>
      <c r="AC1405"/>
      <c r="AD1405"/>
      <c r="AE1405"/>
      <c r="AF1405"/>
      <c r="AG1405"/>
      <c r="AH1405"/>
    </row>
    <row r="1406" spans="2:34" s="7" customFormat="1">
      <c r="B1406"/>
      <c r="C1406"/>
      <c r="D1406"/>
      <c r="E1406"/>
      <c r="F1406"/>
      <c r="G1406"/>
      <c r="H1406"/>
      <c r="I1406"/>
      <c r="J1406"/>
      <c r="K1406"/>
      <c r="L1406"/>
      <c r="M1406"/>
      <c r="N1406"/>
      <c r="O1406"/>
      <c r="P1406"/>
      <c r="Q1406"/>
      <c r="R1406"/>
      <c r="S1406"/>
      <c r="T1406"/>
      <c r="U1406"/>
      <c r="V1406"/>
      <c r="W1406"/>
      <c r="X1406"/>
      <c r="Y1406"/>
      <c r="Z1406"/>
      <c r="AA1406"/>
      <c r="AB1406"/>
      <c r="AC1406"/>
      <c r="AD1406"/>
      <c r="AE1406"/>
      <c r="AF1406"/>
      <c r="AG1406"/>
      <c r="AH1406"/>
    </row>
    <row r="1407" spans="2:34" s="7" customFormat="1">
      <c r="B1407"/>
      <c r="C1407"/>
      <c r="D1407"/>
      <c r="E1407"/>
      <c r="F1407"/>
      <c r="G1407"/>
      <c r="H1407"/>
      <c r="I1407"/>
      <c r="J1407"/>
      <c r="K1407"/>
      <c r="L1407"/>
      <c r="M1407"/>
      <c r="N1407"/>
      <c r="O1407"/>
      <c r="P1407"/>
      <c r="Q1407"/>
      <c r="R1407"/>
      <c r="S1407"/>
      <c r="T1407"/>
      <c r="U1407"/>
      <c r="V1407"/>
      <c r="W1407"/>
      <c r="X1407"/>
      <c r="Y1407"/>
      <c r="Z1407"/>
      <c r="AA1407"/>
      <c r="AB1407"/>
      <c r="AC1407"/>
      <c r="AD1407"/>
      <c r="AE1407"/>
      <c r="AF1407"/>
      <c r="AG1407"/>
      <c r="AH1407"/>
    </row>
    <row r="1408" spans="2:34" s="7" customFormat="1">
      <c r="B1408"/>
      <c r="C1408"/>
      <c r="D1408"/>
      <c r="E1408"/>
      <c r="F1408"/>
      <c r="G1408"/>
      <c r="H1408"/>
      <c r="I1408"/>
      <c r="J1408"/>
      <c r="K1408"/>
      <c r="L1408"/>
      <c r="M1408"/>
      <c r="N1408"/>
      <c r="O1408"/>
      <c r="P1408"/>
      <c r="Q1408"/>
      <c r="R1408"/>
      <c r="S1408"/>
      <c r="T1408"/>
      <c r="U1408"/>
      <c r="V1408"/>
      <c r="W1408"/>
      <c r="X1408"/>
      <c r="Y1408"/>
      <c r="Z1408"/>
      <c r="AA1408"/>
      <c r="AB1408"/>
      <c r="AC1408"/>
      <c r="AD1408"/>
      <c r="AE1408"/>
      <c r="AF1408"/>
      <c r="AG1408"/>
      <c r="AH1408"/>
    </row>
    <row r="1409" spans="2:34" s="7" customFormat="1">
      <c r="B1409"/>
      <c r="C1409"/>
      <c r="D1409"/>
      <c r="E1409"/>
      <c r="F1409"/>
      <c r="G1409"/>
      <c r="H1409"/>
      <c r="I1409"/>
      <c r="J1409"/>
      <c r="K1409"/>
      <c r="L1409"/>
      <c r="M1409"/>
      <c r="N1409"/>
      <c r="O1409"/>
      <c r="P1409"/>
      <c r="Q1409"/>
      <c r="R1409"/>
      <c r="S1409"/>
      <c r="T1409"/>
      <c r="U1409"/>
      <c r="V1409"/>
      <c r="W1409"/>
      <c r="X1409"/>
      <c r="Y1409"/>
      <c r="Z1409"/>
      <c r="AA1409"/>
      <c r="AB1409"/>
      <c r="AC1409"/>
      <c r="AD1409"/>
      <c r="AE1409"/>
      <c r="AF1409"/>
      <c r="AG1409"/>
      <c r="AH1409"/>
    </row>
    <row r="1410" spans="2:34" s="7" customFormat="1">
      <c r="B1410"/>
      <c r="C1410"/>
      <c r="D1410"/>
      <c r="E1410"/>
      <c r="F1410"/>
      <c r="G1410"/>
      <c r="H1410"/>
      <c r="I1410"/>
      <c r="J1410"/>
      <c r="K1410"/>
      <c r="L1410"/>
      <c r="M1410"/>
      <c r="N1410"/>
      <c r="O1410"/>
      <c r="P1410"/>
      <c r="Q1410"/>
      <c r="R1410"/>
      <c r="S1410"/>
      <c r="T1410"/>
      <c r="U1410"/>
      <c r="V1410"/>
      <c r="W1410"/>
      <c r="X1410"/>
      <c r="Y1410"/>
      <c r="Z1410"/>
      <c r="AA1410"/>
      <c r="AB1410"/>
      <c r="AC1410"/>
      <c r="AD1410"/>
      <c r="AE1410"/>
      <c r="AF1410"/>
      <c r="AG1410"/>
      <c r="AH1410"/>
    </row>
    <row r="1411" spans="2:34" s="7" customFormat="1">
      <c r="B1411"/>
      <c r="C1411"/>
      <c r="D1411"/>
      <c r="E1411"/>
      <c r="F1411"/>
      <c r="G1411"/>
      <c r="H1411"/>
      <c r="I1411"/>
      <c r="J1411"/>
      <c r="K1411"/>
      <c r="L1411"/>
      <c r="M1411"/>
      <c r="N1411"/>
      <c r="O1411"/>
      <c r="P1411"/>
      <c r="Q1411"/>
      <c r="R1411"/>
      <c r="S1411"/>
      <c r="T1411"/>
      <c r="U1411"/>
      <c r="V1411"/>
      <c r="W1411"/>
      <c r="X1411"/>
      <c r="Y1411"/>
      <c r="Z1411"/>
      <c r="AA1411"/>
      <c r="AB1411"/>
      <c r="AC1411"/>
      <c r="AD1411"/>
      <c r="AE1411"/>
      <c r="AF1411"/>
      <c r="AG1411"/>
      <c r="AH1411"/>
    </row>
    <row r="1412" spans="2:34" s="7" customFormat="1">
      <c r="B1412"/>
      <c r="C1412"/>
      <c r="D1412"/>
      <c r="E1412"/>
      <c r="F1412"/>
      <c r="G1412"/>
      <c r="H1412"/>
      <c r="I1412"/>
      <c r="J1412"/>
      <c r="K1412"/>
      <c r="L1412"/>
      <c r="M1412"/>
      <c r="N1412"/>
      <c r="O1412"/>
      <c r="P1412"/>
      <c r="Q1412"/>
      <c r="R1412"/>
      <c r="S1412"/>
      <c r="T1412"/>
      <c r="U1412"/>
      <c r="V1412"/>
      <c r="W1412"/>
      <c r="X1412"/>
      <c r="Y1412"/>
      <c r="Z1412"/>
      <c r="AA1412"/>
      <c r="AB1412"/>
      <c r="AC1412"/>
      <c r="AD1412"/>
      <c r="AE1412"/>
      <c r="AF1412"/>
      <c r="AG1412"/>
      <c r="AH1412"/>
    </row>
    <row r="1413" spans="2:34" s="7" customFormat="1">
      <c r="B1413"/>
      <c r="C1413"/>
      <c r="D1413"/>
      <c r="E1413"/>
      <c r="F1413"/>
      <c r="G1413"/>
      <c r="H1413"/>
      <c r="I1413"/>
      <c r="J1413"/>
      <c r="K1413"/>
      <c r="L1413"/>
      <c r="M1413"/>
      <c r="N1413"/>
      <c r="O1413"/>
      <c r="P1413"/>
      <c r="Q1413"/>
      <c r="R1413"/>
      <c r="S1413"/>
      <c r="T1413"/>
      <c r="U1413"/>
      <c r="V1413"/>
      <c r="W1413"/>
      <c r="X1413"/>
      <c r="Y1413"/>
      <c r="Z1413"/>
      <c r="AA1413"/>
      <c r="AB1413"/>
      <c r="AC1413"/>
      <c r="AD1413"/>
      <c r="AE1413"/>
      <c r="AF1413"/>
      <c r="AG1413"/>
      <c r="AH1413"/>
    </row>
    <row r="1414" spans="2:34" s="7" customFormat="1">
      <c r="B1414"/>
      <c r="C1414"/>
      <c r="D1414"/>
      <c r="E1414"/>
      <c r="F1414"/>
      <c r="G1414"/>
      <c r="H1414"/>
      <c r="I1414"/>
      <c r="J1414"/>
      <c r="K1414"/>
      <c r="L1414"/>
      <c r="M1414"/>
      <c r="N1414"/>
      <c r="O1414"/>
      <c r="P1414"/>
      <c r="Q1414"/>
      <c r="R1414"/>
      <c r="S1414"/>
      <c r="T1414"/>
      <c r="U1414"/>
      <c r="V1414"/>
      <c r="W1414"/>
      <c r="X1414"/>
      <c r="Y1414"/>
      <c r="Z1414"/>
      <c r="AA1414"/>
      <c r="AB1414"/>
      <c r="AC1414"/>
      <c r="AD1414"/>
      <c r="AE1414"/>
      <c r="AF1414"/>
      <c r="AG1414"/>
      <c r="AH1414"/>
    </row>
    <row r="1415" spans="2:34" s="7" customFormat="1">
      <c r="B1415"/>
      <c r="C1415"/>
      <c r="D1415"/>
      <c r="E1415"/>
      <c r="F1415"/>
      <c r="G1415"/>
      <c r="H1415"/>
      <c r="I1415"/>
      <c r="J1415"/>
      <c r="K1415"/>
      <c r="L1415"/>
      <c r="M1415"/>
      <c r="N1415"/>
      <c r="O1415"/>
      <c r="P1415"/>
      <c r="Q1415"/>
      <c r="R1415"/>
      <c r="S1415"/>
      <c r="T1415"/>
      <c r="U1415"/>
      <c r="V1415"/>
      <c r="W1415"/>
      <c r="X1415"/>
      <c r="Y1415"/>
      <c r="Z1415"/>
      <c r="AA1415"/>
      <c r="AB1415"/>
      <c r="AC1415"/>
      <c r="AD1415"/>
      <c r="AE1415"/>
      <c r="AF1415"/>
      <c r="AG1415"/>
      <c r="AH1415"/>
    </row>
    <row r="1416" spans="2:34" s="7" customFormat="1">
      <c r="B1416"/>
      <c r="C1416"/>
      <c r="D1416"/>
      <c r="E1416"/>
      <c r="F1416"/>
      <c r="G1416"/>
      <c r="H1416"/>
      <c r="I1416"/>
      <c r="J1416"/>
      <c r="K1416"/>
      <c r="L1416"/>
      <c r="M1416"/>
      <c r="N1416"/>
      <c r="O1416"/>
      <c r="P1416"/>
      <c r="Q1416"/>
      <c r="R1416"/>
      <c r="S1416"/>
      <c r="T1416"/>
      <c r="U1416"/>
      <c r="V1416"/>
      <c r="W1416"/>
      <c r="X1416"/>
      <c r="Y1416"/>
      <c r="Z1416"/>
      <c r="AA1416"/>
      <c r="AB1416"/>
      <c r="AC1416"/>
      <c r="AD1416"/>
      <c r="AE1416"/>
      <c r="AF1416"/>
      <c r="AG1416"/>
      <c r="AH1416"/>
    </row>
    <row r="1417" spans="2:34" s="7" customFormat="1">
      <c r="B1417"/>
      <c r="C1417"/>
      <c r="D1417"/>
      <c r="E1417"/>
      <c r="F1417"/>
      <c r="G1417"/>
      <c r="H1417"/>
      <c r="I1417"/>
      <c r="J1417"/>
      <c r="K1417"/>
      <c r="L1417"/>
      <c r="M1417"/>
      <c r="N1417"/>
      <c r="O1417"/>
      <c r="P1417"/>
      <c r="Q1417"/>
      <c r="R1417"/>
      <c r="S1417"/>
      <c r="T1417"/>
      <c r="U1417"/>
      <c r="V1417"/>
      <c r="W1417"/>
      <c r="X1417"/>
      <c r="Y1417"/>
      <c r="Z1417"/>
      <c r="AA1417"/>
      <c r="AB1417"/>
      <c r="AC1417"/>
      <c r="AD1417"/>
      <c r="AE1417"/>
      <c r="AF1417"/>
      <c r="AG1417"/>
      <c r="AH1417"/>
    </row>
    <row r="1418" spans="2:34" s="7" customFormat="1">
      <c r="B1418"/>
      <c r="C1418"/>
      <c r="D1418"/>
      <c r="E1418"/>
      <c r="F1418"/>
      <c r="G1418"/>
      <c r="H1418"/>
      <c r="I1418"/>
      <c r="J1418"/>
      <c r="K1418"/>
      <c r="L1418"/>
      <c r="M1418"/>
      <c r="N1418"/>
      <c r="O1418"/>
      <c r="P1418"/>
      <c r="Q1418"/>
      <c r="R1418"/>
      <c r="S1418"/>
      <c r="T1418"/>
      <c r="U1418"/>
      <c r="V1418"/>
      <c r="W1418"/>
      <c r="X1418"/>
      <c r="Y1418"/>
      <c r="Z1418"/>
      <c r="AA1418"/>
      <c r="AB1418"/>
      <c r="AC1418"/>
      <c r="AD1418"/>
      <c r="AE1418"/>
      <c r="AF1418"/>
      <c r="AG1418"/>
      <c r="AH1418"/>
    </row>
    <row r="1419" spans="2:34" s="7" customFormat="1">
      <c r="B1419"/>
      <c r="C1419"/>
      <c r="D1419"/>
      <c r="E1419"/>
      <c r="F1419"/>
      <c r="G1419"/>
      <c r="H1419"/>
      <c r="I1419"/>
      <c r="J1419"/>
      <c r="K1419"/>
      <c r="L1419"/>
      <c r="M1419"/>
      <c r="N1419"/>
      <c r="O1419"/>
      <c r="P1419"/>
      <c r="Q1419"/>
      <c r="R1419"/>
      <c r="S1419"/>
      <c r="T1419"/>
      <c r="U1419"/>
      <c r="V1419"/>
      <c r="W1419"/>
      <c r="X1419"/>
      <c r="Y1419"/>
      <c r="Z1419"/>
      <c r="AA1419"/>
      <c r="AB1419"/>
      <c r="AC1419"/>
      <c r="AD1419"/>
      <c r="AE1419"/>
      <c r="AF1419"/>
      <c r="AG1419"/>
      <c r="AH1419"/>
    </row>
    <row r="1420" spans="2:34" s="7" customFormat="1">
      <c r="B1420"/>
      <c r="C1420"/>
      <c r="D1420"/>
      <c r="E1420"/>
      <c r="F1420"/>
      <c r="G1420"/>
      <c r="H1420"/>
      <c r="I1420"/>
      <c r="J1420"/>
      <c r="K1420"/>
      <c r="L1420"/>
      <c r="M1420"/>
      <c r="N1420"/>
      <c r="O1420"/>
      <c r="P1420"/>
      <c r="Q1420"/>
      <c r="R1420"/>
      <c r="S1420"/>
      <c r="T1420"/>
      <c r="U1420"/>
      <c r="V1420"/>
      <c r="W1420"/>
      <c r="X1420"/>
      <c r="Y1420"/>
      <c r="Z1420"/>
      <c r="AA1420"/>
      <c r="AB1420"/>
      <c r="AC1420"/>
      <c r="AD1420"/>
      <c r="AE1420"/>
      <c r="AF1420"/>
      <c r="AG1420"/>
      <c r="AH1420"/>
    </row>
    <row r="1421" spans="2:34" s="7" customFormat="1">
      <c r="B1421"/>
      <c r="C1421"/>
      <c r="D1421"/>
      <c r="E1421"/>
      <c r="F1421"/>
      <c r="G1421"/>
      <c r="H1421"/>
      <c r="I1421"/>
      <c r="J1421"/>
      <c r="K1421"/>
      <c r="L1421"/>
      <c r="M1421"/>
      <c r="N1421"/>
      <c r="O1421"/>
      <c r="P1421"/>
      <c r="Q1421"/>
      <c r="R1421"/>
      <c r="S1421"/>
      <c r="T1421"/>
      <c r="U1421"/>
      <c r="V1421"/>
      <c r="W1421"/>
      <c r="X1421"/>
      <c r="Y1421"/>
      <c r="Z1421"/>
      <c r="AA1421"/>
      <c r="AB1421"/>
      <c r="AC1421"/>
      <c r="AD1421"/>
      <c r="AE1421"/>
      <c r="AF1421"/>
      <c r="AG1421"/>
      <c r="AH1421"/>
    </row>
    <row r="1422" spans="2:34" s="7" customFormat="1">
      <c r="B1422"/>
      <c r="C1422"/>
      <c r="D1422"/>
      <c r="E1422"/>
      <c r="F1422"/>
      <c r="G1422"/>
      <c r="H1422"/>
      <c r="I1422"/>
      <c r="J1422"/>
      <c r="K1422"/>
      <c r="L1422"/>
      <c r="M1422"/>
      <c r="N1422"/>
      <c r="O1422"/>
      <c r="P1422"/>
      <c r="Q1422"/>
      <c r="R1422"/>
      <c r="S1422"/>
      <c r="T1422"/>
      <c r="U1422"/>
      <c r="V1422"/>
      <c r="W1422"/>
      <c r="X1422"/>
      <c r="Y1422"/>
      <c r="Z1422"/>
      <c r="AA1422"/>
      <c r="AB1422"/>
      <c r="AC1422"/>
      <c r="AD1422"/>
      <c r="AE1422"/>
      <c r="AF1422"/>
      <c r="AG1422"/>
      <c r="AH1422"/>
    </row>
    <row r="1423" spans="2:34" s="7" customFormat="1">
      <c r="B1423"/>
      <c r="C1423"/>
      <c r="D1423"/>
      <c r="E1423"/>
      <c r="F1423"/>
      <c r="G1423"/>
      <c r="H1423"/>
      <c r="I1423"/>
      <c r="J1423"/>
      <c r="K1423"/>
      <c r="L1423"/>
      <c r="M1423"/>
      <c r="N1423"/>
      <c r="O1423"/>
      <c r="P1423"/>
      <c r="Q1423"/>
      <c r="R1423"/>
      <c r="S1423"/>
      <c r="T1423"/>
      <c r="U1423"/>
      <c r="V1423"/>
      <c r="W1423"/>
      <c r="X1423"/>
      <c r="Y1423"/>
      <c r="Z1423"/>
      <c r="AA1423"/>
      <c r="AB1423"/>
      <c r="AC1423"/>
      <c r="AD1423"/>
      <c r="AE1423"/>
      <c r="AF1423"/>
      <c r="AG1423"/>
      <c r="AH1423"/>
    </row>
    <row r="1424" spans="2:34" s="7" customFormat="1">
      <c r="B1424"/>
      <c r="C1424"/>
      <c r="D1424"/>
      <c r="E1424"/>
      <c r="F1424"/>
      <c r="G1424"/>
      <c r="H1424"/>
      <c r="I1424"/>
      <c r="J1424"/>
      <c r="K1424"/>
      <c r="L1424"/>
      <c r="M1424"/>
      <c r="N1424"/>
      <c r="O1424"/>
      <c r="P1424"/>
      <c r="Q1424"/>
      <c r="R1424"/>
      <c r="S1424"/>
      <c r="T1424"/>
      <c r="U1424"/>
      <c r="V1424"/>
      <c r="W1424"/>
      <c r="X1424"/>
      <c r="Y1424"/>
      <c r="Z1424"/>
      <c r="AA1424"/>
      <c r="AB1424"/>
      <c r="AC1424"/>
      <c r="AD1424"/>
      <c r="AE1424"/>
      <c r="AF1424"/>
      <c r="AG1424"/>
      <c r="AH1424"/>
    </row>
    <row r="1425" spans="2:34" s="7" customFormat="1">
      <c r="B1425"/>
      <c r="C1425"/>
      <c r="D1425"/>
      <c r="E1425"/>
      <c r="F1425"/>
      <c r="G1425"/>
      <c r="H1425"/>
      <c r="I1425"/>
      <c r="J1425"/>
      <c r="K1425"/>
      <c r="L1425"/>
      <c r="M1425"/>
      <c r="N1425"/>
      <c r="O1425"/>
      <c r="P1425"/>
      <c r="Q1425"/>
      <c r="R1425"/>
      <c r="S1425"/>
      <c r="T1425"/>
      <c r="U1425"/>
      <c r="V1425"/>
      <c r="W1425"/>
      <c r="X1425"/>
      <c r="Y1425"/>
      <c r="Z1425"/>
      <c r="AA1425"/>
      <c r="AB1425"/>
      <c r="AC1425"/>
      <c r="AD1425"/>
      <c r="AE1425"/>
      <c r="AF1425"/>
      <c r="AG1425"/>
      <c r="AH1425"/>
    </row>
    <row r="1426" spans="2:34" s="7" customFormat="1">
      <c r="B1426"/>
      <c r="C1426"/>
      <c r="D1426"/>
      <c r="E1426"/>
      <c r="F1426"/>
      <c r="G1426"/>
      <c r="H1426"/>
      <c r="I1426"/>
      <c r="J1426"/>
      <c r="K1426"/>
      <c r="L1426"/>
      <c r="M1426"/>
      <c r="N1426"/>
      <c r="O1426"/>
      <c r="P1426"/>
      <c r="Q1426"/>
      <c r="R1426"/>
      <c r="S1426"/>
      <c r="T1426"/>
      <c r="U1426"/>
      <c r="V1426"/>
      <c r="W1426"/>
      <c r="X1426"/>
      <c r="Y1426"/>
      <c r="Z1426"/>
      <c r="AA1426"/>
      <c r="AB1426"/>
      <c r="AC1426"/>
      <c r="AD1426"/>
      <c r="AE1426"/>
      <c r="AF1426"/>
      <c r="AG1426"/>
      <c r="AH1426"/>
    </row>
    <row r="1427" spans="2:34" s="7" customFormat="1">
      <c r="B1427"/>
      <c r="C1427"/>
      <c r="D1427"/>
      <c r="E1427"/>
      <c r="F1427"/>
      <c r="G1427"/>
      <c r="H1427"/>
      <c r="I1427"/>
      <c r="J1427"/>
      <c r="K1427"/>
      <c r="L1427"/>
      <c r="M1427"/>
      <c r="N1427"/>
      <c r="O1427"/>
      <c r="P1427"/>
      <c r="Q1427"/>
      <c r="R1427"/>
      <c r="S1427"/>
      <c r="T1427"/>
      <c r="U1427"/>
      <c r="V1427"/>
      <c r="W1427"/>
      <c r="X1427"/>
      <c r="Y1427"/>
      <c r="Z1427"/>
      <c r="AA1427"/>
      <c r="AB1427"/>
      <c r="AC1427"/>
      <c r="AD1427"/>
      <c r="AE1427"/>
      <c r="AF1427"/>
      <c r="AG1427"/>
      <c r="AH1427"/>
    </row>
    <row r="1428" spans="2:34" s="7" customFormat="1">
      <c r="B1428"/>
      <c r="C1428"/>
      <c r="D1428"/>
      <c r="E1428"/>
      <c r="F1428"/>
      <c r="G1428"/>
      <c r="H1428"/>
      <c r="I1428"/>
      <c r="J1428"/>
      <c r="K1428"/>
      <c r="L1428"/>
      <c r="M1428"/>
      <c r="N1428"/>
      <c r="O1428"/>
      <c r="P1428"/>
      <c r="Q1428"/>
      <c r="R1428"/>
      <c r="S1428"/>
      <c r="T1428"/>
      <c r="U1428"/>
      <c r="V1428"/>
      <c r="W1428"/>
      <c r="X1428"/>
      <c r="Y1428"/>
      <c r="Z1428"/>
      <c r="AA1428"/>
      <c r="AB1428"/>
      <c r="AC1428"/>
      <c r="AD1428"/>
      <c r="AE1428"/>
      <c r="AF1428"/>
      <c r="AG1428"/>
      <c r="AH1428"/>
    </row>
    <row r="1429" spans="2:34" s="7" customFormat="1">
      <c r="B1429"/>
      <c r="C1429"/>
      <c r="D1429"/>
      <c r="E1429"/>
      <c r="F1429"/>
      <c r="G1429"/>
      <c r="H1429"/>
      <c r="I1429"/>
      <c r="J1429"/>
      <c r="K1429"/>
      <c r="L1429"/>
      <c r="M1429"/>
      <c r="N1429"/>
      <c r="O1429"/>
      <c r="P1429"/>
      <c r="Q1429"/>
      <c r="R1429"/>
      <c r="S1429"/>
      <c r="T1429"/>
      <c r="U1429"/>
      <c r="V1429"/>
      <c r="W1429"/>
      <c r="X1429"/>
      <c r="Y1429"/>
      <c r="Z1429"/>
      <c r="AA1429"/>
      <c r="AB1429"/>
      <c r="AC1429"/>
      <c r="AD1429"/>
      <c r="AE1429"/>
      <c r="AF1429"/>
      <c r="AG1429"/>
      <c r="AH1429"/>
    </row>
    <row r="1430" spans="2:34" s="7" customFormat="1">
      <c r="B1430"/>
      <c r="C1430"/>
      <c r="D1430"/>
      <c r="E1430"/>
      <c r="F1430"/>
      <c r="G1430"/>
      <c r="H1430"/>
      <c r="I1430"/>
      <c r="J1430"/>
      <c r="K1430"/>
      <c r="L1430"/>
      <c r="M1430"/>
      <c r="N1430"/>
      <c r="O1430"/>
      <c r="P1430"/>
      <c r="Q1430"/>
      <c r="R1430"/>
      <c r="S1430"/>
      <c r="T1430"/>
      <c r="U1430"/>
      <c r="V1430"/>
      <c r="W1430"/>
      <c r="X1430"/>
      <c r="Y1430"/>
      <c r="Z1430"/>
      <c r="AA1430"/>
      <c r="AB1430"/>
      <c r="AC1430"/>
      <c r="AD1430"/>
      <c r="AE1430"/>
      <c r="AF1430"/>
      <c r="AG1430"/>
      <c r="AH1430"/>
    </row>
    <row r="1431" spans="2:34" s="7" customFormat="1">
      <c r="B1431"/>
      <c r="C1431"/>
      <c r="D1431"/>
      <c r="E1431"/>
      <c r="F1431"/>
      <c r="G1431"/>
      <c r="H1431"/>
      <c r="I1431"/>
      <c r="J1431"/>
      <c r="K1431"/>
      <c r="L1431"/>
      <c r="M1431"/>
      <c r="N1431"/>
      <c r="O1431"/>
      <c r="P1431"/>
      <c r="Q1431"/>
      <c r="R1431"/>
      <c r="S1431"/>
      <c r="T1431"/>
      <c r="U1431"/>
      <c r="V1431"/>
      <c r="W1431"/>
      <c r="X1431"/>
      <c r="Y1431"/>
      <c r="Z1431"/>
      <c r="AA1431"/>
      <c r="AB1431"/>
      <c r="AC1431"/>
      <c r="AD1431"/>
      <c r="AE1431"/>
      <c r="AF1431"/>
      <c r="AG1431"/>
      <c r="AH1431"/>
    </row>
    <row r="1432" spans="2:34" s="7" customFormat="1">
      <c r="B1432"/>
      <c r="C1432"/>
      <c r="D1432"/>
      <c r="E1432"/>
      <c r="F1432"/>
      <c r="G1432"/>
      <c r="H1432"/>
      <c r="I1432"/>
      <c r="J1432"/>
      <c r="K1432"/>
      <c r="L1432"/>
      <c r="M1432"/>
      <c r="N1432"/>
      <c r="O1432"/>
      <c r="P1432"/>
      <c r="Q1432"/>
      <c r="R1432"/>
      <c r="S1432"/>
      <c r="T1432"/>
      <c r="U1432"/>
      <c r="V1432"/>
      <c r="W1432"/>
      <c r="X1432"/>
      <c r="Y1432"/>
      <c r="Z1432"/>
      <c r="AA1432"/>
      <c r="AB1432"/>
      <c r="AC1432"/>
      <c r="AD1432"/>
      <c r="AE1432"/>
      <c r="AF1432"/>
      <c r="AG1432"/>
      <c r="AH1432"/>
    </row>
    <row r="1433" spans="2:34" s="7" customFormat="1">
      <c r="B1433"/>
      <c r="C1433"/>
      <c r="D1433"/>
      <c r="E1433"/>
      <c r="F1433"/>
      <c r="G1433"/>
      <c r="H1433"/>
      <c r="I1433"/>
      <c r="J1433"/>
      <c r="K1433"/>
      <c r="L1433"/>
      <c r="M1433"/>
      <c r="N1433"/>
      <c r="O1433"/>
      <c r="P1433"/>
      <c r="Q1433"/>
      <c r="R1433"/>
      <c r="S1433"/>
      <c r="T1433"/>
      <c r="U1433"/>
      <c r="V1433"/>
      <c r="W1433"/>
      <c r="X1433"/>
      <c r="Y1433"/>
      <c r="Z1433"/>
      <c r="AA1433"/>
      <c r="AB1433"/>
      <c r="AC1433"/>
      <c r="AD1433"/>
      <c r="AE1433"/>
      <c r="AF1433"/>
      <c r="AG1433"/>
      <c r="AH1433"/>
    </row>
    <row r="1434" spans="2:34" s="7" customFormat="1">
      <c r="B1434"/>
      <c r="C1434"/>
      <c r="D1434"/>
      <c r="E1434"/>
      <c r="F1434"/>
      <c r="G1434"/>
      <c r="H1434"/>
      <c r="I1434"/>
      <c r="J1434"/>
      <c r="K1434"/>
      <c r="L1434"/>
      <c r="M1434"/>
      <c r="N1434"/>
      <c r="O1434"/>
      <c r="P1434"/>
      <c r="Q1434"/>
      <c r="R1434"/>
      <c r="S1434"/>
      <c r="T1434"/>
      <c r="U1434"/>
      <c r="V1434"/>
      <c r="W1434"/>
      <c r="X1434"/>
      <c r="Y1434"/>
      <c r="Z1434"/>
      <c r="AA1434"/>
      <c r="AB1434"/>
      <c r="AC1434"/>
      <c r="AD1434"/>
      <c r="AE1434"/>
      <c r="AF1434"/>
      <c r="AG1434"/>
      <c r="AH1434"/>
    </row>
    <row r="1435" spans="2:34" s="7" customFormat="1">
      <c r="B1435"/>
      <c r="C1435"/>
      <c r="D1435"/>
      <c r="E1435"/>
      <c r="F1435"/>
      <c r="G1435"/>
      <c r="H1435"/>
      <c r="I1435"/>
      <c r="J1435"/>
      <c r="K1435"/>
      <c r="L1435"/>
      <c r="M1435"/>
      <c r="N1435"/>
      <c r="O1435"/>
      <c r="P1435"/>
      <c r="Q1435"/>
      <c r="R1435"/>
      <c r="S1435"/>
      <c r="T1435"/>
      <c r="U1435"/>
      <c r="V1435"/>
      <c r="W1435"/>
      <c r="X1435"/>
      <c r="Y1435"/>
      <c r="Z1435"/>
      <c r="AA1435"/>
      <c r="AB1435"/>
      <c r="AC1435"/>
      <c r="AD1435"/>
      <c r="AE1435"/>
      <c r="AF1435"/>
      <c r="AG1435"/>
      <c r="AH1435"/>
    </row>
    <row r="1436" spans="2:34" s="7" customFormat="1">
      <c r="B1436"/>
      <c r="C1436"/>
      <c r="D1436"/>
      <c r="E1436"/>
      <c r="F1436"/>
      <c r="G1436"/>
      <c r="H1436"/>
      <c r="I1436"/>
      <c r="J1436"/>
      <c r="K1436"/>
      <c r="L1436"/>
      <c r="M1436"/>
      <c r="N1436"/>
      <c r="O1436"/>
      <c r="P1436"/>
      <c r="Q1436"/>
      <c r="R1436"/>
      <c r="S1436"/>
      <c r="T1436"/>
      <c r="U1436"/>
      <c r="V1436"/>
      <c r="W1436"/>
      <c r="X1436"/>
      <c r="Y1436"/>
      <c r="Z1436"/>
      <c r="AA1436"/>
      <c r="AB1436"/>
      <c r="AC1436"/>
      <c r="AD1436"/>
      <c r="AE1436"/>
      <c r="AF1436"/>
      <c r="AG1436"/>
      <c r="AH1436"/>
    </row>
    <row r="1437" spans="2:34" s="7" customFormat="1">
      <c r="B1437"/>
      <c r="C1437"/>
      <c r="D1437"/>
      <c r="E1437"/>
      <c r="F1437"/>
      <c r="G1437"/>
      <c r="H1437"/>
      <c r="I1437"/>
      <c r="J1437"/>
      <c r="K1437"/>
      <c r="L1437"/>
      <c r="M1437"/>
      <c r="N1437"/>
      <c r="O1437"/>
      <c r="P1437"/>
      <c r="Q1437"/>
      <c r="R1437"/>
      <c r="S1437"/>
      <c r="T1437"/>
      <c r="U1437"/>
      <c r="V1437"/>
      <c r="W1437"/>
      <c r="X1437"/>
      <c r="Y1437"/>
      <c r="Z1437"/>
      <c r="AA1437"/>
      <c r="AB1437"/>
      <c r="AC1437"/>
      <c r="AD1437"/>
      <c r="AE1437"/>
      <c r="AF1437"/>
      <c r="AG1437"/>
      <c r="AH1437"/>
    </row>
    <row r="1438" spans="2:34" s="7" customFormat="1">
      <c r="B1438"/>
      <c r="C1438"/>
      <c r="D1438"/>
      <c r="E1438"/>
      <c r="F1438"/>
      <c r="G1438"/>
      <c r="H1438"/>
      <c r="I1438"/>
      <c r="J1438"/>
      <c r="K1438"/>
      <c r="L1438"/>
      <c r="M1438"/>
      <c r="N1438"/>
      <c r="O1438"/>
      <c r="P1438"/>
      <c r="Q1438"/>
      <c r="R1438"/>
      <c r="S1438"/>
      <c r="T1438"/>
      <c r="U1438"/>
      <c r="V1438"/>
      <c r="W1438"/>
      <c r="X1438"/>
      <c r="Y1438"/>
      <c r="Z1438"/>
      <c r="AA1438"/>
      <c r="AB1438"/>
      <c r="AC1438"/>
      <c r="AD1438"/>
      <c r="AE1438"/>
      <c r="AF1438"/>
      <c r="AG1438"/>
      <c r="AH1438"/>
    </row>
    <row r="1439" spans="2:34" s="7" customFormat="1">
      <c r="B1439"/>
      <c r="C1439"/>
      <c r="D1439"/>
      <c r="E1439"/>
      <c r="F1439"/>
      <c r="G1439"/>
      <c r="H1439"/>
      <c r="I1439"/>
      <c r="J1439"/>
      <c r="K1439"/>
      <c r="L1439"/>
      <c r="M1439"/>
      <c r="N1439"/>
      <c r="O1439"/>
      <c r="P1439"/>
      <c r="Q1439"/>
      <c r="R1439"/>
      <c r="S1439"/>
      <c r="T1439"/>
      <c r="U1439"/>
      <c r="V1439"/>
      <c r="W1439"/>
      <c r="X1439"/>
      <c r="Y1439"/>
      <c r="Z1439"/>
      <c r="AA1439"/>
      <c r="AB1439"/>
      <c r="AC1439"/>
      <c r="AD1439"/>
      <c r="AE1439"/>
      <c r="AF1439"/>
      <c r="AG1439"/>
      <c r="AH1439"/>
    </row>
    <row r="1440" spans="2:34" s="7" customFormat="1">
      <c r="B1440"/>
      <c r="C1440"/>
      <c r="D1440"/>
      <c r="E1440"/>
      <c r="F1440"/>
      <c r="G1440"/>
      <c r="H1440"/>
      <c r="I1440"/>
      <c r="J1440"/>
      <c r="K1440"/>
      <c r="L1440"/>
      <c r="M1440"/>
      <c r="N1440"/>
      <c r="O1440"/>
      <c r="P1440"/>
      <c r="Q1440"/>
      <c r="R1440"/>
      <c r="S1440"/>
      <c r="T1440"/>
      <c r="U1440"/>
      <c r="V1440"/>
      <c r="W1440"/>
      <c r="X1440"/>
      <c r="Y1440"/>
      <c r="Z1440"/>
      <c r="AA1440"/>
      <c r="AB1440"/>
      <c r="AC1440"/>
      <c r="AD1440"/>
      <c r="AE1440"/>
      <c r="AF1440"/>
      <c r="AG1440"/>
      <c r="AH1440"/>
    </row>
    <row r="1441" spans="2:34" s="7" customFormat="1">
      <c r="B1441"/>
      <c r="C1441"/>
      <c r="D1441"/>
      <c r="E1441"/>
      <c r="F1441"/>
      <c r="G1441"/>
      <c r="H1441"/>
      <c r="I1441"/>
      <c r="J1441"/>
      <c r="K1441"/>
      <c r="L1441"/>
      <c r="M1441"/>
      <c r="N1441"/>
      <c r="O1441"/>
      <c r="P1441"/>
      <c r="Q1441"/>
      <c r="R1441"/>
      <c r="S1441"/>
      <c r="T1441"/>
      <c r="U1441"/>
      <c r="V1441"/>
      <c r="W1441"/>
      <c r="X1441"/>
      <c r="Y1441"/>
      <c r="Z1441"/>
      <c r="AA1441"/>
      <c r="AB1441"/>
      <c r="AC1441"/>
      <c r="AD1441"/>
      <c r="AE1441"/>
      <c r="AF1441"/>
      <c r="AG1441"/>
      <c r="AH1441"/>
    </row>
    <row r="1442" spans="2:34" s="7" customFormat="1">
      <c r="B1442"/>
      <c r="C1442"/>
      <c r="D1442"/>
      <c r="E1442"/>
      <c r="F1442"/>
      <c r="G1442"/>
      <c r="H1442"/>
      <c r="I1442"/>
      <c r="J1442"/>
      <c r="K1442"/>
      <c r="L1442"/>
      <c r="M1442"/>
      <c r="N1442"/>
      <c r="O1442"/>
      <c r="P1442"/>
      <c r="Q1442"/>
      <c r="R1442"/>
      <c r="S1442"/>
      <c r="T1442"/>
      <c r="U1442"/>
      <c r="V1442"/>
      <c r="W1442"/>
      <c r="X1442"/>
      <c r="Y1442"/>
      <c r="Z1442"/>
      <c r="AA1442"/>
      <c r="AB1442"/>
      <c r="AC1442"/>
      <c r="AD1442"/>
      <c r="AE1442"/>
      <c r="AF1442"/>
      <c r="AG1442"/>
      <c r="AH1442"/>
    </row>
    <row r="1443" spans="2:34" s="7" customFormat="1">
      <c r="B1443"/>
      <c r="C1443"/>
      <c r="D1443"/>
      <c r="E1443"/>
      <c r="F1443"/>
      <c r="G1443"/>
      <c r="H1443"/>
      <c r="I1443"/>
      <c r="J1443"/>
      <c r="K1443"/>
      <c r="L1443"/>
      <c r="M1443"/>
      <c r="N1443"/>
      <c r="O1443"/>
      <c r="P1443"/>
      <c r="Q1443"/>
      <c r="R1443"/>
      <c r="S1443"/>
      <c r="T1443"/>
      <c r="U1443"/>
      <c r="V1443"/>
      <c r="W1443"/>
      <c r="X1443"/>
      <c r="Y1443"/>
      <c r="Z1443"/>
      <c r="AA1443"/>
      <c r="AB1443"/>
      <c r="AC1443"/>
      <c r="AD1443"/>
      <c r="AE1443"/>
      <c r="AF1443"/>
      <c r="AG1443"/>
      <c r="AH1443"/>
    </row>
    <row r="1444" spans="2:34" s="7" customFormat="1">
      <c r="B1444"/>
      <c r="C1444"/>
      <c r="D1444"/>
      <c r="E1444"/>
      <c r="F1444"/>
      <c r="G1444"/>
      <c r="H1444"/>
      <c r="I1444"/>
      <c r="J1444"/>
      <c r="K1444"/>
      <c r="L1444"/>
      <c r="M1444"/>
      <c r="N1444"/>
      <c r="O1444"/>
      <c r="P1444"/>
      <c r="Q1444"/>
      <c r="R1444"/>
      <c r="S1444"/>
      <c r="T1444"/>
      <c r="U1444"/>
      <c r="V1444"/>
      <c r="W1444"/>
      <c r="X1444"/>
      <c r="Y1444"/>
      <c r="Z1444"/>
      <c r="AA1444"/>
      <c r="AB1444"/>
      <c r="AC1444"/>
      <c r="AD1444"/>
      <c r="AE1444"/>
      <c r="AF1444"/>
      <c r="AG1444"/>
      <c r="AH1444"/>
    </row>
    <row r="1445" spans="2:34" s="7" customFormat="1">
      <c r="B1445"/>
      <c r="C1445"/>
      <c r="D1445"/>
      <c r="E1445"/>
      <c r="F1445"/>
      <c r="G1445"/>
      <c r="H1445"/>
      <c r="I1445"/>
      <c r="J1445"/>
      <c r="K1445"/>
      <c r="L1445"/>
      <c r="M1445"/>
      <c r="N1445"/>
      <c r="O1445"/>
      <c r="P1445"/>
      <c r="Q1445"/>
      <c r="R1445"/>
      <c r="S1445"/>
      <c r="T1445"/>
      <c r="U1445"/>
      <c r="V1445"/>
      <c r="W1445"/>
      <c r="X1445"/>
      <c r="Y1445"/>
      <c r="Z1445"/>
      <c r="AA1445"/>
      <c r="AB1445"/>
      <c r="AC1445"/>
      <c r="AD1445"/>
      <c r="AE1445"/>
      <c r="AF1445"/>
      <c r="AG1445"/>
      <c r="AH1445"/>
    </row>
    <row r="1446" spans="2:34" s="7" customFormat="1">
      <c r="B1446"/>
      <c r="C1446"/>
      <c r="D1446"/>
      <c r="E1446"/>
      <c r="F1446"/>
      <c r="G1446"/>
      <c r="H1446"/>
      <c r="I1446"/>
      <c r="J1446"/>
      <c r="K1446"/>
      <c r="L1446"/>
      <c r="M1446"/>
      <c r="N1446"/>
      <c r="O1446"/>
      <c r="P1446"/>
      <c r="Q1446"/>
      <c r="R1446"/>
      <c r="S1446"/>
      <c r="T1446"/>
      <c r="U1446"/>
      <c r="V1446"/>
      <c r="W1446"/>
      <c r="X1446"/>
      <c r="Y1446"/>
      <c r="Z1446"/>
      <c r="AA1446"/>
      <c r="AB1446"/>
      <c r="AC1446"/>
      <c r="AD1446"/>
      <c r="AE1446"/>
      <c r="AF1446"/>
      <c r="AG1446"/>
      <c r="AH1446"/>
    </row>
    <row r="1447" spans="2:34" s="7" customFormat="1">
      <c r="B1447"/>
      <c r="C1447"/>
      <c r="D1447"/>
      <c r="E1447"/>
      <c r="F1447"/>
      <c r="G1447"/>
      <c r="H1447"/>
      <c r="I1447"/>
      <c r="J1447"/>
      <c r="K1447"/>
      <c r="L1447"/>
      <c r="M1447"/>
      <c r="N1447"/>
      <c r="O1447"/>
      <c r="P1447"/>
      <c r="Q1447"/>
      <c r="R1447"/>
      <c r="S1447"/>
      <c r="T1447"/>
      <c r="U1447"/>
      <c r="V1447"/>
      <c r="W1447"/>
      <c r="X1447"/>
      <c r="Y1447"/>
      <c r="Z1447"/>
      <c r="AA1447"/>
      <c r="AB1447"/>
      <c r="AC1447"/>
      <c r="AD1447"/>
      <c r="AE1447"/>
      <c r="AF1447"/>
      <c r="AG1447"/>
      <c r="AH1447"/>
    </row>
    <row r="1448" spans="2:34" s="7" customFormat="1">
      <c r="B1448"/>
      <c r="C1448"/>
      <c r="D1448"/>
      <c r="E1448"/>
      <c r="F1448"/>
      <c r="G1448"/>
      <c r="H1448"/>
      <c r="I1448"/>
      <c r="J1448"/>
      <c r="K1448"/>
      <c r="L1448"/>
      <c r="M1448"/>
      <c r="N1448"/>
      <c r="O1448"/>
      <c r="P1448"/>
      <c r="Q1448"/>
      <c r="R1448"/>
      <c r="S1448"/>
      <c r="T1448"/>
      <c r="U1448"/>
      <c r="V1448"/>
      <c r="W1448"/>
      <c r="X1448"/>
      <c r="Y1448"/>
      <c r="Z1448"/>
      <c r="AA1448"/>
      <c r="AB1448"/>
      <c r="AC1448"/>
      <c r="AD1448"/>
      <c r="AE1448"/>
      <c r="AF1448"/>
      <c r="AG1448"/>
      <c r="AH1448"/>
    </row>
    <row r="1449" spans="2:34" s="7" customFormat="1">
      <c r="B1449"/>
      <c r="C1449"/>
      <c r="D1449"/>
      <c r="E1449"/>
      <c r="F1449"/>
      <c r="G1449"/>
      <c r="H1449"/>
      <c r="I1449"/>
      <c r="J1449"/>
      <c r="K1449"/>
      <c r="L1449"/>
      <c r="M1449"/>
      <c r="N1449"/>
      <c r="O1449"/>
      <c r="P1449"/>
      <c r="Q1449"/>
      <c r="R1449"/>
      <c r="S1449"/>
      <c r="T1449"/>
      <c r="U1449"/>
      <c r="V1449"/>
      <c r="W1449"/>
      <c r="X1449"/>
      <c r="Y1449"/>
      <c r="Z1449"/>
      <c r="AA1449"/>
      <c r="AB1449"/>
      <c r="AC1449"/>
      <c r="AD1449"/>
      <c r="AE1449"/>
      <c r="AF1449"/>
      <c r="AG1449"/>
      <c r="AH1449"/>
    </row>
    <row r="1450" spans="2:34" s="7" customFormat="1">
      <c r="B1450"/>
      <c r="C1450"/>
      <c r="D1450"/>
      <c r="E1450"/>
      <c r="F1450"/>
      <c r="G1450"/>
      <c r="H1450"/>
      <c r="I1450"/>
      <c r="J1450"/>
      <c r="K1450"/>
      <c r="L1450"/>
      <c r="M1450"/>
      <c r="N1450"/>
      <c r="O1450"/>
      <c r="P1450"/>
      <c r="Q1450"/>
      <c r="R1450"/>
      <c r="S1450"/>
      <c r="T1450"/>
      <c r="U1450"/>
      <c r="V1450"/>
      <c r="W1450"/>
      <c r="X1450"/>
      <c r="Y1450"/>
      <c r="Z1450"/>
      <c r="AA1450"/>
      <c r="AB1450"/>
      <c r="AC1450"/>
      <c r="AD1450"/>
      <c r="AE1450"/>
      <c r="AF1450"/>
      <c r="AG1450"/>
      <c r="AH1450"/>
    </row>
    <row r="1451" spans="2:34" s="7" customFormat="1">
      <c r="B1451"/>
      <c r="C1451"/>
      <c r="D1451"/>
      <c r="E1451"/>
      <c r="F1451"/>
      <c r="G1451"/>
      <c r="H1451"/>
      <c r="I1451"/>
      <c r="J1451"/>
      <c r="K1451"/>
      <c r="L1451"/>
      <c r="M1451"/>
      <c r="N1451"/>
      <c r="O1451"/>
      <c r="P1451"/>
      <c r="Q1451"/>
      <c r="R1451"/>
      <c r="S1451"/>
      <c r="T1451"/>
      <c r="U1451"/>
      <c r="V1451"/>
      <c r="W1451"/>
      <c r="X1451"/>
      <c r="Y1451"/>
      <c r="Z1451"/>
      <c r="AA1451"/>
      <c r="AB1451"/>
      <c r="AC1451"/>
      <c r="AD1451"/>
      <c r="AE1451"/>
      <c r="AF1451"/>
      <c r="AG1451"/>
      <c r="AH1451"/>
    </row>
    <row r="1452" spans="2:34" s="7" customFormat="1">
      <c r="B1452"/>
      <c r="C1452"/>
      <c r="D1452"/>
      <c r="E1452"/>
      <c r="F1452"/>
      <c r="G1452"/>
      <c r="H1452"/>
      <c r="I1452"/>
      <c r="J1452"/>
      <c r="K1452"/>
      <c r="L1452"/>
      <c r="M1452"/>
      <c r="N1452"/>
      <c r="O1452"/>
      <c r="P1452"/>
      <c r="Q1452"/>
      <c r="R1452"/>
      <c r="S1452"/>
      <c r="T1452"/>
      <c r="U1452"/>
      <c r="V1452"/>
      <c r="W1452"/>
      <c r="X1452"/>
      <c r="Y1452"/>
      <c r="Z1452"/>
      <c r="AA1452"/>
      <c r="AB1452"/>
      <c r="AC1452"/>
      <c r="AD1452"/>
      <c r="AE1452"/>
      <c r="AF1452"/>
      <c r="AG1452"/>
      <c r="AH1452"/>
    </row>
    <row r="1453" spans="2:34" s="7" customFormat="1">
      <c r="B1453"/>
      <c r="C1453"/>
      <c r="D1453"/>
      <c r="E1453"/>
      <c r="F1453"/>
      <c r="G1453"/>
      <c r="H1453"/>
      <c r="I1453"/>
      <c r="J1453"/>
      <c r="K1453"/>
      <c r="L1453"/>
      <c r="M1453"/>
      <c r="N1453"/>
      <c r="O1453"/>
      <c r="P1453"/>
      <c r="Q1453"/>
      <c r="R1453"/>
      <c r="S1453"/>
      <c r="T1453"/>
      <c r="U1453"/>
      <c r="V1453"/>
      <c r="W1453"/>
      <c r="X1453"/>
      <c r="Y1453"/>
      <c r="Z1453"/>
      <c r="AA1453"/>
      <c r="AB1453"/>
      <c r="AC1453"/>
      <c r="AD1453"/>
      <c r="AE1453"/>
      <c r="AF1453"/>
      <c r="AG1453"/>
      <c r="AH1453"/>
    </row>
    <row r="1454" spans="2:34" s="7" customFormat="1">
      <c r="B1454"/>
      <c r="C1454"/>
      <c r="D1454"/>
      <c r="E1454"/>
      <c r="F1454"/>
      <c r="G1454"/>
      <c r="H1454"/>
      <c r="I1454"/>
      <c r="J1454"/>
      <c r="K1454"/>
      <c r="L1454"/>
      <c r="M1454"/>
      <c r="N1454"/>
      <c r="O1454"/>
      <c r="P1454"/>
      <c r="Q1454"/>
      <c r="R1454"/>
      <c r="S1454"/>
      <c r="T1454"/>
      <c r="U1454"/>
      <c r="V1454"/>
      <c r="W1454"/>
      <c r="X1454"/>
      <c r="Y1454"/>
      <c r="Z1454"/>
      <c r="AA1454"/>
      <c r="AB1454"/>
      <c r="AC1454"/>
      <c r="AD1454"/>
      <c r="AE1454"/>
      <c r="AF1454"/>
      <c r="AG1454"/>
      <c r="AH1454"/>
    </row>
    <row r="1455" spans="2:34" s="7" customFormat="1">
      <c r="B1455"/>
      <c r="C1455"/>
      <c r="D1455"/>
      <c r="E1455"/>
      <c r="F1455"/>
      <c r="G1455"/>
      <c r="H1455"/>
      <c r="I1455"/>
      <c r="J1455"/>
      <c r="K1455"/>
      <c r="L1455"/>
      <c r="M1455"/>
      <c r="N1455"/>
      <c r="O1455"/>
      <c r="P1455"/>
      <c r="Q1455"/>
      <c r="R1455"/>
      <c r="S1455"/>
      <c r="T1455"/>
      <c r="U1455"/>
      <c r="V1455"/>
      <c r="W1455"/>
      <c r="X1455"/>
      <c r="Y1455"/>
      <c r="Z1455"/>
      <c r="AA1455"/>
      <c r="AB1455"/>
      <c r="AC1455"/>
      <c r="AD1455"/>
      <c r="AE1455"/>
      <c r="AF1455"/>
      <c r="AG1455"/>
      <c r="AH1455"/>
    </row>
    <row r="1456" spans="2:34" s="7" customFormat="1">
      <c r="B1456"/>
      <c r="C1456"/>
      <c r="D1456"/>
      <c r="E1456"/>
      <c r="F1456"/>
      <c r="G1456"/>
      <c r="H1456"/>
      <c r="I1456"/>
      <c r="J1456"/>
      <c r="K1456"/>
      <c r="L1456"/>
      <c r="M1456"/>
      <c r="N1456"/>
      <c r="O1456"/>
      <c r="P1456"/>
      <c r="Q1456"/>
      <c r="R1456"/>
      <c r="S1456"/>
      <c r="T1456"/>
      <c r="U1456"/>
      <c r="V1456"/>
      <c r="W1456"/>
      <c r="X1456"/>
      <c r="Y1456"/>
      <c r="Z1456"/>
      <c r="AA1456"/>
      <c r="AB1456"/>
      <c r="AC1456"/>
      <c r="AD1456"/>
      <c r="AE1456"/>
      <c r="AF1456"/>
      <c r="AG1456"/>
      <c r="AH1456"/>
    </row>
    <row r="1457" spans="2:34" s="7" customFormat="1">
      <c r="B1457"/>
      <c r="C1457"/>
      <c r="D1457"/>
      <c r="E1457"/>
      <c r="F1457"/>
      <c r="G1457"/>
      <c r="H1457"/>
      <c r="I1457"/>
      <c r="J1457"/>
      <c r="K1457"/>
      <c r="L1457"/>
      <c r="M1457"/>
      <c r="N1457"/>
      <c r="O1457"/>
      <c r="P1457"/>
      <c r="Q1457"/>
      <c r="R1457"/>
      <c r="S1457"/>
      <c r="T1457"/>
      <c r="U1457"/>
      <c r="V1457"/>
      <c r="W1457"/>
      <c r="X1457"/>
      <c r="Y1457"/>
      <c r="Z1457"/>
      <c r="AA1457"/>
      <c r="AB1457"/>
      <c r="AC1457"/>
      <c r="AD1457"/>
      <c r="AE1457"/>
      <c r="AF1457"/>
      <c r="AG1457"/>
      <c r="AH1457"/>
    </row>
    <row r="1458" spans="2:34" s="7" customFormat="1">
      <c r="B1458"/>
      <c r="C1458"/>
      <c r="D1458"/>
      <c r="E1458"/>
      <c r="F1458"/>
      <c r="G1458"/>
      <c r="H1458"/>
      <c r="I1458"/>
      <c r="J1458"/>
      <c r="K1458"/>
      <c r="L1458"/>
      <c r="M1458"/>
      <c r="N1458"/>
      <c r="O1458"/>
      <c r="P1458"/>
      <c r="Q1458"/>
      <c r="R1458"/>
      <c r="S1458"/>
      <c r="T1458"/>
      <c r="U1458"/>
      <c r="V1458"/>
      <c r="W1458"/>
      <c r="X1458"/>
      <c r="Y1458"/>
      <c r="Z1458"/>
      <c r="AA1458"/>
      <c r="AB1458"/>
      <c r="AC1458"/>
      <c r="AD1458"/>
      <c r="AE1458"/>
      <c r="AF1458"/>
      <c r="AG1458"/>
      <c r="AH1458"/>
    </row>
    <row r="1459" spans="2:34" s="7" customFormat="1">
      <c r="B1459"/>
      <c r="C1459"/>
      <c r="D1459"/>
      <c r="E1459"/>
      <c r="F1459"/>
      <c r="G1459"/>
      <c r="H1459"/>
      <c r="I1459"/>
      <c r="J1459"/>
      <c r="K1459"/>
      <c r="L1459"/>
      <c r="M1459"/>
      <c r="N1459"/>
      <c r="O1459"/>
      <c r="P1459"/>
      <c r="Q1459"/>
      <c r="R1459"/>
      <c r="S1459"/>
      <c r="T1459"/>
      <c r="U1459"/>
      <c r="V1459"/>
      <c r="W1459"/>
      <c r="X1459"/>
      <c r="Y1459"/>
      <c r="Z1459"/>
      <c r="AA1459"/>
      <c r="AB1459"/>
      <c r="AC1459"/>
      <c r="AD1459"/>
      <c r="AE1459"/>
      <c r="AF1459"/>
      <c r="AG1459"/>
      <c r="AH1459"/>
    </row>
    <row r="1460" spans="2:34" s="7" customFormat="1">
      <c r="B1460"/>
      <c r="C1460"/>
      <c r="D1460"/>
      <c r="E1460"/>
      <c r="F1460"/>
      <c r="G1460"/>
      <c r="H1460"/>
      <c r="I1460"/>
      <c r="J1460"/>
      <c r="K1460"/>
      <c r="L1460"/>
      <c r="M1460"/>
      <c r="N1460"/>
      <c r="O1460"/>
      <c r="P1460"/>
      <c r="Q1460"/>
      <c r="R1460"/>
      <c r="S1460"/>
      <c r="T1460"/>
      <c r="U1460"/>
      <c r="V1460"/>
      <c r="W1460"/>
      <c r="X1460"/>
      <c r="Y1460"/>
      <c r="Z1460"/>
      <c r="AA1460"/>
      <c r="AB1460"/>
      <c r="AC1460"/>
      <c r="AD1460"/>
      <c r="AE1460"/>
      <c r="AF1460"/>
      <c r="AG1460"/>
      <c r="AH1460"/>
    </row>
    <row r="1461" spans="2:34" s="7" customFormat="1">
      <c r="B1461"/>
      <c r="C1461"/>
      <c r="D1461"/>
      <c r="E1461"/>
      <c r="F1461"/>
      <c r="G1461"/>
      <c r="H1461"/>
      <c r="I1461"/>
      <c r="J1461"/>
      <c r="K1461"/>
      <c r="L1461"/>
      <c r="M1461"/>
      <c r="N1461"/>
      <c r="O1461"/>
      <c r="P1461"/>
      <c r="Q1461"/>
      <c r="R1461"/>
      <c r="S1461"/>
      <c r="T1461"/>
      <c r="U1461"/>
      <c r="V1461"/>
      <c r="W1461"/>
      <c r="X1461"/>
      <c r="Y1461"/>
      <c r="Z1461"/>
      <c r="AA1461"/>
      <c r="AB1461"/>
      <c r="AC1461"/>
      <c r="AD1461"/>
      <c r="AE1461"/>
      <c r="AF1461"/>
      <c r="AG1461"/>
      <c r="AH1461"/>
    </row>
    <row r="1462" spans="2:34" s="7" customFormat="1">
      <c r="B1462"/>
      <c r="C1462"/>
      <c r="D1462"/>
      <c r="E1462"/>
      <c r="F1462"/>
      <c r="G1462"/>
      <c r="H1462"/>
      <c r="I1462"/>
      <c r="J1462"/>
      <c r="K1462"/>
      <c r="L1462"/>
      <c r="M1462"/>
      <c r="N1462"/>
      <c r="O1462"/>
      <c r="P1462"/>
      <c r="Q1462"/>
      <c r="R1462"/>
      <c r="S1462"/>
      <c r="T1462"/>
      <c r="U1462"/>
      <c r="V1462"/>
      <c r="W1462"/>
      <c r="X1462"/>
      <c r="Y1462"/>
      <c r="Z1462"/>
      <c r="AA1462"/>
      <c r="AB1462"/>
      <c r="AC1462"/>
      <c r="AD1462"/>
      <c r="AE1462"/>
      <c r="AF1462"/>
      <c r="AG1462"/>
      <c r="AH1462"/>
    </row>
    <row r="1463" spans="2:34" s="7" customFormat="1">
      <c r="B1463"/>
      <c r="C1463"/>
      <c r="D1463"/>
      <c r="E1463"/>
      <c r="F1463"/>
      <c r="G1463"/>
      <c r="H1463"/>
      <c r="I1463"/>
      <c r="J1463"/>
      <c r="K1463"/>
      <c r="L1463"/>
      <c r="M1463"/>
      <c r="N1463"/>
      <c r="O1463"/>
      <c r="P1463"/>
      <c r="Q1463"/>
      <c r="R1463"/>
      <c r="S1463"/>
      <c r="T1463"/>
      <c r="U1463"/>
      <c r="V1463"/>
      <c r="W1463"/>
      <c r="X1463"/>
      <c r="Y1463"/>
      <c r="Z1463"/>
      <c r="AA1463"/>
      <c r="AB1463"/>
      <c r="AC1463"/>
      <c r="AD1463"/>
      <c r="AE1463"/>
      <c r="AF1463"/>
      <c r="AG1463"/>
      <c r="AH1463"/>
    </row>
    <row r="1464" spans="2:34" s="7" customFormat="1">
      <c r="B1464"/>
      <c r="C1464"/>
      <c r="D1464"/>
      <c r="E1464"/>
      <c r="F1464"/>
      <c r="G1464"/>
      <c r="H1464"/>
      <c r="I1464"/>
      <c r="J1464"/>
      <c r="K1464"/>
      <c r="L1464"/>
      <c r="M1464"/>
      <c r="N1464"/>
      <c r="O1464"/>
      <c r="P1464"/>
      <c r="Q1464"/>
      <c r="R1464"/>
      <c r="S1464"/>
      <c r="T1464"/>
      <c r="U1464"/>
      <c r="V1464"/>
      <c r="W1464"/>
      <c r="X1464"/>
      <c r="Y1464"/>
      <c r="Z1464"/>
      <c r="AA1464"/>
      <c r="AB1464"/>
      <c r="AC1464"/>
      <c r="AD1464"/>
      <c r="AE1464"/>
      <c r="AF1464"/>
      <c r="AG1464"/>
      <c r="AH1464"/>
    </row>
    <row r="1465" spans="2:34" s="7" customFormat="1">
      <c r="B1465"/>
      <c r="C1465"/>
      <c r="D1465"/>
      <c r="E1465"/>
      <c r="F1465"/>
      <c r="G1465"/>
      <c r="H1465"/>
      <c r="I1465"/>
      <c r="J1465"/>
      <c r="K1465"/>
      <c r="L1465"/>
      <c r="M1465"/>
      <c r="N1465"/>
      <c r="O1465"/>
      <c r="P1465"/>
      <c r="Q1465"/>
      <c r="R1465"/>
      <c r="S1465"/>
      <c r="T1465"/>
      <c r="U1465"/>
      <c r="V1465"/>
      <c r="W1465"/>
      <c r="X1465"/>
      <c r="Y1465"/>
      <c r="Z1465"/>
      <c r="AA1465"/>
      <c r="AB1465"/>
      <c r="AC1465"/>
      <c r="AD1465"/>
      <c r="AE1465"/>
      <c r="AF1465"/>
      <c r="AG1465"/>
      <c r="AH1465"/>
    </row>
    <row r="1466" spans="2:34" s="7" customFormat="1">
      <c r="B1466"/>
      <c r="C1466"/>
      <c r="D1466"/>
      <c r="E1466"/>
      <c r="F1466"/>
      <c r="G1466"/>
      <c r="H1466"/>
      <c r="I1466"/>
      <c r="J1466"/>
      <c r="K1466"/>
      <c r="L1466"/>
      <c r="M1466"/>
      <c r="N1466"/>
      <c r="O1466"/>
      <c r="P1466"/>
      <c r="Q1466"/>
      <c r="R1466"/>
      <c r="S1466"/>
      <c r="T1466"/>
      <c r="U1466"/>
      <c r="V1466"/>
      <c r="W1466"/>
      <c r="X1466"/>
      <c r="Y1466"/>
      <c r="Z1466"/>
      <c r="AA1466"/>
      <c r="AB1466"/>
      <c r="AC1466"/>
      <c r="AD1466"/>
      <c r="AE1466"/>
      <c r="AF1466"/>
      <c r="AG1466"/>
      <c r="AH1466"/>
    </row>
    <row r="1467" spans="2:34" s="7" customFormat="1">
      <c r="B1467"/>
      <c r="C1467"/>
      <c r="D1467"/>
      <c r="E1467"/>
      <c r="F1467"/>
      <c r="G1467"/>
      <c r="H1467"/>
      <c r="I1467"/>
      <c r="J1467"/>
      <c r="K1467"/>
      <c r="L1467"/>
      <c r="M1467"/>
      <c r="N1467"/>
      <c r="O1467"/>
      <c r="P1467"/>
      <c r="Q1467"/>
      <c r="R1467"/>
      <c r="S1467"/>
      <c r="T1467"/>
      <c r="U1467"/>
      <c r="V1467"/>
      <c r="W1467"/>
      <c r="X1467"/>
      <c r="Y1467"/>
      <c r="Z1467"/>
      <c r="AA1467"/>
      <c r="AB1467"/>
      <c r="AC1467"/>
      <c r="AD1467"/>
      <c r="AE1467"/>
      <c r="AF1467"/>
      <c r="AG1467"/>
      <c r="AH1467"/>
    </row>
    <row r="1468" spans="2:34" s="7" customFormat="1">
      <c r="B1468"/>
      <c r="C1468"/>
      <c r="D1468"/>
      <c r="E1468"/>
      <c r="F1468"/>
      <c r="G1468"/>
      <c r="H1468"/>
      <c r="I1468"/>
      <c r="J1468"/>
      <c r="K1468"/>
      <c r="L1468"/>
      <c r="M1468"/>
      <c r="N1468"/>
      <c r="O1468"/>
      <c r="P1468"/>
      <c r="Q1468"/>
      <c r="R1468"/>
      <c r="S1468"/>
      <c r="T1468"/>
      <c r="U1468"/>
      <c r="V1468"/>
      <c r="W1468"/>
      <c r="X1468"/>
      <c r="Y1468"/>
      <c r="Z1468"/>
      <c r="AA1468"/>
      <c r="AB1468"/>
      <c r="AC1468"/>
      <c r="AD1468"/>
      <c r="AE1468"/>
      <c r="AF1468"/>
      <c r="AG1468"/>
      <c r="AH1468"/>
    </row>
    <row r="1469" spans="2:34" s="7" customFormat="1">
      <c r="B1469"/>
      <c r="C1469"/>
      <c r="D1469"/>
      <c r="E1469"/>
      <c r="F1469"/>
      <c r="G1469"/>
      <c r="H1469"/>
      <c r="I1469"/>
      <c r="J1469"/>
      <c r="K1469"/>
      <c r="L1469"/>
      <c r="M1469"/>
      <c r="N1469"/>
      <c r="O1469"/>
      <c r="P1469"/>
      <c r="Q1469"/>
      <c r="R1469"/>
      <c r="S1469"/>
      <c r="T1469"/>
      <c r="U1469"/>
      <c r="V1469"/>
      <c r="W1469"/>
      <c r="X1469"/>
      <c r="Y1469"/>
      <c r="Z1469"/>
      <c r="AA1469"/>
      <c r="AB1469"/>
      <c r="AC1469"/>
      <c r="AD1469"/>
      <c r="AE1469"/>
      <c r="AF1469"/>
      <c r="AG1469"/>
      <c r="AH1469"/>
    </row>
    <row r="1470" spans="2:34" s="7" customFormat="1">
      <c r="B1470"/>
      <c r="C1470"/>
      <c r="D1470"/>
      <c r="E1470"/>
      <c r="F1470"/>
      <c r="G1470"/>
      <c r="H1470"/>
      <c r="I1470"/>
      <c r="J1470"/>
      <c r="K1470"/>
      <c r="L1470"/>
      <c r="M1470"/>
      <c r="N1470"/>
      <c r="O1470"/>
      <c r="P1470"/>
      <c r="Q1470"/>
      <c r="R1470"/>
      <c r="S1470"/>
      <c r="T1470"/>
      <c r="U1470"/>
      <c r="V1470"/>
      <c r="W1470"/>
      <c r="X1470"/>
      <c r="Y1470"/>
      <c r="Z1470"/>
      <c r="AA1470"/>
      <c r="AB1470"/>
      <c r="AC1470"/>
      <c r="AD1470"/>
      <c r="AE1470"/>
      <c r="AF1470"/>
      <c r="AG1470"/>
      <c r="AH1470"/>
    </row>
    <row r="1471" spans="2:34" s="7" customFormat="1">
      <c r="B1471"/>
      <c r="C1471"/>
      <c r="D1471"/>
      <c r="E1471"/>
      <c r="F1471"/>
      <c r="G1471"/>
      <c r="H1471"/>
      <c r="I1471"/>
      <c r="J1471"/>
      <c r="K1471"/>
      <c r="L1471"/>
      <c r="M1471"/>
      <c r="N1471"/>
      <c r="O1471"/>
      <c r="P1471"/>
      <c r="Q1471"/>
      <c r="R1471"/>
      <c r="S1471"/>
      <c r="T1471"/>
      <c r="U1471"/>
      <c r="V1471"/>
      <c r="W1471"/>
      <c r="X1471"/>
      <c r="Y1471"/>
      <c r="Z1471"/>
      <c r="AA1471"/>
      <c r="AB1471"/>
      <c r="AC1471"/>
      <c r="AD1471"/>
      <c r="AE1471"/>
      <c r="AF1471"/>
      <c r="AG1471"/>
      <c r="AH1471"/>
    </row>
    <row r="1472" spans="2:34" s="7" customFormat="1">
      <c r="B1472"/>
      <c r="C1472"/>
      <c r="D1472"/>
      <c r="E1472"/>
      <c r="F1472"/>
      <c r="G1472"/>
      <c r="H1472"/>
      <c r="I1472"/>
      <c r="J1472"/>
      <c r="K1472"/>
      <c r="L1472"/>
      <c r="M1472"/>
      <c r="N1472"/>
      <c r="O1472"/>
      <c r="P1472"/>
      <c r="Q1472"/>
      <c r="R1472"/>
      <c r="S1472"/>
      <c r="T1472"/>
      <c r="U1472"/>
      <c r="V1472"/>
      <c r="W1472"/>
      <c r="X1472"/>
      <c r="Y1472"/>
      <c r="Z1472"/>
      <c r="AA1472"/>
      <c r="AB1472"/>
      <c r="AC1472"/>
      <c r="AD1472"/>
      <c r="AE1472"/>
      <c r="AF1472"/>
      <c r="AG1472"/>
      <c r="AH1472"/>
    </row>
    <row r="1473" spans="2:34" s="7" customFormat="1">
      <c r="B1473"/>
      <c r="C1473"/>
      <c r="D1473"/>
      <c r="E1473"/>
      <c r="F1473"/>
      <c r="G1473"/>
      <c r="H1473"/>
      <c r="I1473"/>
      <c r="J1473"/>
      <c r="K1473"/>
      <c r="L1473"/>
      <c r="M1473"/>
      <c r="N1473"/>
      <c r="O1473"/>
      <c r="P1473"/>
      <c r="Q1473"/>
      <c r="R1473"/>
      <c r="S1473"/>
      <c r="T1473"/>
      <c r="U1473"/>
      <c r="V1473"/>
      <c r="W1473"/>
      <c r="X1473"/>
      <c r="Y1473"/>
      <c r="Z1473"/>
      <c r="AA1473"/>
      <c r="AB1473"/>
      <c r="AC1473"/>
      <c r="AD1473"/>
      <c r="AE1473"/>
      <c r="AF1473"/>
      <c r="AG1473"/>
      <c r="AH1473"/>
    </row>
    <row r="1474" spans="2:34" s="7" customFormat="1">
      <c r="B1474"/>
      <c r="C1474"/>
      <c r="D1474"/>
      <c r="E1474"/>
      <c r="F1474"/>
      <c r="G1474"/>
      <c r="H1474"/>
      <c r="I1474"/>
      <c r="J1474"/>
      <c r="K1474"/>
      <c r="L1474"/>
      <c r="M1474"/>
      <c r="N1474"/>
      <c r="O1474"/>
      <c r="P1474"/>
      <c r="Q1474"/>
      <c r="R1474"/>
      <c r="S1474"/>
      <c r="T1474"/>
      <c r="U1474"/>
      <c r="V1474"/>
      <c r="W1474"/>
      <c r="X1474"/>
      <c r="Y1474"/>
      <c r="Z1474"/>
      <c r="AA1474"/>
      <c r="AB1474"/>
      <c r="AC1474"/>
      <c r="AD1474"/>
      <c r="AE1474"/>
      <c r="AF1474"/>
      <c r="AG1474"/>
      <c r="AH1474"/>
    </row>
    <row r="1475" spans="2:34" s="7" customFormat="1">
      <c r="B1475"/>
      <c r="C1475"/>
      <c r="D1475"/>
      <c r="E1475"/>
      <c r="F1475"/>
      <c r="G1475"/>
      <c r="H1475"/>
      <c r="I1475"/>
      <c r="J1475"/>
      <c r="K1475"/>
      <c r="L1475"/>
      <c r="M1475"/>
      <c r="N1475"/>
      <c r="O1475"/>
      <c r="P1475"/>
      <c r="Q1475"/>
      <c r="R1475"/>
      <c r="S1475"/>
      <c r="T1475"/>
      <c r="U1475"/>
      <c r="V1475"/>
      <c r="W1475"/>
      <c r="X1475"/>
      <c r="Y1475"/>
      <c r="Z1475"/>
      <c r="AA1475"/>
      <c r="AB1475"/>
      <c r="AC1475"/>
      <c r="AD1475"/>
      <c r="AE1475"/>
      <c r="AF1475"/>
      <c r="AG1475"/>
      <c r="AH1475"/>
    </row>
    <row r="1476" spans="2:34" s="7" customFormat="1">
      <c r="B1476"/>
      <c r="C1476"/>
      <c r="D1476"/>
      <c r="E1476"/>
      <c r="F1476"/>
      <c r="G1476"/>
      <c r="H1476"/>
      <c r="I1476"/>
      <c r="J1476"/>
      <c r="K1476"/>
      <c r="L1476"/>
      <c r="M1476"/>
      <c r="N1476"/>
      <c r="O1476"/>
      <c r="P1476"/>
      <c r="Q1476"/>
      <c r="R1476"/>
      <c r="S1476"/>
      <c r="T1476"/>
      <c r="U1476"/>
      <c r="V1476"/>
      <c r="W1476"/>
      <c r="X1476"/>
      <c r="Y1476"/>
      <c r="Z1476"/>
      <c r="AA1476"/>
      <c r="AB1476"/>
      <c r="AC1476"/>
      <c r="AD1476"/>
      <c r="AE1476"/>
      <c r="AF1476"/>
      <c r="AG1476"/>
      <c r="AH1476"/>
    </row>
    <row r="1477" spans="2:34" s="7" customFormat="1">
      <c r="B1477"/>
      <c r="C1477"/>
      <c r="D1477"/>
      <c r="E1477"/>
      <c r="F1477"/>
      <c r="G1477"/>
      <c r="H1477"/>
      <c r="I1477"/>
      <c r="J1477"/>
      <c r="K1477"/>
      <c r="L1477"/>
      <c r="M1477"/>
      <c r="N1477"/>
      <c r="O1477"/>
      <c r="P1477"/>
      <c r="Q1477"/>
      <c r="R1477"/>
      <c r="S1477"/>
      <c r="T1477"/>
      <c r="U1477"/>
      <c r="V1477"/>
      <c r="W1477"/>
      <c r="X1477"/>
      <c r="Y1477"/>
      <c r="Z1477"/>
      <c r="AA1477"/>
      <c r="AB1477"/>
      <c r="AC1477"/>
      <c r="AD1477"/>
      <c r="AE1477"/>
      <c r="AF1477"/>
      <c r="AG1477"/>
      <c r="AH1477"/>
    </row>
    <row r="1478" spans="2:34" s="7" customFormat="1">
      <c r="B1478"/>
      <c r="C1478"/>
      <c r="D1478"/>
      <c r="E1478"/>
      <c r="F1478"/>
      <c r="G1478"/>
      <c r="H1478"/>
      <c r="I1478"/>
      <c r="J1478"/>
      <c r="K1478"/>
      <c r="L1478"/>
      <c r="M1478"/>
      <c r="N1478"/>
      <c r="O1478"/>
      <c r="P1478"/>
      <c r="Q1478"/>
      <c r="R1478"/>
      <c r="S1478"/>
      <c r="T1478"/>
      <c r="U1478"/>
      <c r="V1478"/>
      <c r="W1478"/>
      <c r="X1478"/>
      <c r="Y1478"/>
      <c r="Z1478"/>
      <c r="AA1478"/>
      <c r="AB1478"/>
      <c r="AC1478"/>
      <c r="AD1478"/>
      <c r="AE1478"/>
      <c r="AF1478"/>
      <c r="AG1478"/>
      <c r="AH1478"/>
    </row>
    <row r="1479" spans="2:34" s="7" customFormat="1">
      <c r="B1479"/>
      <c r="C1479"/>
      <c r="D1479"/>
      <c r="E1479"/>
      <c r="F1479"/>
      <c r="G1479"/>
      <c r="H1479"/>
      <c r="I1479"/>
      <c r="J1479"/>
      <c r="K1479"/>
      <c r="L1479"/>
      <c r="M1479"/>
      <c r="N1479"/>
      <c r="O1479"/>
      <c r="P1479"/>
      <c r="Q1479"/>
      <c r="R1479"/>
      <c r="S1479"/>
      <c r="T1479"/>
      <c r="U1479"/>
      <c r="V1479"/>
      <c r="W1479"/>
      <c r="X1479"/>
      <c r="Y1479"/>
      <c r="Z1479"/>
      <c r="AA1479"/>
      <c r="AB1479"/>
      <c r="AC1479"/>
      <c r="AD1479"/>
      <c r="AE1479"/>
      <c r="AF1479"/>
      <c r="AG1479"/>
      <c r="AH1479"/>
    </row>
    <row r="1480" spans="2:34" s="7" customFormat="1">
      <c r="B1480"/>
      <c r="C1480"/>
      <c r="D1480"/>
      <c r="E1480"/>
      <c r="F1480"/>
      <c r="G1480"/>
      <c r="H1480"/>
      <c r="I1480"/>
      <c r="J1480"/>
      <c r="K1480"/>
      <c r="L1480"/>
      <c r="M1480"/>
      <c r="N1480"/>
      <c r="O1480"/>
      <c r="P1480"/>
      <c r="Q1480"/>
      <c r="R1480"/>
      <c r="S1480"/>
      <c r="T1480"/>
      <c r="U1480"/>
      <c r="V1480"/>
      <c r="W1480"/>
      <c r="X1480"/>
      <c r="Y1480"/>
      <c r="Z1480"/>
      <c r="AA1480"/>
      <c r="AB1480"/>
      <c r="AC1480"/>
      <c r="AD1480"/>
      <c r="AE1480"/>
      <c r="AF1480"/>
      <c r="AG1480"/>
      <c r="AH1480"/>
    </row>
    <row r="1481" spans="2:34" s="7" customFormat="1">
      <c r="B1481"/>
      <c r="C1481"/>
      <c r="D1481"/>
      <c r="E1481"/>
      <c r="F1481"/>
      <c r="G1481"/>
      <c r="H1481"/>
      <c r="I1481"/>
      <c r="J1481"/>
      <c r="K1481"/>
      <c r="L1481"/>
      <c r="M1481"/>
      <c r="N1481"/>
      <c r="O1481"/>
      <c r="P1481"/>
      <c r="Q1481"/>
      <c r="R1481"/>
      <c r="S1481"/>
      <c r="T1481"/>
      <c r="U1481"/>
      <c r="V1481"/>
      <c r="W1481"/>
      <c r="X1481"/>
      <c r="Y1481"/>
      <c r="Z1481"/>
      <c r="AA1481"/>
      <c r="AB1481"/>
      <c r="AC1481"/>
      <c r="AD1481"/>
      <c r="AE1481"/>
      <c r="AF1481"/>
      <c r="AG1481"/>
      <c r="AH1481"/>
    </row>
    <row r="1482" spans="2:34" s="7" customFormat="1">
      <c r="B1482"/>
      <c r="C1482"/>
      <c r="D1482"/>
      <c r="E1482"/>
      <c r="F1482"/>
      <c r="G1482"/>
      <c r="H1482"/>
      <c r="I1482"/>
      <c r="J1482"/>
      <c r="K1482"/>
      <c r="L1482"/>
      <c r="M1482"/>
      <c r="N1482"/>
      <c r="O1482"/>
      <c r="P1482"/>
      <c r="Q1482"/>
      <c r="R1482"/>
      <c r="S1482"/>
      <c r="T1482"/>
      <c r="U1482"/>
      <c r="V1482"/>
      <c r="W1482"/>
      <c r="X1482"/>
      <c r="Y1482"/>
      <c r="Z1482"/>
      <c r="AA1482"/>
      <c r="AB1482"/>
      <c r="AC1482"/>
      <c r="AD1482"/>
      <c r="AE1482"/>
      <c r="AF1482"/>
      <c r="AG1482"/>
      <c r="AH1482"/>
    </row>
    <row r="1483" spans="2:34" s="7" customFormat="1">
      <c r="B1483"/>
      <c r="C1483"/>
      <c r="D1483"/>
      <c r="E1483"/>
      <c r="F1483"/>
      <c r="G1483"/>
      <c r="H1483"/>
      <c r="I1483"/>
      <c r="J1483"/>
      <c r="K1483"/>
      <c r="L1483"/>
      <c r="M1483"/>
      <c r="N1483"/>
      <c r="O1483"/>
      <c r="P1483"/>
      <c r="Q1483"/>
      <c r="R1483"/>
      <c r="S1483"/>
      <c r="T1483"/>
      <c r="U1483"/>
      <c r="V1483"/>
      <c r="W1483"/>
      <c r="X1483"/>
      <c r="Y1483"/>
      <c r="Z1483"/>
      <c r="AA1483"/>
      <c r="AB1483"/>
      <c r="AC1483"/>
      <c r="AD1483"/>
      <c r="AE1483"/>
      <c r="AF1483"/>
      <c r="AG1483"/>
      <c r="AH1483"/>
    </row>
    <row r="1484" spans="2:34" s="7" customFormat="1">
      <c r="B1484"/>
      <c r="C1484"/>
      <c r="D1484"/>
      <c r="E1484"/>
      <c r="F1484"/>
      <c r="G1484"/>
      <c r="H1484"/>
      <c r="I1484"/>
      <c r="J1484"/>
      <c r="K1484"/>
      <c r="L1484"/>
      <c r="M1484"/>
      <c r="N1484"/>
      <c r="O1484"/>
      <c r="P1484"/>
      <c r="Q1484"/>
      <c r="R1484"/>
      <c r="S1484"/>
      <c r="T1484"/>
      <c r="U1484"/>
      <c r="V1484"/>
      <c r="W1484"/>
      <c r="X1484"/>
      <c r="Y1484"/>
      <c r="Z1484"/>
      <c r="AA1484"/>
      <c r="AB1484"/>
      <c r="AC1484"/>
      <c r="AD1484"/>
      <c r="AE1484"/>
      <c r="AF1484"/>
      <c r="AG1484"/>
      <c r="AH1484"/>
    </row>
    <row r="1485" spans="2:34" s="7" customFormat="1">
      <c r="B1485"/>
      <c r="C1485"/>
      <c r="D1485"/>
      <c r="E1485"/>
      <c r="F1485"/>
      <c r="G1485"/>
      <c r="H1485"/>
      <c r="I1485"/>
      <c r="J1485"/>
      <c r="K1485"/>
      <c r="L1485"/>
      <c r="M1485"/>
      <c r="N1485"/>
      <c r="O1485"/>
      <c r="P1485"/>
      <c r="Q1485"/>
      <c r="R1485"/>
      <c r="S1485"/>
      <c r="T1485"/>
      <c r="U1485"/>
      <c r="V1485"/>
      <c r="W1485"/>
      <c r="X1485"/>
      <c r="Y1485"/>
      <c r="Z1485"/>
      <c r="AA1485"/>
      <c r="AB1485"/>
      <c r="AC1485"/>
      <c r="AD1485"/>
      <c r="AE1485"/>
      <c r="AF1485"/>
      <c r="AG1485"/>
      <c r="AH1485"/>
    </row>
    <row r="1486" spans="2:34" s="7" customFormat="1">
      <c r="B1486"/>
      <c r="C1486"/>
      <c r="D1486"/>
      <c r="E1486"/>
      <c r="F1486"/>
      <c r="G1486"/>
      <c r="H1486"/>
      <c r="I1486"/>
      <c r="J1486"/>
      <c r="K1486"/>
      <c r="L1486"/>
      <c r="M1486"/>
      <c r="N1486"/>
      <c r="O1486"/>
      <c r="P1486"/>
      <c r="Q1486"/>
      <c r="R1486"/>
      <c r="S1486"/>
      <c r="T1486"/>
      <c r="U1486"/>
      <c r="V1486"/>
      <c r="W1486"/>
      <c r="X1486"/>
      <c r="Y1486"/>
      <c r="Z1486"/>
      <c r="AA1486"/>
      <c r="AB1486"/>
      <c r="AC1486"/>
      <c r="AD1486"/>
      <c r="AE1486"/>
      <c r="AF1486"/>
      <c r="AG1486"/>
      <c r="AH1486"/>
    </row>
    <row r="1487" spans="2:34" s="7" customFormat="1">
      <c r="B1487"/>
      <c r="C1487"/>
      <c r="D1487"/>
      <c r="E1487"/>
      <c r="F1487"/>
      <c r="G1487"/>
      <c r="H1487"/>
      <c r="I1487"/>
      <c r="J1487"/>
      <c r="K1487"/>
      <c r="L1487"/>
      <c r="M1487"/>
      <c r="N1487"/>
      <c r="O1487"/>
      <c r="P1487"/>
      <c r="Q1487"/>
      <c r="R1487"/>
      <c r="S1487"/>
      <c r="T1487"/>
      <c r="U1487"/>
      <c r="V1487"/>
      <c r="W1487"/>
      <c r="X1487"/>
      <c r="Y1487"/>
      <c r="Z1487"/>
      <c r="AA1487"/>
      <c r="AB1487"/>
      <c r="AC1487"/>
      <c r="AD1487"/>
      <c r="AE1487"/>
      <c r="AF1487"/>
      <c r="AG1487"/>
      <c r="AH1487"/>
    </row>
    <row r="1488" spans="2:34" s="7" customFormat="1">
      <c r="B1488"/>
      <c r="C1488"/>
      <c r="D1488"/>
      <c r="E1488"/>
      <c r="F1488"/>
      <c r="G1488"/>
      <c r="H1488"/>
      <c r="I1488"/>
      <c r="J1488"/>
      <c r="K1488"/>
      <c r="L1488"/>
      <c r="M1488"/>
      <c r="N1488"/>
      <c r="O1488"/>
      <c r="P1488"/>
      <c r="Q1488"/>
      <c r="R1488"/>
      <c r="S1488"/>
      <c r="T1488"/>
      <c r="U1488"/>
      <c r="V1488"/>
      <c r="W1488"/>
      <c r="X1488"/>
      <c r="Y1488"/>
      <c r="Z1488"/>
      <c r="AA1488"/>
      <c r="AB1488"/>
      <c r="AC1488"/>
      <c r="AD1488"/>
      <c r="AE1488"/>
      <c r="AF1488"/>
      <c r="AG1488"/>
      <c r="AH1488"/>
    </row>
    <row r="1489" spans="2:34" s="7" customFormat="1">
      <c r="B1489"/>
      <c r="C1489"/>
      <c r="D1489"/>
      <c r="E1489"/>
      <c r="F1489"/>
      <c r="G1489"/>
      <c r="H1489"/>
      <c r="I1489"/>
      <c r="J1489"/>
      <c r="K1489"/>
      <c r="L1489"/>
      <c r="M1489"/>
      <c r="N1489"/>
      <c r="O1489"/>
      <c r="P1489"/>
      <c r="Q1489"/>
      <c r="R1489"/>
      <c r="S1489"/>
      <c r="T1489"/>
      <c r="U1489"/>
      <c r="V1489"/>
      <c r="W1489"/>
      <c r="X1489"/>
      <c r="Y1489"/>
      <c r="Z1489"/>
      <c r="AA1489"/>
      <c r="AB1489"/>
      <c r="AC1489"/>
      <c r="AD1489"/>
      <c r="AE1489"/>
      <c r="AF1489"/>
      <c r="AG1489"/>
      <c r="AH1489"/>
    </row>
    <row r="1490" spans="2:34" s="7" customFormat="1">
      <c r="B1490"/>
      <c r="C1490"/>
      <c r="D1490"/>
      <c r="E1490"/>
      <c r="F1490"/>
      <c r="G1490"/>
      <c r="H1490"/>
      <c r="I1490"/>
      <c r="J1490"/>
      <c r="K1490"/>
      <c r="L1490"/>
      <c r="M1490"/>
      <c r="N1490"/>
      <c r="O1490"/>
      <c r="P1490"/>
      <c r="Q1490"/>
      <c r="R1490"/>
      <c r="S1490"/>
      <c r="T1490"/>
      <c r="U1490"/>
      <c r="V1490"/>
      <c r="W1490"/>
      <c r="X1490"/>
      <c r="Y1490"/>
      <c r="Z1490"/>
      <c r="AA1490"/>
      <c r="AB1490"/>
      <c r="AC1490"/>
      <c r="AD1490"/>
      <c r="AE1490"/>
      <c r="AF1490"/>
      <c r="AG1490"/>
      <c r="AH1490"/>
    </row>
    <row r="1491" spans="2:34" s="7" customFormat="1">
      <c r="B1491"/>
      <c r="C1491"/>
      <c r="D1491"/>
      <c r="E1491"/>
      <c r="F1491"/>
      <c r="G1491"/>
      <c r="H1491"/>
      <c r="I1491"/>
      <c r="J1491"/>
      <c r="K1491"/>
      <c r="L1491"/>
      <c r="M1491"/>
      <c r="N1491"/>
      <c r="O1491"/>
      <c r="P1491"/>
      <c r="Q1491"/>
      <c r="R1491"/>
      <c r="S1491"/>
      <c r="T1491"/>
      <c r="U1491"/>
      <c r="V1491"/>
      <c r="W1491"/>
      <c r="X1491"/>
      <c r="Y1491"/>
      <c r="Z1491"/>
      <c r="AA1491"/>
      <c r="AB1491"/>
      <c r="AC1491"/>
      <c r="AD1491"/>
      <c r="AE1491"/>
      <c r="AF1491"/>
      <c r="AG1491"/>
      <c r="AH1491"/>
    </row>
    <row r="1492" spans="2:34" s="7" customFormat="1">
      <c r="B1492"/>
      <c r="C1492"/>
      <c r="D1492"/>
      <c r="E1492"/>
      <c r="F1492"/>
      <c r="G1492"/>
      <c r="H1492"/>
      <c r="I1492"/>
      <c r="J1492"/>
      <c r="K1492"/>
      <c r="L1492"/>
      <c r="M1492"/>
      <c r="N1492"/>
      <c r="O1492"/>
      <c r="P1492"/>
      <c r="Q1492"/>
      <c r="R1492"/>
      <c r="S1492"/>
      <c r="T1492"/>
      <c r="U1492"/>
      <c r="V1492"/>
      <c r="W1492"/>
      <c r="X1492"/>
      <c r="Y1492"/>
      <c r="Z1492"/>
      <c r="AA1492"/>
      <c r="AB1492"/>
      <c r="AC1492"/>
      <c r="AD1492"/>
      <c r="AE1492"/>
      <c r="AF1492"/>
      <c r="AG1492"/>
      <c r="AH1492"/>
    </row>
    <row r="1493" spans="2:34" s="7" customFormat="1">
      <c r="B1493"/>
      <c r="C1493"/>
      <c r="D1493"/>
      <c r="E1493"/>
      <c r="F1493"/>
      <c r="G1493"/>
      <c r="H1493"/>
      <c r="I1493"/>
      <c r="J1493"/>
      <c r="K1493"/>
      <c r="L1493"/>
      <c r="M1493"/>
      <c r="N1493"/>
      <c r="O1493"/>
      <c r="P1493"/>
      <c r="Q1493"/>
      <c r="R1493"/>
      <c r="S1493"/>
      <c r="T1493"/>
      <c r="U1493"/>
      <c r="V1493"/>
      <c r="W1493"/>
      <c r="X1493"/>
      <c r="Y1493"/>
      <c r="Z1493"/>
      <c r="AA1493"/>
      <c r="AB1493"/>
      <c r="AC1493"/>
      <c r="AD1493"/>
      <c r="AE1493"/>
      <c r="AF1493"/>
      <c r="AG1493"/>
      <c r="AH1493"/>
    </row>
    <row r="1494" spans="2:34" s="7" customFormat="1">
      <c r="B1494"/>
      <c r="C1494"/>
      <c r="D1494"/>
      <c r="E1494"/>
      <c r="F1494"/>
      <c r="G1494"/>
      <c r="H1494"/>
      <c r="I1494"/>
      <c r="J1494"/>
      <c r="K1494"/>
      <c r="L1494"/>
      <c r="M1494"/>
      <c r="N1494"/>
      <c r="O1494"/>
      <c r="P1494"/>
      <c r="Q1494"/>
      <c r="R1494"/>
      <c r="S1494"/>
      <c r="T1494"/>
      <c r="U1494"/>
      <c r="V1494"/>
      <c r="W1494"/>
      <c r="X1494"/>
      <c r="Y1494"/>
      <c r="Z1494"/>
      <c r="AA1494"/>
      <c r="AB1494"/>
      <c r="AC1494"/>
      <c r="AD1494"/>
      <c r="AE1494"/>
      <c r="AF1494"/>
      <c r="AG1494"/>
      <c r="AH1494"/>
    </row>
    <row r="1495" spans="2:34" s="7" customFormat="1">
      <c r="B1495"/>
      <c r="C1495"/>
      <c r="D1495"/>
      <c r="E1495"/>
      <c r="F1495"/>
      <c r="G1495"/>
      <c r="H1495"/>
      <c r="I1495"/>
      <c r="J1495"/>
      <c r="K1495"/>
      <c r="L1495"/>
      <c r="M1495"/>
      <c r="N1495"/>
      <c r="O1495"/>
      <c r="P1495"/>
      <c r="Q1495"/>
      <c r="R1495"/>
      <c r="S1495"/>
      <c r="T1495"/>
      <c r="U1495"/>
      <c r="V1495"/>
      <c r="W1495"/>
      <c r="X1495"/>
      <c r="Y1495"/>
      <c r="Z1495"/>
      <c r="AA1495"/>
      <c r="AB1495"/>
      <c r="AC1495"/>
      <c r="AD1495"/>
      <c r="AE1495"/>
      <c r="AF1495"/>
      <c r="AG1495"/>
      <c r="AH1495"/>
    </row>
    <row r="1496" spans="2:34" s="7" customFormat="1">
      <c r="B1496"/>
      <c r="C1496"/>
      <c r="D1496"/>
      <c r="E1496"/>
      <c r="F1496"/>
      <c r="G1496"/>
      <c r="H1496"/>
      <c r="I1496"/>
      <c r="J1496"/>
      <c r="K1496"/>
      <c r="L1496"/>
      <c r="M1496"/>
      <c r="N1496"/>
      <c r="O1496"/>
      <c r="P1496"/>
      <c r="Q1496"/>
      <c r="R1496"/>
      <c r="S1496"/>
      <c r="T1496"/>
      <c r="U1496"/>
      <c r="V1496"/>
      <c r="W1496"/>
      <c r="X1496"/>
      <c r="Y1496"/>
      <c r="Z1496"/>
      <c r="AA1496"/>
      <c r="AB1496"/>
      <c r="AC1496"/>
      <c r="AD1496"/>
      <c r="AE1496"/>
      <c r="AF1496"/>
      <c r="AG1496"/>
      <c r="AH1496"/>
    </row>
    <row r="1497" spans="2:34" s="7" customFormat="1">
      <c r="B1497"/>
      <c r="C1497"/>
      <c r="D1497"/>
      <c r="E1497"/>
      <c r="F1497"/>
      <c r="G1497"/>
      <c r="H1497"/>
      <c r="I1497"/>
      <c r="J1497"/>
      <c r="K1497"/>
      <c r="L1497"/>
      <c r="M1497"/>
      <c r="N1497"/>
      <c r="O1497"/>
      <c r="P1497"/>
      <c r="Q1497"/>
      <c r="R1497"/>
      <c r="S1497"/>
      <c r="T1497"/>
      <c r="U1497"/>
      <c r="V1497"/>
      <c r="W1497"/>
      <c r="X1497"/>
      <c r="Y1497"/>
      <c r="Z1497"/>
      <c r="AA1497"/>
      <c r="AB1497"/>
      <c r="AC1497"/>
      <c r="AD1497"/>
      <c r="AE1497"/>
      <c r="AF1497"/>
      <c r="AG1497"/>
      <c r="AH1497"/>
    </row>
    <row r="1498" spans="2:34" s="7" customFormat="1">
      <c r="B1498"/>
      <c r="C1498"/>
      <c r="D1498"/>
      <c r="E1498"/>
      <c r="F1498"/>
      <c r="G1498"/>
      <c r="H1498"/>
      <c r="I1498"/>
      <c r="J1498"/>
      <c r="K1498"/>
      <c r="L1498"/>
      <c r="M1498"/>
      <c r="N1498"/>
      <c r="O1498"/>
      <c r="P1498"/>
      <c r="Q1498"/>
      <c r="R1498"/>
      <c r="S1498"/>
      <c r="T1498"/>
      <c r="U1498"/>
      <c r="V1498"/>
      <c r="W1498"/>
      <c r="X1498"/>
      <c r="Y1498"/>
      <c r="Z1498"/>
      <c r="AA1498"/>
      <c r="AB1498"/>
      <c r="AC1498"/>
      <c r="AD1498"/>
      <c r="AE1498"/>
      <c r="AF1498"/>
      <c r="AG1498"/>
      <c r="AH1498"/>
    </row>
    <row r="1499" spans="2:34" s="7" customFormat="1">
      <c r="B1499"/>
      <c r="C1499"/>
      <c r="D1499"/>
      <c r="E1499"/>
      <c r="F1499"/>
      <c r="G1499"/>
      <c r="H1499"/>
      <c r="I1499"/>
      <c r="J1499"/>
      <c r="K1499"/>
      <c r="L1499"/>
      <c r="M1499"/>
      <c r="N1499"/>
      <c r="O1499"/>
      <c r="P1499"/>
      <c r="Q1499"/>
      <c r="R1499"/>
      <c r="S1499"/>
      <c r="T1499"/>
      <c r="U1499"/>
      <c r="V1499"/>
      <c r="W1499"/>
      <c r="X1499"/>
      <c r="Y1499"/>
      <c r="Z1499"/>
      <c r="AA1499"/>
      <c r="AB1499"/>
      <c r="AC1499"/>
      <c r="AD1499"/>
      <c r="AE1499"/>
      <c r="AF1499"/>
      <c r="AG1499"/>
      <c r="AH1499"/>
    </row>
    <row r="1500" spans="2:34" s="7" customFormat="1">
      <c r="B1500"/>
      <c r="C1500"/>
      <c r="D1500"/>
      <c r="E1500"/>
      <c r="F1500"/>
      <c r="G1500"/>
      <c r="H1500"/>
      <c r="I1500"/>
      <c r="J1500"/>
      <c r="K1500"/>
      <c r="L1500"/>
      <c r="M1500"/>
      <c r="N1500"/>
      <c r="O1500"/>
      <c r="P1500"/>
      <c r="Q1500"/>
      <c r="R1500"/>
      <c r="S1500"/>
      <c r="T1500"/>
      <c r="U1500"/>
      <c r="V1500"/>
      <c r="W1500"/>
      <c r="X1500"/>
      <c r="Y1500"/>
      <c r="Z1500"/>
      <c r="AA1500"/>
      <c r="AB1500"/>
      <c r="AC1500"/>
      <c r="AD1500"/>
      <c r="AE1500"/>
      <c r="AF1500"/>
      <c r="AG1500"/>
      <c r="AH1500"/>
    </row>
    <row r="1501" spans="2:34" s="7" customFormat="1">
      <c r="B1501"/>
      <c r="C1501"/>
      <c r="D1501"/>
      <c r="E1501"/>
      <c r="F1501"/>
      <c r="G1501"/>
      <c r="H1501"/>
      <c r="I1501"/>
      <c r="J1501"/>
      <c r="K1501"/>
      <c r="L1501"/>
      <c r="M1501"/>
      <c r="N1501"/>
      <c r="O1501"/>
      <c r="P1501"/>
      <c r="Q1501"/>
      <c r="R1501"/>
      <c r="S1501"/>
      <c r="T1501"/>
      <c r="U1501"/>
      <c r="V1501"/>
      <c r="W1501"/>
      <c r="X1501"/>
      <c r="Y1501"/>
      <c r="Z1501"/>
      <c r="AA1501"/>
      <c r="AB1501"/>
      <c r="AC1501"/>
      <c r="AD1501"/>
      <c r="AE1501"/>
      <c r="AF1501"/>
      <c r="AG1501"/>
      <c r="AH1501"/>
    </row>
    <row r="1502" spans="2:34" s="7" customFormat="1">
      <c r="B1502"/>
      <c r="C1502"/>
      <c r="D1502"/>
      <c r="E1502"/>
      <c r="F1502"/>
      <c r="G1502"/>
      <c r="H1502"/>
      <c r="I1502"/>
      <c r="J1502"/>
      <c r="K1502"/>
      <c r="L1502"/>
      <c r="M1502"/>
      <c r="N1502"/>
      <c r="O1502"/>
      <c r="P1502"/>
      <c r="Q1502"/>
      <c r="R1502"/>
      <c r="S1502"/>
      <c r="T1502"/>
      <c r="U1502"/>
      <c r="V1502"/>
      <c r="W1502"/>
      <c r="X1502"/>
      <c r="Y1502"/>
      <c r="Z1502"/>
      <c r="AA1502"/>
      <c r="AB1502"/>
      <c r="AC1502"/>
      <c r="AD1502"/>
      <c r="AE1502"/>
      <c r="AF1502"/>
      <c r="AG1502"/>
      <c r="AH1502"/>
    </row>
    <row r="1503" spans="2:34" s="7" customFormat="1">
      <c r="B1503"/>
      <c r="C1503"/>
      <c r="D1503"/>
      <c r="E1503"/>
      <c r="F1503"/>
      <c r="G1503"/>
      <c r="H1503"/>
      <c r="I1503"/>
      <c r="J1503"/>
      <c r="K1503"/>
      <c r="L1503"/>
      <c r="M1503"/>
      <c r="N1503"/>
      <c r="O1503"/>
      <c r="P1503"/>
      <c r="Q1503"/>
      <c r="R1503"/>
      <c r="S1503"/>
      <c r="T1503"/>
      <c r="U1503"/>
      <c r="V1503"/>
      <c r="W1503"/>
      <c r="X1503"/>
      <c r="Y1503"/>
      <c r="Z1503"/>
      <c r="AA1503"/>
      <c r="AB1503"/>
      <c r="AC1503"/>
      <c r="AD1503"/>
      <c r="AE1503"/>
      <c r="AF1503"/>
      <c r="AG1503"/>
      <c r="AH1503"/>
    </row>
    <row r="1504" spans="2:34" s="7" customFormat="1">
      <c r="B1504"/>
      <c r="C1504"/>
      <c r="D1504"/>
      <c r="E1504"/>
      <c r="F1504"/>
      <c r="G1504"/>
      <c r="H1504"/>
      <c r="I1504"/>
      <c r="J1504"/>
      <c r="K1504"/>
      <c r="L1504"/>
      <c r="M1504"/>
      <c r="N1504"/>
      <c r="O1504"/>
      <c r="P1504"/>
      <c r="Q1504"/>
      <c r="R1504"/>
      <c r="S1504"/>
      <c r="T1504"/>
      <c r="U1504"/>
      <c r="V1504"/>
      <c r="W1504"/>
      <c r="X1504"/>
      <c r="Y1504"/>
      <c r="Z1504"/>
      <c r="AA1504"/>
      <c r="AB1504"/>
      <c r="AC1504"/>
      <c r="AD1504"/>
      <c r="AE1504"/>
      <c r="AF1504"/>
      <c r="AG1504"/>
      <c r="AH1504"/>
    </row>
    <row r="1505" spans="2:34" s="7" customFormat="1">
      <c r="B1505"/>
      <c r="C1505"/>
      <c r="D1505"/>
      <c r="E1505"/>
      <c r="F1505"/>
      <c r="G1505"/>
      <c r="H1505"/>
      <c r="I1505"/>
      <c r="J1505"/>
      <c r="K1505"/>
      <c r="L1505"/>
      <c r="M1505"/>
      <c r="N1505"/>
      <c r="O1505"/>
      <c r="P1505"/>
      <c r="Q1505"/>
      <c r="R1505"/>
      <c r="S1505"/>
      <c r="T1505"/>
      <c r="U1505"/>
      <c r="V1505"/>
      <c r="W1505"/>
      <c r="X1505"/>
      <c r="Y1505"/>
      <c r="Z1505"/>
      <c r="AA1505"/>
      <c r="AB1505"/>
      <c r="AC1505"/>
      <c r="AD1505"/>
      <c r="AE1505"/>
      <c r="AF1505"/>
      <c r="AG1505"/>
      <c r="AH1505"/>
    </row>
    <row r="1506" spans="2:34" s="7" customFormat="1">
      <c r="B1506"/>
      <c r="C1506"/>
      <c r="D1506"/>
      <c r="E1506"/>
      <c r="F1506"/>
      <c r="G1506"/>
      <c r="H1506"/>
      <c r="I1506"/>
      <c r="J1506"/>
      <c r="K1506"/>
      <c r="L1506"/>
      <c r="M1506"/>
      <c r="N1506"/>
      <c r="O1506"/>
      <c r="P1506"/>
      <c r="Q1506"/>
      <c r="R1506"/>
      <c r="S1506"/>
      <c r="T1506"/>
      <c r="U1506"/>
      <c r="V1506"/>
      <c r="W1506"/>
      <c r="X1506"/>
      <c r="Y1506"/>
      <c r="Z1506"/>
      <c r="AA1506"/>
      <c r="AB1506"/>
      <c r="AC1506"/>
      <c r="AD1506"/>
      <c r="AE1506"/>
      <c r="AF1506"/>
      <c r="AG1506"/>
      <c r="AH1506"/>
    </row>
    <row r="1507" spans="2:34" s="7" customFormat="1">
      <c r="B1507"/>
      <c r="C1507"/>
      <c r="D1507"/>
      <c r="E1507"/>
      <c r="F1507"/>
      <c r="G1507"/>
      <c r="H1507"/>
      <c r="I1507"/>
      <c r="J1507"/>
      <c r="K1507"/>
      <c r="L1507"/>
      <c r="M1507"/>
      <c r="N1507"/>
      <c r="O1507"/>
      <c r="P1507"/>
      <c r="Q1507"/>
      <c r="R1507"/>
      <c r="S1507"/>
      <c r="T1507"/>
      <c r="U1507"/>
      <c r="V1507"/>
      <c r="W1507"/>
      <c r="X1507"/>
      <c r="Y1507"/>
      <c r="Z1507"/>
      <c r="AA1507"/>
      <c r="AB1507"/>
      <c r="AC1507"/>
      <c r="AD1507"/>
      <c r="AE1507"/>
      <c r="AF1507"/>
      <c r="AG1507"/>
      <c r="AH1507"/>
    </row>
    <row r="1508" spans="2:34" s="7" customFormat="1">
      <c r="B1508"/>
      <c r="C1508"/>
      <c r="D1508"/>
      <c r="E1508"/>
      <c r="F1508"/>
      <c r="G1508"/>
      <c r="H1508"/>
      <c r="I1508"/>
      <c r="J1508"/>
      <c r="K1508"/>
      <c r="L1508"/>
      <c r="M1508"/>
      <c r="N1508"/>
      <c r="O1508"/>
      <c r="P1508"/>
      <c r="Q1508"/>
      <c r="R1508"/>
      <c r="S1508"/>
      <c r="T1508"/>
      <c r="U1508"/>
      <c r="V1508"/>
      <c r="W1508"/>
      <c r="X1508"/>
      <c r="Y1508"/>
      <c r="Z1508"/>
      <c r="AA1508"/>
      <c r="AB1508"/>
      <c r="AC1508"/>
      <c r="AD1508"/>
      <c r="AE1508"/>
      <c r="AF1508"/>
      <c r="AG1508"/>
      <c r="AH1508"/>
    </row>
    <row r="1509" spans="2:34" s="7" customFormat="1">
      <c r="B1509"/>
      <c r="C1509"/>
      <c r="D1509"/>
      <c r="E1509"/>
      <c r="F1509"/>
      <c r="G1509"/>
      <c r="H1509"/>
      <c r="I1509"/>
      <c r="J1509"/>
      <c r="K1509"/>
      <c r="L1509"/>
      <c r="M1509"/>
      <c r="N1509"/>
      <c r="O1509"/>
      <c r="P1509"/>
      <c r="Q1509"/>
      <c r="R1509"/>
      <c r="S1509"/>
      <c r="T1509"/>
      <c r="U1509"/>
      <c r="V1509"/>
      <c r="W1509"/>
      <c r="X1509"/>
      <c r="Y1509"/>
      <c r="Z1509"/>
      <c r="AA1509"/>
      <c r="AB1509"/>
      <c r="AC1509"/>
      <c r="AD1509"/>
      <c r="AE1509"/>
      <c r="AF1509"/>
      <c r="AG1509"/>
      <c r="AH1509"/>
    </row>
    <row r="1510" spans="2:34" s="7" customFormat="1">
      <c r="B1510"/>
      <c r="C1510"/>
      <c r="D1510"/>
      <c r="E1510"/>
      <c r="F1510"/>
      <c r="G1510"/>
      <c r="H1510"/>
      <c r="I1510"/>
      <c r="J1510"/>
      <c r="K1510"/>
      <c r="L1510"/>
      <c r="M1510"/>
      <c r="N1510"/>
      <c r="O1510"/>
      <c r="P1510"/>
      <c r="Q1510"/>
      <c r="R1510"/>
      <c r="S1510"/>
      <c r="T1510"/>
      <c r="U1510"/>
      <c r="V1510"/>
      <c r="W1510"/>
      <c r="X1510"/>
      <c r="Y1510"/>
      <c r="Z1510"/>
      <c r="AA1510"/>
      <c r="AB1510"/>
      <c r="AC1510"/>
      <c r="AD1510"/>
      <c r="AE1510"/>
      <c r="AF1510"/>
      <c r="AG1510"/>
      <c r="AH1510"/>
    </row>
    <row r="1511" spans="2:34" s="7" customFormat="1">
      <c r="B1511"/>
      <c r="C1511"/>
      <c r="D1511"/>
      <c r="E1511"/>
      <c r="F1511"/>
      <c r="G1511"/>
      <c r="H1511"/>
      <c r="I1511"/>
      <c r="J1511"/>
      <c r="K1511"/>
      <c r="L1511"/>
      <c r="M1511"/>
      <c r="N1511"/>
      <c r="O1511"/>
      <c r="P1511"/>
      <c r="Q1511"/>
      <c r="R1511"/>
      <c r="S1511"/>
      <c r="T1511"/>
      <c r="U1511"/>
      <c r="V1511"/>
      <c r="W1511"/>
      <c r="X1511"/>
      <c r="Y1511"/>
      <c r="Z1511"/>
      <c r="AA1511"/>
      <c r="AB1511"/>
      <c r="AC1511"/>
      <c r="AD1511"/>
      <c r="AE1511"/>
      <c r="AF1511"/>
      <c r="AG1511"/>
      <c r="AH1511"/>
    </row>
    <row r="1512" spans="2:34" s="7" customFormat="1">
      <c r="B1512"/>
      <c r="C1512"/>
      <c r="D1512"/>
      <c r="E1512"/>
      <c r="F1512"/>
      <c r="G1512"/>
      <c r="H1512"/>
      <c r="I1512"/>
      <c r="J1512"/>
      <c r="K1512"/>
      <c r="L1512"/>
      <c r="M1512"/>
      <c r="N1512"/>
      <c r="O1512"/>
      <c r="P1512"/>
      <c r="Q1512"/>
      <c r="R1512"/>
      <c r="S1512"/>
      <c r="T1512"/>
      <c r="U1512"/>
      <c r="V1512"/>
      <c r="W1512"/>
      <c r="X1512"/>
      <c r="Y1512"/>
      <c r="Z1512"/>
      <c r="AA1512"/>
      <c r="AB1512"/>
      <c r="AC1512"/>
      <c r="AD1512"/>
      <c r="AE1512"/>
      <c r="AF1512"/>
      <c r="AG1512"/>
      <c r="AH1512"/>
    </row>
    <row r="1513" spans="2:34" s="7" customFormat="1">
      <c r="B1513"/>
      <c r="C1513"/>
      <c r="D1513"/>
      <c r="E1513"/>
      <c r="F1513"/>
      <c r="G1513"/>
      <c r="H1513"/>
      <c r="I1513"/>
      <c r="J1513"/>
      <c r="K1513"/>
      <c r="L1513"/>
      <c r="M1513"/>
      <c r="N1513"/>
      <c r="O1513"/>
      <c r="P1513"/>
      <c r="Q1513"/>
      <c r="R1513"/>
      <c r="S1513"/>
      <c r="T1513"/>
      <c r="U1513"/>
      <c r="V1513"/>
      <c r="W1513"/>
      <c r="X1513"/>
      <c r="Y1513"/>
      <c r="Z1513"/>
      <c r="AA1513"/>
      <c r="AB1513"/>
      <c r="AC1513"/>
      <c r="AD1513"/>
      <c r="AE1513"/>
      <c r="AF1513"/>
      <c r="AG1513"/>
      <c r="AH1513"/>
    </row>
    <row r="1514" spans="2:34" s="7" customFormat="1">
      <c r="B1514"/>
      <c r="C1514"/>
      <c r="D1514"/>
      <c r="E1514"/>
      <c r="F1514"/>
      <c r="G1514"/>
      <c r="H1514"/>
      <c r="I1514"/>
      <c r="J1514"/>
      <c r="K1514"/>
      <c r="L1514"/>
      <c r="M1514"/>
      <c r="N1514"/>
      <c r="O1514"/>
      <c r="P1514"/>
      <c r="Q1514"/>
      <c r="R1514"/>
      <c r="S1514"/>
      <c r="T1514"/>
      <c r="U1514"/>
      <c r="V1514"/>
      <c r="W1514"/>
      <c r="X1514"/>
      <c r="Y1514"/>
      <c r="Z1514"/>
      <c r="AA1514"/>
      <c r="AB1514"/>
      <c r="AC1514"/>
      <c r="AD1514"/>
      <c r="AE1514"/>
      <c r="AF1514"/>
      <c r="AG1514"/>
      <c r="AH1514"/>
    </row>
    <row r="1515" spans="2:34" s="7" customFormat="1">
      <c r="B1515"/>
      <c r="C1515"/>
      <c r="D1515"/>
      <c r="E1515"/>
      <c r="F1515"/>
      <c r="G1515"/>
      <c r="H1515"/>
      <c r="I1515"/>
      <c r="J1515"/>
      <c r="K1515"/>
      <c r="L1515"/>
      <c r="M1515"/>
      <c r="N1515"/>
      <c r="O1515"/>
      <c r="P1515"/>
      <c r="Q1515"/>
      <c r="R1515"/>
      <c r="S1515"/>
      <c r="T1515"/>
      <c r="U1515"/>
      <c r="V1515"/>
      <c r="W1515"/>
      <c r="X1515"/>
      <c r="Y1515"/>
      <c r="Z1515"/>
      <c r="AA1515"/>
      <c r="AB1515"/>
      <c r="AC1515"/>
      <c r="AD1515"/>
      <c r="AE1515"/>
      <c r="AF1515"/>
      <c r="AG1515"/>
      <c r="AH1515"/>
    </row>
    <row r="1516" spans="2:34" s="7" customFormat="1">
      <c r="B1516"/>
      <c r="C1516"/>
      <c r="D1516"/>
      <c r="E1516"/>
      <c r="F1516"/>
      <c r="G1516"/>
      <c r="H1516"/>
      <c r="I1516"/>
      <c r="J1516"/>
      <c r="K1516"/>
      <c r="L1516"/>
      <c r="M1516"/>
      <c r="N1516"/>
      <c r="O1516"/>
      <c r="P1516"/>
      <c r="Q1516"/>
      <c r="R1516"/>
      <c r="S1516"/>
      <c r="T1516"/>
      <c r="U1516"/>
      <c r="V1516"/>
      <c r="W1516"/>
      <c r="X1516"/>
      <c r="Y1516"/>
      <c r="Z1516"/>
      <c r="AA1516"/>
      <c r="AB1516"/>
      <c r="AC1516"/>
      <c r="AD1516"/>
      <c r="AE1516"/>
      <c r="AF1516"/>
      <c r="AG1516"/>
      <c r="AH1516"/>
    </row>
    <row r="1517" spans="2:34" s="7" customFormat="1">
      <c r="B1517"/>
      <c r="C1517"/>
      <c r="D1517"/>
      <c r="E1517"/>
      <c r="F1517"/>
      <c r="G1517"/>
      <c r="H1517"/>
      <c r="I1517"/>
      <c r="J1517"/>
      <c r="K1517"/>
      <c r="L1517"/>
      <c r="M1517"/>
      <c r="N1517"/>
      <c r="O1517"/>
      <c r="P1517"/>
      <c r="Q1517"/>
      <c r="R1517"/>
      <c r="S1517"/>
      <c r="T1517"/>
      <c r="U1517"/>
      <c r="V1517"/>
      <c r="W1517"/>
      <c r="X1517"/>
      <c r="Y1517"/>
      <c r="Z1517"/>
      <c r="AA1517"/>
      <c r="AB1517"/>
      <c r="AC1517"/>
      <c r="AD1517"/>
      <c r="AE1517"/>
      <c r="AF1517"/>
      <c r="AG1517"/>
      <c r="AH1517"/>
    </row>
    <row r="1518" spans="2:34" s="7" customFormat="1">
      <c r="B1518"/>
      <c r="C1518"/>
      <c r="D1518"/>
      <c r="E1518"/>
      <c r="F1518"/>
      <c r="G1518"/>
      <c r="H1518"/>
      <c r="I1518"/>
      <c r="J1518"/>
      <c r="K1518"/>
      <c r="L1518"/>
      <c r="M1518"/>
      <c r="N1518"/>
      <c r="O1518"/>
      <c r="P1518"/>
      <c r="Q1518"/>
      <c r="R1518"/>
      <c r="S1518"/>
      <c r="T1518"/>
      <c r="U1518"/>
      <c r="V1518"/>
      <c r="W1518"/>
      <c r="X1518"/>
      <c r="Y1518"/>
      <c r="Z1518"/>
      <c r="AA1518"/>
      <c r="AB1518"/>
      <c r="AC1518"/>
      <c r="AD1518"/>
      <c r="AE1518"/>
      <c r="AF1518"/>
      <c r="AG1518"/>
      <c r="AH1518"/>
    </row>
    <row r="1519" spans="2:34" s="7" customFormat="1">
      <c r="B1519"/>
      <c r="C1519"/>
      <c r="D1519"/>
      <c r="E1519"/>
      <c r="F1519"/>
      <c r="G1519"/>
      <c r="H1519"/>
      <c r="I1519"/>
      <c r="J1519"/>
      <c r="K1519"/>
      <c r="L1519"/>
      <c r="M1519"/>
      <c r="N1519"/>
      <c r="O1519"/>
      <c r="P1519"/>
      <c r="Q1519"/>
      <c r="R1519"/>
      <c r="S1519"/>
      <c r="T1519"/>
      <c r="U1519"/>
      <c r="V1519"/>
      <c r="W1519"/>
      <c r="X1519"/>
      <c r="Y1519"/>
      <c r="Z1519"/>
      <c r="AA1519"/>
      <c r="AB1519"/>
      <c r="AC1519"/>
      <c r="AD1519"/>
      <c r="AE1519"/>
      <c r="AF1519"/>
      <c r="AG1519"/>
      <c r="AH1519"/>
    </row>
    <row r="1520" spans="2:34" s="7" customFormat="1">
      <c r="B1520"/>
      <c r="C1520"/>
      <c r="D1520"/>
      <c r="E1520"/>
      <c r="F1520"/>
      <c r="G1520"/>
      <c r="H1520"/>
      <c r="I1520"/>
      <c r="J1520"/>
      <c r="K1520"/>
      <c r="L1520"/>
      <c r="M1520"/>
      <c r="N1520"/>
      <c r="O1520"/>
      <c r="P1520"/>
      <c r="Q1520"/>
      <c r="R1520"/>
      <c r="S1520"/>
      <c r="T1520"/>
      <c r="U1520"/>
      <c r="V1520"/>
      <c r="W1520"/>
      <c r="X1520"/>
      <c r="Y1520"/>
      <c r="Z1520"/>
      <c r="AA1520"/>
      <c r="AB1520"/>
      <c r="AC1520"/>
      <c r="AD1520"/>
      <c r="AE1520"/>
      <c r="AF1520"/>
      <c r="AG1520"/>
      <c r="AH1520"/>
    </row>
    <row r="1521" spans="2:34" s="7" customFormat="1">
      <c r="B1521"/>
      <c r="C1521"/>
      <c r="D1521"/>
      <c r="E1521"/>
      <c r="F1521"/>
      <c r="G1521"/>
      <c r="H1521"/>
      <c r="I1521"/>
      <c r="J1521"/>
      <c r="K1521"/>
      <c r="L1521"/>
      <c r="M1521"/>
      <c r="N1521"/>
      <c r="O1521"/>
      <c r="P1521"/>
      <c r="Q1521"/>
      <c r="R1521"/>
      <c r="S1521"/>
      <c r="T1521"/>
      <c r="U1521"/>
      <c r="V1521"/>
      <c r="W1521"/>
      <c r="X1521"/>
      <c r="Y1521"/>
      <c r="Z1521"/>
      <c r="AA1521"/>
      <c r="AB1521"/>
      <c r="AC1521"/>
      <c r="AD1521"/>
      <c r="AE1521"/>
      <c r="AF1521"/>
      <c r="AG1521"/>
      <c r="AH1521"/>
    </row>
    <row r="1522" spans="2:34" s="7" customFormat="1">
      <c r="B1522"/>
      <c r="C1522"/>
      <c r="D1522"/>
      <c r="E1522"/>
      <c r="F1522"/>
      <c r="G1522"/>
      <c r="H1522"/>
      <c r="I1522"/>
      <c r="J1522"/>
      <c r="K1522"/>
      <c r="L1522"/>
      <c r="M1522"/>
      <c r="N1522"/>
      <c r="O1522"/>
      <c r="P1522"/>
      <c r="Q1522"/>
      <c r="R1522"/>
      <c r="S1522"/>
      <c r="T1522"/>
      <c r="U1522"/>
      <c r="V1522"/>
      <c r="W1522"/>
      <c r="X1522"/>
      <c r="Y1522"/>
      <c r="Z1522"/>
      <c r="AA1522"/>
      <c r="AB1522"/>
      <c r="AC1522"/>
      <c r="AD1522"/>
      <c r="AE1522"/>
      <c r="AF1522"/>
      <c r="AG1522"/>
      <c r="AH1522"/>
    </row>
    <row r="1523" spans="2:34" s="7" customFormat="1">
      <c r="B1523"/>
      <c r="C1523"/>
      <c r="D1523"/>
      <c r="E1523"/>
      <c r="F1523"/>
      <c r="G1523"/>
      <c r="H1523"/>
      <c r="I1523"/>
      <c r="J1523"/>
      <c r="K1523"/>
      <c r="L1523"/>
      <c r="M1523"/>
      <c r="N1523"/>
      <c r="O1523"/>
      <c r="P1523"/>
      <c r="Q1523"/>
      <c r="R1523"/>
      <c r="S1523"/>
      <c r="T1523"/>
      <c r="U1523"/>
      <c r="V1523"/>
      <c r="W1523"/>
      <c r="X1523"/>
      <c r="Y1523"/>
      <c r="Z1523"/>
      <c r="AA1523"/>
      <c r="AB1523"/>
      <c r="AC1523"/>
      <c r="AD1523"/>
      <c r="AE1523"/>
      <c r="AF1523"/>
      <c r="AG1523"/>
      <c r="AH1523"/>
    </row>
    <row r="1524" spans="2:34" s="7" customFormat="1">
      <c r="B1524"/>
      <c r="C1524"/>
      <c r="D1524"/>
      <c r="E1524"/>
      <c r="F1524"/>
      <c r="G1524"/>
      <c r="H1524"/>
      <c r="I1524"/>
      <c r="J1524"/>
      <c r="K1524"/>
      <c r="L1524"/>
      <c r="M1524"/>
      <c r="N1524"/>
      <c r="O1524"/>
      <c r="P1524"/>
      <c r="Q1524"/>
      <c r="R1524"/>
      <c r="S1524"/>
      <c r="T1524"/>
      <c r="U1524"/>
      <c r="V1524"/>
      <c r="W1524"/>
      <c r="X1524"/>
      <c r="Y1524"/>
      <c r="Z1524"/>
      <c r="AA1524"/>
      <c r="AB1524"/>
      <c r="AC1524"/>
      <c r="AD1524"/>
      <c r="AE1524"/>
      <c r="AF1524"/>
      <c r="AG1524"/>
      <c r="AH1524"/>
    </row>
    <row r="1525" spans="2:34" s="7" customFormat="1">
      <c r="B1525"/>
      <c r="C1525"/>
      <c r="D1525"/>
      <c r="E1525"/>
      <c r="F1525"/>
      <c r="G1525"/>
      <c r="H1525"/>
      <c r="I1525"/>
      <c r="J1525"/>
      <c r="K1525"/>
      <c r="L1525"/>
      <c r="M1525"/>
      <c r="N1525"/>
      <c r="O1525"/>
      <c r="P1525"/>
      <c r="Q1525"/>
      <c r="R1525"/>
      <c r="S1525"/>
      <c r="T1525"/>
      <c r="U1525"/>
      <c r="V1525"/>
      <c r="W1525"/>
      <c r="X1525"/>
      <c r="Y1525"/>
      <c r="Z1525"/>
      <c r="AA1525"/>
      <c r="AB1525"/>
      <c r="AC1525"/>
      <c r="AD1525"/>
      <c r="AE1525"/>
      <c r="AF1525"/>
      <c r="AG1525"/>
      <c r="AH1525"/>
    </row>
    <row r="1526" spans="2:34" s="7" customFormat="1">
      <c r="B1526"/>
      <c r="C1526"/>
      <c r="D1526"/>
      <c r="E1526"/>
      <c r="F1526"/>
      <c r="G1526"/>
      <c r="H1526"/>
      <c r="I1526"/>
      <c r="J1526"/>
      <c r="K1526"/>
      <c r="L1526"/>
      <c r="M1526"/>
      <c r="N1526"/>
      <c r="O1526"/>
      <c r="P1526"/>
      <c r="Q1526"/>
      <c r="R1526"/>
      <c r="S1526"/>
      <c r="T1526"/>
      <c r="U1526"/>
      <c r="V1526"/>
      <c r="W1526"/>
      <c r="X1526"/>
      <c r="Y1526"/>
      <c r="Z1526"/>
      <c r="AA1526"/>
      <c r="AB1526"/>
      <c r="AC1526"/>
      <c r="AD1526"/>
      <c r="AE1526"/>
      <c r="AF1526"/>
      <c r="AG1526"/>
      <c r="AH1526"/>
    </row>
    <row r="1527" spans="2:34" s="7" customFormat="1">
      <c r="B1527"/>
      <c r="C1527"/>
      <c r="D1527"/>
      <c r="E1527"/>
      <c r="F1527"/>
      <c r="G1527"/>
      <c r="H1527"/>
      <c r="I1527"/>
      <c r="J1527"/>
      <c r="K1527"/>
      <c r="L1527"/>
      <c r="M1527"/>
      <c r="N1527"/>
      <c r="O1527"/>
      <c r="P1527"/>
      <c r="Q1527"/>
      <c r="R1527"/>
      <c r="S1527"/>
      <c r="T1527"/>
      <c r="U1527"/>
      <c r="V1527"/>
      <c r="W1527"/>
      <c r="X1527"/>
      <c r="Y1527"/>
      <c r="Z1527"/>
      <c r="AA1527"/>
      <c r="AB1527"/>
      <c r="AC1527"/>
      <c r="AD1527"/>
      <c r="AE1527"/>
      <c r="AF1527"/>
      <c r="AG1527"/>
      <c r="AH1527"/>
    </row>
    <row r="1528" spans="2:34" s="7" customFormat="1">
      <c r="B1528"/>
      <c r="C1528"/>
      <c r="D1528"/>
      <c r="E1528"/>
      <c r="F1528"/>
      <c r="G1528"/>
      <c r="H1528"/>
      <c r="I1528"/>
      <c r="J1528"/>
      <c r="K1528"/>
      <c r="L1528"/>
      <c r="M1528"/>
      <c r="N1528"/>
      <c r="O1528"/>
      <c r="P1528"/>
      <c r="Q1528"/>
      <c r="R1528"/>
      <c r="S1528"/>
      <c r="T1528"/>
      <c r="U1528"/>
      <c r="V1528"/>
      <c r="W1528"/>
      <c r="X1528"/>
      <c r="Y1528"/>
      <c r="Z1528"/>
      <c r="AA1528"/>
      <c r="AB1528"/>
      <c r="AC1528"/>
      <c r="AD1528"/>
      <c r="AE1528"/>
      <c r="AF1528"/>
      <c r="AG1528"/>
      <c r="AH1528"/>
    </row>
    <row r="1529" spans="2:34" s="7" customFormat="1">
      <c r="B1529"/>
      <c r="C1529"/>
      <c r="D1529"/>
      <c r="E1529"/>
      <c r="F1529"/>
      <c r="G1529"/>
      <c r="H1529"/>
      <c r="I1529"/>
      <c r="J1529"/>
      <c r="K1529"/>
      <c r="L1529"/>
      <c r="M1529"/>
      <c r="N1529"/>
      <c r="O1529"/>
      <c r="P1529"/>
      <c r="Q1529"/>
      <c r="R1529"/>
      <c r="S1529"/>
      <c r="T1529"/>
      <c r="U1529"/>
      <c r="V1529"/>
      <c r="W1529"/>
      <c r="X1529"/>
      <c r="Y1529"/>
      <c r="Z1529"/>
      <c r="AA1529"/>
      <c r="AB1529"/>
      <c r="AC1529"/>
      <c r="AD1529"/>
      <c r="AE1529"/>
      <c r="AF1529"/>
      <c r="AG1529"/>
      <c r="AH1529"/>
    </row>
    <row r="1530" spans="2:34" s="7" customFormat="1">
      <c r="B1530"/>
      <c r="C1530"/>
      <c r="D1530"/>
      <c r="E1530"/>
      <c r="F1530"/>
      <c r="G1530"/>
      <c r="H1530"/>
      <c r="I1530"/>
      <c r="J1530"/>
      <c r="K1530"/>
      <c r="L1530"/>
      <c r="M1530"/>
      <c r="N1530"/>
      <c r="O1530"/>
      <c r="P1530"/>
      <c r="Q1530"/>
      <c r="R1530"/>
      <c r="S1530"/>
      <c r="T1530"/>
      <c r="U1530"/>
      <c r="V1530"/>
      <c r="W1530"/>
      <c r="X1530"/>
      <c r="Y1530"/>
      <c r="Z1530"/>
      <c r="AA1530"/>
      <c r="AB1530"/>
      <c r="AC1530"/>
      <c r="AD1530"/>
      <c r="AE1530"/>
      <c r="AF1530"/>
      <c r="AG1530"/>
      <c r="AH1530"/>
    </row>
    <row r="1531" spans="2:34" s="7" customFormat="1">
      <c r="B1531"/>
      <c r="C1531"/>
      <c r="D1531"/>
      <c r="E1531"/>
      <c r="F1531"/>
      <c r="G1531"/>
      <c r="H1531"/>
      <c r="I1531"/>
      <c r="J1531"/>
      <c r="K1531"/>
      <c r="L1531"/>
      <c r="M1531"/>
      <c r="N1531"/>
      <c r="O1531"/>
      <c r="P1531"/>
      <c r="Q1531"/>
      <c r="R1531"/>
      <c r="S1531"/>
      <c r="T1531"/>
      <c r="U1531"/>
      <c r="V1531"/>
      <c r="W1531"/>
      <c r="X1531"/>
      <c r="Y1531"/>
      <c r="Z1531"/>
      <c r="AA1531"/>
      <c r="AB1531"/>
      <c r="AC1531"/>
      <c r="AD1531"/>
      <c r="AE1531"/>
      <c r="AF1531"/>
      <c r="AG1531"/>
      <c r="AH1531"/>
    </row>
    <row r="1532" spans="2:34" s="7" customFormat="1">
      <c r="B1532"/>
      <c r="C1532"/>
      <c r="D1532"/>
      <c r="E1532"/>
      <c r="F1532"/>
      <c r="G1532"/>
      <c r="H1532"/>
      <c r="I1532"/>
      <c r="J1532"/>
      <c r="K1532"/>
      <c r="L1532"/>
      <c r="M1532"/>
      <c r="N1532"/>
      <c r="O1532"/>
      <c r="P1532"/>
      <c r="Q1532"/>
      <c r="R1532"/>
      <c r="S1532"/>
      <c r="T1532"/>
      <c r="U1532"/>
      <c r="V1532"/>
      <c r="W1532"/>
      <c r="X1532"/>
      <c r="Y1532"/>
      <c r="Z1532"/>
      <c r="AA1532"/>
      <c r="AB1532"/>
      <c r="AC1532"/>
      <c r="AD1532"/>
      <c r="AE1532"/>
      <c r="AF1532"/>
      <c r="AG1532"/>
      <c r="AH1532"/>
    </row>
    <row r="1533" spans="2:34" s="7" customFormat="1">
      <c r="B1533"/>
      <c r="C1533"/>
      <c r="D1533"/>
      <c r="E1533"/>
      <c r="F1533"/>
      <c r="G1533"/>
      <c r="H1533"/>
      <c r="I1533"/>
      <c r="J1533"/>
      <c r="K1533"/>
      <c r="L1533"/>
      <c r="M1533"/>
      <c r="N1533"/>
      <c r="O1533"/>
      <c r="P1533"/>
      <c r="Q1533"/>
      <c r="R1533"/>
      <c r="S1533"/>
      <c r="T1533"/>
      <c r="U1533"/>
      <c r="V1533"/>
      <c r="W1533"/>
      <c r="X1533"/>
      <c r="Y1533"/>
      <c r="Z1533"/>
      <c r="AA1533"/>
      <c r="AB1533"/>
      <c r="AC1533"/>
      <c r="AD1533"/>
      <c r="AE1533"/>
      <c r="AF1533"/>
      <c r="AG1533"/>
      <c r="AH1533"/>
    </row>
    <row r="1534" spans="2:34" s="7" customFormat="1">
      <c r="B1534"/>
      <c r="C1534"/>
      <c r="D1534"/>
      <c r="E1534"/>
      <c r="F1534"/>
      <c r="G1534"/>
      <c r="H1534"/>
      <c r="I1534"/>
      <c r="J1534"/>
      <c r="K1534"/>
      <c r="L1534"/>
      <c r="M1534"/>
      <c r="N1534"/>
      <c r="O1534"/>
      <c r="P1534"/>
      <c r="Q1534"/>
      <c r="R1534"/>
      <c r="S1534"/>
      <c r="T1534"/>
      <c r="U1534"/>
      <c r="V1534"/>
      <c r="W1534"/>
      <c r="X1534"/>
      <c r="Y1534"/>
      <c r="Z1534"/>
      <c r="AA1534"/>
      <c r="AB1534"/>
      <c r="AC1534"/>
      <c r="AD1534"/>
      <c r="AE1534"/>
      <c r="AF1534"/>
      <c r="AG1534"/>
      <c r="AH1534"/>
    </row>
    <row r="1535" spans="2:34" s="7" customFormat="1">
      <c r="B1535"/>
      <c r="C1535"/>
      <c r="D1535"/>
      <c r="E1535"/>
      <c r="F1535"/>
      <c r="G1535"/>
      <c r="H1535"/>
      <c r="I1535"/>
      <c r="J1535"/>
      <c r="K1535"/>
      <c r="L1535"/>
      <c r="M1535"/>
      <c r="N1535"/>
      <c r="O1535"/>
      <c r="P1535"/>
      <c r="Q1535"/>
      <c r="R1535"/>
      <c r="S1535"/>
      <c r="T1535"/>
      <c r="U1535"/>
      <c r="V1535"/>
      <c r="W1535"/>
      <c r="X1535"/>
      <c r="Y1535"/>
      <c r="Z1535"/>
      <c r="AA1535"/>
      <c r="AB1535"/>
      <c r="AC1535"/>
      <c r="AD1535"/>
      <c r="AE1535"/>
      <c r="AF1535"/>
      <c r="AG1535"/>
      <c r="AH1535"/>
    </row>
    <row r="1536" spans="2:34" s="7" customFormat="1">
      <c r="B1536"/>
      <c r="C1536"/>
      <c r="D1536"/>
      <c r="E1536"/>
      <c r="F1536"/>
      <c r="G1536"/>
      <c r="H1536"/>
      <c r="I1536"/>
      <c r="J1536"/>
      <c r="K1536"/>
      <c r="L1536"/>
      <c r="M1536"/>
      <c r="N1536"/>
      <c r="O1536"/>
      <c r="P1536"/>
      <c r="Q1536"/>
      <c r="R1536"/>
      <c r="S1536"/>
      <c r="T1536"/>
      <c r="U1536"/>
      <c r="V1536"/>
      <c r="W1536"/>
      <c r="X1536"/>
      <c r="Y1536"/>
      <c r="Z1536"/>
      <c r="AA1536"/>
      <c r="AB1536"/>
      <c r="AC1536"/>
      <c r="AD1536"/>
      <c r="AE1536"/>
      <c r="AF1536"/>
      <c r="AG1536"/>
      <c r="AH1536"/>
    </row>
    <row r="1537" spans="2:34" s="7" customFormat="1">
      <c r="B1537"/>
      <c r="C1537"/>
      <c r="D1537"/>
      <c r="E1537"/>
      <c r="F1537"/>
      <c r="G1537"/>
      <c r="H1537"/>
      <c r="I1537"/>
      <c r="J1537"/>
      <c r="K1537"/>
      <c r="L1537"/>
      <c r="M1537"/>
      <c r="N1537"/>
      <c r="O1537"/>
      <c r="P1537"/>
      <c r="Q1537"/>
      <c r="R1537"/>
      <c r="S1537"/>
      <c r="T1537"/>
      <c r="U1537"/>
      <c r="V1537"/>
      <c r="W1537"/>
      <c r="X1537"/>
      <c r="Y1537"/>
      <c r="Z1537"/>
      <c r="AA1537"/>
      <c r="AB1537"/>
      <c r="AC1537"/>
      <c r="AD1537"/>
      <c r="AE1537"/>
      <c r="AF1537"/>
      <c r="AG1537"/>
      <c r="AH1537"/>
    </row>
    <row r="1538" spans="2:34" s="7" customFormat="1">
      <c r="B1538"/>
      <c r="C1538"/>
      <c r="D1538"/>
      <c r="E1538"/>
      <c r="F1538"/>
      <c r="G1538"/>
      <c r="H1538"/>
      <c r="I1538"/>
      <c r="J1538"/>
      <c r="K1538"/>
      <c r="L1538"/>
      <c r="M1538"/>
      <c r="N1538"/>
      <c r="O1538"/>
      <c r="P1538"/>
      <c r="Q1538"/>
      <c r="R1538"/>
      <c r="S1538"/>
      <c r="T1538"/>
      <c r="U1538"/>
      <c r="V1538"/>
      <c r="W1538"/>
      <c r="X1538"/>
      <c r="Y1538"/>
      <c r="Z1538"/>
      <c r="AA1538"/>
      <c r="AB1538"/>
      <c r="AC1538"/>
      <c r="AD1538"/>
      <c r="AE1538"/>
      <c r="AF1538"/>
      <c r="AG1538"/>
      <c r="AH1538"/>
    </row>
    <row r="1539" spans="2:34" s="7" customFormat="1">
      <c r="B1539"/>
      <c r="C1539"/>
      <c r="D1539"/>
      <c r="E1539"/>
      <c r="F1539"/>
      <c r="G1539"/>
      <c r="H1539"/>
      <c r="I1539"/>
      <c r="J1539"/>
      <c r="K1539"/>
      <c r="L1539"/>
      <c r="M1539"/>
      <c r="N1539"/>
      <c r="O1539"/>
      <c r="P1539"/>
      <c r="Q1539"/>
      <c r="R1539"/>
      <c r="S1539"/>
      <c r="T1539"/>
      <c r="U1539"/>
      <c r="V1539"/>
      <c r="W1539"/>
      <c r="X1539"/>
      <c r="Y1539"/>
      <c r="Z1539"/>
      <c r="AA1539"/>
      <c r="AB1539"/>
      <c r="AC1539"/>
      <c r="AD1539"/>
      <c r="AE1539"/>
      <c r="AF1539"/>
      <c r="AG1539"/>
      <c r="AH1539"/>
    </row>
    <row r="1540" spans="2:34" s="7" customFormat="1">
      <c r="B1540"/>
      <c r="C1540"/>
      <c r="D1540"/>
      <c r="E1540"/>
      <c r="F1540"/>
      <c r="G1540"/>
      <c r="H1540"/>
      <c r="I1540"/>
      <c r="J1540"/>
      <c r="K1540"/>
      <c r="L1540"/>
      <c r="M1540"/>
      <c r="N1540"/>
      <c r="O1540"/>
      <c r="P1540"/>
      <c r="Q1540"/>
      <c r="R1540"/>
      <c r="S1540"/>
      <c r="T1540"/>
      <c r="U1540"/>
      <c r="V1540"/>
      <c r="W1540"/>
      <c r="X1540"/>
      <c r="Y1540"/>
      <c r="Z1540"/>
      <c r="AA1540"/>
      <c r="AB1540"/>
      <c r="AC1540"/>
      <c r="AD1540"/>
      <c r="AE1540"/>
      <c r="AF1540"/>
      <c r="AG1540"/>
      <c r="AH1540"/>
    </row>
    <row r="1541" spans="2:34" s="7" customFormat="1">
      <c r="B1541"/>
      <c r="C1541"/>
      <c r="D1541"/>
      <c r="E1541"/>
      <c r="F1541"/>
      <c r="G1541"/>
      <c r="H1541"/>
      <c r="I1541"/>
      <c r="J1541"/>
      <c r="K1541"/>
      <c r="L1541"/>
      <c r="M1541"/>
      <c r="N1541"/>
      <c r="O1541"/>
      <c r="P1541"/>
      <c r="Q1541"/>
      <c r="R1541"/>
      <c r="S1541"/>
      <c r="T1541"/>
      <c r="U1541"/>
      <c r="V1541"/>
      <c r="W1541"/>
      <c r="X1541"/>
      <c r="Y1541"/>
      <c r="Z1541"/>
      <c r="AA1541"/>
      <c r="AB1541"/>
      <c r="AC1541"/>
      <c r="AD1541"/>
      <c r="AE1541"/>
      <c r="AF1541"/>
      <c r="AG1541"/>
      <c r="AH1541"/>
    </row>
    <row r="1542" spans="2:34" s="7" customFormat="1">
      <c r="B1542"/>
      <c r="C1542"/>
      <c r="D1542"/>
      <c r="E1542"/>
      <c r="F1542"/>
      <c r="G1542"/>
      <c r="H1542"/>
      <c r="I1542"/>
      <c r="J1542"/>
      <c r="K1542"/>
      <c r="L1542"/>
      <c r="M1542"/>
      <c r="N1542"/>
      <c r="O1542"/>
      <c r="P1542"/>
      <c r="Q1542"/>
      <c r="R1542"/>
      <c r="S1542"/>
      <c r="T1542"/>
      <c r="U1542"/>
      <c r="V1542"/>
      <c r="W1542"/>
      <c r="X1542"/>
      <c r="Y1542"/>
      <c r="Z1542"/>
      <c r="AA1542"/>
      <c r="AB1542"/>
      <c r="AC1542"/>
      <c r="AD1542"/>
      <c r="AE1542"/>
      <c r="AF1542"/>
      <c r="AG1542"/>
      <c r="AH1542"/>
    </row>
    <row r="1543" spans="2:34" s="7" customFormat="1">
      <c r="B1543"/>
      <c r="C1543"/>
      <c r="D1543"/>
      <c r="E1543"/>
      <c r="F1543"/>
      <c r="G1543"/>
      <c r="H1543"/>
      <c r="I1543"/>
      <c r="J1543"/>
      <c r="K1543"/>
      <c r="L1543"/>
      <c r="M1543"/>
      <c r="N1543"/>
      <c r="O1543"/>
      <c r="P1543"/>
      <c r="Q1543"/>
      <c r="R1543"/>
      <c r="S1543"/>
      <c r="T1543"/>
      <c r="U1543"/>
      <c r="V1543"/>
      <c r="W1543"/>
      <c r="X1543"/>
      <c r="Y1543"/>
      <c r="Z1543"/>
      <c r="AA1543"/>
      <c r="AB1543"/>
      <c r="AC1543"/>
      <c r="AD1543"/>
      <c r="AE1543"/>
      <c r="AF1543"/>
      <c r="AG1543"/>
      <c r="AH1543"/>
    </row>
    <row r="1544" spans="2:34" s="7" customFormat="1">
      <c r="B1544"/>
      <c r="C1544"/>
      <c r="D1544"/>
      <c r="E1544"/>
      <c r="F1544"/>
      <c r="G1544"/>
      <c r="H1544"/>
      <c r="I1544"/>
      <c r="J1544"/>
      <c r="K1544"/>
      <c r="L1544"/>
      <c r="M1544"/>
      <c r="N1544"/>
      <c r="O1544"/>
      <c r="P1544"/>
      <c r="Q1544"/>
      <c r="R1544"/>
      <c r="S1544"/>
      <c r="T1544"/>
      <c r="U1544"/>
      <c r="V1544"/>
      <c r="W1544"/>
      <c r="X1544"/>
      <c r="Y1544"/>
      <c r="Z1544"/>
      <c r="AA1544"/>
      <c r="AB1544"/>
      <c r="AC1544"/>
      <c r="AD1544"/>
      <c r="AE1544"/>
      <c r="AF1544"/>
      <c r="AG1544"/>
      <c r="AH1544"/>
    </row>
    <row r="1545" spans="2:34" s="7" customFormat="1">
      <c r="B1545"/>
      <c r="C1545"/>
      <c r="D1545"/>
      <c r="E1545"/>
      <c r="F1545"/>
      <c r="G1545"/>
      <c r="H1545"/>
      <c r="I1545"/>
      <c r="J1545"/>
      <c r="K1545"/>
      <c r="L1545"/>
      <c r="M1545"/>
      <c r="N1545"/>
      <c r="O1545"/>
      <c r="P1545"/>
      <c r="Q1545"/>
      <c r="R1545"/>
      <c r="S1545"/>
      <c r="T1545"/>
      <c r="U1545"/>
      <c r="V1545"/>
      <c r="W1545"/>
      <c r="X1545"/>
      <c r="Y1545"/>
      <c r="Z1545"/>
      <c r="AA1545"/>
      <c r="AB1545"/>
      <c r="AC1545"/>
      <c r="AD1545"/>
      <c r="AE1545"/>
      <c r="AF1545"/>
      <c r="AG1545"/>
      <c r="AH1545"/>
    </row>
    <row r="1546" spans="2:34" s="7" customFormat="1">
      <c r="B1546"/>
      <c r="C1546"/>
      <c r="D1546"/>
      <c r="E1546"/>
      <c r="F1546"/>
      <c r="G1546"/>
      <c r="H1546"/>
      <c r="I1546"/>
      <c r="J1546"/>
      <c r="K1546"/>
      <c r="L1546"/>
      <c r="M1546"/>
      <c r="N1546"/>
      <c r="O1546"/>
      <c r="P1546"/>
      <c r="Q1546"/>
      <c r="R1546"/>
      <c r="S1546"/>
      <c r="T1546"/>
      <c r="U1546"/>
      <c r="V1546"/>
      <c r="W1546"/>
      <c r="X1546"/>
      <c r="Y1546"/>
      <c r="Z1546"/>
      <c r="AA1546"/>
      <c r="AB1546"/>
      <c r="AC1546"/>
      <c r="AD1546"/>
      <c r="AE1546"/>
      <c r="AF1546"/>
      <c r="AG1546"/>
      <c r="AH1546"/>
    </row>
    <row r="1547" spans="2:34" s="7" customFormat="1">
      <c r="B1547"/>
      <c r="C1547"/>
      <c r="D1547"/>
      <c r="E1547"/>
      <c r="F1547"/>
      <c r="G1547"/>
      <c r="H1547"/>
      <c r="I1547"/>
      <c r="J1547"/>
      <c r="K1547"/>
      <c r="L1547"/>
      <c r="M1547"/>
      <c r="N1547"/>
      <c r="O1547"/>
      <c r="P1547"/>
      <c r="Q1547"/>
      <c r="R1547"/>
      <c r="S1547"/>
      <c r="T1547"/>
      <c r="U1547"/>
      <c r="V1547"/>
      <c r="W1547"/>
      <c r="X1547"/>
      <c r="Y1547"/>
      <c r="Z1547"/>
      <c r="AA1547"/>
      <c r="AB1547"/>
      <c r="AC1547"/>
      <c r="AD1547"/>
      <c r="AE1547"/>
      <c r="AF1547"/>
      <c r="AG1547"/>
      <c r="AH1547"/>
    </row>
    <row r="1548" spans="2:34" s="7" customFormat="1">
      <c r="B1548"/>
      <c r="C1548"/>
      <c r="D1548"/>
      <c r="E1548"/>
      <c r="F1548"/>
      <c r="G1548"/>
      <c r="H1548"/>
      <c r="I1548"/>
      <c r="J1548"/>
      <c r="K1548"/>
      <c r="L1548"/>
      <c r="M1548"/>
      <c r="N1548"/>
      <c r="O1548"/>
      <c r="P1548"/>
      <c r="Q1548"/>
      <c r="R1548"/>
      <c r="S1548"/>
      <c r="T1548"/>
      <c r="U1548"/>
      <c r="V1548"/>
      <c r="W1548"/>
      <c r="X1548"/>
      <c r="Y1548"/>
      <c r="Z1548"/>
      <c r="AA1548"/>
      <c r="AB1548"/>
      <c r="AC1548"/>
      <c r="AD1548"/>
      <c r="AE1548"/>
      <c r="AF1548"/>
      <c r="AG1548"/>
      <c r="AH1548"/>
    </row>
    <row r="1549" spans="2:34" s="7" customFormat="1">
      <c r="B1549"/>
      <c r="C1549"/>
      <c r="D1549"/>
      <c r="E1549"/>
      <c r="F1549"/>
      <c r="G1549"/>
      <c r="H1549"/>
      <c r="I1549"/>
      <c r="J1549"/>
      <c r="K1549"/>
      <c r="L1549"/>
      <c r="M1549"/>
      <c r="N1549"/>
      <c r="O1549"/>
      <c r="P1549"/>
      <c r="Q1549"/>
      <c r="R1549"/>
      <c r="S1549"/>
      <c r="T1549"/>
      <c r="U1549"/>
      <c r="V1549"/>
      <c r="W1549"/>
      <c r="X1549"/>
      <c r="Y1549"/>
      <c r="Z1549"/>
      <c r="AA1549"/>
      <c r="AB1549"/>
      <c r="AC1549"/>
      <c r="AD1549"/>
      <c r="AE1549"/>
      <c r="AF1549"/>
      <c r="AG1549"/>
      <c r="AH1549"/>
    </row>
    <row r="1550" spans="2:34" s="7" customFormat="1">
      <c r="B1550"/>
      <c r="C1550"/>
      <c r="D1550"/>
      <c r="E1550"/>
      <c r="F1550"/>
      <c r="G1550"/>
      <c r="H1550"/>
      <c r="I1550"/>
      <c r="J1550"/>
      <c r="K1550"/>
      <c r="L1550"/>
      <c r="M1550"/>
      <c r="N1550"/>
      <c r="O1550"/>
      <c r="P1550"/>
      <c r="Q1550"/>
      <c r="R1550"/>
      <c r="S1550"/>
      <c r="T1550"/>
      <c r="U1550"/>
      <c r="V1550"/>
      <c r="W1550"/>
      <c r="X1550"/>
      <c r="Y1550"/>
      <c r="Z1550"/>
      <c r="AA1550"/>
      <c r="AB1550"/>
      <c r="AC1550"/>
      <c r="AD1550"/>
      <c r="AE1550"/>
      <c r="AF1550"/>
      <c r="AG1550"/>
      <c r="AH1550"/>
    </row>
    <row r="1551" spans="2:34" s="7" customFormat="1">
      <c r="B1551"/>
      <c r="C1551"/>
      <c r="D1551"/>
      <c r="E1551"/>
      <c r="F1551"/>
      <c r="G1551"/>
      <c r="H1551"/>
      <c r="I1551"/>
      <c r="J1551"/>
      <c r="K1551"/>
      <c r="L1551"/>
      <c r="M1551"/>
      <c r="N1551"/>
      <c r="O1551"/>
      <c r="P1551"/>
      <c r="Q1551"/>
      <c r="R1551"/>
      <c r="S1551"/>
      <c r="T1551"/>
      <c r="U1551"/>
      <c r="V1551"/>
      <c r="W1551"/>
      <c r="X1551"/>
      <c r="Y1551"/>
      <c r="Z1551"/>
      <c r="AA1551"/>
      <c r="AB1551"/>
      <c r="AC1551"/>
      <c r="AD1551"/>
      <c r="AE1551"/>
      <c r="AF1551"/>
      <c r="AG1551"/>
      <c r="AH1551"/>
    </row>
    <row r="1552" spans="2:34" s="7" customFormat="1">
      <c r="B1552"/>
      <c r="C1552"/>
      <c r="D1552"/>
      <c r="E1552"/>
      <c r="F1552"/>
      <c r="G1552"/>
      <c r="H1552"/>
      <c r="I1552"/>
      <c r="J1552"/>
      <c r="K1552"/>
      <c r="L1552"/>
      <c r="M1552"/>
      <c r="N1552"/>
      <c r="O1552"/>
      <c r="P1552"/>
      <c r="Q1552"/>
      <c r="R1552"/>
      <c r="S1552"/>
      <c r="T1552"/>
      <c r="U1552"/>
      <c r="V1552"/>
      <c r="W1552"/>
      <c r="X1552"/>
      <c r="Y1552"/>
      <c r="Z1552"/>
      <c r="AA1552"/>
      <c r="AB1552"/>
      <c r="AC1552"/>
      <c r="AD1552"/>
      <c r="AE1552"/>
      <c r="AF1552"/>
      <c r="AG1552"/>
      <c r="AH1552"/>
    </row>
    <row r="1553" spans="2:34" s="7" customFormat="1">
      <c r="B1553"/>
      <c r="C1553"/>
      <c r="D1553"/>
      <c r="E1553"/>
      <c r="F1553"/>
      <c r="G1553"/>
      <c r="H1553"/>
      <c r="I1553"/>
      <c r="J1553"/>
      <c r="K1553"/>
      <c r="L1553"/>
      <c r="M1553"/>
      <c r="N1553"/>
      <c r="O1553"/>
      <c r="P1553"/>
      <c r="Q1553"/>
      <c r="R1553"/>
      <c r="S1553"/>
      <c r="T1553"/>
      <c r="U1553"/>
      <c r="V1553"/>
      <c r="W1553"/>
      <c r="X1553"/>
      <c r="Y1553"/>
      <c r="Z1553"/>
      <c r="AA1553"/>
      <c r="AB1553"/>
      <c r="AC1553"/>
      <c r="AD1553"/>
      <c r="AE1553"/>
      <c r="AF1553"/>
      <c r="AG1553"/>
      <c r="AH1553"/>
    </row>
    <row r="1554" spans="2:34" s="7" customFormat="1">
      <c r="B1554"/>
      <c r="C1554"/>
      <c r="D1554"/>
      <c r="E1554"/>
      <c r="F1554"/>
      <c r="G1554"/>
      <c r="H1554"/>
      <c r="I1554"/>
      <c r="J1554"/>
      <c r="K1554"/>
      <c r="L1554"/>
      <c r="M1554"/>
      <c r="N1554"/>
      <c r="O1554"/>
      <c r="P1554"/>
      <c r="Q1554"/>
      <c r="R1554"/>
      <c r="S1554"/>
      <c r="T1554"/>
      <c r="U1554"/>
      <c r="V1554"/>
      <c r="W1554"/>
      <c r="X1554"/>
      <c r="Y1554"/>
      <c r="Z1554"/>
      <c r="AA1554"/>
      <c r="AB1554"/>
      <c r="AC1554"/>
      <c r="AD1554"/>
      <c r="AE1554"/>
      <c r="AF1554"/>
      <c r="AG1554"/>
      <c r="AH1554"/>
    </row>
    <row r="1555" spans="2:34" s="7" customFormat="1">
      <c r="B1555"/>
      <c r="C1555"/>
      <c r="D1555"/>
      <c r="E1555"/>
      <c r="F1555"/>
      <c r="G1555"/>
      <c r="H1555"/>
      <c r="I1555"/>
      <c r="J1555"/>
      <c r="K1555"/>
      <c r="L1555"/>
      <c r="M1555"/>
      <c r="N1555"/>
      <c r="O1555"/>
      <c r="P1555"/>
      <c r="Q1555"/>
      <c r="R1555"/>
      <c r="S1555"/>
      <c r="T1555"/>
      <c r="U1555"/>
      <c r="V1555"/>
      <c r="W1555"/>
      <c r="X1555"/>
      <c r="Y1555"/>
      <c r="Z1555"/>
      <c r="AA1555"/>
      <c r="AB1555"/>
      <c r="AC1555"/>
      <c r="AD1555"/>
      <c r="AE1555"/>
      <c r="AF1555"/>
      <c r="AG1555"/>
      <c r="AH1555"/>
    </row>
    <row r="1556" spans="2:34" s="7" customFormat="1">
      <c r="B1556"/>
      <c r="C1556"/>
      <c r="D1556"/>
      <c r="E1556"/>
      <c r="F1556"/>
      <c r="G1556"/>
      <c r="H1556"/>
      <c r="I1556"/>
      <c r="J1556"/>
      <c r="K1556"/>
      <c r="L1556"/>
      <c r="M1556"/>
      <c r="N1556"/>
      <c r="O1556"/>
      <c r="P1556"/>
      <c r="Q1556"/>
      <c r="R1556"/>
      <c r="S1556"/>
      <c r="T1556"/>
      <c r="U1556"/>
      <c r="V1556"/>
      <c r="W1556"/>
      <c r="X1556"/>
      <c r="Y1556"/>
      <c r="Z1556"/>
      <c r="AA1556"/>
      <c r="AB1556"/>
      <c r="AC1556"/>
      <c r="AD1556"/>
      <c r="AE1556"/>
      <c r="AF1556"/>
      <c r="AG1556"/>
      <c r="AH1556"/>
    </row>
    <row r="1557" spans="2:34" s="7" customFormat="1">
      <c r="B1557"/>
      <c r="C1557"/>
      <c r="D1557"/>
      <c r="E1557"/>
      <c r="F1557"/>
      <c r="G1557"/>
      <c r="H1557"/>
      <c r="I1557"/>
      <c r="J1557"/>
      <c r="K1557"/>
      <c r="L1557"/>
      <c r="M1557"/>
      <c r="N1557"/>
      <c r="O1557"/>
      <c r="P1557"/>
      <c r="Q1557"/>
      <c r="R1557"/>
      <c r="S1557"/>
      <c r="T1557"/>
      <c r="U1557"/>
      <c r="V1557"/>
      <c r="W1557"/>
      <c r="X1557"/>
      <c r="Y1557"/>
      <c r="Z1557"/>
      <c r="AA1557"/>
      <c r="AB1557"/>
      <c r="AC1557"/>
      <c r="AD1557"/>
      <c r="AE1557"/>
      <c r="AF1557"/>
      <c r="AG1557"/>
      <c r="AH1557"/>
    </row>
    <row r="1558" spans="2:34" s="7" customFormat="1">
      <c r="B1558"/>
      <c r="C1558"/>
      <c r="D1558"/>
      <c r="E1558"/>
      <c r="F1558"/>
      <c r="G1558"/>
      <c r="H1558"/>
      <c r="I1558"/>
      <c r="J1558"/>
      <c r="K1558"/>
      <c r="L1558"/>
      <c r="M1558"/>
      <c r="N1558"/>
      <c r="O1558"/>
      <c r="P1558"/>
      <c r="Q1558"/>
      <c r="R1558"/>
      <c r="S1558"/>
      <c r="T1558"/>
      <c r="U1558"/>
      <c r="V1558"/>
      <c r="W1558"/>
      <c r="X1558"/>
      <c r="Y1558"/>
      <c r="Z1558"/>
      <c r="AA1558"/>
      <c r="AB1558"/>
      <c r="AC1558"/>
      <c r="AD1558"/>
      <c r="AE1558"/>
      <c r="AF1558"/>
      <c r="AG1558"/>
      <c r="AH1558"/>
    </row>
    <row r="1559" spans="2:34" s="7" customFormat="1">
      <c r="B1559"/>
      <c r="C1559"/>
      <c r="D1559"/>
      <c r="E1559"/>
      <c r="F1559"/>
      <c r="G1559"/>
      <c r="H1559"/>
      <c r="I1559"/>
      <c r="J1559"/>
      <c r="K1559"/>
      <c r="L1559"/>
      <c r="M1559"/>
      <c r="N1559"/>
      <c r="O1559"/>
      <c r="P1559"/>
      <c r="Q1559"/>
      <c r="R1559"/>
      <c r="S1559"/>
      <c r="T1559"/>
      <c r="U1559"/>
      <c r="V1559"/>
      <c r="W1559"/>
      <c r="X1559"/>
      <c r="Y1559"/>
      <c r="Z1559"/>
      <c r="AA1559"/>
      <c r="AB1559"/>
      <c r="AC1559"/>
      <c r="AD1559"/>
      <c r="AE1559"/>
      <c r="AF1559"/>
      <c r="AG1559"/>
      <c r="AH1559"/>
    </row>
    <row r="1560" spans="2:34" s="7" customFormat="1">
      <c r="B1560"/>
      <c r="C1560"/>
      <c r="D1560"/>
      <c r="E1560"/>
      <c r="F1560"/>
      <c r="G1560"/>
      <c r="H1560"/>
      <c r="I1560"/>
      <c r="J1560"/>
      <c r="K1560"/>
      <c r="L1560"/>
      <c r="M1560"/>
      <c r="N1560"/>
      <c r="O1560"/>
      <c r="P1560"/>
      <c r="Q1560"/>
      <c r="R1560"/>
      <c r="S1560"/>
      <c r="T1560"/>
      <c r="U1560"/>
      <c r="V1560"/>
      <c r="W1560"/>
      <c r="X1560"/>
      <c r="Y1560"/>
      <c r="Z1560"/>
      <c r="AA1560"/>
      <c r="AB1560"/>
      <c r="AC1560"/>
      <c r="AD1560"/>
      <c r="AE1560"/>
      <c r="AF1560"/>
      <c r="AG1560"/>
      <c r="AH1560"/>
    </row>
    <row r="1561" spans="2:34" s="7" customFormat="1">
      <c r="B1561"/>
      <c r="C1561"/>
      <c r="D1561"/>
      <c r="E1561"/>
      <c r="F1561"/>
      <c r="G1561"/>
      <c r="H1561"/>
      <c r="I1561"/>
      <c r="J1561"/>
      <c r="K1561"/>
      <c r="L1561"/>
      <c r="M1561"/>
      <c r="N1561"/>
      <c r="O1561"/>
      <c r="P1561"/>
      <c r="Q1561"/>
      <c r="R1561"/>
      <c r="S1561"/>
      <c r="T1561"/>
      <c r="U1561"/>
      <c r="V1561"/>
      <c r="W1561"/>
      <c r="X1561"/>
      <c r="Y1561"/>
      <c r="Z1561"/>
      <c r="AA1561"/>
      <c r="AB1561"/>
      <c r="AC1561"/>
      <c r="AD1561"/>
      <c r="AE1561"/>
      <c r="AF1561"/>
      <c r="AG1561"/>
      <c r="AH1561"/>
    </row>
    <row r="1562" spans="2:34" s="7" customFormat="1">
      <c r="B1562"/>
      <c r="C1562"/>
      <c r="D1562"/>
      <c r="E1562"/>
      <c r="F1562"/>
      <c r="G1562"/>
      <c r="H1562"/>
      <c r="I1562"/>
      <c r="J1562"/>
      <c r="K1562"/>
      <c r="L1562"/>
      <c r="M1562"/>
      <c r="N1562"/>
      <c r="O1562"/>
      <c r="P1562"/>
      <c r="Q1562"/>
      <c r="R1562"/>
      <c r="S1562"/>
      <c r="T1562"/>
      <c r="U1562"/>
      <c r="V1562"/>
      <c r="W1562"/>
      <c r="X1562"/>
      <c r="Y1562"/>
      <c r="Z1562"/>
      <c r="AA1562"/>
      <c r="AB1562"/>
      <c r="AC1562"/>
      <c r="AD1562"/>
      <c r="AE1562"/>
      <c r="AF1562"/>
      <c r="AG1562"/>
      <c r="AH1562"/>
    </row>
    <row r="1563" spans="2:34" s="7" customFormat="1">
      <c r="B1563"/>
      <c r="C1563"/>
      <c r="D1563"/>
      <c r="E1563"/>
      <c r="F1563"/>
      <c r="G1563"/>
      <c r="H1563"/>
      <c r="I1563"/>
      <c r="J1563"/>
      <c r="K1563"/>
      <c r="L1563"/>
      <c r="M1563"/>
      <c r="N1563"/>
      <c r="O1563"/>
      <c r="P1563"/>
      <c r="Q1563"/>
      <c r="R1563"/>
      <c r="S1563"/>
      <c r="T1563"/>
      <c r="U1563"/>
      <c r="V1563"/>
      <c r="W1563"/>
      <c r="X1563"/>
      <c r="Y1563"/>
      <c r="Z1563"/>
      <c r="AA1563"/>
      <c r="AB1563"/>
      <c r="AC1563"/>
      <c r="AD1563"/>
      <c r="AE1563"/>
      <c r="AF1563"/>
      <c r="AG1563"/>
      <c r="AH1563"/>
    </row>
    <row r="1564" spans="2:34" s="7" customFormat="1">
      <c r="B1564"/>
      <c r="C1564"/>
      <c r="D1564"/>
      <c r="E1564"/>
      <c r="F1564"/>
      <c r="G1564"/>
      <c r="H1564"/>
      <c r="I1564"/>
      <c r="J1564"/>
      <c r="K1564"/>
      <c r="L1564"/>
      <c r="M1564"/>
      <c r="N1564"/>
      <c r="O1564"/>
      <c r="P1564"/>
      <c r="Q1564"/>
      <c r="R1564"/>
      <c r="S1564"/>
      <c r="T1564"/>
      <c r="U1564"/>
      <c r="V1564"/>
      <c r="W1564"/>
      <c r="X1564"/>
      <c r="Y1564"/>
      <c r="Z1564"/>
      <c r="AA1564"/>
      <c r="AB1564"/>
      <c r="AC1564"/>
      <c r="AD1564"/>
      <c r="AE1564"/>
      <c r="AF1564"/>
      <c r="AG1564"/>
      <c r="AH1564"/>
    </row>
    <row r="1565" spans="2:34" s="7" customFormat="1">
      <c r="B1565"/>
      <c r="C1565"/>
      <c r="D1565"/>
      <c r="E1565"/>
      <c r="F1565"/>
      <c r="G1565"/>
      <c r="H1565"/>
      <c r="I1565"/>
      <c r="J1565"/>
      <c r="K1565"/>
      <c r="L1565"/>
      <c r="M1565"/>
      <c r="N1565"/>
      <c r="O1565"/>
      <c r="P1565"/>
      <c r="Q1565"/>
      <c r="R1565"/>
      <c r="S1565"/>
      <c r="T1565"/>
      <c r="U1565"/>
      <c r="V1565"/>
      <c r="W1565"/>
      <c r="X1565"/>
      <c r="Y1565"/>
      <c r="Z1565"/>
      <c r="AA1565"/>
      <c r="AB1565"/>
      <c r="AC1565"/>
      <c r="AD1565"/>
      <c r="AE1565"/>
      <c r="AF1565"/>
      <c r="AG1565"/>
      <c r="AH1565"/>
    </row>
    <row r="1566" spans="2:34" s="7" customFormat="1">
      <c r="B1566"/>
      <c r="C1566"/>
      <c r="D1566"/>
      <c r="E1566"/>
      <c r="F1566"/>
      <c r="G1566"/>
      <c r="H1566"/>
      <c r="I1566"/>
      <c r="J1566"/>
      <c r="K1566"/>
      <c r="L1566"/>
      <c r="M1566"/>
      <c r="N1566"/>
      <c r="O1566"/>
      <c r="P1566"/>
      <c r="Q1566"/>
      <c r="R1566"/>
      <c r="S1566"/>
      <c r="T1566"/>
      <c r="U1566"/>
      <c r="V1566"/>
      <c r="W1566"/>
      <c r="X1566"/>
      <c r="Y1566"/>
      <c r="Z1566"/>
      <c r="AA1566"/>
      <c r="AB1566"/>
      <c r="AC1566"/>
      <c r="AD1566"/>
      <c r="AE1566"/>
      <c r="AF1566"/>
      <c r="AG1566"/>
      <c r="AH1566"/>
    </row>
    <row r="1567" spans="2:34" s="7" customFormat="1">
      <c r="B1567"/>
      <c r="C1567"/>
      <c r="D1567"/>
      <c r="E1567"/>
      <c r="F1567"/>
      <c r="G1567"/>
      <c r="H1567"/>
      <c r="I1567"/>
      <c r="J1567"/>
      <c r="K1567"/>
      <c r="L1567"/>
      <c r="M1567"/>
      <c r="N1567"/>
      <c r="O1567"/>
      <c r="P1567"/>
      <c r="Q1567"/>
      <c r="R1567"/>
      <c r="S1567"/>
      <c r="T1567"/>
      <c r="U1567"/>
      <c r="V1567"/>
      <c r="W1567"/>
      <c r="X1567"/>
      <c r="Y1567"/>
      <c r="Z1567"/>
      <c r="AA1567"/>
      <c r="AB1567"/>
      <c r="AC1567"/>
      <c r="AD1567"/>
      <c r="AE1567"/>
      <c r="AF1567"/>
      <c r="AG1567"/>
      <c r="AH1567"/>
    </row>
    <row r="1568" spans="2:34" s="7" customFormat="1">
      <c r="B1568"/>
      <c r="C1568"/>
      <c r="D1568"/>
      <c r="E1568"/>
      <c r="F1568"/>
      <c r="G1568"/>
      <c r="H1568"/>
      <c r="I1568"/>
      <c r="J1568"/>
      <c r="K1568"/>
      <c r="L1568"/>
      <c r="M1568"/>
      <c r="N1568"/>
      <c r="O1568"/>
      <c r="P1568"/>
      <c r="Q1568"/>
      <c r="R1568"/>
      <c r="S1568"/>
      <c r="T1568"/>
      <c r="U1568"/>
      <c r="V1568"/>
      <c r="W1568"/>
      <c r="X1568"/>
      <c r="Y1568"/>
      <c r="Z1568"/>
      <c r="AA1568"/>
      <c r="AB1568"/>
      <c r="AC1568"/>
      <c r="AD1568"/>
      <c r="AE1568"/>
      <c r="AF1568"/>
      <c r="AG1568"/>
      <c r="AH1568"/>
    </row>
    <row r="1569" spans="2:34" s="7" customFormat="1">
      <c r="B1569"/>
      <c r="C1569"/>
      <c r="D1569"/>
      <c r="E1569"/>
      <c r="F1569"/>
      <c r="G1569"/>
      <c r="H1569"/>
      <c r="I1569"/>
      <c r="J1569"/>
      <c r="K1569"/>
      <c r="L1569"/>
      <c r="M1569"/>
      <c r="N1569"/>
      <c r="O1569"/>
      <c r="P1569"/>
      <c r="Q1569"/>
      <c r="R1569"/>
      <c r="S1569"/>
      <c r="T1569"/>
      <c r="U1569"/>
      <c r="V1569"/>
      <c r="W1569"/>
      <c r="X1569"/>
      <c r="Y1569"/>
      <c r="Z1569"/>
      <c r="AA1569"/>
      <c r="AB1569"/>
      <c r="AC1569"/>
      <c r="AD1569"/>
      <c r="AE1569"/>
      <c r="AF1569"/>
      <c r="AG1569"/>
      <c r="AH1569"/>
    </row>
    <row r="1570" spans="2:34" s="7" customFormat="1">
      <c r="B1570"/>
      <c r="C1570"/>
      <c r="D1570"/>
      <c r="E1570"/>
      <c r="F1570"/>
      <c r="G1570"/>
      <c r="H1570"/>
      <c r="I1570"/>
      <c r="J1570"/>
      <c r="K1570"/>
      <c r="L1570"/>
      <c r="M1570"/>
      <c r="N1570"/>
      <c r="O1570"/>
      <c r="P1570"/>
      <c r="Q1570"/>
      <c r="R1570"/>
      <c r="S1570"/>
      <c r="T1570"/>
      <c r="U1570"/>
      <c r="V1570"/>
      <c r="W1570"/>
      <c r="X1570"/>
      <c r="Y1570"/>
      <c r="Z1570"/>
      <c r="AA1570"/>
      <c r="AB1570"/>
      <c r="AC1570"/>
      <c r="AD1570"/>
      <c r="AE1570"/>
      <c r="AF1570"/>
      <c r="AG1570"/>
      <c r="AH1570"/>
    </row>
    <row r="1571" spans="2:34" s="7" customFormat="1">
      <c r="B1571"/>
      <c r="C1571"/>
      <c r="D1571"/>
      <c r="E1571"/>
      <c r="F1571"/>
      <c r="G1571"/>
      <c r="H1571"/>
      <c r="I1571"/>
      <c r="J1571"/>
      <c r="K1571"/>
      <c r="L1571"/>
      <c r="M1571"/>
      <c r="N1571"/>
      <c r="O1571"/>
      <c r="P1571"/>
      <c r="Q1571"/>
      <c r="R1571"/>
      <c r="S1571"/>
      <c r="T1571"/>
      <c r="U1571"/>
      <c r="V1571"/>
      <c r="W1571"/>
      <c r="X1571"/>
      <c r="Y1571"/>
      <c r="Z1571"/>
      <c r="AA1571"/>
      <c r="AB1571"/>
      <c r="AC1571"/>
      <c r="AD1571"/>
      <c r="AE1571"/>
      <c r="AF1571"/>
      <c r="AG1571"/>
      <c r="AH1571"/>
    </row>
    <row r="1572" spans="2:34" s="7" customFormat="1">
      <c r="B1572"/>
      <c r="C1572"/>
      <c r="D1572"/>
      <c r="E1572"/>
      <c r="F1572"/>
      <c r="G1572"/>
      <c r="H1572"/>
      <c r="I1572"/>
      <c r="J1572"/>
      <c r="K1572"/>
      <c r="L1572"/>
      <c r="M1572"/>
      <c r="N1572"/>
      <c r="O1572"/>
      <c r="P1572"/>
      <c r="Q1572"/>
      <c r="R1572"/>
      <c r="S1572"/>
      <c r="T1572"/>
      <c r="U1572"/>
      <c r="V1572"/>
      <c r="W1572"/>
      <c r="X1572"/>
      <c r="Y1572"/>
      <c r="Z1572"/>
      <c r="AA1572"/>
      <c r="AB1572"/>
      <c r="AC1572"/>
      <c r="AD1572"/>
      <c r="AE1572"/>
      <c r="AF1572"/>
      <c r="AG1572"/>
      <c r="AH1572"/>
    </row>
    <row r="1573" spans="2:34" s="7" customFormat="1">
      <c r="B1573"/>
      <c r="C1573"/>
      <c r="D1573"/>
      <c r="E1573"/>
      <c r="F1573"/>
      <c r="G1573"/>
      <c r="H1573"/>
      <c r="I1573"/>
      <c r="J1573"/>
      <c r="K1573"/>
      <c r="L1573"/>
      <c r="M1573"/>
      <c r="N1573"/>
      <c r="O1573"/>
      <c r="P1573"/>
      <c r="Q1573"/>
      <c r="R1573"/>
      <c r="S1573"/>
      <c r="T1573"/>
      <c r="U1573"/>
      <c r="V1573"/>
      <c r="W1573"/>
      <c r="X1573"/>
      <c r="Y1573"/>
      <c r="Z1573"/>
      <c r="AA1573"/>
      <c r="AB1573"/>
      <c r="AC1573"/>
      <c r="AD1573"/>
      <c r="AE1573"/>
      <c r="AF1573"/>
      <c r="AG1573"/>
      <c r="AH1573"/>
    </row>
    <row r="1574" spans="2:34" s="7" customFormat="1">
      <c r="B1574"/>
      <c r="C1574"/>
      <c r="D1574"/>
      <c r="E1574"/>
      <c r="F1574"/>
      <c r="G1574"/>
      <c r="H1574"/>
      <c r="I1574"/>
      <c r="J1574"/>
      <c r="K1574"/>
      <c r="L1574"/>
      <c r="M1574"/>
      <c r="N1574"/>
      <c r="O1574"/>
      <c r="P1574"/>
      <c r="Q1574"/>
      <c r="R1574"/>
      <c r="S1574"/>
      <c r="T1574"/>
      <c r="U1574"/>
      <c r="V1574"/>
      <c r="W1574"/>
      <c r="X1574"/>
      <c r="Y1574"/>
      <c r="Z1574"/>
      <c r="AA1574"/>
      <c r="AB1574"/>
      <c r="AC1574"/>
      <c r="AD1574"/>
      <c r="AE1574"/>
      <c r="AF1574"/>
      <c r="AG1574"/>
      <c r="AH1574"/>
    </row>
    <row r="1575" spans="2:34" s="7" customFormat="1">
      <c r="B1575"/>
      <c r="C1575"/>
      <c r="D1575"/>
      <c r="E1575"/>
      <c r="F1575"/>
      <c r="G1575"/>
      <c r="H1575"/>
      <c r="I1575"/>
      <c r="J1575"/>
      <c r="K1575"/>
      <c r="L1575"/>
      <c r="M1575"/>
      <c r="N1575"/>
      <c r="O1575"/>
      <c r="P1575"/>
      <c r="Q1575"/>
      <c r="R1575"/>
      <c r="S1575"/>
      <c r="T1575"/>
      <c r="U1575"/>
      <c r="V1575"/>
      <c r="W1575"/>
      <c r="X1575"/>
      <c r="Y1575"/>
      <c r="Z1575"/>
      <c r="AA1575"/>
      <c r="AB1575"/>
      <c r="AC1575"/>
      <c r="AD1575"/>
      <c r="AE1575"/>
      <c r="AF1575"/>
      <c r="AG1575"/>
      <c r="AH1575"/>
    </row>
    <row r="1576" spans="2:34" s="7" customFormat="1">
      <c r="B1576"/>
      <c r="C1576"/>
      <c r="D1576"/>
      <c r="E1576"/>
      <c r="F1576"/>
      <c r="G1576"/>
      <c r="H1576"/>
      <c r="I1576"/>
      <c r="J1576"/>
      <c r="K1576"/>
      <c r="L1576"/>
      <c r="M1576"/>
      <c r="N1576"/>
      <c r="O1576"/>
      <c r="P1576"/>
      <c r="Q1576"/>
      <c r="R1576"/>
      <c r="S1576"/>
      <c r="T1576"/>
      <c r="U1576"/>
      <c r="V1576"/>
      <c r="W1576"/>
      <c r="X1576"/>
      <c r="Y1576"/>
      <c r="Z1576"/>
      <c r="AA1576"/>
      <c r="AB1576"/>
      <c r="AC1576"/>
      <c r="AD1576"/>
      <c r="AE1576"/>
      <c r="AF1576"/>
      <c r="AG1576"/>
      <c r="AH1576"/>
    </row>
    <row r="1577" spans="2:34" s="7" customFormat="1">
      <c r="B1577"/>
      <c r="C1577"/>
      <c r="D1577"/>
      <c r="E1577"/>
      <c r="F1577"/>
      <c r="G1577"/>
      <c r="H1577"/>
      <c r="I1577"/>
      <c r="J1577"/>
      <c r="K1577"/>
      <c r="L1577"/>
      <c r="M1577"/>
      <c r="N1577"/>
      <c r="O1577"/>
      <c r="P1577"/>
      <c r="Q1577"/>
      <c r="R1577"/>
      <c r="S1577"/>
      <c r="T1577"/>
      <c r="U1577"/>
      <c r="V1577"/>
      <c r="W1577"/>
      <c r="X1577"/>
      <c r="Y1577"/>
      <c r="Z1577"/>
      <c r="AA1577"/>
      <c r="AB1577"/>
      <c r="AC1577"/>
      <c r="AD1577"/>
      <c r="AE1577"/>
      <c r="AF1577"/>
      <c r="AG1577"/>
      <c r="AH1577"/>
    </row>
    <row r="1578" spans="2:34" s="7" customFormat="1">
      <c r="B1578"/>
      <c r="C1578"/>
      <c r="D1578"/>
      <c r="E1578"/>
      <c r="F1578"/>
      <c r="G1578"/>
      <c r="H1578"/>
      <c r="I1578"/>
      <c r="J1578"/>
      <c r="K1578"/>
      <c r="L1578"/>
      <c r="M1578"/>
      <c r="N1578"/>
      <c r="O1578"/>
      <c r="P1578"/>
      <c r="Q1578"/>
      <c r="R1578"/>
      <c r="S1578"/>
      <c r="T1578"/>
      <c r="U1578"/>
      <c r="V1578"/>
      <c r="W1578"/>
      <c r="X1578"/>
      <c r="Y1578"/>
      <c r="Z1578"/>
      <c r="AA1578"/>
      <c r="AB1578"/>
      <c r="AC1578"/>
      <c r="AD1578"/>
      <c r="AE1578"/>
      <c r="AF1578"/>
      <c r="AG1578"/>
      <c r="AH1578"/>
    </row>
    <row r="1579" spans="2:34" s="7" customFormat="1">
      <c r="B1579"/>
      <c r="C1579"/>
      <c r="D1579"/>
      <c r="E1579"/>
      <c r="F1579"/>
      <c r="G1579"/>
      <c r="H1579"/>
      <c r="I1579"/>
      <c r="J1579"/>
      <c r="K1579"/>
      <c r="L1579"/>
      <c r="M1579"/>
      <c r="N1579"/>
      <c r="O1579"/>
      <c r="P1579"/>
      <c r="Q1579"/>
      <c r="R1579"/>
      <c r="S1579"/>
      <c r="T1579"/>
      <c r="U1579"/>
      <c r="V1579"/>
      <c r="W1579"/>
      <c r="X1579"/>
      <c r="Y1579"/>
      <c r="Z1579"/>
      <c r="AA1579"/>
      <c r="AB1579"/>
      <c r="AC1579"/>
      <c r="AD1579"/>
      <c r="AE1579"/>
      <c r="AF1579"/>
      <c r="AG1579"/>
      <c r="AH1579"/>
    </row>
    <row r="1580" spans="2:34" s="7" customFormat="1">
      <c r="B1580"/>
      <c r="C1580"/>
      <c r="D1580"/>
      <c r="E1580"/>
      <c r="F1580"/>
      <c r="G1580"/>
      <c r="H1580"/>
      <c r="I1580"/>
      <c r="J1580"/>
      <c r="K1580"/>
      <c r="L1580"/>
      <c r="M1580"/>
      <c r="N1580"/>
      <c r="O1580"/>
      <c r="P1580"/>
      <c r="Q1580"/>
      <c r="R1580"/>
      <c r="S1580"/>
      <c r="T1580"/>
      <c r="U1580"/>
      <c r="V1580"/>
      <c r="W1580"/>
      <c r="X1580"/>
      <c r="Y1580"/>
      <c r="Z1580"/>
      <c r="AA1580"/>
      <c r="AB1580"/>
      <c r="AC1580"/>
      <c r="AD1580"/>
      <c r="AE1580"/>
      <c r="AF1580"/>
      <c r="AG1580"/>
      <c r="AH1580"/>
    </row>
    <row r="1581" spans="2:34" s="7" customFormat="1">
      <c r="B1581"/>
      <c r="C1581"/>
      <c r="D1581"/>
      <c r="E1581"/>
      <c r="F1581"/>
      <c r="G1581"/>
      <c r="H1581"/>
      <c r="I1581"/>
      <c r="J1581"/>
      <c r="K1581"/>
      <c r="L1581"/>
      <c r="M1581"/>
      <c r="N1581"/>
      <c r="O1581"/>
      <c r="P1581"/>
      <c r="Q1581"/>
      <c r="R1581"/>
      <c r="S1581"/>
      <c r="T1581"/>
      <c r="U1581"/>
      <c r="V1581"/>
      <c r="W1581"/>
      <c r="X1581"/>
      <c r="Y1581"/>
      <c r="Z1581"/>
      <c r="AA1581"/>
      <c r="AB1581"/>
      <c r="AC1581"/>
      <c r="AD1581"/>
      <c r="AE1581"/>
      <c r="AF1581"/>
      <c r="AG1581"/>
      <c r="AH1581"/>
    </row>
    <row r="1582" spans="2:34" s="7" customFormat="1">
      <c r="B1582"/>
      <c r="C1582"/>
      <c r="D1582"/>
      <c r="E1582"/>
      <c r="F1582"/>
      <c r="G1582"/>
      <c r="H1582"/>
      <c r="I1582"/>
      <c r="J1582"/>
      <c r="K1582"/>
      <c r="L1582"/>
      <c r="M1582"/>
      <c r="N1582"/>
      <c r="O1582"/>
      <c r="P1582"/>
      <c r="Q1582"/>
      <c r="R1582"/>
      <c r="S1582"/>
      <c r="T1582"/>
      <c r="U1582"/>
      <c r="V1582"/>
      <c r="W1582"/>
      <c r="X1582"/>
      <c r="Y1582"/>
      <c r="Z1582"/>
      <c r="AA1582"/>
      <c r="AB1582"/>
      <c r="AC1582"/>
      <c r="AD1582"/>
      <c r="AE1582"/>
      <c r="AF1582"/>
      <c r="AG1582"/>
      <c r="AH1582"/>
    </row>
    <row r="1583" spans="2:34" s="7" customFormat="1">
      <c r="B1583"/>
      <c r="C1583"/>
      <c r="D1583"/>
      <c r="E1583"/>
      <c r="F1583"/>
      <c r="G1583"/>
      <c r="H1583"/>
      <c r="I1583"/>
      <c r="J1583"/>
      <c r="K1583"/>
      <c r="L1583"/>
      <c r="M1583"/>
      <c r="N1583"/>
      <c r="O1583"/>
      <c r="P1583"/>
      <c r="Q1583"/>
      <c r="R1583"/>
      <c r="S1583"/>
      <c r="T1583"/>
      <c r="U1583"/>
      <c r="V1583"/>
      <c r="W1583"/>
      <c r="X1583"/>
      <c r="Y1583"/>
      <c r="Z1583"/>
      <c r="AA1583"/>
      <c r="AB1583"/>
      <c r="AC1583"/>
      <c r="AD1583"/>
      <c r="AE1583"/>
      <c r="AF1583"/>
      <c r="AG1583"/>
      <c r="AH1583"/>
    </row>
    <row r="1584" spans="2:34" s="7" customFormat="1">
      <c r="B1584"/>
      <c r="C1584"/>
      <c r="D1584"/>
      <c r="E1584"/>
      <c r="F1584"/>
      <c r="G1584"/>
      <c r="H1584"/>
      <c r="I1584"/>
      <c r="J1584"/>
      <c r="K1584"/>
      <c r="L1584"/>
      <c r="M1584"/>
      <c r="N1584"/>
      <c r="O1584"/>
      <c r="P1584"/>
      <c r="Q1584"/>
      <c r="R1584"/>
      <c r="S1584"/>
      <c r="T1584"/>
      <c r="U1584"/>
      <c r="V1584"/>
      <c r="W1584"/>
      <c r="X1584"/>
      <c r="Y1584"/>
      <c r="Z1584"/>
      <c r="AA1584"/>
      <c r="AB1584"/>
      <c r="AC1584"/>
      <c r="AD1584"/>
      <c r="AE1584"/>
      <c r="AF1584"/>
      <c r="AG1584"/>
      <c r="AH1584"/>
    </row>
    <row r="1585" spans="2:34" s="7" customFormat="1">
      <c r="B1585"/>
      <c r="C1585"/>
      <c r="D1585"/>
      <c r="E1585"/>
      <c r="F1585"/>
      <c r="G1585"/>
      <c r="H1585"/>
      <c r="I1585"/>
      <c r="J1585"/>
      <c r="K1585"/>
      <c r="L1585"/>
      <c r="M1585"/>
      <c r="N1585"/>
      <c r="O1585"/>
      <c r="P1585"/>
      <c r="Q1585"/>
      <c r="R1585"/>
      <c r="S1585"/>
      <c r="T1585"/>
      <c r="U1585"/>
      <c r="V1585"/>
      <c r="W1585"/>
      <c r="X1585"/>
      <c r="Y1585"/>
      <c r="Z1585"/>
      <c r="AA1585"/>
      <c r="AB1585"/>
      <c r="AC1585"/>
      <c r="AD1585"/>
      <c r="AE1585"/>
      <c r="AF1585"/>
      <c r="AG1585"/>
      <c r="AH1585"/>
    </row>
    <row r="1586" spans="2:34" s="7" customFormat="1">
      <c r="B1586"/>
      <c r="C1586"/>
      <c r="D1586"/>
      <c r="E1586"/>
      <c r="F1586"/>
      <c r="G1586"/>
      <c r="H1586"/>
      <c r="I1586"/>
      <c r="J1586"/>
      <c r="K1586"/>
      <c r="L1586"/>
      <c r="M1586"/>
      <c r="N1586"/>
      <c r="O1586"/>
      <c r="P1586"/>
      <c r="Q1586"/>
      <c r="R1586"/>
      <c r="S1586"/>
      <c r="T1586"/>
      <c r="U1586"/>
      <c r="V1586"/>
      <c r="W1586"/>
      <c r="X1586"/>
      <c r="Y1586"/>
      <c r="Z1586"/>
      <c r="AA1586"/>
      <c r="AB1586"/>
      <c r="AC1586"/>
      <c r="AD1586"/>
      <c r="AE1586"/>
      <c r="AF1586"/>
      <c r="AG1586"/>
      <c r="AH1586"/>
    </row>
    <row r="1587" spans="2:34" s="7" customFormat="1">
      <c r="B1587"/>
      <c r="C1587"/>
      <c r="D1587"/>
      <c r="E1587"/>
      <c r="F1587"/>
      <c r="G1587"/>
      <c r="H1587"/>
      <c r="I1587"/>
      <c r="J1587"/>
      <c r="K1587"/>
      <c r="L1587"/>
      <c r="M1587"/>
      <c r="N1587"/>
      <c r="O1587"/>
      <c r="P1587"/>
      <c r="Q1587"/>
      <c r="R1587"/>
      <c r="S1587"/>
      <c r="T1587"/>
      <c r="U1587"/>
      <c r="V1587"/>
      <c r="W1587"/>
      <c r="X1587"/>
      <c r="Y1587"/>
      <c r="Z1587"/>
      <c r="AA1587"/>
      <c r="AB1587"/>
      <c r="AC1587"/>
      <c r="AD1587"/>
      <c r="AE1587"/>
      <c r="AF1587"/>
      <c r="AG1587"/>
      <c r="AH1587"/>
    </row>
    <row r="1588" spans="2:34" s="7" customFormat="1">
      <c r="B1588"/>
      <c r="C1588"/>
      <c r="D1588"/>
      <c r="E1588"/>
      <c r="F1588"/>
      <c r="G1588"/>
      <c r="H1588"/>
      <c r="I1588"/>
      <c r="J1588"/>
      <c r="K1588"/>
      <c r="L1588"/>
      <c r="M1588"/>
      <c r="N1588"/>
      <c r="O1588"/>
      <c r="P1588"/>
      <c r="Q1588"/>
      <c r="R1588"/>
      <c r="S1588"/>
      <c r="T1588"/>
      <c r="U1588"/>
      <c r="V1588"/>
      <c r="W1588"/>
      <c r="X1588"/>
      <c r="Y1588"/>
      <c r="Z1588"/>
      <c r="AA1588"/>
      <c r="AB1588"/>
      <c r="AC1588"/>
      <c r="AD1588"/>
      <c r="AE1588"/>
      <c r="AF1588"/>
      <c r="AG1588"/>
      <c r="AH1588"/>
    </row>
    <row r="1589" spans="2:34" s="7" customFormat="1">
      <c r="B1589"/>
      <c r="C1589"/>
      <c r="D1589"/>
      <c r="E1589"/>
      <c r="F1589"/>
      <c r="G1589"/>
      <c r="H1589"/>
      <c r="I1589"/>
      <c r="J1589"/>
      <c r="K1589"/>
      <c r="L1589"/>
      <c r="M1589"/>
      <c r="N1589"/>
      <c r="O1589"/>
      <c r="P1589"/>
      <c r="Q1589"/>
      <c r="R1589"/>
      <c r="S1589"/>
      <c r="T1589"/>
      <c r="U1589"/>
      <c r="V1589"/>
      <c r="W1589"/>
      <c r="X1589"/>
      <c r="Y1589"/>
      <c r="Z1589"/>
      <c r="AA1589"/>
      <c r="AB1589"/>
      <c r="AC1589"/>
      <c r="AD1589"/>
      <c r="AE1589"/>
      <c r="AF1589"/>
      <c r="AG1589"/>
      <c r="AH1589"/>
    </row>
    <row r="1590" spans="2:34" s="7" customFormat="1">
      <c r="B1590"/>
      <c r="C1590"/>
      <c r="D1590"/>
      <c r="E1590"/>
      <c r="F1590"/>
      <c r="G1590"/>
      <c r="H1590"/>
      <c r="I1590"/>
      <c r="J1590"/>
      <c r="K1590"/>
      <c r="L1590"/>
      <c r="M1590"/>
      <c r="N1590"/>
      <c r="O1590"/>
      <c r="P1590"/>
      <c r="Q1590"/>
      <c r="R1590"/>
      <c r="S1590"/>
      <c r="T1590"/>
      <c r="U1590"/>
      <c r="V1590"/>
      <c r="W1590"/>
      <c r="X1590"/>
      <c r="Y1590"/>
      <c r="Z1590"/>
      <c r="AA1590"/>
      <c r="AB1590"/>
      <c r="AC1590"/>
      <c r="AD1590"/>
      <c r="AE1590"/>
      <c r="AF1590"/>
      <c r="AG1590"/>
      <c r="AH1590"/>
    </row>
    <row r="1591" spans="2:34" s="7" customFormat="1">
      <c r="B1591"/>
      <c r="C1591"/>
      <c r="D1591"/>
      <c r="E1591"/>
      <c r="F1591"/>
      <c r="G1591"/>
      <c r="H1591"/>
      <c r="I1591"/>
      <c r="J1591"/>
      <c r="K1591"/>
      <c r="L1591"/>
      <c r="M1591"/>
      <c r="N1591"/>
      <c r="O1591"/>
      <c r="P1591"/>
      <c r="Q1591"/>
      <c r="R1591"/>
      <c r="S1591"/>
      <c r="T1591"/>
      <c r="U1591"/>
      <c r="V1591"/>
      <c r="W1591"/>
      <c r="X1591"/>
      <c r="Y1591"/>
      <c r="Z1591"/>
      <c r="AA1591"/>
      <c r="AB1591"/>
      <c r="AC1591"/>
      <c r="AD1591"/>
      <c r="AE1591"/>
      <c r="AF1591"/>
      <c r="AG1591"/>
      <c r="AH1591"/>
    </row>
    <row r="1592" spans="2:34" s="7" customFormat="1">
      <c r="B1592"/>
      <c r="C1592"/>
      <c r="D1592"/>
      <c r="E1592"/>
      <c r="F1592"/>
      <c r="G1592"/>
      <c r="H1592"/>
      <c r="I1592"/>
      <c r="J1592"/>
      <c r="K1592"/>
      <c r="L1592"/>
      <c r="M1592"/>
      <c r="N1592"/>
      <c r="O1592"/>
      <c r="P1592"/>
      <c r="Q1592"/>
      <c r="R1592"/>
      <c r="S1592"/>
      <c r="T1592"/>
      <c r="U1592"/>
      <c r="V1592"/>
      <c r="W1592"/>
      <c r="X1592"/>
      <c r="Y1592"/>
      <c r="Z1592"/>
      <c r="AA1592"/>
      <c r="AB1592"/>
      <c r="AC1592"/>
      <c r="AD1592"/>
      <c r="AE1592"/>
      <c r="AF1592"/>
      <c r="AG1592"/>
      <c r="AH1592"/>
    </row>
    <row r="1593" spans="2:34" s="7" customFormat="1">
      <c r="B1593"/>
      <c r="C1593"/>
      <c r="D1593"/>
      <c r="E1593"/>
      <c r="F1593"/>
      <c r="G1593"/>
      <c r="H1593"/>
      <c r="I1593"/>
      <c r="J1593"/>
      <c r="K1593"/>
      <c r="L1593"/>
      <c r="M1593"/>
      <c r="N1593"/>
      <c r="O1593"/>
      <c r="P1593"/>
      <c r="Q1593"/>
      <c r="R1593"/>
      <c r="S1593"/>
      <c r="T1593"/>
      <c r="U1593"/>
      <c r="V1593"/>
      <c r="W1593"/>
      <c r="X1593"/>
      <c r="Y1593"/>
      <c r="Z1593"/>
      <c r="AA1593"/>
      <c r="AB1593"/>
      <c r="AC1593"/>
      <c r="AD1593"/>
      <c r="AE1593"/>
      <c r="AF1593"/>
      <c r="AG1593"/>
      <c r="AH1593"/>
    </row>
    <row r="1594" spans="2:34" s="7" customFormat="1">
      <c r="B1594"/>
      <c r="C1594"/>
      <c r="D1594"/>
      <c r="E1594"/>
      <c r="F1594"/>
      <c r="G1594"/>
      <c r="H1594"/>
      <c r="I1594"/>
      <c r="J1594"/>
      <c r="K1594"/>
      <c r="L1594"/>
      <c r="M1594"/>
      <c r="N1594"/>
      <c r="O1594"/>
      <c r="P1594"/>
      <c r="Q1594"/>
      <c r="R1594"/>
      <c r="S1594"/>
      <c r="T1594"/>
      <c r="U1594"/>
      <c r="V1594"/>
      <c r="W1594"/>
      <c r="X1594"/>
      <c r="Y1594"/>
      <c r="Z1594"/>
      <c r="AA1594"/>
      <c r="AB1594"/>
      <c r="AC1594"/>
      <c r="AD1594"/>
      <c r="AE1594"/>
      <c r="AF1594"/>
      <c r="AG1594"/>
      <c r="AH1594"/>
    </row>
    <row r="1595" spans="2:34" s="7" customFormat="1">
      <c r="B1595"/>
      <c r="C1595"/>
      <c r="D1595"/>
      <c r="E1595"/>
      <c r="F1595"/>
      <c r="G1595"/>
      <c r="H1595"/>
      <c r="I1595"/>
      <c r="J1595"/>
      <c r="K1595"/>
      <c r="L1595"/>
      <c r="M1595"/>
      <c r="N1595"/>
      <c r="O1595"/>
      <c r="P1595"/>
      <c r="Q1595"/>
      <c r="R1595"/>
      <c r="S1595"/>
      <c r="T1595"/>
      <c r="U1595"/>
      <c r="V1595"/>
      <c r="W1595"/>
      <c r="X1595"/>
      <c r="Y1595"/>
      <c r="Z1595"/>
      <c r="AA1595"/>
      <c r="AB1595"/>
      <c r="AC1595"/>
      <c r="AD1595"/>
      <c r="AE1595"/>
      <c r="AF1595"/>
      <c r="AG1595"/>
      <c r="AH1595"/>
    </row>
    <row r="1596" spans="2:34" s="7" customFormat="1">
      <c r="B1596"/>
      <c r="C1596"/>
      <c r="D1596"/>
      <c r="E1596"/>
      <c r="F1596"/>
      <c r="G1596"/>
      <c r="H1596"/>
      <c r="I1596"/>
      <c r="J1596"/>
      <c r="K1596"/>
      <c r="L1596"/>
      <c r="M1596"/>
      <c r="N1596"/>
      <c r="O1596"/>
      <c r="P1596"/>
      <c r="Q1596"/>
      <c r="R1596"/>
      <c r="S1596"/>
      <c r="T1596"/>
      <c r="U1596"/>
      <c r="V1596"/>
      <c r="W1596"/>
      <c r="X1596"/>
      <c r="Y1596"/>
      <c r="Z1596"/>
      <c r="AA1596"/>
      <c r="AB1596"/>
      <c r="AC1596"/>
      <c r="AD1596"/>
      <c r="AE1596"/>
      <c r="AF1596"/>
      <c r="AG1596"/>
      <c r="AH1596"/>
    </row>
    <row r="1597" spans="2:34" s="7" customFormat="1">
      <c r="B1597"/>
      <c r="C1597"/>
      <c r="D1597"/>
      <c r="E1597"/>
      <c r="F1597"/>
      <c r="G1597"/>
      <c r="H1597"/>
      <c r="I1597"/>
      <c r="J1597"/>
      <c r="K1597"/>
      <c r="L1597"/>
      <c r="M1597"/>
      <c r="N1597"/>
      <c r="O1597"/>
      <c r="P1597"/>
      <c r="Q1597"/>
      <c r="R1597"/>
      <c r="S1597"/>
      <c r="T1597"/>
      <c r="U1597"/>
      <c r="V1597"/>
      <c r="W1597"/>
      <c r="X1597"/>
      <c r="Y1597"/>
      <c r="Z1597"/>
      <c r="AA1597"/>
      <c r="AB1597"/>
      <c r="AC1597"/>
      <c r="AD1597"/>
      <c r="AE1597"/>
      <c r="AF1597"/>
      <c r="AG1597"/>
      <c r="AH1597"/>
    </row>
    <row r="1598" spans="2:34" s="7" customFormat="1">
      <c r="B1598"/>
      <c r="C1598"/>
      <c r="D1598"/>
      <c r="E1598"/>
      <c r="F1598"/>
      <c r="G1598"/>
      <c r="H1598"/>
      <c r="I1598"/>
      <c r="J1598"/>
      <c r="K1598"/>
      <c r="L1598"/>
      <c r="M1598"/>
      <c r="N1598"/>
      <c r="O1598"/>
      <c r="P1598"/>
      <c r="Q1598"/>
      <c r="R1598"/>
      <c r="S1598"/>
      <c r="T1598"/>
      <c r="U1598"/>
      <c r="V1598"/>
      <c r="W1598"/>
      <c r="X1598"/>
      <c r="Y1598"/>
      <c r="Z1598"/>
      <c r="AA1598"/>
      <c r="AB1598"/>
      <c r="AC1598"/>
      <c r="AD1598"/>
      <c r="AE1598"/>
      <c r="AF1598"/>
      <c r="AG1598"/>
      <c r="AH1598"/>
    </row>
    <row r="1599" spans="2:34" s="7" customFormat="1">
      <c r="B1599"/>
      <c r="C1599"/>
      <c r="D1599"/>
      <c r="E1599"/>
      <c r="F1599"/>
      <c r="G1599"/>
      <c r="H1599"/>
      <c r="I1599"/>
      <c r="J1599"/>
      <c r="K1599"/>
      <c r="L1599"/>
      <c r="M1599"/>
      <c r="N1599"/>
      <c r="O1599"/>
      <c r="P1599"/>
      <c r="Q1599"/>
      <c r="R1599"/>
      <c r="S1599"/>
      <c r="T1599"/>
      <c r="U1599"/>
      <c r="V1599"/>
      <c r="W1599"/>
      <c r="X1599"/>
      <c r="Y1599"/>
      <c r="Z1599"/>
      <c r="AA1599"/>
      <c r="AB1599"/>
      <c r="AC1599"/>
      <c r="AD1599"/>
      <c r="AE1599"/>
      <c r="AF1599"/>
      <c r="AG1599"/>
      <c r="AH1599"/>
    </row>
    <row r="1600" spans="2:34" s="7" customFormat="1">
      <c r="B1600"/>
      <c r="C1600"/>
      <c r="D1600"/>
      <c r="E1600"/>
      <c r="F1600"/>
      <c r="G1600"/>
      <c r="H1600"/>
      <c r="I1600"/>
      <c r="J1600"/>
      <c r="K1600"/>
      <c r="L1600"/>
      <c r="M1600"/>
      <c r="N1600"/>
      <c r="O1600"/>
      <c r="P1600"/>
      <c r="Q1600"/>
      <c r="R1600"/>
      <c r="S1600"/>
      <c r="T1600"/>
      <c r="U1600"/>
      <c r="V1600"/>
      <c r="W1600"/>
      <c r="X1600"/>
      <c r="Y1600"/>
      <c r="Z1600"/>
      <c r="AA1600"/>
      <c r="AB1600"/>
      <c r="AC1600"/>
      <c r="AD1600"/>
      <c r="AE1600"/>
      <c r="AF1600"/>
      <c r="AG1600"/>
      <c r="AH1600"/>
    </row>
    <row r="1601" spans="2:34" s="7" customFormat="1">
      <c r="B1601"/>
      <c r="C1601"/>
      <c r="D1601"/>
      <c r="E1601"/>
      <c r="F1601"/>
      <c r="G1601"/>
      <c r="H1601"/>
      <c r="I1601"/>
      <c r="J1601"/>
      <c r="K1601"/>
      <c r="L1601"/>
      <c r="M1601"/>
      <c r="N1601"/>
      <c r="O1601"/>
      <c r="P1601"/>
      <c r="Q1601"/>
      <c r="R1601"/>
      <c r="S1601"/>
      <c r="T1601"/>
      <c r="U1601"/>
      <c r="V1601"/>
      <c r="W1601"/>
      <c r="X1601"/>
      <c r="Y1601"/>
      <c r="Z1601"/>
      <c r="AA1601"/>
      <c r="AB1601"/>
      <c r="AC1601"/>
      <c r="AD1601"/>
      <c r="AE1601"/>
      <c r="AF1601"/>
      <c r="AG1601"/>
      <c r="AH1601"/>
    </row>
    <row r="1602" spans="2:34" s="7" customFormat="1">
      <c r="B1602"/>
      <c r="C1602"/>
      <c r="D1602"/>
      <c r="E1602"/>
      <c r="F1602"/>
      <c r="G1602"/>
      <c r="H1602"/>
      <c r="I1602"/>
      <c r="J1602"/>
      <c r="K1602"/>
      <c r="L1602"/>
      <c r="M1602"/>
      <c r="N1602"/>
      <c r="O1602"/>
      <c r="P1602"/>
      <c r="Q1602"/>
      <c r="R1602"/>
      <c r="S1602"/>
      <c r="T1602"/>
      <c r="U1602"/>
      <c r="V1602"/>
      <c r="W1602"/>
      <c r="X1602"/>
      <c r="Y1602"/>
      <c r="Z1602"/>
      <c r="AA1602"/>
      <c r="AB1602"/>
      <c r="AC1602"/>
      <c r="AD1602"/>
      <c r="AE1602"/>
      <c r="AF1602"/>
      <c r="AG1602"/>
      <c r="AH1602"/>
    </row>
    <row r="1603" spans="2:34" s="7" customFormat="1">
      <c r="B1603"/>
      <c r="C1603"/>
      <c r="D1603"/>
      <c r="E1603"/>
      <c r="F1603"/>
      <c r="G1603"/>
      <c r="H1603"/>
      <c r="I1603"/>
      <c r="J1603"/>
      <c r="K1603"/>
      <c r="L1603"/>
      <c r="M1603"/>
      <c r="N1603"/>
      <c r="O1603"/>
      <c r="P1603"/>
      <c r="Q1603"/>
      <c r="R1603"/>
      <c r="S1603"/>
      <c r="T1603"/>
      <c r="U1603"/>
      <c r="V1603"/>
      <c r="W1603"/>
      <c r="X1603"/>
      <c r="Y1603"/>
      <c r="Z1603"/>
      <c r="AA1603"/>
      <c r="AB1603"/>
      <c r="AC1603"/>
      <c r="AD1603"/>
      <c r="AE1603"/>
      <c r="AF1603"/>
      <c r="AG1603"/>
      <c r="AH1603"/>
    </row>
    <row r="1604" spans="2:34" s="7" customFormat="1">
      <c r="B1604"/>
      <c r="C1604"/>
      <c r="D1604"/>
      <c r="E1604"/>
      <c r="F1604"/>
      <c r="G1604"/>
      <c r="H1604"/>
      <c r="I1604"/>
      <c r="J1604"/>
      <c r="K1604"/>
      <c r="L1604"/>
      <c r="M1604"/>
      <c r="N1604"/>
      <c r="O1604"/>
      <c r="P1604"/>
      <c r="Q1604"/>
      <c r="R1604"/>
      <c r="S1604"/>
      <c r="T1604"/>
      <c r="U1604"/>
      <c r="V1604"/>
      <c r="W1604"/>
      <c r="X1604"/>
      <c r="Y1604"/>
      <c r="Z1604"/>
      <c r="AA1604"/>
      <c r="AB1604"/>
      <c r="AC1604"/>
      <c r="AD1604"/>
      <c r="AE1604"/>
      <c r="AF1604"/>
      <c r="AG1604"/>
      <c r="AH1604"/>
    </row>
    <row r="1605" spans="2:34" s="7" customFormat="1">
      <c r="B1605"/>
      <c r="C1605"/>
      <c r="D1605"/>
      <c r="E1605"/>
      <c r="F1605"/>
      <c r="G1605"/>
      <c r="H1605"/>
      <c r="I1605"/>
      <c r="J1605"/>
      <c r="K1605"/>
      <c r="L1605"/>
      <c r="M1605"/>
      <c r="N1605"/>
      <c r="O1605"/>
      <c r="P1605"/>
      <c r="Q1605"/>
      <c r="R1605"/>
      <c r="S1605"/>
      <c r="T1605"/>
      <c r="U1605"/>
      <c r="V1605"/>
      <c r="W1605"/>
      <c r="X1605"/>
      <c r="Y1605"/>
      <c r="Z1605"/>
      <c r="AA1605"/>
      <c r="AB1605"/>
      <c r="AC1605"/>
      <c r="AD1605"/>
      <c r="AE1605"/>
      <c r="AF1605"/>
      <c r="AG1605"/>
      <c r="AH1605"/>
    </row>
    <row r="1606" spans="2:34" s="7" customFormat="1">
      <c r="B1606"/>
      <c r="C1606"/>
      <c r="D1606"/>
      <c r="E1606"/>
      <c r="F1606"/>
      <c r="G1606"/>
      <c r="H1606"/>
      <c r="I1606"/>
      <c r="J1606"/>
      <c r="K1606"/>
      <c r="L1606"/>
      <c r="M1606"/>
      <c r="N1606"/>
      <c r="O1606"/>
      <c r="P1606"/>
      <c r="Q1606"/>
      <c r="R1606"/>
      <c r="S1606"/>
      <c r="T1606"/>
      <c r="U1606"/>
      <c r="V1606"/>
      <c r="W1606"/>
      <c r="X1606"/>
      <c r="Y1606"/>
      <c r="Z1606"/>
      <c r="AA1606"/>
      <c r="AB1606"/>
      <c r="AC1606"/>
      <c r="AD1606"/>
      <c r="AE1606"/>
      <c r="AF1606"/>
      <c r="AG1606"/>
      <c r="AH1606"/>
    </row>
    <row r="1607" spans="2:34" s="7" customFormat="1">
      <c r="B1607"/>
      <c r="C1607"/>
      <c r="D1607"/>
      <c r="E1607"/>
      <c r="F1607"/>
      <c r="G1607"/>
      <c r="H1607"/>
      <c r="I1607"/>
      <c r="J1607"/>
      <c r="K1607"/>
      <c r="L1607"/>
      <c r="M1607"/>
      <c r="N1607"/>
      <c r="O1607"/>
      <c r="P1607"/>
      <c r="Q1607"/>
      <c r="R1607"/>
      <c r="S1607"/>
      <c r="T1607"/>
      <c r="U1607"/>
      <c r="V1607"/>
      <c r="W1607"/>
      <c r="X1607"/>
      <c r="Y1607"/>
      <c r="Z1607"/>
      <c r="AA1607"/>
      <c r="AB1607"/>
      <c r="AC1607"/>
      <c r="AD1607"/>
      <c r="AE1607"/>
      <c r="AF1607"/>
      <c r="AG1607"/>
      <c r="AH1607"/>
    </row>
    <row r="1608" spans="2:34" s="7" customFormat="1">
      <c r="B1608"/>
      <c r="C1608"/>
      <c r="D1608"/>
      <c r="E1608"/>
      <c r="F1608"/>
      <c r="G1608"/>
      <c r="H1608"/>
      <c r="I1608"/>
      <c r="J1608"/>
      <c r="K1608"/>
      <c r="L1608"/>
      <c r="M1608"/>
      <c r="N1608"/>
      <c r="O1608"/>
      <c r="P1608"/>
      <c r="Q1608"/>
      <c r="R1608"/>
      <c r="S1608"/>
      <c r="T1608"/>
      <c r="U1608"/>
      <c r="V1608"/>
      <c r="W1608"/>
      <c r="X1608"/>
      <c r="Y1608"/>
      <c r="Z1608"/>
      <c r="AA1608"/>
      <c r="AB1608"/>
      <c r="AC1608"/>
      <c r="AD1608"/>
      <c r="AE1608"/>
      <c r="AF1608"/>
      <c r="AG1608"/>
      <c r="AH1608"/>
    </row>
    <row r="1609" spans="2:34" s="7" customFormat="1">
      <c r="B1609"/>
      <c r="C1609"/>
      <c r="D1609"/>
      <c r="E1609"/>
      <c r="F1609"/>
      <c r="G1609"/>
      <c r="H1609"/>
      <c r="I1609"/>
      <c r="J1609"/>
      <c r="K1609"/>
      <c r="L1609"/>
      <c r="M1609"/>
      <c r="N1609"/>
      <c r="O1609"/>
      <c r="P1609"/>
      <c r="Q1609"/>
      <c r="R1609"/>
      <c r="S1609"/>
      <c r="T1609"/>
      <c r="U1609"/>
      <c r="V1609"/>
      <c r="W1609"/>
      <c r="X1609"/>
      <c r="Y1609"/>
      <c r="Z1609"/>
      <c r="AA1609"/>
      <c r="AB1609"/>
      <c r="AC1609"/>
      <c r="AD1609"/>
      <c r="AE1609"/>
      <c r="AF1609"/>
      <c r="AG1609"/>
      <c r="AH1609"/>
    </row>
    <row r="1610" spans="2:34" s="7" customFormat="1">
      <c r="B1610"/>
      <c r="C1610"/>
      <c r="D1610"/>
      <c r="E1610"/>
      <c r="F1610"/>
      <c r="G1610"/>
      <c r="H1610"/>
      <c r="I1610"/>
      <c r="J1610"/>
      <c r="K1610"/>
      <c r="L1610"/>
      <c r="M1610"/>
      <c r="N1610"/>
      <c r="O1610"/>
      <c r="P1610"/>
      <c r="Q1610"/>
      <c r="R1610"/>
      <c r="S1610"/>
      <c r="T1610"/>
      <c r="U1610"/>
      <c r="V1610"/>
      <c r="W1610"/>
      <c r="X1610"/>
      <c r="Y1610"/>
      <c r="Z1610"/>
      <c r="AA1610"/>
      <c r="AB1610"/>
      <c r="AC1610"/>
      <c r="AD1610"/>
      <c r="AE1610"/>
      <c r="AF1610"/>
      <c r="AG1610"/>
      <c r="AH1610"/>
    </row>
    <row r="1611" spans="2:34" s="7" customFormat="1">
      <c r="B1611"/>
      <c r="C1611"/>
      <c r="D1611"/>
      <c r="E1611"/>
      <c r="F1611"/>
      <c r="G1611"/>
      <c r="H1611"/>
      <c r="I1611"/>
      <c r="J1611"/>
      <c r="K1611"/>
      <c r="L1611"/>
      <c r="M1611"/>
      <c r="N1611"/>
      <c r="O1611"/>
      <c r="P1611"/>
      <c r="Q1611"/>
      <c r="R1611"/>
      <c r="S1611"/>
      <c r="T1611"/>
      <c r="U1611"/>
      <c r="V1611"/>
      <c r="W1611"/>
      <c r="X1611"/>
      <c r="Y1611"/>
      <c r="Z1611"/>
      <c r="AA1611"/>
      <c r="AB1611"/>
      <c r="AC1611"/>
      <c r="AD1611"/>
      <c r="AE1611"/>
      <c r="AF1611"/>
      <c r="AG1611"/>
      <c r="AH1611"/>
    </row>
    <row r="1612" spans="2:34" s="7" customFormat="1">
      <c r="B1612"/>
      <c r="C1612"/>
      <c r="D1612"/>
      <c r="E1612"/>
      <c r="F1612"/>
      <c r="G1612"/>
      <c r="H1612"/>
      <c r="I1612"/>
      <c r="J1612"/>
      <c r="K1612"/>
      <c r="L1612"/>
      <c r="M1612"/>
      <c r="N1612"/>
      <c r="O1612"/>
      <c r="P1612"/>
      <c r="Q1612"/>
      <c r="R1612"/>
      <c r="S1612"/>
      <c r="T1612"/>
      <c r="U1612"/>
      <c r="V1612"/>
      <c r="W1612"/>
      <c r="X1612"/>
      <c r="Y1612"/>
      <c r="Z1612"/>
      <c r="AA1612"/>
      <c r="AB1612"/>
      <c r="AC1612"/>
      <c r="AD1612"/>
      <c r="AE1612"/>
      <c r="AF1612"/>
      <c r="AG1612"/>
      <c r="AH1612"/>
    </row>
    <row r="1613" spans="2:34" s="7" customFormat="1">
      <c r="B1613"/>
      <c r="C1613"/>
      <c r="D1613"/>
      <c r="E1613"/>
      <c r="F1613"/>
      <c r="G1613"/>
      <c r="H1613"/>
      <c r="I1613"/>
      <c r="J1613"/>
      <c r="K1613"/>
      <c r="L1613"/>
      <c r="M1613"/>
      <c r="N1613"/>
      <c r="O1613"/>
      <c r="P1613"/>
      <c r="Q1613"/>
      <c r="R1613"/>
      <c r="S1613"/>
      <c r="T1613"/>
      <c r="U1613"/>
      <c r="V1613"/>
      <c r="W1613"/>
      <c r="X1613"/>
      <c r="Y1613"/>
      <c r="Z1613"/>
      <c r="AA1613"/>
      <c r="AB1613"/>
      <c r="AC1613"/>
      <c r="AD1613"/>
      <c r="AE1613"/>
      <c r="AF1613"/>
      <c r="AG1613"/>
      <c r="AH1613"/>
    </row>
    <row r="1614" spans="2:34" s="7" customFormat="1">
      <c r="B1614"/>
      <c r="C1614"/>
      <c r="D1614"/>
      <c r="E1614"/>
      <c r="F1614"/>
      <c r="G1614"/>
      <c r="H1614"/>
      <c r="I1614"/>
      <c r="J1614"/>
      <c r="K1614"/>
      <c r="L1614"/>
      <c r="M1614"/>
      <c r="N1614"/>
      <c r="O1614"/>
      <c r="P1614"/>
      <c r="Q1614"/>
      <c r="R1614"/>
      <c r="S1614"/>
      <c r="T1614"/>
      <c r="U1614"/>
      <c r="V1614"/>
      <c r="W1614"/>
      <c r="X1614"/>
      <c r="Y1614"/>
      <c r="Z1614"/>
      <c r="AA1614"/>
      <c r="AB1614"/>
      <c r="AC1614"/>
      <c r="AD1614"/>
      <c r="AE1614"/>
      <c r="AF1614"/>
      <c r="AG1614"/>
      <c r="AH1614"/>
    </row>
    <row r="1615" spans="2:34" s="7" customFormat="1">
      <c r="B1615"/>
      <c r="C1615"/>
      <c r="D1615"/>
      <c r="E1615"/>
      <c r="F1615"/>
      <c r="G1615"/>
      <c r="H1615"/>
      <c r="I1615"/>
      <c r="J1615"/>
      <c r="K1615"/>
      <c r="L1615"/>
      <c r="M1615"/>
      <c r="N1615"/>
      <c r="O1615"/>
      <c r="P1615"/>
      <c r="Q1615"/>
      <c r="R1615"/>
      <c r="S1615"/>
      <c r="T1615"/>
      <c r="U1615"/>
      <c r="V1615"/>
      <c r="W1615"/>
      <c r="X1615"/>
      <c r="Y1615"/>
      <c r="Z1615"/>
      <c r="AA1615"/>
      <c r="AB1615"/>
      <c r="AC1615"/>
      <c r="AD1615"/>
      <c r="AE1615"/>
      <c r="AF1615"/>
      <c r="AG1615"/>
      <c r="AH1615"/>
    </row>
    <row r="1616" spans="2:34" s="7" customFormat="1">
      <c r="B1616"/>
      <c r="C1616"/>
      <c r="D1616"/>
      <c r="E1616"/>
      <c r="F1616"/>
      <c r="G1616"/>
      <c r="H1616"/>
      <c r="I1616"/>
      <c r="J1616"/>
      <c r="K1616"/>
      <c r="L1616"/>
      <c r="M1616"/>
      <c r="N1616"/>
      <c r="O1616"/>
      <c r="P1616"/>
      <c r="Q1616"/>
      <c r="R1616"/>
      <c r="S1616"/>
      <c r="T1616"/>
      <c r="U1616"/>
      <c r="V1616"/>
      <c r="W1616"/>
      <c r="X1616"/>
      <c r="Y1616"/>
      <c r="Z1616"/>
      <c r="AA1616"/>
      <c r="AB1616"/>
      <c r="AC1616"/>
      <c r="AD1616"/>
      <c r="AE1616"/>
      <c r="AF1616"/>
      <c r="AG1616"/>
      <c r="AH1616"/>
    </row>
    <row r="1617" spans="2:34" s="7" customFormat="1">
      <c r="B1617"/>
      <c r="C1617"/>
      <c r="D1617"/>
      <c r="E1617"/>
      <c r="F1617"/>
      <c r="G1617"/>
      <c r="H1617"/>
      <c r="I1617"/>
      <c r="J1617"/>
      <c r="K1617"/>
      <c r="L1617"/>
      <c r="M1617"/>
      <c r="N1617"/>
      <c r="O1617"/>
      <c r="P1617"/>
      <c r="Q1617"/>
      <c r="R1617"/>
      <c r="S1617"/>
      <c r="T1617"/>
      <c r="U1617"/>
      <c r="V1617"/>
      <c r="W1617"/>
      <c r="X1617"/>
      <c r="Y1617"/>
      <c r="Z1617"/>
      <c r="AA1617"/>
      <c r="AB1617"/>
      <c r="AC1617"/>
      <c r="AD1617"/>
      <c r="AE1617"/>
      <c r="AF1617"/>
      <c r="AG1617"/>
      <c r="AH1617"/>
    </row>
    <row r="1618" spans="2:34" s="7" customFormat="1">
      <c r="B1618"/>
      <c r="C1618"/>
      <c r="D1618"/>
      <c r="E1618"/>
      <c r="F1618"/>
      <c r="G1618"/>
      <c r="H1618"/>
      <c r="I1618"/>
      <c r="J1618"/>
      <c r="K1618"/>
      <c r="L1618"/>
      <c r="M1618"/>
      <c r="N1618"/>
      <c r="O1618"/>
      <c r="P1618"/>
      <c r="Q1618"/>
      <c r="R1618"/>
      <c r="S1618"/>
      <c r="T1618"/>
      <c r="U1618"/>
      <c r="V1618"/>
      <c r="W1618"/>
      <c r="X1618"/>
      <c r="Y1618"/>
      <c r="Z1618"/>
      <c r="AA1618"/>
      <c r="AB1618"/>
      <c r="AC1618"/>
      <c r="AD1618"/>
      <c r="AE1618"/>
      <c r="AF1618"/>
      <c r="AG1618"/>
      <c r="AH1618"/>
    </row>
    <row r="1619" spans="2:34" s="7" customFormat="1">
      <c r="B1619"/>
      <c r="C1619"/>
      <c r="D1619"/>
      <c r="E1619"/>
      <c r="F1619"/>
      <c r="G1619"/>
      <c r="H1619"/>
      <c r="I1619"/>
      <c r="J1619"/>
      <c r="K1619"/>
      <c r="L1619"/>
      <c r="M1619"/>
      <c r="N1619"/>
      <c r="O1619"/>
      <c r="P1619"/>
      <c r="Q1619"/>
      <c r="R1619"/>
      <c r="S1619"/>
      <c r="T1619"/>
      <c r="U1619"/>
      <c r="V1619"/>
      <c r="W1619"/>
      <c r="X1619"/>
      <c r="Y1619"/>
      <c r="Z1619"/>
      <c r="AA1619"/>
      <c r="AB1619"/>
      <c r="AC1619"/>
      <c r="AD1619"/>
      <c r="AE1619"/>
      <c r="AF1619"/>
      <c r="AG1619"/>
      <c r="AH1619"/>
    </row>
    <row r="1620" spans="2:34" s="7" customFormat="1">
      <c r="B1620"/>
      <c r="C1620"/>
      <c r="D1620"/>
      <c r="E1620"/>
      <c r="F1620"/>
      <c r="G1620"/>
      <c r="H1620"/>
      <c r="I1620"/>
      <c r="J1620"/>
      <c r="K1620"/>
      <c r="L1620"/>
      <c r="M1620"/>
      <c r="N1620"/>
      <c r="O1620"/>
      <c r="P1620"/>
      <c r="Q1620"/>
      <c r="R1620"/>
      <c r="S1620"/>
      <c r="T1620"/>
      <c r="U1620"/>
      <c r="V1620"/>
      <c r="W1620"/>
      <c r="X1620"/>
      <c r="Y1620"/>
      <c r="Z1620"/>
      <c r="AA1620"/>
      <c r="AB1620"/>
      <c r="AC1620"/>
      <c r="AD1620"/>
      <c r="AE1620"/>
      <c r="AF1620"/>
      <c r="AG1620"/>
      <c r="AH1620"/>
    </row>
    <row r="1621" spans="2:34" s="7" customFormat="1">
      <c r="B1621"/>
      <c r="C1621"/>
      <c r="D1621"/>
      <c r="E1621"/>
      <c r="F1621"/>
      <c r="G1621"/>
      <c r="H1621"/>
      <c r="I1621"/>
      <c r="J1621"/>
      <c r="K1621"/>
      <c r="L1621"/>
      <c r="M1621"/>
      <c r="N1621"/>
      <c r="O1621"/>
      <c r="P1621"/>
      <c r="Q1621"/>
      <c r="R1621"/>
      <c r="S1621"/>
      <c r="T1621"/>
      <c r="U1621"/>
      <c r="V1621"/>
      <c r="W1621"/>
      <c r="X1621"/>
      <c r="Y1621"/>
      <c r="Z1621"/>
      <c r="AA1621"/>
      <c r="AB1621"/>
      <c r="AC1621"/>
      <c r="AD1621"/>
      <c r="AE1621"/>
      <c r="AF1621"/>
      <c r="AG1621"/>
      <c r="AH1621"/>
    </row>
    <row r="1622" spans="2:34" s="7" customFormat="1">
      <c r="B1622"/>
      <c r="C1622"/>
      <c r="D1622"/>
      <c r="E1622"/>
      <c r="F1622"/>
      <c r="G1622"/>
      <c r="H1622"/>
      <c r="I1622"/>
      <c r="J1622"/>
      <c r="K1622"/>
      <c r="L1622"/>
      <c r="M1622"/>
      <c r="N1622"/>
      <c r="O1622"/>
      <c r="P1622"/>
      <c r="Q1622"/>
      <c r="R1622"/>
      <c r="S1622"/>
      <c r="T1622"/>
      <c r="U1622"/>
      <c r="V1622"/>
      <c r="W1622"/>
      <c r="X1622"/>
      <c r="Y1622"/>
      <c r="Z1622"/>
      <c r="AA1622"/>
      <c r="AB1622"/>
      <c r="AC1622"/>
      <c r="AD1622"/>
      <c r="AE1622"/>
      <c r="AF1622"/>
      <c r="AG1622"/>
      <c r="AH1622"/>
    </row>
    <row r="1623" spans="2:34" s="7" customFormat="1">
      <c r="B1623"/>
      <c r="C1623"/>
      <c r="D1623"/>
      <c r="E1623"/>
      <c r="F1623"/>
      <c r="G1623"/>
      <c r="H1623"/>
      <c r="I1623"/>
      <c r="J1623"/>
      <c r="K1623"/>
      <c r="L1623"/>
      <c r="M1623"/>
      <c r="N1623"/>
      <c r="O1623"/>
      <c r="P1623"/>
      <c r="Q1623"/>
      <c r="R1623"/>
      <c r="S1623"/>
      <c r="T1623"/>
      <c r="U1623"/>
      <c r="V1623"/>
      <c r="W1623"/>
      <c r="X1623"/>
      <c r="Y1623"/>
      <c r="Z1623"/>
      <c r="AA1623"/>
      <c r="AB1623"/>
      <c r="AC1623"/>
      <c r="AD1623"/>
      <c r="AE1623"/>
      <c r="AF1623"/>
      <c r="AG1623"/>
      <c r="AH1623"/>
    </row>
    <row r="1624" spans="2:34" s="7" customFormat="1">
      <c r="B1624"/>
      <c r="C1624"/>
      <c r="D1624"/>
      <c r="E1624"/>
      <c r="F1624"/>
      <c r="G1624"/>
      <c r="H1624"/>
      <c r="I1624"/>
      <c r="J1624"/>
      <c r="K1624"/>
      <c r="L1624"/>
      <c r="M1624"/>
      <c r="N1624"/>
      <c r="O1624"/>
      <c r="P1624"/>
      <c r="Q1624"/>
      <c r="R1624"/>
      <c r="S1624"/>
      <c r="T1624"/>
      <c r="U1624"/>
      <c r="V1624"/>
      <c r="W1624"/>
      <c r="X1624"/>
      <c r="Y1624"/>
      <c r="Z1624"/>
      <c r="AA1624"/>
      <c r="AB1624"/>
      <c r="AC1624"/>
      <c r="AD1624"/>
      <c r="AE1624"/>
      <c r="AF1624"/>
      <c r="AG1624"/>
      <c r="AH1624"/>
    </row>
    <row r="1625" spans="2:34" s="7" customFormat="1">
      <c r="B1625"/>
      <c r="C1625"/>
      <c r="D1625"/>
      <c r="E1625"/>
      <c r="F1625"/>
      <c r="G1625"/>
      <c r="H1625"/>
      <c r="I1625"/>
      <c r="J1625"/>
      <c r="K1625"/>
      <c r="L1625"/>
      <c r="M1625"/>
      <c r="N1625"/>
      <c r="O1625"/>
      <c r="P1625"/>
      <c r="Q1625"/>
      <c r="R1625"/>
      <c r="S1625"/>
      <c r="T1625"/>
      <c r="U1625"/>
      <c r="V1625"/>
      <c r="W1625"/>
      <c r="X1625"/>
      <c r="Y1625"/>
      <c r="Z1625"/>
      <c r="AA1625"/>
      <c r="AB1625"/>
      <c r="AC1625"/>
      <c r="AD1625"/>
      <c r="AE1625"/>
      <c r="AF1625"/>
      <c r="AG1625"/>
      <c r="AH1625"/>
    </row>
    <row r="1626" spans="2:34" s="7" customFormat="1">
      <c r="B1626"/>
      <c r="C1626"/>
      <c r="D1626"/>
      <c r="E1626"/>
      <c r="F1626"/>
      <c r="G1626"/>
      <c r="H1626"/>
      <c r="I1626"/>
      <c r="J1626"/>
      <c r="K1626"/>
      <c r="L1626"/>
      <c r="M1626"/>
      <c r="N1626"/>
      <c r="O1626"/>
      <c r="P1626"/>
      <c r="Q1626"/>
      <c r="R1626"/>
      <c r="S1626"/>
      <c r="T1626"/>
      <c r="U1626"/>
      <c r="V1626"/>
      <c r="W1626"/>
      <c r="X1626"/>
      <c r="Y1626"/>
      <c r="Z1626"/>
      <c r="AA1626"/>
      <c r="AB1626"/>
      <c r="AC1626"/>
      <c r="AD1626"/>
      <c r="AE1626"/>
      <c r="AF1626"/>
      <c r="AG1626"/>
      <c r="AH1626"/>
    </row>
    <row r="1627" spans="2:34" s="7" customFormat="1">
      <c r="B1627"/>
      <c r="C1627"/>
      <c r="D1627"/>
      <c r="E1627"/>
      <c r="F1627"/>
      <c r="G1627"/>
      <c r="H1627"/>
      <c r="I1627"/>
      <c r="J1627"/>
      <c r="K1627"/>
      <c r="L1627"/>
      <c r="M1627"/>
      <c r="N1627"/>
      <c r="O1627"/>
      <c r="P1627"/>
      <c r="Q1627"/>
      <c r="R1627"/>
      <c r="S1627"/>
      <c r="T1627"/>
      <c r="U1627"/>
      <c r="V1627"/>
      <c r="W1627"/>
      <c r="X1627"/>
      <c r="Y1627"/>
      <c r="Z1627"/>
      <c r="AA1627"/>
      <c r="AB1627"/>
      <c r="AC1627"/>
      <c r="AD1627"/>
      <c r="AE1627"/>
      <c r="AF1627"/>
      <c r="AG1627"/>
      <c r="AH1627"/>
    </row>
    <row r="1628" spans="2:34" s="7" customFormat="1">
      <c r="B1628"/>
      <c r="C1628"/>
      <c r="D1628"/>
      <c r="E1628"/>
      <c r="F1628"/>
      <c r="G1628"/>
      <c r="H1628"/>
      <c r="I1628"/>
      <c r="J1628"/>
      <c r="K1628"/>
      <c r="L1628"/>
      <c r="M1628"/>
      <c r="N1628"/>
      <c r="O1628"/>
      <c r="P1628"/>
      <c r="Q1628"/>
      <c r="R1628"/>
      <c r="S1628"/>
      <c r="T1628"/>
      <c r="U1628"/>
      <c r="V1628"/>
      <c r="W1628"/>
      <c r="X1628"/>
      <c r="Y1628"/>
      <c r="Z1628"/>
      <c r="AA1628"/>
      <c r="AB1628"/>
      <c r="AC1628"/>
      <c r="AD1628"/>
      <c r="AE1628"/>
      <c r="AF1628"/>
      <c r="AG1628"/>
      <c r="AH1628"/>
    </row>
    <row r="1629" spans="2:34" s="7" customFormat="1">
      <c r="B1629"/>
      <c r="C1629"/>
      <c r="D1629"/>
      <c r="E1629"/>
      <c r="F1629"/>
      <c r="G1629"/>
      <c r="H1629"/>
      <c r="I1629"/>
      <c r="J1629"/>
      <c r="K1629"/>
      <c r="L1629"/>
      <c r="M1629"/>
      <c r="N1629"/>
      <c r="O1629"/>
      <c r="P1629"/>
      <c r="Q1629"/>
      <c r="R1629"/>
      <c r="S1629"/>
      <c r="T1629"/>
      <c r="U1629"/>
      <c r="V1629"/>
      <c r="W1629"/>
      <c r="X1629"/>
      <c r="Y1629"/>
      <c r="Z1629"/>
      <c r="AA1629"/>
      <c r="AB1629"/>
      <c r="AC1629"/>
      <c r="AD1629"/>
      <c r="AE1629"/>
      <c r="AF1629"/>
      <c r="AG1629"/>
      <c r="AH1629"/>
    </row>
    <row r="1630" spans="2:34" s="7" customFormat="1">
      <c r="B1630"/>
      <c r="C1630"/>
      <c r="D1630"/>
      <c r="E1630"/>
      <c r="F1630"/>
      <c r="G1630"/>
      <c r="H1630"/>
      <c r="I1630"/>
      <c r="J1630"/>
      <c r="K1630"/>
      <c r="L1630"/>
      <c r="M1630"/>
      <c r="N1630"/>
      <c r="O1630"/>
      <c r="P1630"/>
      <c r="Q1630"/>
      <c r="R1630"/>
      <c r="S1630"/>
      <c r="T1630"/>
      <c r="U1630"/>
      <c r="V1630"/>
      <c r="W1630"/>
      <c r="X1630"/>
      <c r="Y1630"/>
      <c r="Z1630"/>
      <c r="AA1630"/>
      <c r="AB1630"/>
      <c r="AC1630"/>
      <c r="AD1630"/>
      <c r="AE1630"/>
      <c r="AF1630"/>
      <c r="AG1630"/>
      <c r="AH1630"/>
    </row>
    <row r="1631" spans="2:34" s="7" customFormat="1">
      <c r="B1631"/>
      <c r="C1631"/>
      <c r="D1631"/>
      <c r="E1631"/>
      <c r="F1631"/>
      <c r="G1631"/>
      <c r="H1631"/>
      <c r="I1631"/>
      <c r="J1631"/>
      <c r="K1631"/>
      <c r="L1631"/>
      <c r="M1631"/>
      <c r="N1631"/>
      <c r="O1631"/>
      <c r="P1631"/>
      <c r="Q1631"/>
      <c r="R1631"/>
      <c r="S1631"/>
      <c r="T1631"/>
      <c r="U1631"/>
      <c r="V1631"/>
      <c r="W1631"/>
      <c r="X1631"/>
      <c r="Y1631"/>
      <c r="Z1631"/>
      <c r="AA1631"/>
      <c r="AB1631"/>
      <c r="AC1631"/>
      <c r="AD1631"/>
      <c r="AE1631"/>
      <c r="AF1631"/>
      <c r="AG1631"/>
      <c r="AH1631"/>
    </row>
    <row r="1632" spans="2:34" s="7" customFormat="1">
      <c r="B1632"/>
      <c r="C1632"/>
      <c r="D1632"/>
      <c r="E1632"/>
      <c r="F1632"/>
      <c r="G1632"/>
      <c r="H1632"/>
      <c r="I1632"/>
      <c r="J1632"/>
      <c r="K1632"/>
      <c r="L1632"/>
      <c r="M1632"/>
      <c r="N1632"/>
      <c r="O1632"/>
      <c r="P1632"/>
      <c r="Q1632"/>
      <c r="R1632"/>
      <c r="S1632"/>
      <c r="T1632"/>
      <c r="U1632"/>
      <c r="V1632"/>
      <c r="W1632"/>
      <c r="X1632"/>
      <c r="Y1632"/>
      <c r="Z1632"/>
      <c r="AA1632"/>
      <c r="AB1632"/>
      <c r="AC1632"/>
      <c r="AD1632"/>
      <c r="AE1632"/>
      <c r="AF1632"/>
      <c r="AG1632"/>
      <c r="AH1632"/>
    </row>
    <row r="1633" spans="2:34" s="7" customFormat="1">
      <c r="B1633"/>
      <c r="C1633"/>
      <c r="D1633"/>
      <c r="E1633"/>
      <c r="F1633"/>
      <c r="G1633"/>
      <c r="H1633"/>
      <c r="I1633"/>
      <c r="J1633"/>
      <c r="K1633"/>
      <c r="L1633"/>
      <c r="M1633"/>
      <c r="N1633"/>
      <c r="O1633"/>
      <c r="P1633"/>
      <c r="Q1633"/>
      <c r="R1633"/>
      <c r="S1633"/>
      <c r="T1633"/>
      <c r="U1633"/>
      <c r="V1633"/>
      <c r="W1633"/>
      <c r="X1633"/>
      <c r="Y1633"/>
      <c r="Z1633"/>
      <c r="AA1633"/>
      <c r="AB1633"/>
      <c r="AC1633"/>
      <c r="AD1633"/>
      <c r="AE1633"/>
      <c r="AF1633"/>
      <c r="AG1633"/>
      <c r="AH1633"/>
    </row>
    <row r="1634" spans="2:34" s="7" customFormat="1">
      <c r="B1634"/>
      <c r="C1634"/>
      <c r="D1634"/>
      <c r="E1634"/>
      <c r="F1634"/>
      <c r="G1634"/>
      <c r="H1634"/>
      <c r="I1634"/>
      <c r="J1634"/>
      <c r="K1634"/>
      <c r="L1634"/>
      <c r="M1634"/>
      <c r="N1634"/>
      <c r="O1634"/>
      <c r="P1634"/>
      <c r="Q1634"/>
      <c r="R1634"/>
      <c r="S1634"/>
      <c r="T1634"/>
      <c r="U1634"/>
      <c r="V1634"/>
      <c r="W1634"/>
      <c r="X1634"/>
      <c r="Y1634"/>
      <c r="Z1634"/>
      <c r="AA1634"/>
      <c r="AB1634"/>
      <c r="AC1634"/>
      <c r="AD1634"/>
      <c r="AE1634"/>
      <c r="AF1634"/>
      <c r="AG1634"/>
      <c r="AH1634"/>
    </row>
    <row r="1635" spans="2:34" s="7" customFormat="1">
      <c r="B1635"/>
      <c r="C1635"/>
      <c r="D1635"/>
      <c r="E1635"/>
      <c r="F1635"/>
      <c r="G1635"/>
      <c r="H1635"/>
      <c r="I1635"/>
      <c r="J1635"/>
      <c r="K1635"/>
      <c r="L1635"/>
      <c r="M1635"/>
      <c r="N1635"/>
      <c r="O1635"/>
      <c r="P1635"/>
      <c r="Q1635"/>
      <c r="R1635"/>
      <c r="S1635"/>
      <c r="T1635"/>
      <c r="U1635"/>
      <c r="V1635"/>
      <c r="W1635"/>
      <c r="X1635"/>
      <c r="Y1635"/>
      <c r="Z1635"/>
      <c r="AA1635"/>
      <c r="AB1635"/>
      <c r="AC1635"/>
      <c r="AD1635"/>
      <c r="AE1635"/>
      <c r="AF1635"/>
      <c r="AG1635"/>
      <c r="AH1635"/>
    </row>
    <row r="1636" spans="2:34" s="7" customFormat="1">
      <c r="B1636"/>
      <c r="C1636"/>
      <c r="D1636"/>
      <c r="E1636"/>
      <c r="F1636"/>
      <c r="G1636"/>
      <c r="H1636"/>
      <c r="I1636"/>
      <c r="J1636"/>
      <c r="K1636"/>
      <c r="L1636"/>
      <c r="M1636"/>
      <c r="N1636"/>
      <c r="O1636"/>
      <c r="P1636"/>
      <c r="Q1636"/>
      <c r="R1636"/>
      <c r="S1636"/>
      <c r="T1636"/>
      <c r="U1636"/>
      <c r="V1636"/>
      <c r="W1636"/>
      <c r="X1636"/>
      <c r="Y1636"/>
      <c r="Z1636"/>
      <c r="AA1636"/>
      <c r="AB1636"/>
      <c r="AC1636"/>
      <c r="AD1636"/>
      <c r="AE1636"/>
      <c r="AF1636"/>
      <c r="AG1636"/>
      <c r="AH1636"/>
    </row>
    <row r="1637" spans="2:34" s="7" customFormat="1">
      <c r="B1637"/>
      <c r="C1637"/>
      <c r="D1637"/>
      <c r="E1637"/>
      <c r="F1637"/>
      <c r="G1637"/>
      <c r="H1637"/>
      <c r="I1637"/>
      <c r="J1637"/>
      <c r="K1637"/>
      <c r="L1637"/>
      <c r="M1637"/>
      <c r="N1637"/>
      <c r="O1637"/>
      <c r="P1637"/>
      <c r="Q1637"/>
      <c r="R1637"/>
      <c r="S1637"/>
      <c r="T1637"/>
      <c r="U1637"/>
      <c r="V1637"/>
      <c r="W1637"/>
      <c r="X1637"/>
      <c r="Y1637"/>
      <c r="Z1637"/>
      <c r="AA1637"/>
      <c r="AB1637"/>
      <c r="AC1637"/>
      <c r="AD1637"/>
      <c r="AE1637"/>
      <c r="AF1637"/>
      <c r="AG1637"/>
      <c r="AH1637"/>
    </row>
    <row r="1638" spans="2:34" s="7" customFormat="1">
      <c r="B1638"/>
      <c r="C1638"/>
      <c r="D1638"/>
      <c r="E1638"/>
      <c r="F1638"/>
      <c r="G1638"/>
      <c r="H1638"/>
      <c r="I1638"/>
      <c r="J1638"/>
      <c r="K1638"/>
      <c r="L1638"/>
      <c r="M1638"/>
      <c r="N1638"/>
      <c r="O1638"/>
      <c r="P1638"/>
      <c r="Q1638"/>
      <c r="R1638"/>
      <c r="S1638"/>
      <c r="T1638"/>
      <c r="U1638"/>
      <c r="V1638"/>
      <c r="W1638"/>
      <c r="X1638"/>
      <c r="Y1638"/>
      <c r="Z1638"/>
      <c r="AA1638"/>
      <c r="AB1638"/>
      <c r="AC1638"/>
      <c r="AD1638"/>
      <c r="AE1638"/>
      <c r="AF1638"/>
      <c r="AG1638"/>
      <c r="AH1638"/>
    </row>
    <row r="1639" spans="2:34" s="7" customFormat="1">
      <c r="B1639"/>
      <c r="C1639"/>
      <c r="D1639"/>
      <c r="E1639"/>
      <c r="F1639"/>
      <c r="G1639"/>
      <c r="H1639"/>
      <c r="I1639"/>
      <c r="J1639"/>
      <c r="K1639"/>
      <c r="L1639"/>
      <c r="M1639"/>
      <c r="N1639"/>
      <c r="O1639"/>
      <c r="P1639"/>
      <c r="Q1639"/>
      <c r="R1639"/>
      <c r="S1639"/>
      <c r="T1639"/>
      <c r="U1639"/>
      <c r="V1639"/>
      <c r="W1639"/>
      <c r="X1639"/>
      <c r="Y1639"/>
      <c r="Z1639"/>
      <c r="AA1639"/>
      <c r="AB1639"/>
      <c r="AC1639"/>
      <c r="AD1639"/>
      <c r="AE1639"/>
      <c r="AF1639"/>
      <c r="AG1639"/>
      <c r="AH1639"/>
    </row>
    <row r="1640" spans="2:34" s="7" customFormat="1">
      <c r="B1640"/>
      <c r="C1640"/>
      <c r="D1640"/>
      <c r="E1640"/>
      <c r="F1640"/>
      <c r="G1640"/>
      <c r="H1640"/>
      <c r="I1640"/>
      <c r="J1640"/>
      <c r="K1640"/>
      <c r="L1640"/>
      <c r="M1640"/>
      <c r="N1640"/>
      <c r="O1640"/>
      <c r="P1640"/>
      <c r="Q1640"/>
      <c r="R1640"/>
      <c r="S1640"/>
      <c r="T1640"/>
      <c r="U1640"/>
      <c r="V1640"/>
      <c r="W1640"/>
      <c r="X1640"/>
      <c r="Y1640"/>
      <c r="Z1640"/>
      <c r="AA1640"/>
      <c r="AB1640"/>
      <c r="AC1640"/>
      <c r="AD1640"/>
      <c r="AE1640"/>
      <c r="AF1640"/>
      <c r="AG1640"/>
      <c r="AH1640"/>
    </row>
    <row r="1641" spans="2:34" s="7" customFormat="1">
      <c r="B1641"/>
      <c r="C1641"/>
      <c r="D1641"/>
      <c r="E1641"/>
      <c r="F1641"/>
      <c r="G1641"/>
      <c r="H1641"/>
      <c r="I1641"/>
      <c r="J1641"/>
      <c r="K1641"/>
      <c r="L1641"/>
      <c r="M1641"/>
      <c r="N1641"/>
      <c r="O1641"/>
      <c r="P1641"/>
      <c r="Q1641"/>
      <c r="R1641"/>
      <c r="S1641"/>
      <c r="T1641"/>
      <c r="U1641"/>
      <c r="V1641"/>
      <c r="W1641"/>
      <c r="X1641"/>
      <c r="Y1641"/>
      <c r="Z1641"/>
      <c r="AA1641"/>
      <c r="AB1641"/>
      <c r="AC1641"/>
      <c r="AD1641"/>
      <c r="AE1641"/>
      <c r="AF1641"/>
      <c r="AG1641"/>
      <c r="AH1641"/>
    </row>
    <row r="1642" spans="2:34" s="7" customFormat="1">
      <c r="B1642"/>
      <c r="C1642"/>
      <c r="D1642"/>
      <c r="E1642"/>
      <c r="F1642"/>
      <c r="G1642"/>
      <c r="H1642"/>
      <c r="I1642"/>
      <c r="J1642"/>
      <c r="K1642"/>
      <c r="L1642"/>
      <c r="M1642"/>
      <c r="N1642"/>
      <c r="O1642"/>
      <c r="P1642"/>
      <c r="Q1642"/>
      <c r="R1642"/>
      <c r="S1642"/>
      <c r="T1642"/>
      <c r="U1642"/>
      <c r="V1642"/>
      <c r="W1642"/>
      <c r="X1642"/>
      <c r="Y1642"/>
      <c r="Z1642"/>
      <c r="AA1642"/>
      <c r="AB1642"/>
      <c r="AC1642"/>
      <c r="AD1642"/>
      <c r="AE1642"/>
      <c r="AF1642"/>
      <c r="AG1642"/>
      <c r="AH1642"/>
    </row>
    <row r="1643" spans="2:34" s="7" customFormat="1">
      <c r="B1643"/>
      <c r="C1643"/>
      <c r="D1643"/>
      <c r="E1643"/>
      <c r="F1643"/>
      <c r="G1643"/>
      <c r="H1643"/>
      <c r="I1643"/>
      <c r="J1643"/>
      <c r="K1643"/>
      <c r="L1643"/>
      <c r="M1643"/>
      <c r="N1643"/>
      <c r="O1643"/>
      <c r="P1643"/>
      <c r="Q1643"/>
      <c r="R1643"/>
      <c r="S1643"/>
      <c r="T1643"/>
      <c r="U1643"/>
      <c r="V1643"/>
      <c r="W1643"/>
      <c r="X1643"/>
      <c r="Y1643"/>
      <c r="Z1643"/>
      <c r="AA1643"/>
      <c r="AB1643"/>
      <c r="AC1643"/>
      <c r="AD1643"/>
      <c r="AE1643"/>
      <c r="AF1643"/>
      <c r="AG1643"/>
      <c r="AH1643"/>
    </row>
    <row r="1644" spans="2:34" s="7" customFormat="1">
      <c r="B1644"/>
      <c r="C1644"/>
      <c r="D1644"/>
      <c r="E1644"/>
      <c r="F1644"/>
      <c r="G1644"/>
      <c r="H1644"/>
      <c r="I1644"/>
      <c r="J1644"/>
      <c r="K1644"/>
      <c r="L1644"/>
      <c r="M1644"/>
      <c r="N1644"/>
      <c r="O1644"/>
      <c r="P1644"/>
      <c r="Q1644"/>
      <c r="R1644"/>
      <c r="S1644"/>
      <c r="T1644"/>
      <c r="U1644"/>
      <c r="V1644"/>
      <c r="W1644"/>
      <c r="X1644"/>
      <c r="Y1644"/>
      <c r="Z1644"/>
      <c r="AA1644"/>
      <c r="AB1644"/>
      <c r="AC1644"/>
      <c r="AD1644"/>
      <c r="AE1644"/>
      <c r="AF1644"/>
      <c r="AG1644"/>
      <c r="AH1644"/>
    </row>
    <row r="1645" spans="2:34" s="7" customFormat="1">
      <c r="B1645"/>
      <c r="C1645"/>
      <c r="D1645"/>
      <c r="E1645"/>
      <c r="F1645"/>
      <c r="G1645"/>
      <c r="H1645"/>
      <c r="I1645"/>
      <c r="J1645"/>
      <c r="K1645"/>
      <c r="L1645"/>
      <c r="M1645"/>
      <c r="N1645"/>
      <c r="O1645"/>
      <c r="P1645"/>
      <c r="Q1645"/>
      <c r="R1645"/>
      <c r="S1645"/>
      <c r="T1645"/>
      <c r="U1645"/>
      <c r="V1645"/>
      <c r="W1645"/>
      <c r="X1645"/>
      <c r="Y1645"/>
      <c r="Z1645"/>
      <c r="AA1645"/>
      <c r="AB1645"/>
      <c r="AC1645"/>
      <c r="AD1645"/>
      <c r="AE1645"/>
      <c r="AF1645"/>
      <c r="AG1645"/>
      <c r="AH1645"/>
    </row>
    <row r="1646" spans="2:34" s="7" customFormat="1">
      <c r="B1646"/>
      <c r="C1646"/>
      <c r="D1646"/>
      <c r="E1646"/>
      <c r="F1646"/>
      <c r="G1646"/>
      <c r="H1646"/>
      <c r="I1646"/>
      <c r="J1646"/>
      <c r="K1646"/>
      <c r="L1646"/>
      <c r="M1646"/>
      <c r="N1646"/>
      <c r="O1646"/>
      <c r="P1646"/>
      <c r="Q1646"/>
      <c r="R1646"/>
      <c r="S1646"/>
      <c r="T1646"/>
      <c r="U1646"/>
      <c r="V1646"/>
      <c r="W1646"/>
      <c r="X1646"/>
      <c r="Y1646"/>
      <c r="Z1646"/>
      <c r="AA1646"/>
      <c r="AB1646"/>
      <c r="AC1646"/>
      <c r="AD1646"/>
      <c r="AE1646"/>
      <c r="AF1646"/>
      <c r="AG1646"/>
      <c r="AH1646"/>
    </row>
    <row r="1647" spans="2:34" s="7" customFormat="1">
      <c r="B1647"/>
      <c r="C1647"/>
      <c r="D1647"/>
      <c r="E1647"/>
      <c r="F1647"/>
      <c r="G1647"/>
      <c r="H1647"/>
      <c r="I1647"/>
      <c r="J1647"/>
      <c r="K1647"/>
      <c r="L1647"/>
      <c r="M1647"/>
      <c r="N1647"/>
      <c r="O1647"/>
      <c r="P1647"/>
      <c r="Q1647"/>
      <c r="R1647"/>
      <c r="S1647"/>
      <c r="T1647"/>
      <c r="U1647"/>
      <c r="V1647"/>
      <c r="W1647"/>
      <c r="X1647"/>
      <c r="Y1647"/>
      <c r="Z1647"/>
      <c r="AA1647"/>
      <c r="AB1647"/>
      <c r="AC1647"/>
      <c r="AD1647"/>
      <c r="AE1647"/>
      <c r="AF1647"/>
      <c r="AG1647"/>
      <c r="AH1647"/>
    </row>
    <row r="1648" spans="2:34" s="7" customFormat="1">
      <c r="B1648"/>
      <c r="C1648"/>
      <c r="D1648"/>
      <c r="E1648"/>
      <c r="F1648"/>
      <c r="G1648"/>
      <c r="H1648"/>
      <c r="I1648"/>
      <c r="J1648"/>
      <c r="K1648"/>
      <c r="L1648"/>
      <c r="M1648"/>
      <c r="N1648"/>
      <c r="O1648"/>
      <c r="P1648"/>
      <c r="Q1648"/>
      <c r="R1648"/>
      <c r="S1648"/>
      <c r="T1648"/>
      <c r="U1648"/>
      <c r="V1648"/>
      <c r="W1648"/>
      <c r="X1648"/>
      <c r="Y1648"/>
      <c r="Z1648"/>
      <c r="AA1648"/>
      <c r="AB1648"/>
      <c r="AC1648"/>
      <c r="AD1648"/>
      <c r="AE1648"/>
      <c r="AF1648"/>
      <c r="AG1648"/>
      <c r="AH1648"/>
    </row>
    <row r="1649" spans="2:34" s="7" customFormat="1">
      <c r="B1649"/>
      <c r="C1649"/>
      <c r="D1649"/>
      <c r="E1649"/>
      <c r="F1649"/>
      <c r="G1649"/>
      <c r="H1649"/>
      <c r="I1649"/>
      <c r="J1649"/>
      <c r="K1649"/>
      <c r="L1649"/>
      <c r="M1649"/>
      <c r="N1649"/>
      <c r="O1649"/>
      <c r="P1649"/>
      <c r="Q1649"/>
      <c r="R1649"/>
      <c r="S1649"/>
      <c r="T1649"/>
      <c r="U1649"/>
      <c r="V1649"/>
      <c r="W1649"/>
      <c r="X1649"/>
      <c r="Y1649"/>
      <c r="Z1649"/>
      <c r="AA1649"/>
      <c r="AB1649"/>
      <c r="AC1649"/>
      <c r="AD1649"/>
      <c r="AE1649"/>
      <c r="AF1649"/>
      <c r="AG1649"/>
      <c r="AH1649"/>
    </row>
    <row r="1650" spans="2:34" s="7" customFormat="1">
      <c r="B1650"/>
      <c r="C1650"/>
      <c r="D1650"/>
      <c r="E1650"/>
      <c r="F1650"/>
      <c r="G1650"/>
      <c r="H1650"/>
      <c r="I1650"/>
      <c r="J1650"/>
      <c r="K1650"/>
      <c r="L1650"/>
      <c r="M1650"/>
      <c r="N1650"/>
      <c r="O1650"/>
      <c r="P1650"/>
      <c r="Q1650"/>
      <c r="R1650"/>
      <c r="S1650"/>
      <c r="T1650"/>
      <c r="U1650"/>
      <c r="V1650"/>
      <c r="W1650"/>
      <c r="X1650"/>
      <c r="Y1650"/>
      <c r="Z1650"/>
      <c r="AA1650"/>
      <c r="AB1650"/>
      <c r="AC1650"/>
      <c r="AD1650"/>
      <c r="AE1650"/>
      <c r="AF1650"/>
      <c r="AG1650"/>
      <c r="AH1650"/>
    </row>
    <row r="1651" spans="2:34" s="7" customFormat="1">
      <c r="B1651"/>
      <c r="C1651"/>
      <c r="D1651"/>
      <c r="E1651"/>
      <c r="F1651"/>
      <c r="G1651"/>
      <c r="H1651"/>
      <c r="I1651"/>
      <c r="J1651"/>
      <c r="K1651"/>
      <c r="L1651"/>
      <c r="M1651"/>
      <c r="N1651"/>
      <c r="O1651"/>
      <c r="P1651"/>
      <c r="Q1651"/>
      <c r="R1651"/>
      <c r="S1651"/>
      <c r="T1651"/>
      <c r="U1651"/>
      <c r="V1651"/>
      <c r="W1651"/>
      <c r="X1651"/>
      <c r="Y1651"/>
      <c r="Z1651"/>
      <c r="AA1651"/>
      <c r="AB1651"/>
      <c r="AC1651"/>
      <c r="AD1651"/>
      <c r="AE1651"/>
      <c r="AF1651"/>
      <c r="AG1651"/>
      <c r="AH1651"/>
    </row>
    <row r="1652" spans="2:34" s="7" customFormat="1">
      <c r="B1652"/>
      <c r="C1652"/>
      <c r="D1652"/>
      <c r="E1652"/>
      <c r="F1652"/>
      <c r="G1652"/>
      <c r="H1652"/>
      <c r="I1652"/>
      <c r="J1652"/>
      <c r="K1652"/>
      <c r="L1652"/>
      <c r="M1652"/>
      <c r="N1652"/>
      <c r="O1652"/>
      <c r="P1652"/>
      <c r="Q1652"/>
      <c r="R1652"/>
      <c r="S1652"/>
      <c r="T1652"/>
      <c r="U1652"/>
      <c r="V1652"/>
      <c r="W1652"/>
      <c r="X1652"/>
      <c r="Y1652"/>
      <c r="Z1652"/>
      <c r="AA1652"/>
      <c r="AB1652"/>
      <c r="AC1652"/>
      <c r="AD1652"/>
      <c r="AE1652"/>
      <c r="AF1652"/>
      <c r="AG1652"/>
      <c r="AH1652"/>
    </row>
    <row r="1653" spans="2:34" s="7" customFormat="1">
      <c r="B1653"/>
      <c r="C1653"/>
      <c r="D1653"/>
      <c r="E1653"/>
      <c r="F1653"/>
      <c r="G1653"/>
      <c r="H1653"/>
      <c r="I1653"/>
      <c r="J1653"/>
      <c r="K1653"/>
      <c r="L1653"/>
      <c r="M1653"/>
      <c r="N1653"/>
      <c r="O1653"/>
      <c r="P1653"/>
      <c r="Q1653"/>
      <c r="R1653"/>
      <c r="S1653"/>
      <c r="T1653"/>
      <c r="U1653"/>
      <c r="V1653"/>
      <c r="W1653"/>
      <c r="X1653"/>
      <c r="Y1653"/>
      <c r="Z1653"/>
      <c r="AA1653"/>
      <c r="AB1653"/>
      <c r="AC1653"/>
      <c r="AD1653"/>
      <c r="AE1653"/>
      <c r="AF1653"/>
      <c r="AG1653"/>
      <c r="AH1653"/>
    </row>
    <row r="1654" spans="2:34" s="7" customFormat="1">
      <c r="B1654"/>
      <c r="C1654"/>
      <c r="D1654"/>
      <c r="E1654"/>
      <c r="F1654"/>
      <c r="G1654"/>
      <c r="H1654"/>
      <c r="I1654"/>
      <c r="J1654"/>
      <c r="K1654"/>
      <c r="L1654"/>
      <c r="M1654"/>
      <c r="N1654"/>
      <c r="O1654"/>
      <c r="P1654"/>
      <c r="Q1654"/>
      <c r="R1654"/>
      <c r="S1654"/>
      <c r="T1654"/>
      <c r="U1654"/>
      <c r="V1654"/>
      <c r="W1654"/>
      <c r="X1654"/>
      <c r="Y1654"/>
      <c r="Z1654"/>
      <c r="AA1654"/>
      <c r="AB1654"/>
      <c r="AC1654"/>
      <c r="AD1654"/>
      <c r="AE1654"/>
      <c r="AF1654"/>
      <c r="AG1654"/>
      <c r="AH1654"/>
    </row>
    <row r="1655" spans="2:34" s="7" customFormat="1">
      <c r="B1655"/>
      <c r="C1655"/>
      <c r="D1655"/>
      <c r="E1655"/>
      <c r="F1655"/>
      <c r="G1655"/>
      <c r="H1655"/>
      <c r="I1655"/>
      <c r="J1655"/>
      <c r="K1655"/>
      <c r="L1655"/>
      <c r="M1655"/>
      <c r="N1655"/>
      <c r="O1655"/>
      <c r="P1655"/>
      <c r="Q1655"/>
      <c r="R1655"/>
      <c r="S1655"/>
      <c r="T1655"/>
      <c r="U1655"/>
      <c r="V1655"/>
      <c r="W1655"/>
      <c r="X1655"/>
      <c r="Y1655"/>
      <c r="Z1655"/>
      <c r="AA1655"/>
      <c r="AB1655"/>
      <c r="AC1655"/>
      <c r="AD1655"/>
      <c r="AE1655"/>
      <c r="AF1655"/>
      <c r="AG1655"/>
      <c r="AH1655"/>
    </row>
    <row r="1656" spans="2:34" s="7" customFormat="1">
      <c r="B1656"/>
      <c r="C1656"/>
      <c r="D1656"/>
      <c r="E1656"/>
      <c r="F1656"/>
      <c r="G1656"/>
      <c r="H1656"/>
      <c r="I1656"/>
      <c r="J1656"/>
      <c r="K1656"/>
      <c r="L1656"/>
      <c r="M1656"/>
      <c r="N1656"/>
      <c r="O1656"/>
      <c r="P1656"/>
      <c r="Q1656"/>
      <c r="R1656"/>
      <c r="S1656"/>
      <c r="T1656"/>
      <c r="U1656"/>
      <c r="V1656"/>
      <c r="W1656"/>
      <c r="X1656"/>
      <c r="Y1656"/>
      <c r="Z1656"/>
      <c r="AA1656"/>
      <c r="AB1656"/>
      <c r="AC1656"/>
      <c r="AD1656"/>
      <c r="AE1656"/>
      <c r="AF1656"/>
      <c r="AG1656"/>
      <c r="AH1656"/>
    </row>
    <row r="1657" spans="2:34" s="7" customFormat="1">
      <c r="B1657"/>
      <c r="C1657"/>
      <c r="D1657"/>
      <c r="E1657"/>
      <c r="F1657"/>
      <c r="G1657"/>
      <c r="H1657"/>
      <c r="I1657"/>
      <c r="J1657"/>
      <c r="K1657"/>
      <c r="L1657"/>
      <c r="M1657"/>
      <c r="N1657"/>
      <c r="O1657"/>
      <c r="P1657"/>
      <c r="Q1657"/>
      <c r="R1657"/>
      <c r="S1657"/>
      <c r="T1657"/>
      <c r="U1657"/>
      <c r="V1657"/>
      <c r="W1657"/>
      <c r="X1657"/>
      <c r="Y1657"/>
      <c r="Z1657"/>
      <c r="AA1657"/>
      <c r="AB1657"/>
      <c r="AC1657"/>
      <c r="AD1657"/>
      <c r="AE1657"/>
      <c r="AF1657"/>
      <c r="AG1657"/>
      <c r="AH1657"/>
    </row>
    <row r="1658" spans="2:34" s="7" customFormat="1">
      <c r="B1658"/>
      <c r="C1658"/>
      <c r="D1658"/>
      <c r="E1658"/>
      <c r="F1658"/>
      <c r="G1658"/>
      <c r="H1658"/>
      <c r="I1658"/>
      <c r="J1658"/>
      <c r="K1658"/>
      <c r="L1658"/>
      <c r="M1658"/>
      <c r="N1658"/>
      <c r="O1658"/>
      <c r="P1658"/>
      <c r="Q1658"/>
      <c r="R1658"/>
      <c r="S1658"/>
      <c r="T1658"/>
      <c r="U1658"/>
      <c r="V1658"/>
      <c r="W1658"/>
      <c r="X1658"/>
      <c r="Y1658"/>
      <c r="Z1658"/>
      <c r="AA1658"/>
      <c r="AB1658"/>
      <c r="AC1658"/>
      <c r="AD1658"/>
      <c r="AE1658"/>
      <c r="AF1658"/>
      <c r="AG1658"/>
      <c r="AH1658"/>
    </row>
    <row r="1659" spans="2:34" s="7" customFormat="1">
      <c r="B1659"/>
      <c r="C1659"/>
      <c r="D1659"/>
      <c r="E1659"/>
      <c r="F1659"/>
      <c r="G1659"/>
      <c r="H1659"/>
      <c r="I1659"/>
      <c r="J1659"/>
      <c r="K1659"/>
      <c r="L1659"/>
      <c r="M1659"/>
      <c r="N1659"/>
      <c r="O1659"/>
      <c r="P1659"/>
      <c r="Q1659"/>
      <c r="R1659"/>
      <c r="S1659"/>
      <c r="T1659"/>
      <c r="U1659"/>
      <c r="V1659"/>
      <c r="W1659"/>
      <c r="X1659"/>
      <c r="Y1659"/>
      <c r="Z1659"/>
      <c r="AA1659"/>
      <c r="AB1659"/>
      <c r="AC1659"/>
      <c r="AD1659"/>
      <c r="AE1659"/>
      <c r="AF1659"/>
      <c r="AG1659"/>
      <c r="AH1659"/>
    </row>
    <row r="1660" spans="2:34" s="7" customFormat="1">
      <c r="B1660"/>
      <c r="C1660"/>
      <c r="D1660"/>
      <c r="E1660"/>
      <c r="F1660"/>
      <c r="G1660"/>
      <c r="H1660"/>
      <c r="I1660"/>
      <c r="J1660"/>
      <c r="K1660"/>
      <c r="L1660"/>
      <c r="M1660"/>
      <c r="N1660"/>
      <c r="O1660"/>
      <c r="P1660"/>
      <c r="Q1660"/>
      <c r="R1660"/>
      <c r="S1660"/>
      <c r="T1660"/>
      <c r="U1660"/>
      <c r="V1660"/>
      <c r="W1660"/>
      <c r="X1660"/>
      <c r="Y1660"/>
      <c r="Z1660"/>
      <c r="AA1660"/>
      <c r="AB1660"/>
      <c r="AC1660"/>
      <c r="AD1660"/>
      <c r="AE1660"/>
      <c r="AF1660"/>
      <c r="AG1660"/>
      <c r="AH1660"/>
    </row>
    <row r="1661" spans="2:34" s="7" customFormat="1">
      <c r="B1661"/>
      <c r="C1661"/>
      <c r="D1661"/>
      <c r="E1661"/>
      <c r="F1661"/>
      <c r="G1661"/>
      <c r="H1661"/>
      <c r="I1661"/>
      <c r="J1661"/>
      <c r="K1661"/>
      <c r="L1661"/>
      <c r="M1661"/>
      <c r="N1661"/>
      <c r="O1661"/>
      <c r="P1661"/>
      <c r="Q1661"/>
      <c r="R1661"/>
      <c r="S1661"/>
      <c r="T1661"/>
      <c r="U1661"/>
      <c r="V1661"/>
      <c r="W1661"/>
      <c r="X1661"/>
      <c r="Y1661"/>
      <c r="Z1661"/>
      <c r="AA1661"/>
      <c r="AB1661"/>
      <c r="AC1661"/>
      <c r="AD1661"/>
      <c r="AE1661"/>
      <c r="AF1661"/>
      <c r="AG1661"/>
      <c r="AH1661"/>
    </row>
    <row r="1662" spans="2:34" s="7" customFormat="1">
      <c r="B1662"/>
      <c r="C1662"/>
      <c r="D1662"/>
      <c r="E1662"/>
      <c r="F1662"/>
      <c r="G1662"/>
      <c r="H1662"/>
      <c r="I1662"/>
      <c r="J1662"/>
      <c r="K1662"/>
      <c r="L1662"/>
      <c r="M1662"/>
      <c r="N1662"/>
      <c r="O1662"/>
      <c r="P1662"/>
      <c r="Q1662"/>
      <c r="R1662"/>
      <c r="S1662"/>
      <c r="T1662"/>
      <c r="U1662"/>
      <c r="V1662"/>
      <c r="W1662"/>
      <c r="X1662"/>
      <c r="Y1662"/>
      <c r="Z1662"/>
      <c r="AA1662"/>
      <c r="AB1662"/>
      <c r="AC1662"/>
      <c r="AD1662"/>
      <c r="AE1662"/>
      <c r="AF1662"/>
      <c r="AG1662"/>
      <c r="AH1662"/>
    </row>
    <row r="1663" spans="2:34" s="7" customFormat="1">
      <c r="B1663"/>
      <c r="C1663"/>
      <c r="D1663"/>
      <c r="E1663"/>
      <c r="F1663"/>
      <c r="G1663"/>
      <c r="H1663"/>
      <c r="I1663"/>
      <c r="J1663"/>
      <c r="K1663"/>
      <c r="L1663"/>
      <c r="M1663"/>
      <c r="N1663"/>
      <c r="O1663"/>
      <c r="P1663"/>
      <c r="Q1663"/>
      <c r="R1663"/>
      <c r="S1663"/>
      <c r="T1663"/>
      <c r="U1663"/>
      <c r="V1663"/>
      <c r="W1663"/>
      <c r="X1663"/>
      <c r="Y1663"/>
      <c r="Z1663"/>
      <c r="AA1663"/>
      <c r="AB1663"/>
      <c r="AC1663"/>
      <c r="AD1663"/>
      <c r="AE1663"/>
      <c r="AF1663"/>
      <c r="AG1663"/>
      <c r="AH1663"/>
    </row>
    <row r="1664" spans="2:34" s="7" customFormat="1">
      <c r="B1664"/>
      <c r="C1664"/>
      <c r="D1664"/>
      <c r="E1664"/>
      <c r="F1664"/>
      <c r="G1664"/>
      <c r="H1664"/>
      <c r="I1664"/>
      <c r="J1664"/>
      <c r="K1664"/>
      <c r="L1664"/>
      <c r="M1664"/>
      <c r="N1664"/>
      <c r="O1664"/>
      <c r="P1664"/>
      <c r="Q1664"/>
      <c r="R1664"/>
      <c r="S1664"/>
      <c r="T1664"/>
      <c r="U1664"/>
      <c r="V1664"/>
      <c r="W1664"/>
      <c r="X1664"/>
      <c r="Y1664"/>
      <c r="Z1664"/>
      <c r="AA1664"/>
      <c r="AB1664"/>
      <c r="AC1664"/>
      <c r="AD1664"/>
      <c r="AE1664"/>
      <c r="AF1664"/>
      <c r="AG1664"/>
      <c r="AH1664"/>
    </row>
    <row r="1665" spans="2:34" s="7" customFormat="1">
      <c r="B1665"/>
      <c r="C1665"/>
      <c r="D1665"/>
      <c r="E1665"/>
      <c r="F1665"/>
      <c r="G1665"/>
      <c r="H1665"/>
      <c r="I1665"/>
      <c r="J1665"/>
      <c r="K1665"/>
      <c r="L1665"/>
      <c r="M1665"/>
      <c r="N1665"/>
      <c r="O1665"/>
      <c r="P1665"/>
      <c r="Q1665"/>
      <c r="R1665"/>
      <c r="S1665"/>
      <c r="T1665"/>
      <c r="U1665"/>
      <c r="V1665"/>
      <c r="W1665"/>
      <c r="X1665"/>
      <c r="Y1665"/>
      <c r="Z1665"/>
      <c r="AA1665"/>
      <c r="AB1665"/>
      <c r="AC1665"/>
      <c r="AD1665"/>
      <c r="AE1665"/>
      <c r="AF1665"/>
      <c r="AG1665"/>
      <c r="AH1665"/>
    </row>
    <row r="1666" spans="2:34" s="7" customFormat="1">
      <c r="B1666"/>
      <c r="C1666"/>
      <c r="D1666"/>
      <c r="E1666"/>
      <c r="F1666"/>
      <c r="G1666"/>
      <c r="H1666"/>
      <c r="I1666"/>
      <c r="J1666"/>
      <c r="K1666"/>
      <c r="L1666"/>
      <c r="M1666"/>
      <c r="N1666"/>
      <c r="O1666"/>
      <c r="P1666"/>
      <c r="Q1666"/>
      <c r="R1666"/>
      <c r="S1666"/>
      <c r="T1666"/>
      <c r="U1666"/>
      <c r="V1666"/>
      <c r="W1666"/>
      <c r="X1666"/>
      <c r="Y1666"/>
      <c r="Z1666"/>
      <c r="AA1666"/>
      <c r="AB1666"/>
      <c r="AC1666"/>
      <c r="AD1666"/>
      <c r="AE1666"/>
      <c r="AF1666"/>
      <c r="AG1666"/>
      <c r="AH1666"/>
    </row>
    <row r="1667" spans="2:34" s="7" customFormat="1">
      <c r="B1667"/>
      <c r="C1667"/>
      <c r="D1667"/>
      <c r="E1667"/>
      <c r="F1667"/>
      <c r="G1667"/>
      <c r="H1667"/>
      <c r="I1667"/>
      <c r="J1667"/>
      <c r="K1667"/>
      <c r="L1667"/>
      <c r="M1667"/>
      <c r="N1667"/>
      <c r="O1667"/>
      <c r="P1667"/>
      <c r="Q1667"/>
      <c r="R1667"/>
      <c r="S1667"/>
      <c r="T1667"/>
      <c r="U1667"/>
      <c r="V1667"/>
      <c r="W1667"/>
      <c r="X1667"/>
      <c r="Y1667"/>
      <c r="Z1667"/>
      <c r="AA1667"/>
      <c r="AB1667"/>
      <c r="AC1667"/>
      <c r="AD1667"/>
      <c r="AE1667"/>
      <c r="AF1667"/>
      <c r="AG1667"/>
      <c r="AH1667"/>
    </row>
    <row r="1668" spans="2:34" s="7" customFormat="1">
      <c r="B1668"/>
      <c r="C1668"/>
      <c r="D1668"/>
      <c r="E1668"/>
      <c r="F1668"/>
      <c r="G1668"/>
      <c r="H1668"/>
      <c r="I1668"/>
      <c r="J1668"/>
      <c r="K1668"/>
      <c r="L1668"/>
      <c r="M1668"/>
      <c r="N1668"/>
      <c r="O1668"/>
      <c r="P1668"/>
      <c r="Q1668"/>
      <c r="R1668"/>
      <c r="S1668"/>
      <c r="T1668"/>
      <c r="U1668"/>
      <c r="V1668"/>
      <c r="W1668"/>
      <c r="X1668"/>
      <c r="Y1668"/>
      <c r="Z1668"/>
      <c r="AA1668"/>
      <c r="AB1668"/>
      <c r="AC1668"/>
      <c r="AD1668"/>
      <c r="AE1668"/>
      <c r="AF1668"/>
      <c r="AG1668"/>
      <c r="AH1668"/>
    </row>
    <row r="1669" spans="2:34" s="7" customFormat="1">
      <c r="B1669"/>
      <c r="C1669"/>
      <c r="D1669"/>
      <c r="E1669"/>
      <c r="F1669"/>
      <c r="G1669"/>
      <c r="H1669"/>
      <c r="I1669"/>
      <c r="J1669"/>
      <c r="K1669"/>
      <c r="L1669"/>
      <c r="M1669"/>
      <c r="N1669"/>
      <c r="O1669"/>
      <c r="P1669"/>
      <c r="Q1669"/>
      <c r="R1669"/>
      <c r="S1669"/>
      <c r="T1669"/>
      <c r="U1669"/>
      <c r="V1669"/>
      <c r="W1669"/>
      <c r="X1669"/>
      <c r="Y1669"/>
      <c r="Z1669"/>
      <c r="AA1669"/>
      <c r="AB1669"/>
      <c r="AC1669"/>
      <c r="AD1669"/>
      <c r="AE1669"/>
      <c r="AF1669"/>
      <c r="AG1669"/>
      <c r="AH1669"/>
    </row>
    <row r="1670" spans="2:34" s="7" customFormat="1">
      <c r="B1670"/>
      <c r="C1670"/>
      <c r="D1670"/>
      <c r="E1670"/>
      <c r="F1670"/>
      <c r="G1670"/>
      <c r="H1670"/>
      <c r="I1670"/>
      <c r="J1670"/>
      <c r="K1670"/>
      <c r="L1670"/>
      <c r="M1670"/>
      <c r="N1670"/>
      <c r="O1670"/>
      <c r="P1670"/>
      <c r="Q1670"/>
      <c r="R1670"/>
      <c r="S1670"/>
      <c r="T1670"/>
      <c r="U1670"/>
      <c r="V1670"/>
      <c r="W1670"/>
      <c r="X1670"/>
      <c r="Y1670"/>
      <c r="Z1670"/>
      <c r="AA1670"/>
      <c r="AB1670"/>
      <c r="AC1670"/>
      <c r="AD1670"/>
      <c r="AE1670"/>
      <c r="AF1670"/>
      <c r="AG1670"/>
      <c r="AH1670"/>
    </row>
    <row r="1671" spans="2:34" s="7" customFormat="1">
      <c r="B1671"/>
      <c r="C1671"/>
      <c r="D1671"/>
      <c r="E1671"/>
      <c r="F1671"/>
      <c r="G1671"/>
      <c r="H1671"/>
      <c r="I1671"/>
      <c r="J1671"/>
      <c r="K1671"/>
      <c r="L1671"/>
      <c r="M1671"/>
      <c r="N1671"/>
      <c r="O1671"/>
      <c r="P1671"/>
      <c r="Q1671"/>
      <c r="R1671"/>
      <c r="S1671"/>
      <c r="T1671"/>
      <c r="U1671"/>
      <c r="V1671"/>
      <c r="W1671"/>
      <c r="X1671"/>
      <c r="Y1671"/>
      <c r="Z1671"/>
      <c r="AA1671"/>
      <c r="AB1671"/>
      <c r="AC1671"/>
      <c r="AD1671"/>
      <c r="AE1671"/>
      <c r="AF1671"/>
      <c r="AG1671"/>
      <c r="AH1671"/>
    </row>
    <row r="1672" spans="2:34" s="7" customFormat="1">
      <c r="B1672"/>
      <c r="C1672"/>
      <c r="D1672"/>
      <c r="E1672"/>
      <c r="F1672"/>
      <c r="G1672"/>
      <c r="H1672"/>
      <c r="I1672"/>
      <c r="J1672"/>
      <c r="K1672"/>
      <c r="L1672"/>
      <c r="M1672"/>
      <c r="N1672"/>
      <c r="O1672"/>
      <c r="P1672"/>
      <c r="Q1672"/>
      <c r="R1672"/>
      <c r="S1672"/>
      <c r="T1672"/>
      <c r="U1672"/>
      <c r="V1672"/>
      <c r="W1672"/>
      <c r="X1672"/>
      <c r="Y1672"/>
      <c r="Z1672"/>
      <c r="AA1672"/>
      <c r="AB1672"/>
      <c r="AC1672"/>
      <c r="AD1672"/>
      <c r="AE1672"/>
      <c r="AF1672"/>
      <c r="AG1672"/>
      <c r="AH1672"/>
    </row>
    <row r="1673" spans="2:34" s="7" customFormat="1">
      <c r="B1673"/>
      <c r="C1673"/>
      <c r="D1673"/>
      <c r="E1673"/>
      <c r="F1673"/>
      <c r="G1673"/>
      <c r="H1673"/>
      <c r="I1673"/>
      <c r="J1673"/>
      <c r="K1673"/>
      <c r="L1673"/>
      <c r="M1673"/>
      <c r="N1673"/>
      <c r="O1673"/>
      <c r="P1673"/>
      <c r="Q1673"/>
      <c r="R1673"/>
      <c r="S1673"/>
      <c r="T1673"/>
      <c r="U1673"/>
      <c r="V1673"/>
      <c r="W1673"/>
      <c r="X1673"/>
      <c r="Y1673"/>
      <c r="Z1673"/>
      <c r="AA1673"/>
      <c r="AB1673"/>
      <c r="AC1673"/>
      <c r="AD1673"/>
      <c r="AE1673"/>
      <c r="AF1673"/>
      <c r="AG1673"/>
      <c r="AH1673"/>
    </row>
    <row r="1674" spans="2:34" s="7" customFormat="1">
      <c r="B1674"/>
      <c r="C1674"/>
      <c r="D1674"/>
      <c r="E1674"/>
      <c r="F1674"/>
      <c r="G1674"/>
      <c r="H1674"/>
      <c r="I1674"/>
      <c r="J1674"/>
      <c r="K1674"/>
      <c r="L1674"/>
      <c r="M1674"/>
      <c r="N1674"/>
      <c r="O1674"/>
      <c r="P1674"/>
      <c r="Q1674"/>
      <c r="R1674"/>
      <c r="S1674"/>
      <c r="T1674"/>
      <c r="U1674"/>
      <c r="V1674"/>
      <c r="W1674"/>
      <c r="X1674"/>
      <c r="Y1674"/>
      <c r="Z1674"/>
      <c r="AA1674"/>
      <c r="AB1674"/>
      <c r="AC1674"/>
      <c r="AD1674"/>
      <c r="AE1674"/>
      <c r="AF1674"/>
      <c r="AG1674"/>
      <c r="AH1674"/>
    </row>
    <row r="1675" spans="2:34" s="7" customFormat="1">
      <c r="B1675"/>
      <c r="C1675"/>
      <c r="D1675"/>
      <c r="E1675"/>
      <c r="F1675"/>
      <c r="G1675"/>
      <c r="H1675"/>
      <c r="I1675"/>
      <c r="J1675"/>
      <c r="K1675"/>
      <c r="L1675"/>
      <c r="M1675"/>
      <c r="N1675"/>
      <c r="O1675"/>
      <c r="P1675"/>
      <c r="Q1675"/>
      <c r="R1675"/>
      <c r="S1675"/>
      <c r="T1675"/>
      <c r="U1675"/>
      <c r="V1675"/>
      <c r="W1675"/>
      <c r="X1675"/>
      <c r="Y1675"/>
      <c r="Z1675"/>
      <c r="AA1675"/>
      <c r="AB1675"/>
      <c r="AC1675"/>
      <c r="AD1675"/>
      <c r="AE1675"/>
      <c r="AF1675"/>
      <c r="AG1675"/>
      <c r="AH1675"/>
    </row>
    <row r="1676" spans="2:34" s="7" customFormat="1">
      <c r="B1676"/>
      <c r="C1676"/>
      <c r="D1676"/>
      <c r="E1676"/>
      <c r="F1676"/>
      <c r="G1676"/>
      <c r="H1676"/>
      <c r="I1676"/>
      <c r="J1676"/>
      <c r="K1676"/>
      <c r="L1676"/>
      <c r="M1676"/>
      <c r="N1676"/>
      <c r="O1676"/>
      <c r="P1676"/>
      <c r="Q1676"/>
      <c r="R1676"/>
      <c r="S1676"/>
      <c r="T1676"/>
      <c r="U1676"/>
      <c r="V1676"/>
      <c r="W1676"/>
      <c r="X1676"/>
      <c r="Y1676"/>
      <c r="Z1676"/>
      <c r="AA1676"/>
      <c r="AB1676"/>
      <c r="AC1676"/>
      <c r="AD1676"/>
      <c r="AE1676"/>
      <c r="AF1676"/>
      <c r="AG1676"/>
      <c r="AH1676"/>
    </row>
    <row r="1677" spans="2:34" s="7" customFormat="1">
      <c r="B1677"/>
      <c r="C1677"/>
      <c r="D1677"/>
      <c r="E1677"/>
      <c r="F1677"/>
      <c r="G1677"/>
      <c r="H1677"/>
      <c r="I1677"/>
      <c r="J1677"/>
      <c r="K1677"/>
      <c r="L1677"/>
      <c r="M1677"/>
      <c r="N1677"/>
      <c r="O1677"/>
      <c r="P1677"/>
      <c r="Q1677"/>
      <c r="R1677"/>
      <c r="S1677"/>
      <c r="T1677"/>
      <c r="U1677"/>
      <c r="V1677"/>
      <c r="W1677"/>
      <c r="X1677"/>
      <c r="Y1677"/>
      <c r="Z1677"/>
      <c r="AA1677"/>
      <c r="AB1677"/>
      <c r="AC1677"/>
      <c r="AD1677"/>
      <c r="AE1677"/>
      <c r="AF1677"/>
      <c r="AG1677"/>
      <c r="AH1677"/>
    </row>
    <row r="1678" spans="2:34" s="7" customFormat="1">
      <c r="B1678"/>
      <c r="C1678"/>
      <c r="D1678"/>
      <c r="E1678"/>
      <c r="F1678"/>
      <c r="G1678"/>
      <c r="H1678"/>
      <c r="I1678"/>
      <c r="J1678"/>
      <c r="K1678"/>
      <c r="L1678"/>
      <c r="M1678"/>
      <c r="N1678"/>
      <c r="O1678"/>
      <c r="P1678"/>
      <c r="Q1678"/>
      <c r="R1678"/>
      <c r="S1678"/>
      <c r="T1678"/>
      <c r="U1678"/>
      <c r="V1678"/>
      <c r="W1678"/>
      <c r="X1678"/>
      <c r="Y1678"/>
      <c r="Z1678"/>
      <c r="AA1678"/>
      <c r="AB1678"/>
      <c r="AC1678"/>
      <c r="AD1678"/>
      <c r="AE1678"/>
      <c r="AF1678"/>
      <c r="AG1678"/>
      <c r="AH1678"/>
    </row>
    <row r="1679" spans="2:34" s="7" customFormat="1">
      <c r="B1679"/>
      <c r="C1679"/>
      <c r="D1679"/>
      <c r="E1679"/>
      <c r="F1679"/>
      <c r="G1679"/>
      <c r="H1679"/>
      <c r="I1679"/>
      <c r="J1679"/>
      <c r="K1679"/>
      <c r="L1679"/>
      <c r="M1679"/>
      <c r="N1679"/>
      <c r="O1679"/>
      <c r="P1679"/>
      <c r="Q1679"/>
      <c r="R1679"/>
      <c r="S1679"/>
      <c r="T1679"/>
      <c r="U1679"/>
      <c r="V1679"/>
      <c r="W1679"/>
      <c r="X1679"/>
      <c r="Y1679"/>
      <c r="Z1679"/>
      <c r="AA1679"/>
      <c r="AB1679"/>
      <c r="AC1679"/>
      <c r="AD1679"/>
      <c r="AE1679"/>
      <c r="AF1679"/>
      <c r="AG1679"/>
      <c r="AH1679"/>
    </row>
    <row r="1680" spans="2:34" s="7" customFormat="1">
      <c r="B1680"/>
      <c r="C1680"/>
      <c r="D1680"/>
      <c r="E1680"/>
      <c r="F1680"/>
      <c r="G1680"/>
      <c r="H1680"/>
      <c r="I1680"/>
      <c r="J1680"/>
      <c r="K1680"/>
      <c r="L1680"/>
      <c r="M1680"/>
      <c r="N1680"/>
      <c r="O1680"/>
      <c r="P1680"/>
      <c r="Q1680"/>
      <c r="R1680"/>
      <c r="S1680"/>
      <c r="T1680"/>
      <c r="U1680"/>
      <c r="V1680"/>
      <c r="W1680"/>
      <c r="X1680"/>
      <c r="Y1680"/>
      <c r="Z1680"/>
      <c r="AA1680"/>
      <c r="AB1680"/>
      <c r="AC1680"/>
      <c r="AD1680"/>
      <c r="AE1680"/>
      <c r="AF1680"/>
      <c r="AG1680"/>
      <c r="AH1680"/>
    </row>
    <row r="1681" spans="2:34" s="7" customFormat="1">
      <c r="B1681"/>
      <c r="C1681"/>
      <c r="D1681"/>
      <c r="E1681"/>
      <c r="F1681"/>
      <c r="G1681"/>
      <c r="H1681"/>
      <c r="I1681"/>
      <c r="J1681"/>
      <c r="K1681"/>
      <c r="L1681"/>
      <c r="M1681"/>
      <c r="N1681"/>
      <c r="O1681"/>
      <c r="P1681"/>
      <c r="Q1681"/>
      <c r="R1681"/>
      <c r="S1681"/>
      <c r="T1681"/>
      <c r="U1681"/>
      <c r="V1681"/>
      <c r="W1681"/>
      <c r="X1681"/>
      <c r="Y1681"/>
      <c r="Z1681"/>
      <c r="AA1681"/>
      <c r="AB1681"/>
      <c r="AC1681"/>
      <c r="AD1681"/>
      <c r="AE1681"/>
      <c r="AF1681"/>
      <c r="AG1681"/>
      <c r="AH1681"/>
    </row>
    <row r="1682" spans="2:34" s="7" customFormat="1">
      <c r="B1682"/>
      <c r="C1682"/>
      <c r="D1682"/>
      <c r="E1682"/>
      <c r="F1682"/>
      <c r="G1682"/>
      <c r="H1682"/>
      <c r="I1682"/>
      <c r="J1682"/>
      <c r="K1682"/>
      <c r="L1682"/>
      <c r="M1682"/>
      <c r="N1682"/>
      <c r="O1682"/>
      <c r="P1682"/>
      <c r="Q1682"/>
      <c r="R1682"/>
      <c r="S1682"/>
      <c r="T1682"/>
      <c r="U1682"/>
      <c r="V1682"/>
      <c r="W1682"/>
      <c r="X1682"/>
      <c r="Y1682"/>
      <c r="Z1682"/>
      <c r="AA1682"/>
      <c r="AB1682"/>
      <c r="AC1682"/>
      <c r="AD1682"/>
      <c r="AE1682"/>
      <c r="AF1682"/>
      <c r="AG1682"/>
      <c r="AH1682"/>
    </row>
    <row r="1683" spans="2:34" s="7" customFormat="1">
      <c r="B1683"/>
      <c r="C1683"/>
      <c r="D1683"/>
      <c r="E1683"/>
      <c r="F1683"/>
      <c r="G1683"/>
      <c r="H1683"/>
      <c r="I1683"/>
      <c r="J1683"/>
      <c r="K1683"/>
      <c r="L1683"/>
      <c r="M1683"/>
      <c r="N1683"/>
      <c r="O1683"/>
      <c r="P1683"/>
      <c r="Q1683"/>
      <c r="R1683"/>
      <c r="S1683"/>
      <c r="T1683"/>
      <c r="U1683"/>
      <c r="V1683"/>
      <c r="W1683"/>
      <c r="X1683"/>
      <c r="Y1683"/>
      <c r="Z1683"/>
      <c r="AA1683"/>
      <c r="AB1683"/>
      <c r="AC1683"/>
      <c r="AD1683"/>
      <c r="AE1683"/>
      <c r="AF1683"/>
      <c r="AG1683"/>
      <c r="AH1683"/>
    </row>
    <row r="1684" spans="2:34" s="7" customFormat="1">
      <c r="B1684"/>
      <c r="C1684"/>
      <c r="D1684"/>
      <c r="E1684"/>
      <c r="F1684"/>
      <c r="G1684"/>
      <c r="H1684"/>
      <c r="I1684"/>
      <c r="J1684"/>
      <c r="K1684"/>
      <c r="L1684"/>
      <c r="M1684"/>
      <c r="N1684"/>
      <c r="O1684"/>
      <c r="P1684"/>
      <c r="Q1684"/>
      <c r="R1684"/>
      <c r="S1684"/>
      <c r="T1684"/>
      <c r="U1684"/>
      <c r="V1684"/>
      <c r="W1684"/>
      <c r="X1684"/>
      <c r="Y1684"/>
      <c r="Z1684"/>
      <c r="AA1684"/>
      <c r="AB1684"/>
      <c r="AC1684"/>
      <c r="AD1684"/>
      <c r="AE1684"/>
      <c r="AF1684"/>
      <c r="AG1684"/>
      <c r="AH1684"/>
    </row>
    <row r="1685" spans="2:34" s="7" customFormat="1">
      <c r="B1685"/>
      <c r="C1685"/>
      <c r="D1685"/>
      <c r="E1685"/>
      <c r="F1685"/>
      <c r="G1685"/>
      <c r="H1685"/>
      <c r="I1685"/>
      <c r="J1685"/>
      <c r="K1685"/>
      <c r="L1685"/>
      <c r="M1685"/>
      <c r="N1685"/>
      <c r="O1685"/>
      <c r="P1685"/>
      <c r="Q1685"/>
      <c r="R1685"/>
      <c r="S1685"/>
      <c r="T1685"/>
      <c r="U1685"/>
      <c r="V1685"/>
      <c r="W1685"/>
      <c r="X1685"/>
      <c r="Y1685"/>
      <c r="Z1685"/>
      <c r="AA1685"/>
      <c r="AB1685"/>
      <c r="AC1685"/>
      <c r="AD1685"/>
      <c r="AE1685"/>
      <c r="AF1685"/>
      <c r="AG1685"/>
      <c r="AH1685"/>
    </row>
    <row r="1686" spans="2:34" s="7" customFormat="1">
      <c r="B1686"/>
      <c r="C1686"/>
      <c r="D1686"/>
      <c r="E1686"/>
      <c r="F1686"/>
      <c r="G1686"/>
      <c r="H1686"/>
      <c r="I1686"/>
      <c r="J1686"/>
      <c r="K1686"/>
      <c r="L1686"/>
      <c r="M1686"/>
      <c r="N1686"/>
      <c r="O1686"/>
      <c r="P1686"/>
      <c r="Q1686"/>
      <c r="R1686"/>
      <c r="S1686"/>
      <c r="T1686"/>
      <c r="U1686"/>
      <c r="V1686"/>
      <c r="W1686"/>
      <c r="X1686"/>
      <c r="Y1686"/>
      <c r="Z1686"/>
      <c r="AA1686"/>
      <c r="AB1686"/>
      <c r="AC1686"/>
      <c r="AD1686"/>
      <c r="AE1686"/>
      <c r="AF1686"/>
      <c r="AG1686"/>
      <c r="AH1686"/>
    </row>
    <row r="1687" spans="2:34" s="7" customFormat="1">
      <c r="B1687"/>
      <c r="C1687"/>
      <c r="D1687"/>
      <c r="E1687"/>
      <c r="F1687"/>
      <c r="G1687"/>
      <c r="H1687"/>
      <c r="I1687"/>
      <c r="J1687"/>
      <c r="K1687"/>
      <c r="L1687"/>
      <c r="M1687"/>
      <c r="N1687"/>
      <c r="O1687"/>
      <c r="P1687"/>
      <c r="Q1687"/>
      <c r="R1687"/>
      <c r="S1687"/>
      <c r="T1687"/>
      <c r="U1687"/>
      <c r="V1687"/>
      <c r="W1687"/>
      <c r="X1687"/>
      <c r="Y1687"/>
      <c r="Z1687"/>
      <c r="AA1687"/>
      <c r="AB1687"/>
      <c r="AC1687"/>
      <c r="AD1687"/>
      <c r="AE1687"/>
      <c r="AF1687"/>
      <c r="AG1687"/>
      <c r="AH1687"/>
    </row>
    <row r="1688" spans="2:34" s="7" customFormat="1">
      <c r="B1688"/>
      <c r="C1688"/>
      <c r="D1688"/>
      <c r="E1688"/>
      <c r="F1688"/>
      <c r="G1688"/>
      <c r="H1688"/>
      <c r="I1688"/>
      <c r="J1688"/>
      <c r="K1688"/>
      <c r="L1688"/>
      <c r="M1688"/>
      <c r="N1688"/>
      <c r="O1688"/>
      <c r="P1688"/>
      <c r="Q1688"/>
      <c r="R1688"/>
      <c r="S1688"/>
      <c r="T1688"/>
      <c r="U1688"/>
      <c r="V1688"/>
      <c r="W1688"/>
      <c r="X1688"/>
      <c r="Y1688"/>
      <c r="Z1688"/>
      <c r="AA1688"/>
      <c r="AB1688"/>
      <c r="AC1688"/>
      <c r="AD1688"/>
      <c r="AE1688"/>
      <c r="AF1688"/>
      <c r="AG1688"/>
      <c r="AH1688"/>
    </row>
    <row r="1689" spans="2:34" s="7" customFormat="1">
      <c r="B1689"/>
      <c r="C1689"/>
      <c r="D1689"/>
      <c r="E1689"/>
      <c r="F1689"/>
      <c r="G1689"/>
      <c r="H1689"/>
      <c r="I1689"/>
      <c r="J1689"/>
      <c r="K1689"/>
      <c r="L1689"/>
      <c r="M1689"/>
      <c r="N1689"/>
      <c r="O1689"/>
      <c r="P1689"/>
      <c r="Q1689"/>
      <c r="R1689"/>
      <c r="S1689"/>
      <c r="T1689"/>
      <c r="U1689"/>
      <c r="V1689"/>
      <c r="W1689"/>
      <c r="X1689"/>
      <c r="Y1689"/>
      <c r="Z1689"/>
      <c r="AA1689"/>
      <c r="AB1689"/>
      <c r="AC1689"/>
      <c r="AD1689"/>
      <c r="AE1689"/>
      <c r="AF1689"/>
      <c r="AG1689"/>
      <c r="AH1689"/>
    </row>
    <row r="1690" spans="2:34" s="7" customFormat="1">
      <c r="B1690"/>
      <c r="C1690"/>
      <c r="D1690"/>
      <c r="E1690"/>
      <c r="F1690"/>
      <c r="G1690"/>
      <c r="H1690"/>
      <c r="I1690"/>
      <c r="J1690"/>
      <c r="K1690"/>
      <c r="L1690"/>
      <c r="M1690"/>
      <c r="N1690"/>
      <c r="O1690"/>
      <c r="P1690"/>
      <c r="Q1690"/>
      <c r="R1690"/>
      <c r="S1690"/>
      <c r="T1690"/>
      <c r="U1690"/>
      <c r="V1690"/>
      <c r="W1690"/>
      <c r="X1690"/>
      <c r="Y1690"/>
      <c r="Z1690"/>
      <c r="AA1690"/>
      <c r="AB1690"/>
      <c r="AC1690"/>
      <c r="AD1690"/>
      <c r="AE1690"/>
      <c r="AF1690"/>
      <c r="AG1690"/>
      <c r="AH1690"/>
    </row>
    <row r="1691" spans="2:34" s="7" customFormat="1">
      <c r="B1691"/>
      <c r="C1691"/>
      <c r="D1691"/>
      <c r="E1691"/>
      <c r="F1691"/>
      <c r="G1691"/>
      <c r="H1691"/>
      <c r="I1691"/>
      <c r="J1691"/>
      <c r="K1691"/>
      <c r="L1691"/>
      <c r="M1691"/>
      <c r="N1691"/>
      <c r="O1691"/>
      <c r="P1691"/>
      <c r="Q1691"/>
      <c r="R1691"/>
      <c r="S1691"/>
      <c r="T1691"/>
      <c r="U1691"/>
      <c r="V1691"/>
      <c r="W1691"/>
      <c r="X1691"/>
      <c r="Y1691"/>
      <c r="Z1691"/>
      <c r="AA1691"/>
      <c r="AB1691"/>
      <c r="AC1691"/>
      <c r="AD1691"/>
      <c r="AE1691"/>
      <c r="AF1691"/>
      <c r="AG1691"/>
      <c r="AH1691"/>
    </row>
    <row r="1692" spans="2:34" s="7" customFormat="1">
      <c r="B1692"/>
      <c r="C1692"/>
      <c r="D1692"/>
      <c r="E1692"/>
      <c r="F1692"/>
      <c r="G1692"/>
      <c r="H1692"/>
      <c r="I1692"/>
      <c r="J1692"/>
      <c r="K1692"/>
      <c r="L1692"/>
      <c r="M1692"/>
      <c r="N1692"/>
      <c r="O1692"/>
      <c r="P1692"/>
      <c r="Q1692"/>
      <c r="R1692"/>
      <c r="S1692"/>
      <c r="T1692"/>
      <c r="U1692"/>
      <c r="V1692"/>
      <c r="W1692"/>
      <c r="X1692"/>
      <c r="Y1692"/>
      <c r="Z1692"/>
      <c r="AA1692"/>
      <c r="AB1692"/>
      <c r="AC1692"/>
      <c r="AD1692"/>
      <c r="AE1692"/>
      <c r="AF1692"/>
      <c r="AG1692"/>
      <c r="AH1692"/>
    </row>
    <row r="1693" spans="2:34" s="7" customFormat="1">
      <c r="B1693"/>
      <c r="C1693"/>
      <c r="D1693"/>
      <c r="E1693"/>
      <c r="F1693"/>
      <c r="G1693"/>
      <c r="H1693"/>
      <c r="I1693"/>
      <c r="J1693"/>
      <c r="K1693"/>
      <c r="L1693"/>
      <c r="M1693"/>
      <c r="N1693"/>
      <c r="O1693"/>
      <c r="P1693"/>
      <c r="Q1693"/>
      <c r="R1693"/>
      <c r="S1693"/>
      <c r="T1693"/>
      <c r="U1693"/>
      <c r="V1693"/>
      <c r="W1693"/>
      <c r="X1693"/>
      <c r="Y1693"/>
      <c r="Z1693"/>
      <c r="AA1693"/>
      <c r="AB1693"/>
      <c r="AC1693"/>
      <c r="AD1693"/>
      <c r="AE1693"/>
      <c r="AF1693"/>
      <c r="AG1693"/>
      <c r="AH1693"/>
    </row>
    <row r="1694" spans="2:34" s="7" customFormat="1">
      <c r="B1694"/>
      <c r="C1694"/>
      <c r="D1694"/>
      <c r="E1694"/>
      <c r="F1694"/>
      <c r="G1694"/>
      <c r="H1694"/>
      <c r="I1694"/>
      <c r="J1694"/>
      <c r="K1694"/>
      <c r="L1694"/>
      <c r="M1694"/>
      <c r="N1694"/>
      <c r="O1694"/>
      <c r="P1694"/>
      <c r="Q1694"/>
      <c r="R1694"/>
      <c r="S1694"/>
      <c r="T1694"/>
      <c r="U1694"/>
      <c r="V1694"/>
      <c r="W1694"/>
      <c r="X1694"/>
      <c r="Y1694"/>
      <c r="Z1694"/>
      <c r="AA1694"/>
      <c r="AB1694"/>
      <c r="AC1694"/>
      <c r="AD1694"/>
      <c r="AE1694"/>
      <c r="AF1694"/>
      <c r="AG1694"/>
      <c r="AH1694"/>
    </row>
    <row r="1695" spans="2:34" s="7" customFormat="1">
      <c r="B1695"/>
      <c r="C1695"/>
      <c r="D1695"/>
      <c r="E1695"/>
      <c r="F1695"/>
      <c r="G1695"/>
      <c r="H1695"/>
      <c r="I1695"/>
      <c r="J1695"/>
      <c r="K1695"/>
      <c r="L1695"/>
      <c r="M1695"/>
      <c r="N1695"/>
      <c r="O1695"/>
      <c r="P1695"/>
      <c r="Q1695"/>
      <c r="R1695"/>
      <c r="S1695"/>
      <c r="T1695"/>
      <c r="U1695"/>
      <c r="V1695"/>
      <c r="W1695"/>
      <c r="X1695"/>
      <c r="Y1695"/>
      <c r="Z1695"/>
      <c r="AA1695"/>
      <c r="AB1695"/>
      <c r="AC1695"/>
      <c r="AD1695"/>
      <c r="AE1695"/>
      <c r="AF1695"/>
      <c r="AG1695"/>
      <c r="AH1695"/>
    </row>
    <row r="1696" spans="2:34" s="7" customFormat="1">
      <c r="B1696"/>
      <c r="C1696"/>
      <c r="D1696"/>
      <c r="E1696"/>
      <c r="F1696"/>
      <c r="G1696"/>
      <c r="H1696"/>
      <c r="I1696"/>
      <c r="J1696"/>
      <c r="K1696"/>
      <c r="L1696"/>
      <c r="M1696"/>
      <c r="N1696"/>
      <c r="O1696"/>
      <c r="P1696"/>
      <c r="Q1696"/>
      <c r="R1696"/>
      <c r="S1696"/>
      <c r="T1696"/>
      <c r="U1696"/>
      <c r="V1696"/>
      <c r="W1696"/>
      <c r="X1696"/>
      <c r="Y1696"/>
      <c r="Z1696"/>
      <c r="AA1696"/>
      <c r="AB1696"/>
      <c r="AC1696"/>
      <c r="AD1696"/>
      <c r="AE1696"/>
      <c r="AF1696"/>
      <c r="AG1696"/>
      <c r="AH1696"/>
    </row>
    <row r="1697" spans="2:34" s="7" customFormat="1">
      <c r="B1697"/>
      <c r="C1697"/>
      <c r="D1697"/>
      <c r="E1697"/>
      <c r="F1697"/>
      <c r="G1697"/>
      <c r="H1697"/>
      <c r="I1697"/>
      <c r="J1697"/>
      <c r="K1697"/>
      <c r="L1697"/>
      <c r="M1697"/>
      <c r="N1697"/>
      <c r="O1697"/>
      <c r="P1697"/>
      <c r="Q1697"/>
      <c r="R1697"/>
      <c r="S1697"/>
      <c r="T1697"/>
      <c r="U1697"/>
      <c r="V1697"/>
      <c r="W1697"/>
      <c r="X1697"/>
      <c r="Y1697"/>
      <c r="Z1697"/>
      <c r="AA1697"/>
      <c r="AB1697"/>
      <c r="AC1697"/>
      <c r="AD1697"/>
      <c r="AE1697"/>
      <c r="AF1697"/>
      <c r="AG1697"/>
      <c r="AH1697"/>
    </row>
    <row r="1698" spans="2:34" s="7" customFormat="1">
      <c r="B1698"/>
      <c r="C1698"/>
      <c r="D1698"/>
      <c r="E1698"/>
      <c r="F1698"/>
      <c r="G1698"/>
      <c r="H1698"/>
      <c r="I1698"/>
      <c r="J1698"/>
      <c r="K1698"/>
      <c r="L1698"/>
      <c r="M1698"/>
      <c r="N1698"/>
      <c r="O1698"/>
      <c r="P1698"/>
      <c r="Q1698"/>
      <c r="R1698"/>
      <c r="S1698"/>
      <c r="T1698"/>
      <c r="U1698"/>
      <c r="V1698"/>
      <c r="W1698"/>
      <c r="X1698"/>
      <c r="Y1698"/>
      <c r="Z1698"/>
      <c r="AA1698"/>
      <c r="AB1698"/>
      <c r="AC1698"/>
      <c r="AD1698"/>
      <c r="AE1698"/>
      <c r="AF1698"/>
      <c r="AG1698"/>
      <c r="AH1698"/>
    </row>
    <row r="1699" spans="2:34" s="7" customFormat="1">
      <c r="B1699"/>
      <c r="C1699"/>
      <c r="D1699"/>
      <c r="E1699"/>
      <c r="F1699"/>
      <c r="G1699"/>
      <c r="H1699"/>
      <c r="I1699"/>
      <c r="J1699"/>
      <c r="K1699"/>
      <c r="L1699"/>
      <c r="M1699"/>
      <c r="N1699"/>
      <c r="O1699"/>
      <c r="P1699"/>
      <c r="Q1699"/>
      <c r="R1699"/>
      <c r="S1699"/>
      <c r="T1699"/>
      <c r="U1699"/>
      <c r="V1699"/>
      <c r="W1699"/>
      <c r="X1699"/>
      <c r="Y1699"/>
      <c r="Z1699"/>
      <c r="AA1699"/>
      <c r="AB1699"/>
      <c r="AC1699"/>
      <c r="AD1699"/>
      <c r="AE1699"/>
      <c r="AF1699"/>
      <c r="AG1699"/>
      <c r="AH1699"/>
    </row>
    <row r="1700" spans="2:34" s="7" customFormat="1">
      <c r="B1700"/>
      <c r="C1700"/>
      <c r="D1700"/>
      <c r="E1700"/>
      <c r="F1700"/>
      <c r="G1700"/>
      <c r="H1700"/>
      <c r="I1700"/>
      <c r="J1700"/>
      <c r="K1700"/>
      <c r="L1700"/>
      <c r="M1700"/>
      <c r="N1700"/>
      <c r="O1700"/>
      <c r="P1700"/>
      <c r="Q1700"/>
      <c r="R1700"/>
      <c r="S1700"/>
      <c r="T1700"/>
      <c r="U1700"/>
      <c r="V1700"/>
      <c r="W1700"/>
      <c r="X1700"/>
      <c r="Y1700"/>
      <c r="Z1700"/>
      <c r="AA1700"/>
      <c r="AB1700"/>
      <c r="AC1700"/>
      <c r="AD1700"/>
      <c r="AE1700"/>
      <c r="AF1700"/>
      <c r="AG1700"/>
      <c r="AH1700"/>
    </row>
    <row r="1701" spans="2:34" s="7" customFormat="1">
      <c r="B1701"/>
      <c r="C1701"/>
      <c r="D1701"/>
      <c r="E1701"/>
      <c r="F1701"/>
      <c r="G1701"/>
      <c r="H1701"/>
      <c r="I1701"/>
      <c r="J1701"/>
      <c r="K1701"/>
      <c r="L1701"/>
      <c r="M1701"/>
      <c r="N1701"/>
      <c r="O1701"/>
      <c r="P1701"/>
      <c r="Q1701"/>
      <c r="R1701"/>
      <c r="S1701"/>
      <c r="T1701"/>
      <c r="U1701"/>
      <c r="V1701"/>
      <c r="W1701"/>
      <c r="X1701"/>
      <c r="Y1701"/>
      <c r="Z1701"/>
      <c r="AA1701"/>
      <c r="AB1701"/>
      <c r="AC1701"/>
      <c r="AD1701"/>
      <c r="AE1701"/>
      <c r="AF1701"/>
      <c r="AG1701"/>
      <c r="AH1701"/>
    </row>
    <row r="1702" spans="2:34" s="7" customFormat="1">
      <c r="B1702"/>
      <c r="C1702"/>
      <c r="D1702"/>
      <c r="E1702"/>
      <c r="F1702"/>
      <c r="G1702"/>
      <c r="H1702"/>
      <c r="I1702"/>
      <c r="J1702"/>
      <c r="K1702"/>
      <c r="L1702"/>
      <c r="M1702"/>
      <c r="N1702"/>
      <c r="O1702"/>
      <c r="P1702"/>
      <c r="Q1702"/>
      <c r="R1702"/>
      <c r="S1702"/>
      <c r="T1702"/>
      <c r="U1702"/>
      <c r="V1702"/>
      <c r="W1702"/>
      <c r="X1702"/>
      <c r="Y1702"/>
      <c r="Z1702"/>
      <c r="AA1702"/>
      <c r="AB1702"/>
      <c r="AC1702"/>
      <c r="AD1702"/>
      <c r="AE1702"/>
      <c r="AF1702"/>
      <c r="AG1702"/>
      <c r="AH1702"/>
    </row>
    <row r="1703" spans="2:34" s="7" customFormat="1">
      <c r="B1703"/>
      <c r="C1703"/>
      <c r="D1703"/>
      <c r="E1703"/>
      <c r="F1703"/>
      <c r="G1703"/>
      <c r="H1703"/>
      <c r="I1703"/>
      <c r="J1703"/>
      <c r="K1703"/>
      <c r="L1703"/>
      <c r="M1703"/>
      <c r="N1703"/>
      <c r="O1703"/>
      <c r="P1703"/>
      <c r="Q1703"/>
      <c r="R1703"/>
      <c r="S1703"/>
      <c r="T1703"/>
      <c r="U1703"/>
      <c r="V1703"/>
      <c r="W1703"/>
      <c r="X1703"/>
      <c r="Y1703"/>
      <c r="Z1703"/>
      <c r="AA1703"/>
      <c r="AB1703"/>
      <c r="AC1703"/>
      <c r="AD1703"/>
      <c r="AE1703"/>
      <c r="AF1703"/>
      <c r="AG1703"/>
      <c r="AH1703"/>
    </row>
    <row r="1704" spans="2:34" s="7" customFormat="1">
      <c r="B1704"/>
      <c r="C1704"/>
      <c r="D1704"/>
      <c r="E1704"/>
      <c r="F1704"/>
      <c r="G1704"/>
      <c r="H1704"/>
      <c r="I1704"/>
      <c r="J1704"/>
      <c r="K1704"/>
      <c r="L1704"/>
      <c r="M1704"/>
      <c r="N1704"/>
      <c r="O1704"/>
      <c r="P1704"/>
      <c r="Q1704"/>
      <c r="R1704"/>
      <c r="S1704"/>
      <c r="T1704"/>
      <c r="U1704"/>
      <c r="V1704"/>
      <c r="W1704"/>
      <c r="X1704"/>
      <c r="Y1704"/>
      <c r="Z1704"/>
      <c r="AA1704"/>
      <c r="AB1704"/>
      <c r="AC1704"/>
      <c r="AD1704"/>
      <c r="AE1704"/>
      <c r="AF1704"/>
      <c r="AG1704"/>
      <c r="AH1704"/>
    </row>
    <row r="1705" spans="2:34" s="7" customFormat="1">
      <c r="B1705"/>
      <c r="C1705"/>
      <c r="D1705"/>
      <c r="E1705"/>
      <c r="F1705"/>
      <c r="G1705"/>
      <c r="H1705"/>
      <c r="I1705"/>
      <c r="J1705"/>
      <c r="K1705"/>
      <c r="L1705"/>
      <c r="M1705"/>
      <c r="N1705"/>
      <c r="O1705"/>
      <c r="P1705"/>
      <c r="Q1705"/>
      <c r="R1705"/>
      <c r="S1705"/>
      <c r="T1705"/>
      <c r="U1705"/>
      <c r="V1705"/>
      <c r="W1705"/>
      <c r="X1705"/>
      <c r="Y1705"/>
      <c r="Z1705"/>
      <c r="AA1705"/>
      <c r="AB1705"/>
      <c r="AC1705"/>
      <c r="AD1705"/>
      <c r="AE1705"/>
      <c r="AF1705"/>
      <c r="AG1705"/>
      <c r="AH1705"/>
    </row>
    <row r="1706" spans="2:34" s="7" customFormat="1">
      <c r="B1706"/>
      <c r="C1706"/>
      <c r="D1706"/>
      <c r="E1706"/>
      <c r="F1706"/>
      <c r="G1706"/>
      <c r="H1706"/>
      <c r="I1706"/>
      <c r="J1706"/>
      <c r="K1706"/>
      <c r="L1706"/>
      <c r="M1706"/>
      <c r="N1706"/>
      <c r="O1706"/>
      <c r="P1706"/>
      <c r="Q1706"/>
      <c r="R1706"/>
      <c r="S1706"/>
      <c r="T1706"/>
      <c r="U1706"/>
      <c r="V1706"/>
      <c r="W1706"/>
      <c r="X1706"/>
      <c r="Y1706"/>
      <c r="Z1706"/>
      <c r="AA1706"/>
      <c r="AB1706"/>
      <c r="AC1706"/>
      <c r="AD1706"/>
      <c r="AE1706"/>
      <c r="AF1706"/>
      <c r="AG1706"/>
      <c r="AH1706"/>
    </row>
    <row r="1707" spans="2:34" s="7" customFormat="1">
      <c r="B1707"/>
      <c r="C1707"/>
      <c r="D1707"/>
      <c r="E1707"/>
      <c r="F1707"/>
      <c r="G1707"/>
      <c r="H1707"/>
      <c r="I1707"/>
      <c r="J1707"/>
      <c r="K1707"/>
      <c r="L1707"/>
      <c r="M1707"/>
      <c r="N1707"/>
      <c r="O1707"/>
      <c r="P1707"/>
      <c r="Q1707"/>
      <c r="R1707"/>
      <c r="S1707"/>
      <c r="T1707"/>
      <c r="U1707"/>
      <c r="V1707"/>
      <c r="W1707"/>
      <c r="X1707"/>
      <c r="Y1707"/>
      <c r="Z1707"/>
      <c r="AA1707"/>
      <c r="AB1707"/>
      <c r="AC1707"/>
      <c r="AD1707"/>
      <c r="AE1707"/>
      <c r="AF1707"/>
      <c r="AG1707"/>
      <c r="AH1707"/>
    </row>
    <row r="1708" spans="2:34" s="7" customFormat="1">
      <c r="B1708"/>
      <c r="C1708"/>
      <c r="D1708"/>
      <c r="E1708"/>
      <c r="F1708"/>
      <c r="G1708"/>
      <c r="H1708"/>
      <c r="I1708"/>
      <c r="J1708"/>
      <c r="K1708"/>
      <c r="L1708"/>
      <c r="M1708"/>
      <c r="N1708"/>
      <c r="O1708"/>
      <c r="P1708"/>
      <c r="Q1708"/>
      <c r="R1708"/>
      <c r="S1708"/>
      <c r="T1708"/>
      <c r="U1708"/>
      <c r="V1708"/>
      <c r="W1708"/>
      <c r="X1708"/>
      <c r="Y1708"/>
      <c r="Z1708"/>
      <c r="AA1708"/>
      <c r="AB1708"/>
      <c r="AC1708"/>
      <c r="AD1708"/>
      <c r="AE1708"/>
      <c r="AF1708"/>
      <c r="AG1708"/>
      <c r="AH1708"/>
    </row>
    <row r="1709" spans="2:34" s="7" customFormat="1">
      <c r="B1709"/>
      <c r="C1709"/>
      <c r="D1709"/>
      <c r="E1709"/>
      <c r="F1709"/>
      <c r="G1709"/>
      <c r="H1709"/>
      <c r="I1709"/>
      <c r="J1709"/>
      <c r="K1709"/>
      <c r="L1709"/>
      <c r="M1709"/>
      <c r="N1709"/>
      <c r="O1709"/>
      <c r="P1709"/>
      <c r="Q1709"/>
      <c r="R1709"/>
      <c r="S1709"/>
      <c r="T1709"/>
      <c r="U1709"/>
      <c r="V1709"/>
      <c r="W1709"/>
      <c r="X1709"/>
      <c r="Y1709"/>
      <c r="Z1709"/>
      <c r="AA1709"/>
      <c r="AB1709"/>
      <c r="AC1709"/>
      <c r="AD1709"/>
      <c r="AE1709"/>
      <c r="AF1709"/>
      <c r="AG1709"/>
      <c r="AH1709"/>
    </row>
    <row r="1710" spans="2:34" s="7" customFormat="1">
      <c r="B1710"/>
      <c r="C1710"/>
      <c r="D1710"/>
      <c r="E1710"/>
      <c r="F1710"/>
      <c r="G1710"/>
      <c r="H1710"/>
      <c r="I1710"/>
      <c r="J1710"/>
      <c r="K1710"/>
      <c r="L1710"/>
      <c r="M1710"/>
      <c r="N1710"/>
      <c r="O1710"/>
      <c r="P1710"/>
      <c r="Q1710"/>
      <c r="R1710"/>
      <c r="S1710"/>
      <c r="T1710"/>
      <c r="U1710"/>
      <c r="V1710"/>
      <c r="W1710"/>
      <c r="X1710"/>
      <c r="Y1710"/>
      <c r="Z1710"/>
      <c r="AA1710"/>
      <c r="AB1710"/>
      <c r="AC1710"/>
      <c r="AD1710"/>
      <c r="AE1710"/>
      <c r="AF1710"/>
      <c r="AG1710"/>
      <c r="AH1710"/>
    </row>
    <row r="1711" spans="2:34" s="7" customFormat="1">
      <c r="B1711"/>
      <c r="C1711"/>
      <c r="D1711"/>
      <c r="E1711"/>
      <c r="F1711"/>
      <c r="G1711"/>
      <c r="H1711"/>
      <c r="I1711"/>
      <c r="J1711"/>
      <c r="K1711"/>
      <c r="L1711"/>
      <c r="M1711"/>
      <c r="N1711"/>
      <c r="O1711"/>
      <c r="P1711"/>
      <c r="Q1711"/>
      <c r="R1711"/>
      <c r="S1711"/>
      <c r="T1711"/>
      <c r="U1711"/>
      <c r="V1711"/>
      <c r="W1711"/>
      <c r="X1711"/>
      <c r="Y1711"/>
      <c r="Z1711"/>
      <c r="AA1711"/>
      <c r="AB1711"/>
      <c r="AC1711"/>
      <c r="AD1711"/>
      <c r="AE1711"/>
      <c r="AF1711"/>
      <c r="AG1711"/>
      <c r="AH1711"/>
    </row>
    <row r="1712" spans="2:34" s="7" customFormat="1">
      <c r="B1712"/>
      <c r="C1712"/>
      <c r="D1712"/>
      <c r="E1712"/>
      <c r="F1712"/>
      <c r="G1712"/>
      <c r="H1712"/>
      <c r="I1712"/>
      <c r="J1712"/>
      <c r="K1712"/>
      <c r="L1712"/>
      <c r="M1712"/>
      <c r="N1712"/>
      <c r="O1712"/>
      <c r="P1712"/>
      <c r="Q1712"/>
      <c r="R1712"/>
      <c r="S1712"/>
      <c r="T1712"/>
      <c r="U1712"/>
      <c r="V1712"/>
      <c r="W1712"/>
      <c r="X1712"/>
      <c r="Y1712"/>
      <c r="Z1712"/>
      <c r="AA1712"/>
      <c r="AB1712"/>
      <c r="AC1712"/>
      <c r="AD1712"/>
      <c r="AE1712"/>
      <c r="AF1712"/>
      <c r="AG1712"/>
      <c r="AH1712"/>
    </row>
    <row r="1713" spans="2:34" s="7" customFormat="1">
      <c r="B1713"/>
      <c r="C1713"/>
      <c r="D1713"/>
      <c r="E1713"/>
      <c r="F1713"/>
      <c r="G1713"/>
      <c r="H1713"/>
      <c r="I1713"/>
      <c r="J1713"/>
      <c r="K1713"/>
      <c r="L1713"/>
      <c r="M1713"/>
      <c r="N1713"/>
      <c r="O1713"/>
      <c r="P1713"/>
      <c r="Q1713"/>
      <c r="R1713"/>
      <c r="S1713"/>
      <c r="T1713"/>
      <c r="U1713"/>
      <c r="V1713"/>
      <c r="W1713"/>
      <c r="X1713"/>
      <c r="Y1713"/>
      <c r="Z1713"/>
      <c r="AA1713"/>
      <c r="AB1713"/>
      <c r="AC1713"/>
      <c r="AD1713"/>
      <c r="AE1713"/>
      <c r="AF1713"/>
      <c r="AG1713"/>
      <c r="AH1713"/>
    </row>
    <row r="1714" spans="2:34" s="7" customFormat="1">
      <c r="B1714"/>
      <c r="C1714"/>
      <c r="D1714"/>
      <c r="E1714"/>
      <c r="F1714"/>
      <c r="G1714"/>
      <c r="H1714"/>
      <c r="I1714"/>
      <c r="J1714"/>
      <c r="K1714"/>
      <c r="L1714"/>
      <c r="M1714"/>
      <c r="N1714"/>
      <c r="O1714"/>
      <c r="P1714"/>
      <c r="Q1714"/>
      <c r="R1714"/>
      <c r="S1714"/>
      <c r="T1714"/>
      <c r="U1714"/>
      <c r="V1714"/>
      <c r="W1714"/>
      <c r="X1714"/>
      <c r="Y1714"/>
      <c r="Z1714"/>
      <c r="AA1714"/>
      <c r="AB1714"/>
      <c r="AC1714"/>
      <c r="AD1714"/>
      <c r="AE1714"/>
      <c r="AF1714"/>
      <c r="AG1714"/>
      <c r="AH1714"/>
    </row>
    <row r="1715" spans="2:34" s="7" customFormat="1">
      <c r="B1715"/>
      <c r="C1715"/>
      <c r="D1715"/>
      <c r="E1715"/>
      <c r="F1715"/>
      <c r="G1715"/>
      <c r="H1715"/>
      <c r="I1715"/>
      <c r="J1715"/>
      <c r="K1715"/>
      <c r="L1715"/>
      <c r="M1715"/>
      <c r="N1715"/>
      <c r="O1715"/>
      <c r="P1715"/>
      <c r="Q1715"/>
      <c r="R1715"/>
      <c r="S1715"/>
      <c r="T1715"/>
      <c r="U1715"/>
      <c r="V1715"/>
      <c r="W1715"/>
      <c r="X1715"/>
      <c r="Y1715"/>
      <c r="Z1715"/>
      <c r="AA1715"/>
      <c r="AB1715"/>
      <c r="AC1715"/>
      <c r="AD1715"/>
      <c r="AE1715"/>
      <c r="AF1715"/>
      <c r="AG1715"/>
      <c r="AH1715"/>
    </row>
    <row r="1716" spans="2:34" s="7" customFormat="1">
      <c r="B1716"/>
      <c r="C1716"/>
      <c r="D1716"/>
      <c r="E1716"/>
      <c r="F1716"/>
      <c r="G1716"/>
      <c r="H1716"/>
      <c r="I1716"/>
      <c r="J1716"/>
      <c r="K1716"/>
      <c r="L1716"/>
      <c r="M1716"/>
      <c r="N1716"/>
      <c r="O1716"/>
      <c r="P1716"/>
      <c r="Q1716"/>
      <c r="R1716"/>
      <c r="S1716"/>
      <c r="T1716"/>
      <c r="U1716"/>
      <c r="V1716"/>
      <c r="W1716"/>
      <c r="X1716"/>
      <c r="Y1716"/>
      <c r="Z1716"/>
      <c r="AA1716"/>
      <c r="AB1716"/>
      <c r="AC1716"/>
      <c r="AD1716"/>
      <c r="AE1716"/>
      <c r="AF1716"/>
      <c r="AG1716"/>
      <c r="AH1716"/>
    </row>
    <row r="1717" spans="2:34" s="7" customFormat="1">
      <c r="B1717"/>
      <c r="C1717"/>
      <c r="D1717"/>
      <c r="E1717"/>
      <c r="F1717"/>
      <c r="G1717"/>
      <c r="H1717"/>
      <c r="I1717"/>
      <c r="J1717"/>
      <c r="K1717"/>
      <c r="L1717"/>
      <c r="M1717"/>
      <c r="N1717"/>
      <c r="O1717"/>
      <c r="P1717"/>
      <c r="Q1717"/>
      <c r="R1717"/>
      <c r="S1717"/>
      <c r="T1717"/>
      <c r="U1717"/>
      <c r="V1717"/>
      <c r="W1717"/>
      <c r="X1717"/>
      <c r="Y1717"/>
      <c r="Z1717"/>
      <c r="AA1717"/>
      <c r="AB1717"/>
      <c r="AC1717"/>
      <c r="AD1717"/>
      <c r="AE1717"/>
      <c r="AF1717"/>
      <c r="AG1717"/>
      <c r="AH1717"/>
    </row>
    <row r="1718" spans="2:34" s="7" customFormat="1">
      <c r="B1718"/>
      <c r="C1718"/>
      <c r="D1718"/>
      <c r="E1718"/>
      <c r="F1718"/>
      <c r="G1718"/>
      <c r="H1718"/>
      <c r="I1718"/>
      <c r="J1718"/>
      <c r="K1718"/>
      <c r="L1718"/>
      <c r="M1718"/>
      <c r="N1718"/>
      <c r="O1718"/>
      <c r="P1718"/>
      <c r="Q1718"/>
      <c r="R1718"/>
      <c r="S1718"/>
      <c r="T1718"/>
      <c r="U1718"/>
      <c r="V1718"/>
      <c r="W1718"/>
      <c r="X1718"/>
      <c r="Y1718"/>
      <c r="Z1718"/>
      <c r="AA1718"/>
      <c r="AB1718"/>
      <c r="AC1718"/>
      <c r="AD1718"/>
      <c r="AE1718"/>
      <c r="AF1718"/>
      <c r="AG1718"/>
      <c r="AH1718"/>
    </row>
    <row r="1719" spans="2:34" s="7" customFormat="1">
      <c r="B1719"/>
      <c r="C1719"/>
      <c r="D1719"/>
      <c r="E1719"/>
      <c r="F1719"/>
      <c r="G1719"/>
      <c r="H1719"/>
      <c r="I1719"/>
      <c r="J1719"/>
      <c r="K1719"/>
      <c r="L1719"/>
      <c r="M1719"/>
      <c r="N1719"/>
      <c r="O1719"/>
      <c r="P1719"/>
      <c r="Q1719"/>
      <c r="R1719"/>
      <c r="S1719"/>
      <c r="T1719"/>
      <c r="U1719"/>
      <c r="V1719"/>
      <c r="W1719"/>
      <c r="X1719"/>
      <c r="Y1719"/>
      <c r="Z1719"/>
      <c r="AA1719"/>
      <c r="AB1719"/>
      <c r="AC1719"/>
      <c r="AD1719"/>
      <c r="AE1719"/>
      <c r="AF1719"/>
      <c r="AG1719"/>
      <c r="AH1719"/>
    </row>
    <row r="1720" spans="2:34" s="7" customFormat="1">
      <c r="B1720"/>
      <c r="C1720"/>
      <c r="D1720"/>
      <c r="E1720"/>
      <c r="F1720"/>
      <c r="G1720"/>
      <c r="H1720"/>
      <c r="I1720"/>
      <c r="J1720"/>
      <c r="K1720"/>
      <c r="L1720"/>
      <c r="M1720"/>
      <c r="N1720"/>
      <c r="O1720"/>
      <c r="P1720"/>
      <c r="Q1720"/>
      <c r="R1720"/>
      <c r="S1720"/>
      <c r="T1720"/>
      <c r="U1720"/>
      <c r="V1720"/>
      <c r="W1720"/>
      <c r="X1720"/>
      <c r="Y1720"/>
      <c r="Z1720"/>
      <c r="AA1720"/>
      <c r="AB1720"/>
      <c r="AC1720"/>
      <c r="AD1720"/>
      <c r="AE1720"/>
      <c r="AF1720"/>
      <c r="AG1720"/>
      <c r="AH1720"/>
    </row>
    <row r="1721" spans="2:34" s="7" customFormat="1">
      <c r="B1721"/>
      <c r="C1721"/>
      <c r="D1721"/>
      <c r="E1721"/>
      <c r="F1721"/>
      <c r="G1721"/>
      <c r="H1721"/>
      <c r="I1721"/>
      <c r="J1721"/>
      <c r="K1721"/>
      <c r="L1721"/>
      <c r="M1721"/>
      <c r="N1721"/>
      <c r="O1721"/>
      <c r="P1721"/>
      <c r="Q1721"/>
      <c r="R1721"/>
      <c r="S1721"/>
      <c r="T1721"/>
      <c r="U1721"/>
      <c r="V1721"/>
      <c r="W1721"/>
      <c r="X1721"/>
      <c r="Y1721"/>
      <c r="Z1721"/>
      <c r="AA1721"/>
      <c r="AB1721"/>
      <c r="AC1721"/>
      <c r="AD1721"/>
      <c r="AE1721"/>
      <c r="AF1721"/>
      <c r="AG1721"/>
      <c r="AH1721"/>
    </row>
    <row r="1722" spans="2:34" s="7" customFormat="1">
      <c r="B1722"/>
      <c r="C1722"/>
      <c r="D1722"/>
      <c r="E1722"/>
      <c r="F1722"/>
      <c r="G1722"/>
      <c r="H1722"/>
      <c r="I1722"/>
      <c r="J1722"/>
      <c r="K1722"/>
      <c r="L1722"/>
      <c r="M1722"/>
      <c r="N1722"/>
      <c r="O1722"/>
      <c r="P1722"/>
      <c r="Q1722"/>
      <c r="R1722"/>
      <c r="S1722"/>
      <c r="T1722"/>
      <c r="U1722"/>
      <c r="V1722"/>
      <c r="W1722"/>
      <c r="X1722"/>
      <c r="Y1722"/>
      <c r="Z1722"/>
      <c r="AA1722"/>
      <c r="AB1722"/>
      <c r="AC1722"/>
      <c r="AD1722"/>
      <c r="AE1722"/>
      <c r="AF1722"/>
      <c r="AG1722"/>
      <c r="AH1722"/>
    </row>
    <row r="1723" spans="2:34" s="7" customFormat="1">
      <c r="B1723"/>
      <c r="C1723"/>
      <c r="D1723"/>
      <c r="E1723"/>
      <c r="F1723"/>
      <c r="G1723"/>
      <c r="H1723"/>
      <c r="I1723"/>
      <c r="J1723"/>
      <c r="K1723"/>
      <c r="L1723"/>
      <c r="M1723"/>
      <c r="N1723"/>
      <c r="O1723"/>
      <c r="P1723"/>
      <c r="Q1723"/>
      <c r="R1723"/>
      <c r="S1723"/>
      <c r="T1723"/>
      <c r="U1723"/>
      <c r="V1723"/>
      <c r="W1723"/>
      <c r="X1723"/>
      <c r="Y1723"/>
      <c r="Z1723"/>
      <c r="AA1723"/>
      <c r="AB1723"/>
      <c r="AC1723"/>
      <c r="AD1723"/>
      <c r="AE1723"/>
      <c r="AF1723"/>
      <c r="AG1723"/>
      <c r="AH1723"/>
    </row>
    <row r="1724" spans="2:34" s="7" customFormat="1">
      <c r="B1724"/>
      <c r="C1724"/>
      <c r="D1724"/>
      <c r="E1724"/>
      <c r="F1724"/>
      <c r="G1724"/>
      <c r="H1724"/>
      <c r="I1724"/>
      <c r="J1724"/>
      <c r="K1724"/>
      <c r="L1724"/>
      <c r="M1724"/>
      <c r="N1724"/>
      <c r="O1724"/>
      <c r="P1724"/>
      <c r="Q1724"/>
      <c r="R1724"/>
      <c r="S1724"/>
      <c r="T1724"/>
      <c r="U1724"/>
      <c r="V1724"/>
      <c r="W1724"/>
      <c r="X1724"/>
      <c r="Y1724"/>
      <c r="Z1724"/>
      <c r="AA1724"/>
      <c r="AB1724"/>
      <c r="AC1724"/>
      <c r="AD1724"/>
      <c r="AE1724"/>
      <c r="AF1724"/>
      <c r="AG1724"/>
      <c r="AH1724"/>
    </row>
    <row r="1725" spans="2:34" s="7" customFormat="1">
      <c r="B1725"/>
      <c r="C1725"/>
      <c r="D1725"/>
      <c r="E1725"/>
      <c r="F1725"/>
      <c r="G1725"/>
      <c r="H1725"/>
      <c r="I1725"/>
      <c r="J1725"/>
      <c r="K1725"/>
      <c r="L1725"/>
      <c r="M1725"/>
      <c r="N1725"/>
      <c r="O1725"/>
      <c r="P1725"/>
      <c r="Q1725"/>
      <c r="R1725"/>
      <c r="S1725"/>
      <c r="T1725"/>
      <c r="U1725"/>
      <c r="V1725"/>
      <c r="W1725"/>
      <c r="X1725"/>
      <c r="Y1725"/>
      <c r="Z1725"/>
      <c r="AA1725"/>
      <c r="AB1725"/>
      <c r="AC1725"/>
      <c r="AD1725"/>
      <c r="AE1725"/>
      <c r="AF1725"/>
      <c r="AG1725"/>
      <c r="AH1725"/>
    </row>
    <row r="1726" spans="2:34" s="7" customFormat="1">
      <c r="B1726"/>
      <c r="C1726"/>
      <c r="D1726"/>
      <c r="E1726"/>
      <c r="F1726"/>
      <c r="G1726"/>
      <c r="H1726"/>
      <c r="I1726"/>
      <c r="J1726"/>
      <c r="K1726"/>
      <c r="L1726"/>
      <c r="M1726"/>
      <c r="N1726"/>
      <c r="O1726"/>
      <c r="P1726"/>
      <c r="Q1726"/>
      <c r="R1726"/>
      <c r="S1726"/>
      <c r="T1726"/>
      <c r="U1726"/>
      <c r="V1726"/>
      <c r="W1726"/>
      <c r="X1726"/>
      <c r="Y1726"/>
      <c r="Z1726"/>
      <c r="AA1726"/>
      <c r="AB1726"/>
      <c r="AC1726"/>
      <c r="AD1726"/>
      <c r="AE1726"/>
      <c r="AF1726"/>
      <c r="AG1726"/>
      <c r="AH1726"/>
    </row>
    <row r="1727" spans="2:34" s="7" customFormat="1">
      <c r="B1727"/>
      <c r="C1727"/>
      <c r="D1727"/>
      <c r="E1727"/>
      <c r="F1727"/>
      <c r="G1727"/>
      <c r="H1727"/>
      <c r="I1727"/>
      <c r="J1727"/>
      <c r="K1727"/>
      <c r="L1727"/>
      <c r="M1727"/>
      <c r="N1727"/>
      <c r="O1727"/>
      <c r="P1727"/>
      <c r="Q1727"/>
      <c r="R1727"/>
      <c r="S1727"/>
      <c r="T1727"/>
      <c r="U1727"/>
      <c r="V1727"/>
      <c r="W1727"/>
      <c r="X1727"/>
      <c r="Y1727"/>
      <c r="Z1727"/>
      <c r="AA1727"/>
      <c r="AB1727"/>
      <c r="AC1727"/>
      <c r="AD1727"/>
      <c r="AE1727"/>
      <c r="AF1727"/>
      <c r="AG1727"/>
      <c r="AH1727"/>
    </row>
    <row r="1728" spans="2:34" s="7" customFormat="1">
      <c r="B1728"/>
      <c r="C1728"/>
      <c r="D1728"/>
      <c r="E1728"/>
      <c r="F1728"/>
      <c r="G1728"/>
      <c r="H1728"/>
      <c r="I1728"/>
      <c r="J1728"/>
      <c r="K1728"/>
      <c r="L1728"/>
      <c r="M1728"/>
      <c r="N1728"/>
      <c r="O1728"/>
      <c r="P1728"/>
      <c r="Q1728"/>
      <c r="R1728"/>
      <c r="S1728"/>
      <c r="T1728"/>
      <c r="U1728"/>
      <c r="V1728"/>
      <c r="W1728"/>
      <c r="X1728"/>
      <c r="Y1728"/>
      <c r="Z1728"/>
      <c r="AA1728"/>
      <c r="AB1728"/>
      <c r="AC1728"/>
      <c r="AD1728"/>
      <c r="AE1728"/>
      <c r="AF1728"/>
      <c r="AG1728"/>
      <c r="AH1728"/>
    </row>
    <row r="1729" spans="2:34" s="7" customFormat="1">
      <c r="B1729"/>
      <c r="C1729"/>
      <c r="D1729"/>
      <c r="E1729"/>
      <c r="F1729"/>
      <c r="G1729"/>
      <c r="H1729"/>
      <c r="I1729"/>
      <c r="J1729"/>
      <c r="K1729"/>
      <c r="L1729"/>
      <c r="M1729"/>
      <c r="N1729"/>
      <c r="O1729"/>
      <c r="P1729"/>
      <c r="Q1729"/>
      <c r="R1729"/>
      <c r="S1729"/>
      <c r="T1729"/>
      <c r="U1729"/>
      <c r="V1729"/>
      <c r="W1729"/>
      <c r="X1729"/>
      <c r="Y1729"/>
      <c r="Z1729"/>
      <c r="AA1729"/>
      <c r="AB1729"/>
      <c r="AC1729"/>
      <c r="AD1729"/>
      <c r="AE1729"/>
      <c r="AF1729"/>
      <c r="AG1729"/>
      <c r="AH1729"/>
    </row>
    <row r="1730" spans="2:34" s="7" customFormat="1">
      <c r="B1730"/>
      <c r="C1730"/>
      <c r="D1730"/>
      <c r="E1730"/>
      <c r="F1730"/>
      <c r="G1730"/>
      <c r="H1730"/>
      <c r="I1730"/>
      <c r="J1730"/>
      <c r="K1730"/>
      <c r="L1730"/>
      <c r="M1730"/>
      <c r="N1730"/>
      <c r="O1730"/>
      <c r="P1730"/>
      <c r="Q1730"/>
      <c r="R1730"/>
      <c r="S1730"/>
      <c r="T1730"/>
      <c r="U1730"/>
      <c r="V1730"/>
      <c r="W1730"/>
      <c r="X1730"/>
      <c r="Y1730"/>
      <c r="Z1730"/>
      <c r="AA1730"/>
      <c r="AB1730"/>
      <c r="AC1730"/>
      <c r="AD1730"/>
      <c r="AE1730"/>
      <c r="AF1730"/>
      <c r="AG1730"/>
      <c r="AH1730"/>
    </row>
    <row r="1731" spans="2:34" s="7" customFormat="1">
      <c r="B1731"/>
      <c r="C1731"/>
      <c r="D1731"/>
      <c r="E1731"/>
      <c r="F1731"/>
      <c r="G1731"/>
      <c r="H1731"/>
      <c r="I1731"/>
      <c r="J1731"/>
      <c r="K1731"/>
      <c r="L1731"/>
      <c r="M1731"/>
      <c r="N1731"/>
      <c r="O1731"/>
      <c r="P1731"/>
      <c r="Q1731"/>
      <c r="R1731"/>
      <c r="S1731"/>
      <c r="T1731"/>
      <c r="U1731"/>
      <c r="V1731"/>
      <c r="W1731"/>
      <c r="X1731"/>
      <c r="Y1731"/>
      <c r="Z1731"/>
      <c r="AA1731"/>
      <c r="AB1731"/>
      <c r="AC1731"/>
      <c r="AD1731"/>
      <c r="AE1731"/>
      <c r="AF1731"/>
      <c r="AG1731"/>
      <c r="AH1731"/>
    </row>
    <row r="1732" spans="2:34" s="7" customFormat="1">
      <c r="B1732"/>
      <c r="C1732"/>
      <c r="D1732"/>
      <c r="E1732"/>
      <c r="F1732"/>
      <c r="G1732"/>
      <c r="H1732"/>
      <c r="I1732"/>
      <c r="J1732"/>
      <c r="K1732"/>
      <c r="L1732"/>
      <c r="M1732"/>
      <c r="N1732"/>
      <c r="O1732"/>
      <c r="P1732"/>
      <c r="Q1732"/>
      <c r="R1732"/>
      <c r="S1732"/>
      <c r="T1732"/>
      <c r="U1732"/>
      <c r="V1732"/>
      <c r="W1732"/>
      <c r="X1732"/>
      <c r="Y1732"/>
      <c r="Z1732"/>
      <c r="AA1732"/>
      <c r="AB1732"/>
      <c r="AC1732"/>
      <c r="AD1732"/>
      <c r="AE1732"/>
      <c r="AF1732"/>
      <c r="AG1732"/>
      <c r="AH1732"/>
    </row>
    <row r="1733" spans="2:34" s="7" customFormat="1">
      <c r="B1733"/>
      <c r="C1733"/>
      <c r="D1733"/>
      <c r="E1733"/>
      <c r="F1733"/>
      <c r="G1733"/>
      <c r="H1733"/>
      <c r="I1733"/>
      <c r="J1733"/>
      <c r="K1733"/>
      <c r="L1733"/>
      <c r="M1733"/>
      <c r="N1733"/>
      <c r="O1733"/>
      <c r="P1733"/>
      <c r="Q1733"/>
      <c r="R1733"/>
      <c r="S1733"/>
      <c r="T1733"/>
      <c r="U1733"/>
      <c r="V1733"/>
      <c r="W1733"/>
      <c r="X1733"/>
      <c r="Y1733"/>
      <c r="Z1733"/>
      <c r="AA1733"/>
      <c r="AB1733"/>
      <c r="AC1733"/>
      <c r="AD1733"/>
      <c r="AE1733"/>
      <c r="AF1733"/>
      <c r="AG1733"/>
      <c r="AH1733"/>
    </row>
    <row r="1734" spans="2:34" s="7" customFormat="1">
      <c r="B1734"/>
      <c r="C1734"/>
      <c r="D1734"/>
      <c r="E1734"/>
      <c r="F1734"/>
      <c r="G1734"/>
      <c r="H1734"/>
      <c r="I1734"/>
      <c r="J1734"/>
      <c r="K1734"/>
      <c r="L1734"/>
      <c r="M1734"/>
      <c r="N1734"/>
      <c r="O1734"/>
      <c r="P1734"/>
      <c r="Q1734"/>
      <c r="R1734"/>
      <c r="S1734"/>
      <c r="T1734"/>
      <c r="U1734"/>
      <c r="V1734"/>
      <c r="W1734"/>
      <c r="X1734"/>
      <c r="Y1734"/>
      <c r="Z1734"/>
      <c r="AA1734"/>
      <c r="AB1734"/>
      <c r="AC1734"/>
      <c r="AD1734"/>
      <c r="AE1734"/>
      <c r="AF1734"/>
      <c r="AG1734"/>
      <c r="AH1734"/>
    </row>
    <row r="1735" spans="2:34" s="7" customFormat="1">
      <c r="B1735"/>
      <c r="C1735"/>
      <c r="D1735"/>
      <c r="E1735"/>
      <c r="F1735"/>
      <c r="G1735"/>
      <c r="H1735"/>
      <c r="I1735"/>
      <c r="J1735"/>
      <c r="K1735"/>
      <c r="L1735"/>
      <c r="M1735"/>
      <c r="N1735"/>
      <c r="O1735"/>
      <c r="P1735"/>
      <c r="Q1735"/>
      <c r="R1735"/>
      <c r="S1735"/>
      <c r="T1735"/>
      <c r="U1735"/>
      <c r="V1735"/>
      <c r="W1735"/>
      <c r="X1735"/>
      <c r="Y1735"/>
      <c r="Z1735"/>
      <c r="AA1735"/>
      <c r="AB1735"/>
      <c r="AC1735"/>
      <c r="AD1735"/>
      <c r="AE1735"/>
      <c r="AF1735"/>
      <c r="AG1735"/>
      <c r="AH1735"/>
    </row>
    <row r="1736" spans="2:34" s="7" customFormat="1">
      <c r="B1736"/>
      <c r="C1736"/>
      <c r="D1736"/>
      <c r="E1736"/>
      <c r="F1736"/>
      <c r="G1736"/>
      <c r="H1736"/>
      <c r="I1736"/>
      <c r="J1736"/>
      <c r="K1736"/>
      <c r="L1736"/>
      <c r="M1736"/>
      <c r="N1736"/>
      <c r="O1736"/>
      <c r="P1736"/>
      <c r="Q1736"/>
      <c r="R1736"/>
      <c r="S1736"/>
      <c r="T1736"/>
      <c r="U1736"/>
      <c r="V1736"/>
      <c r="W1736"/>
      <c r="X1736"/>
      <c r="Y1736"/>
      <c r="Z1736"/>
      <c r="AA1736"/>
      <c r="AB1736"/>
      <c r="AC1736"/>
      <c r="AD1736"/>
      <c r="AE1736"/>
      <c r="AF1736"/>
      <c r="AG1736"/>
      <c r="AH1736"/>
    </row>
    <row r="1737" spans="2:34" s="7" customFormat="1">
      <c r="B1737"/>
      <c r="C1737"/>
      <c r="D1737"/>
      <c r="E1737"/>
      <c r="F1737"/>
      <c r="G1737"/>
      <c r="H1737"/>
      <c r="I1737"/>
      <c r="J1737"/>
      <c r="K1737"/>
      <c r="L1737"/>
      <c r="M1737"/>
      <c r="N1737"/>
      <c r="O1737"/>
      <c r="P1737"/>
      <c r="Q1737"/>
      <c r="R1737"/>
      <c r="S1737"/>
      <c r="T1737"/>
      <c r="U1737"/>
      <c r="V1737"/>
      <c r="W1737"/>
      <c r="X1737"/>
      <c r="Y1737"/>
      <c r="Z1737"/>
      <c r="AA1737"/>
      <c r="AB1737"/>
      <c r="AC1737"/>
      <c r="AD1737"/>
      <c r="AE1737"/>
      <c r="AF1737"/>
      <c r="AG1737"/>
      <c r="AH1737"/>
    </row>
    <row r="1738" spans="2:34" s="7" customFormat="1">
      <c r="B1738"/>
      <c r="C1738"/>
      <c r="D1738"/>
      <c r="E1738"/>
      <c r="F1738"/>
      <c r="G1738"/>
      <c r="H1738"/>
      <c r="I1738"/>
      <c r="J1738"/>
      <c r="K1738"/>
      <c r="L1738"/>
      <c r="M1738"/>
      <c r="N1738"/>
      <c r="O1738"/>
      <c r="P1738"/>
      <c r="Q1738"/>
      <c r="R1738"/>
      <c r="S1738"/>
      <c r="T1738"/>
      <c r="U1738"/>
      <c r="V1738"/>
      <c r="W1738"/>
      <c r="X1738"/>
      <c r="Y1738"/>
      <c r="Z1738"/>
      <c r="AA1738"/>
      <c r="AB1738"/>
      <c r="AC1738"/>
      <c r="AD1738"/>
      <c r="AE1738"/>
      <c r="AF1738"/>
      <c r="AG1738"/>
      <c r="AH1738"/>
    </row>
    <row r="1739" spans="2:34" s="7" customFormat="1">
      <c r="B1739"/>
      <c r="C1739"/>
      <c r="D1739"/>
      <c r="E1739"/>
      <c r="F1739"/>
      <c r="G1739"/>
      <c r="H1739"/>
      <c r="I1739"/>
      <c r="J1739"/>
      <c r="K1739"/>
      <c r="L1739"/>
      <c r="M1739"/>
      <c r="N1739"/>
      <c r="O1739"/>
      <c r="P1739"/>
      <c r="Q1739"/>
      <c r="R1739"/>
      <c r="S1739"/>
      <c r="T1739"/>
      <c r="U1739"/>
      <c r="V1739"/>
      <c r="W1739"/>
      <c r="X1739"/>
      <c r="Y1739"/>
      <c r="Z1739"/>
      <c r="AA1739"/>
      <c r="AB1739"/>
      <c r="AC1739"/>
      <c r="AD1739"/>
      <c r="AE1739"/>
      <c r="AF1739"/>
      <c r="AG1739"/>
      <c r="AH1739"/>
    </row>
    <row r="1740" spans="2:34" s="7" customFormat="1">
      <c r="B1740"/>
      <c r="C1740"/>
      <c r="D1740"/>
      <c r="E1740"/>
      <c r="F1740"/>
      <c r="G1740"/>
      <c r="H1740"/>
      <c r="I1740"/>
      <c r="J1740"/>
      <c r="K1740"/>
      <c r="L1740"/>
      <c r="M1740"/>
      <c r="N1740"/>
      <c r="O1740"/>
      <c r="P1740"/>
      <c r="Q1740"/>
      <c r="R1740"/>
      <c r="S1740"/>
      <c r="T1740"/>
      <c r="U1740"/>
      <c r="V1740"/>
      <c r="W1740"/>
      <c r="X1740"/>
      <c r="Y1740"/>
      <c r="Z1740"/>
      <c r="AA1740"/>
      <c r="AB1740"/>
      <c r="AC1740"/>
      <c r="AD1740"/>
      <c r="AE1740"/>
      <c r="AF1740"/>
      <c r="AG1740"/>
      <c r="AH1740"/>
    </row>
    <row r="1741" spans="2:34" s="7" customFormat="1">
      <c r="B1741"/>
      <c r="C1741"/>
      <c r="D1741"/>
      <c r="E1741"/>
      <c r="F1741"/>
      <c r="G1741"/>
      <c r="H1741"/>
      <c r="I1741"/>
      <c r="J1741"/>
      <c r="K1741"/>
      <c r="L1741"/>
      <c r="M1741"/>
      <c r="N1741"/>
      <c r="O1741"/>
      <c r="P1741"/>
      <c r="Q1741"/>
      <c r="R1741"/>
      <c r="S1741"/>
      <c r="T1741"/>
      <c r="U1741"/>
      <c r="V1741"/>
      <c r="W1741"/>
      <c r="X1741"/>
      <c r="Y1741"/>
      <c r="Z1741"/>
      <c r="AA1741"/>
      <c r="AB1741"/>
      <c r="AC1741"/>
      <c r="AD1741"/>
      <c r="AE1741"/>
      <c r="AF1741"/>
      <c r="AG1741"/>
      <c r="AH1741"/>
    </row>
    <row r="1742" spans="2:34" s="7" customFormat="1">
      <c r="B1742"/>
      <c r="C1742"/>
      <c r="D1742"/>
      <c r="E1742"/>
      <c r="F1742"/>
      <c r="G1742"/>
      <c r="H1742"/>
      <c r="I1742"/>
      <c r="J1742"/>
      <c r="K1742"/>
      <c r="L1742"/>
      <c r="M1742"/>
      <c r="N1742"/>
      <c r="O1742"/>
      <c r="P1742"/>
      <c r="Q1742"/>
      <c r="R1742"/>
      <c r="S1742"/>
      <c r="T1742"/>
      <c r="U1742"/>
      <c r="V1742"/>
      <c r="W1742"/>
      <c r="X1742"/>
      <c r="Y1742"/>
      <c r="Z1742"/>
      <c r="AA1742"/>
      <c r="AB1742"/>
      <c r="AC1742"/>
      <c r="AD1742"/>
      <c r="AE1742"/>
      <c r="AF1742"/>
      <c r="AG1742"/>
      <c r="AH1742"/>
    </row>
    <row r="1743" spans="2:34" s="7" customFormat="1">
      <c r="B1743"/>
      <c r="C1743"/>
      <c r="D1743"/>
      <c r="E1743"/>
      <c r="F1743"/>
      <c r="G1743"/>
      <c r="H1743"/>
      <c r="I1743"/>
      <c r="J1743"/>
      <c r="K1743"/>
      <c r="L1743"/>
      <c r="M1743"/>
      <c r="N1743"/>
      <c r="O1743"/>
      <c r="P1743"/>
      <c r="Q1743"/>
      <c r="R1743"/>
      <c r="S1743"/>
      <c r="T1743"/>
      <c r="U1743"/>
      <c r="V1743"/>
      <c r="W1743"/>
      <c r="X1743"/>
      <c r="Y1743"/>
      <c r="Z1743"/>
      <c r="AA1743"/>
      <c r="AB1743"/>
      <c r="AC1743"/>
      <c r="AD1743"/>
      <c r="AE1743"/>
      <c r="AF1743"/>
      <c r="AG1743"/>
      <c r="AH1743"/>
    </row>
    <row r="1744" spans="2:34" s="7" customFormat="1">
      <c r="B1744"/>
      <c r="C1744"/>
      <c r="D1744"/>
      <c r="E1744"/>
      <c r="F1744"/>
      <c r="G1744"/>
      <c r="H1744"/>
      <c r="I1744"/>
      <c r="J1744"/>
      <c r="K1744"/>
      <c r="L1744"/>
      <c r="M1744"/>
      <c r="N1744"/>
      <c r="O1744"/>
      <c r="P1744"/>
      <c r="Q1744"/>
      <c r="R1744"/>
      <c r="S1744"/>
      <c r="T1744"/>
      <c r="U1744"/>
      <c r="V1744"/>
      <c r="W1744"/>
      <c r="X1744"/>
      <c r="Y1744"/>
      <c r="Z1744"/>
      <c r="AA1744"/>
      <c r="AB1744"/>
      <c r="AC1744"/>
      <c r="AD1744"/>
      <c r="AE1744"/>
      <c r="AF1744"/>
      <c r="AG1744"/>
      <c r="AH1744"/>
    </row>
    <row r="1745" spans="2:34" s="7" customFormat="1">
      <c r="B1745"/>
      <c r="C1745"/>
      <c r="D1745"/>
      <c r="E1745"/>
      <c r="F1745"/>
      <c r="G1745"/>
      <c r="H1745"/>
      <c r="I1745"/>
      <c r="J1745"/>
      <c r="K1745"/>
      <c r="L1745"/>
      <c r="M1745"/>
      <c r="N1745"/>
      <c r="O1745"/>
      <c r="P1745"/>
      <c r="Q1745"/>
      <c r="R1745"/>
      <c r="S1745"/>
      <c r="T1745"/>
      <c r="U1745"/>
      <c r="V1745"/>
      <c r="W1745"/>
      <c r="X1745"/>
      <c r="Y1745"/>
      <c r="Z1745"/>
      <c r="AA1745"/>
      <c r="AB1745"/>
      <c r="AC1745"/>
      <c r="AD1745"/>
      <c r="AE1745"/>
      <c r="AF1745"/>
      <c r="AG1745"/>
      <c r="AH1745"/>
    </row>
    <row r="1746" spans="2:34" s="7" customFormat="1">
      <c r="B1746"/>
      <c r="C1746"/>
      <c r="D1746"/>
      <c r="E1746"/>
      <c r="F1746"/>
      <c r="G1746"/>
      <c r="H1746"/>
      <c r="I1746"/>
      <c r="J1746"/>
      <c r="K1746"/>
      <c r="L1746"/>
      <c r="M1746"/>
      <c r="N1746"/>
      <c r="O1746"/>
      <c r="P1746"/>
      <c r="Q1746"/>
      <c r="R1746"/>
      <c r="S1746"/>
      <c r="T1746"/>
      <c r="U1746"/>
      <c r="V1746"/>
      <c r="W1746"/>
      <c r="X1746"/>
      <c r="Y1746"/>
      <c r="Z1746"/>
      <c r="AA1746"/>
      <c r="AB1746"/>
      <c r="AC1746"/>
      <c r="AD1746"/>
      <c r="AE1746"/>
      <c r="AF1746"/>
      <c r="AG1746"/>
      <c r="AH1746"/>
    </row>
    <row r="1747" spans="2:34" s="7" customFormat="1">
      <c r="B1747"/>
      <c r="C1747"/>
      <c r="D1747"/>
      <c r="E1747"/>
      <c r="F1747"/>
      <c r="G1747"/>
      <c r="H1747"/>
      <c r="I1747"/>
      <c r="J1747"/>
      <c r="K1747"/>
      <c r="L1747"/>
      <c r="M1747"/>
      <c r="N1747"/>
      <c r="O1747"/>
      <c r="P1747"/>
      <c r="Q1747"/>
      <c r="R1747"/>
      <c r="S1747"/>
      <c r="T1747"/>
      <c r="U1747"/>
      <c r="V1747"/>
      <c r="W1747"/>
      <c r="X1747"/>
      <c r="Y1747"/>
      <c r="Z1747"/>
      <c r="AA1747"/>
      <c r="AB1747"/>
      <c r="AC1747"/>
      <c r="AD1747"/>
      <c r="AE1747"/>
      <c r="AF1747"/>
      <c r="AG1747"/>
      <c r="AH1747"/>
    </row>
    <row r="1748" spans="2:34" s="7" customFormat="1">
      <c r="B1748"/>
      <c r="C1748"/>
      <c r="D1748"/>
      <c r="E1748"/>
      <c r="F1748"/>
      <c r="G1748"/>
      <c r="H1748"/>
      <c r="I1748"/>
      <c r="J1748"/>
      <c r="K1748"/>
      <c r="L1748"/>
      <c r="M1748"/>
      <c r="N1748"/>
      <c r="O1748"/>
      <c r="P1748"/>
      <c r="Q1748"/>
      <c r="R1748"/>
      <c r="S1748"/>
      <c r="T1748"/>
      <c r="U1748"/>
      <c r="V1748"/>
      <c r="W1748"/>
      <c r="X1748"/>
      <c r="Y1748"/>
      <c r="Z1748"/>
      <c r="AA1748"/>
      <c r="AB1748"/>
      <c r="AC1748"/>
      <c r="AD1748"/>
      <c r="AE1748"/>
      <c r="AF1748"/>
      <c r="AG1748"/>
      <c r="AH1748"/>
    </row>
    <row r="1749" spans="2:34" s="7" customFormat="1">
      <c r="B1749"/>
      <c r="C1749"/>
      <c r="D1749"/>
      <c r="E1749"/>
      <c r="F1749"/>
      <c r="G1749"/>
      <c r="H1749"/>
      <c r="I1749"/>
      <c r="J1749"/>
      <c r="K1749"/>
      <c r="L1749"/>
      <c r="M1749"/>
      <c r="N1749"/>
      <c r="O1749"/>
      <c r="P1749"/>
      <c r="Q1749"/>
      <c r="R1749"/>
      <c r="S1749"/>
      <c r="T1749"/>
      <c r="U1749"/>
      <c r="V1749"/>
      <c r="W1749"/>
      <c r="X1749"/>
      <c r="Y1749"/>
      <c r="Z1749"/>
      <c r="AA1749"/>
      <c r="AB1749"/>
      <c r="AC1749"/>
      <c r="AD1749"/>
      <c r="AE1749"/>
      <c r="AF1749"/>
      <c r="AG1749"/>
      <c r="AH1749"/>
    </row>
    <row r="1750" spans="2:34" s="7" customFormat="1">
      <c r="B1750"/>
      <c r="C1750"/>
      <c r="D1750"/>
      <c r="E1750"/>
      <c r="F1750"/>
      <c r="G1750"/>
      <c r="H1750"/>
      <c r="I1750"/>
      <c r="J1750"/>
      <c r="K1750"/>
      <c r="L1750"/>
      <c r="M1750"/>
      <c r="N1750"/>
      <c r="O1750"/>
      <c r="P1750"/>
      <c r="Q1750"/>
      <c r="R1750"/>
      <c r="S1750"/>
      <c r="T1750"/>
      <c r="U1750"/>
      <c r="V1750"/>
      <c r="W1750"/>
      <c r="X1750"/>
      <c r="Y1750"/>
      <c r="Z1750"/>
      <c r="AA1750"/>
      <c r="AB1750"/>
      <c r="AC1750"/>
      <c r="AD1750"/>
      <c r="AE1750"/>
      <c r="AF1750"/>
      <c r="AG1750"/>
      <c r="AH1750"/>
    </row>
    <row r="1751" spans="2:34" s="7" customFormat="1">
      <c r="B1751"/>
      <c r="C1751"/>
      <c r="D1751"/>
      <c r="E1751"/>
      <c r="F1751"/>
      <c r="G1751"/>
      <c r="H1751"/>
      <c r="I1751"/>
      <c r="J1751"/>
      <c r="K1751"/>
      <c r="L1751"/>
      <c r="M1751"/>
      <c r="N1751"/>
      <c r="O1751"/>
      <c r="P1751"/>
      <c r="Q1751"/>
      <c r="R1751"/>
      <c r="S1751"/>
      <c r="T1751"/>
      <c r="U1751"/>
      <c r="V1751"/>
      <c r="W1751"/>
      <c r="X1751"/>
      <c r="Y1751"/>
      <c r="Z1751"/>
      <c r="AA1751"/>
      <c r="AB1751"/>
      <c r="AC1751"/>
      <c r="AD1751"/>
      <c r="AE1751"/>
      <c r="AF1751"/>
      <c r="AG1751"/>
      <c r="AH1751"/>
    </row>
    <row r="1752" spans="2:34" s="7" customFormat="1">
      <c r="B1752"/>
      <c r="C1752"/>
      <c r="D1752"/>
      <c r="E1752"/>
      <c r="F1752"/>
      <c r="G1752"/>
      <c r="H1752"/>
      <c r="I1752"/>
      <c r="J1752"/>
      <c r="K1752"/>
      <c r="L1752"/>
      <c r="M1752"/>
      <c r="N1752"/>
      <c r="O1752"/>
      <c r="P1752"/>
      <c r="Q1752"/>
      <c r="R1752"/>
      <c r="S1752"/>
      <c r="T1752"/>
      <c r="U1752"/>
      <c r="V1752"/>
      <c r="W1752"/>
      <c r="X1752"/>
      <c r="Y1752"/>
      <c r="Z1752"/>
      <c r="AA1752"/>
      <c r="AB1752"/>
      <c r="AC1752"/>
      <c r="AD1752"/>
      <c r="AE1752"/>
      <c r="AF1752"/>
      <c r="AG1752"/>
      <c r="AH1752"/>
    </row>
    <row r="1753" spans="2:34" s="7" customFormat="1">
      <c r="B1753"/>
      <c r="C1753"/>
      <c r="D1753"/>
      <c r="E1753"/>
      <c r="F1753"/>
      <c r="G1753"/>
      <c r="H1753"/>
      <c r="I1753"/>
      <c r="J1753"/>
      <c r="K1753"/>
      <c r="L1753"/>
      <c r="M1753"/>
      <c r="N1753"/>
      <c r="O1753"/>
      <c r="P1753"/>
      <c r="Q1753"/>
      <c r="R1753"/>
      <c r="S1753"/>
      <c r="T1753"/>
      <c r="U1753"/>
      <c r="V1753"/>
      <c r="W1753"/>
      <c r="X1753"/>
      <c r="Y1753"/>
      <c r="Z1753"/>
      <c r="AA1753"/>
      <c r="AB1753"/>
      <c r="AC1753"/>
      <c r="AD1753"/>
      <c r="AE1753"/>
      <c r="AF1753"/>
      <c r="AG1753"/>
      <c r="AH1753"/>
    </row>
    <row r="1754" spans="2:34" s="7" customFormat="1">
      <c r="B1754"/>
      <c r="C1754"/>
      <c r="D1754"/>
      <c r="E1754"/>
      <c r="F1754"/>
      <c r="G1754"/>
      <c r="H1754"/>
      <c r="I1754"/>
      <c r="J1754"/>
      <c r="K1754"/>
      <c r="L1754"/>
      <c r="M1754"/>
      <c r="N1754"/>
      <c r="O1754"/>
      <c r="P1754"/>
      <c r="Q1754"/>
      <c r="R1754"/>
      <c r="S1754"/>
      <c r="T1754"/>
      <c r="U1754"/>
      <c r="V1754"/>
      <c r="W1754"/>
      <c r="X1754"/>
      <c r="Y1754"/>
      <c r="Z1754"/>
      <c r="AA1754"/>
      <c r="AB1754"/>
      <c r="AC1754"/>
      <c r="AD1754"/>
      <c r="AE1754"/>
      <c r="AF1754"/>
      <c r="AG1754"/>
      <c r="AH1754"/>
    </row>
    <row r="1755" spans="2:34" s="7" customFormat="1">
      <c r="B1755"/>
      <c r="C1755"/>
      <c r="D1755"/>
      <c r="E1755"/>
      <c r="F1755"/>
      <c r="G1755"/>
      <c r="H1755"/>
      <c r="I1755"/>
      <c r="J1755"/>
      <c r="K1755"/>
      <c r="L1755"/>
      <c r="M1755"/>
      <c r="N1755"/>
      <c r="O1755"/>
      <c r="P1755"/>
      <c r="Q1755"/>
      <c r="R1755"/>
      <c r="S1755"/>
      <c r="T1755"/>
      <c r="U1755"/>
      <c r="V1755"/>
      <c r="W1755"/>
      <c r="X1755"/>
      <c r="Y1755"/>
      <c r="Z1755"/>
      <c r="AA1755"/>
      <c r="AB1755"/>
      <c r="AC1755"/>
      <c r="AD1755"/>
      <c r="AE1755"/>
      <c r="AF1755"/>
      <c r="AG1755"/>
      <c r="AH1755"/>
    </row>
    <row r="1756" spans="2:34" s="7" customFormat="1">
      <c r="B1756"/>
      <c r="C1756"/>
      <c r="D1756"/>
      <c r="E1756"/>
      <c r="F1756"/>
      <c r="G1756"/>
      <c r="H1756"/>
      <c r="I1756"/>
      <c r="J1756"/>
      <c r="K1756"/>
      <c r="L1756"/>
      <c r="M1756"/>
      <c r="N1756"/>
      <c r="O1756"/>
      <c r="P1756"/>
      <c r="Q1756"/>
      <c r="R1756"/>
      <c r="S1756"/>
      <c r="T1756"/>
      <c r="U1756"/>
      <c r="V1756"/>
      <c r="W1756"/>
      <c r="X1756"/>
      <c r="Y1756"/>
      <c r="Z1756"/>
      <c r="AA1756"/>
      <c r="AB1756"/>
      <c r="AC1756"/>
      <c r="AD1756"/>
      <c r="AE1756"/>
      <c r="AF1756"/>
      <c r="AG1756"/>
      <c r="AH1756"/>
    </row>
    <row r="1757" spans="2:34" s="7" customFormat="1">
      <c r="B1757"/>
      <c r="C1757"/>
      <c r="D1757"/>
      <c r="E1757"/>
      <c r="F1757"/>
      <c r="G1757"/>
      <c r="H1757"/>
      <c r="I1757"/>
      <c r="J1757"/>
      <c r="K1757"/>
      <c r="L1757"/>
      <c r="M1757"/>
      <c r="N1757"/>
      <c r="O1757"/>
      <c r="P1757"/>
      <c r="Q1757"/>
      <c r="R1757"/>
      <c r="S1757"/>
      <c r="T1757"/>
      <c r="U1757"/>
      <c r="V1757"/>
      <c r="W1757"/>
      <c r="X1757"/>
      <c r="Y1757"/>
      <c r="Z1757"/>
      <c r="AA1757"/>
      <c r="AB1757"/>
      <c r="AC1757"/>
      <c r="AD1757"/>
      <c r="AE1757"/>
      <c r="AF1757"/>
      <c r="AG1757"/>
      <c r="AH1757"/>
    </row>
    <row r="1758" spans="2:34" s="7" customFormat="1">
      <c r="B1758"/>
      <c r="C1758"/>
      <c r="D1758"/>
      <c r="E1758"/>
      <c r="F1758"/>
      <c r="G1758"/>
      <c r="H1758"/>
      <c r="I1758"/>
      <c r="J1758"/>
      <c r="K1758"/>
      <c r="L1758"/>
      <c r="M1758"/>
      <c r="N1758"/>
      <c r="O1758"/>
      <c r="P1758"/>
      <c r="Q1758"/>
      <c r="R1758"/>
      <c r="S1758"/>
      <c r="T1758"/>
      <c r="U1758"/>
      <c r="V1758"/>
      <c r="W1758"/>
      <c r="X1758"/>
      <c r="Y1758"/>
      <c r="Z1758"/>
      <c r="AA1758"/>
      <c r="AB1758"/>
      <c r="AC1758"/>
      <c r="AD1758"/>
      <c r="AE1758"/>
      <c r="AF1758"/>
      <c r="AG1758"/>
      <c r="AH1758"/>
    </row>
    <row r="1759" spans="2:34" s="7" customFormat="1">
      <c r="B1759"/>
      <c r="C1759"/>
      <c r="D1759"/>
      <c r="E1759"/>
      <c r="F1759"/>
      <c r="G1759"/>
      <c r="H1759"/>
      <c r="I1759"/>
      <c r="J1759"/>
      <c r="K1759"/>
      <c r="L1759"/>
      <c r="M1759"/>
      <c r="N1759"/>
      <c r="O1759"/>
      <c r="P1759"/>
      <c r="Q1759"/>
      <c r="R1759"/>
      <c r="S1759"/>
      <c r="T1759"/>
      <c r="U1759"/>
      <c r="V1759"/>
      <c r="W1759"/>
      <c r="X1759"/>
      <c r="Y1759"/>
      <c r="Z1759"/>
      <c r="AA1759"/>
      <c r="AB1759"/>
      <c r="AC1759"/>
      <c r="AD1759"/>
      <c r="AE1759"/>
      <c r="AF1759"/>
      <c r="AG1759"/>
      <c r="AH1759"/>
    </row>
    <row r="1760" spans="2:34" s="7" customFormat="1">
      <c r="B1760"/>
      <c r="C1760"/>
      <c r="D1760"/>
      <c r="E1760"/>
      <c r="F1760"/>
      <c r="G1760"/>
      <c r="H1760"/>
      <c r="I1760"/>
      <c r="J1760"/>
      <c r="K1760"/>
      <c r="L1760"/>
      <c r="M1760"/>
      <c r="N1760"/>
      <c r="O1760"/>
      <c r="P1760"/>
      <c r="Q1760"/>
      <c r="R1760"/>
      <c r="S1760"/>
      <c r="T1760"/>
      <c r="U1760"/>
      <c r="V1760"/>
      <c r="W1760"/>
      <c r="X1760"/>
      <c r="Y1760"/>
      <c r="Z1760"/>
      <c r="AA1760"/>
      <c r="AB1760"/>
      <c r="AC1760"/>
      <c r="AD1760"/>
      <c r="AE1760"/>
      <c r="AF1760"/>
      <c r="AG1760"/>
      <c r="AH1760"/>
    </row>
    <row r="1761" spans="2:34" s="7" customFormat="1">
      <c r="B1761"/>
      <c r="C1761"/>
      <c r="D1761"/>
      <c r="E1761"/>
      <c r="F1761"/>
      <c r="G1761"/>
      <c r="H1761"/>
      <c r="I1761"/>
      <c r="J1761"/>
      <c r="K1761"/>
      <c r="L1761"/>
      <c r="M1761"/>
      <c r="N1761"/>
      <c r="O1761"/>
      <c r="P1761"/>
      <c r="Q1761"/>
      <c r="R1761"/>
      <c r="S1761"/>
      <c r="T1761"/>
      <c r="U1761"/>
      <c r="V1761"/>
      <c r="W1761"/>
      <c r="X1761"/>
      <c r="Y1761"/>
      <c r="Z1761"/>
      <c r="AA1761"/>
      <c r="AB1761"/>
      <c r="AC1761"/>
      <c r="AD1761"/>
      <c r="AE1761"/>
      <c r="AF1761"/>
      <c r="AG1761"/>
      <c r="AH1761"/>
    </row>
    <row r="1762" spans="2:34" s="7" customFormat="1">
      <c r="B1762"/>
      <c r="C1762"/>
      <c r="D1762"/>
      <c r="E1762"/>
      <c r="F1762"/>
      <c r="G1762"/>
      <c r="H1762"/>
      <c r="I1762"/>
      <c r="J1762"/>
      <c r="K1762"/>
      <c r="L1762"/>
      <c r="M1762"/>
      <c r="N1762"/>
      <c r="O1762"/>
      <c r="P1762"/>
      <c r="Q1762"/>
      <c r="R1762"/>
      <c r="S1762"/>
      <c r="T1762"/>
      <c r="U1762"/>
      <c r="V1762"/>
      <c r="W1762"/>
      <c r="X1762"/>
      <c r="Y1762"/>
      <c r="Z1762"/>
      <c r="AA1762"/>
      <c r="AB1762"/>
      <c r="AC1762"/>
      <c r="AD1762"/>
      <c r="AE1762"/>
      <c r="AF1762"/>
      <c r="AG1762"/>
      <c r="AH1762"/>
    </row>
    <row r="1763" spans="2:34" s="7" customFormat="1">
      <c r="B1763"/>
      <c r="C1763"/>
      <c r="D1763"/>
      <c r="E1763"/>
      <c r="F1763"/>
      <c r="G1763"/>
      <c r="H1763"/>
      <c r="I1763"/>
      <c r="J1763"/>
      <c r="K1763"/>
      <c r="L1763"/>
      <c r="M1763"/>
      <c r="N1763"/>
      <c r="O1763"/>
      <c r="P1763"/>
      <c r="Q1763"/>
      <c r="R1763"/>
      <c r="S1763"/>
      <c r="T1763"/>
      <c r="U1763"/>
      <c r="V1763"/>
      <c r="W1763"/>
      <c r="X1763"/>
      <c r="Y1763"/>
      <c r="Z1763"/>
      <c r="AA1763"/>
      <c r="AB1763"/>
      <c r="AC1763"/>
      <c r="AD1763"/>
      <c r="AE1763"/>
      <c r="AF1763"/>
      <c r="AG1763"/>
      <c r="AH1763"/>
    </row>
    <row r="1764" spans="2:34" s="7" customFormat="1">
      <c r="B1764"/>
      <c r="C1764"/>
      <c r="D1764"/>
      <c r="E1764"/>
      <c r="F1764"/>
      <c r="G1764"/>
      <c r="H1764"/>
      <c r="I1764"/>
      <c r="J1764"/>
      <c r="K1764"/>
      <c r="L1764"/>
      <c r="M1764"/>
      <c r="N1764"/>
      <c r="O1764"/>
      <c r="P1764"/>
      <c r="Q1764"/>
      <c r="R1764"/>
      <c r="S1764"/>
      <c r="T1764"/>
      <c r="U1764"/>
      <c r="V1764"/>
      <c r="W1764"/>
      <c r="X1764"/>
      <c r="Y1764"/>
      <c r="Z1764"/>
      <c r="AA1764"/>
      <c r="AB1764"/>
      <c r="AC1764"/>
      <c r="AD1764"/>
      <c r="AE1764"/>
      <c r="AF1764"/>
      <c r="AG1764"/>
      <c r="AH1764"/>
    </row>
    <row r="1765" spans="2:34" s="7" customFormat="1">
      <c r="B1765"/>
      <c r="C1765"/>
      <c r="D1765"/>
      <c r="E1765"/>
      <c r="F1765"/>
      <c r="G1765"/>
      <c r="H1765"/>
      <c r="I1765"/>
      <c r="J1765"/>
      <c r="K1765"/>
      <c r="L1765"/>
      <c r="M1765"/>
      <c r="N1765"/>
      <c r="O1765"/>
      <c r="P1765"/>
      <c r="Q1765"/>
      <c r="R1765"/>
      <c r="S1765"/>
      <c r="T1765"/>
      <c r="U1765"/>
      <c r="V1765"/>
      <c r="W1765"/>
      <c r="X1765"/>
      <c r="Y1765"/>
      <c r="Z1765"/>
      <c r="AA1765"/>
      <c r="AB1765"/>
      <c r="AC1765"/>
      <c r="AD1765"/>
      <c r="AE1765"/>
      <c r="AF1765"/>
      <c r="AG1765"/>
      <c r="AH1765"/>
    </row>
    <row r="1766" spans="2:34" s="7" customFormat="1">
      <c r="B1766"/>
      <c r="C1766"/>
      <c r="D1766"/>
      <c r="E1766"/>
      <c r="F1766"/>
      <c r="G1766"/>
      <c r="H1766"/>
      <c r="I1766"/>
      <c r="J1766"/>
      <c r="K1766"/>
      <c r="L1766"/>
      <c r="M1766"/>
      <c r="N1766"/>
      <c r="O1766"/>
      <c r="P1766"/>
      <c r="Q1766"/>
      <c r="R1766"/>
      <c r="S1766"/>
      <c r="T1766"/>
      <c r="U1766"/>
      <c r="V1766"/>
      <c r="W1766"/>
      <c r="X1766"/>
      <c r="Y1766"/>
      <c r="Z1766"/>
      <c r="AA1766"/>
      <c r="AB1766"/>
      <c r="AC1766"/>
      <c r="AD1766"/>
      <c r="AE1766"/>
      <c r="AF1766"/>
      <c r="AG1766"/>
      <c r="AH1766"/>
    </row>
    <row r="1767" spans="2:34" s="7" customFormat="1">
      <c r="B1767"/>
      <c r="C1767"/>
      <c r="D1767"/>
      <c r="E1767"/>
      <c r="F1767"/>
      <c r="G1767"/>
      <c r="H1767"/>
      <c r="I1767"/>
      <c r="J1767"/>
      <c r="K1767"/>
      <c r="L1767"/>
      <c r="M1767"/>
      <c r="N1767"/>
      <c r="O1767"/>
      <c r="P1767"/>
      <c r="Q1767"/>
      <c r="R1767"/>
      <c r="S1767"/>
      <c r="T1767"/>
      <c r="U1767"/>
      <c r="V1767"/>
      <c r="W1767"/>
      <c r="X1767"/>
      <c r="Y1767"/>
      <c r="Z1767"/>
      <c r="AA1767"/>
      <c r="AB1767"/>
      <c r="AC1767"/>
      <c r="AD1767"/>
      <c r="AE1767"/>
      <c r="AF1767"/>
      <c r="AG1767"/>
      <c r="AH1767"/>
    </row>
    <row r="1768" spans="2:34" s="7" customFormat="1">
      <c r="B1768"/>
      <c r="C1768"/>
      <c r="D1768"/>
      <c r="E1768"/>
      <c r="F1768"/>
      <c r="G1768"/>
      <c r="H1768"/>
      <c r="I1768"/>
      <c r="J1768"/>
      <c r="K1768"/>
      <c r="L1768"/>
      <c r="M1768"/>
      <c r="N1768"/>
      <c r="O1768"/>
      <c r="P1768"/>
      <c r="Q1768"/>
      <c r="R1768"/>
      <c r="S1768"/>
      <c r="T1768"/>
      <c r="U1768"/>
      <c r="V1768"/>
      <c r="W1768"/>
      <c r="X1768"/>
      <c r="Y1768"/>
      <c r="Z1768"/>
      <c r="AA1768"/>
      <c r="AB1768"/>
      <c r="AC1768"/>
      <c r="AD1768"/>
      <c r="AE1768"/>
      <c r="AF1768"/>
      <c r="AG1768"/>
      <c r="AH1768"/>
    </row>
    <row r="1769" spans="2:34" s="7" customFormat="1">
      <c r="B1769"/>
      <c r="C1769"/>
      <c r="D1769"/>
      <c r="E1769"/>
      <c r="F1769"/>
      <c r="G1769"/>
      <c r="H1769"/>
      <c r="I1769"/>
      <c r="J1769"/>
      <c r="K1769"/>
      <c r="L1769"/>
      <c r="M1769"/>
      <c r="N1769"/>
      <c r="O1769"/>
      <c r="P1769"/>
      <c r="Q1769"/>
      <c r="R1769"/>
      <c r="S1769"/>
      <c r="T1769"/>
      <c r="U1769"/>
      <c r="V1769"/>
      <c r="W1769"/>
      <c r="X1769"/>
      <c r="Y1769"/>
      <c r="Z1769"/>
      <c r="AA1769"/>
      <c r="AB1769"/>
      <c r="AC1769"/>
      <c r="AD1769"/>
      <c r="AE1769"/>
      <c r="AF1769"/>
      <c r="AG1769"/>
      <c r="AH1769"/>
    </row>
    <row r="1770" spans="2:34" s="7" customFormat="1">
      <c r="B1770"/>
      <c r="C1770"/>
      <c r="D1770"/>
      <c r="E1770"/>
      <c r="F1770"/>
      <c r="G1770"/>
      <c r="H1770"/>
      <c r="I1770"/>
      <c r="J1770"/>
      <c r="K1770"/>
      <c r="L1770"/>
      <c r="M1770"/>
      <c r="N1770"/>
      <c r="O1770"/>
      <c r="P1770"/>
      <c r="Q1770"/>
      <c r="R1770"/>
      <c r="S1770"/>
      <c r="T1770"/>
      <c r="U1770"/>
      <c r="V1770"/>
      <c r="W1770"/>
      <c r="X1770"/>
      <c r="Y1770"/>
      <c r="Z1770"/>
      <c r="AA1770"/>
      <c r="AB1770"/>
      <c r="AC1770"/>
      <c r="AD1770"/>
      <c r="AE1770"/>
      <c r="AF1770"/>
      <c r="AG1770"/>
      <c r="AH1770"/>
    </row>
    <row r="1771" spans="2:34" s="7" customFormat="1">
      <c r="B1771"/>
      <c r="C1771"/>
      <c r="D1771"/>
      <c r="E1771"/>
      <c r="F1771"/>
      <c r="G1771"/>
      <c r="H1771"/>
      <c r="I1771"/>
      <c r="J1771"/>
      <c r="K1771"/>
      <c r="L1771"/>
      <c r="M1771"/>
      <c r="N1771"/>
      <c r="O1771"/>
      <c r="P1771"/>
      <c r="Q1771"/>
      <c r="R1771"/>
      <c r="S1771"/>
      <c r="T1771"/>
      <c r="U1771"/>
      <c r="V1771"/>
      <c r="W1771"/>
      <c r="X1771"/>
      <c r="Y1771"/>
      <c r="Z1771"/>
      <c r="AA1771"/>
      <c r="AB1771"/>
      <c r="AC1771"/>
      <c r="AD1771"/>
      <c r="AE1771"/>
      <c r="AF1771"/>
      <c r="AG1771"/>
      <c r="AH1771"/>
    </row>
    <row r="1772" spans="2:34" s="7" customFormat="1">
      <c r="B1772"/>
      <c r="C1772"/>
      <c r="D1772"/>
      <c r="E1772"/>
      <c r="F1772"/>
      <c r="G1772"/>
      <c r="H1772"/>
      <c r="I1772"/>
      <c r="J1772"/>
      <c r="K1772"/>
      <c r="L1772"/>
      <c r="M1772"/>
      <c r="N1772"/>
      <c r="O1772"/>
      <c r="P1772"/>
      <c r="Q1772"/>
      <c r="R1772"/>
      <c r="S1772"/>
      <c r="T1772"/>
      <c r="U1772"/>
      <c r="V1772"/>
      <c r="W1772"/>
      <c r="X1772"/>
      <c r="Y1772"/>
      <c r="Z1772"/>
      <c r="AA1772"/>
      <c r="AB1772"/>
      <c r="AC1772"/>
      <c r="AD1772"/>
      <c r="AE1772"/>
      <c r="AF1772"/>
      <c r="AG1772"/>
      <c r="AH1772"/>
    </row>
    <row r="1773" spans="2:34" s="7" customFormat="1">
      <c r="B1773"/>
      <c r="C1773"/>
      <c r="D1773"/>
      <c r="E1773"/>
      <c r="F1773"/>
      <c r="G1773"/>
      <c r="H1773"/>
      <c r="I1773"/>
      <c r="J1773"/>
      <c r="K1773"/>
      <c r="L1773"/>
      <c r="M1773"/>
      <c r="N1773"/>
      <c r="O1773"/>
      <c r="P1773"/>
      <c r="Q1773"/>
      <c r="R1773"/>
      <c r="S1773"/>
      <c r="T1773"/>
      <c r="U1773"/>
      <c r="V1773"/>
      <c r="W1773"/>
      <c r="X1773"/>
      <c r="Y1773"/>
      <c r="Z1773"/>
      <c r="AA1773"/>
      <c r="AB1773"/>
      <c r="AC1773"/>
      <c r="AD1773"/>
      <c r="AE1773"/>
      <c r="AF1773"/>
      <c r="AG1773"/>
      <c r="AH1773"/>
    </row>
    <row r="1774" spans="2:34" s="7" customFormat="1">
      <c r="B1774"/>
      <c r="C1774"/>
      <c r="D1774"/>
      <c r="E1774"/>
      <c r="F1774"/>
      <c r="G1774"/>
      <c r="H1774"/>
      <c r="I1774"/>
      <c r="J1774"/>
      <c r="K1774"/>
      <c r="L1774"/>
      <c r="M1774"/>
      <c r="N1774"/>
      <c r="O1774"/>
      <c r="P1774"/>
      <c r="Q1774"/>
      <c r="R1774"/>
      <c r="S1774"/>
      <c r="T1774"/>
      <c r="U1774"/>
      <c r="V1774"/>
      <c r="W1774"/>
      <c r="X1774"/>
      <c r="Y1774"/>
      <c r="Z1774"/>
      <c r="AA1774"/>
      <c r="AB1774"/>
      <c r="AC1774"/>
      <c r="AD1774"/>
      <c r="AE1774"/>
      <c r="AF1774"/>
      <c r="AG1774"/>
      <c r="AH1774"/>
    </row>
    <row r="1775" spans="2:34" s="7" customFormat="1">
      <c r="B1775"/>
      <c r="C1775"/>
      <c r="D1775"/>
      <c r="E1775"/>
      <c r="F1775"/>
      <c r="G1775"/>
      <c r="H1775"/>
      <c r="I1775"/>
      <c r="J1775"/>
      <c r="K1775"/>
      <c r="L1775"/>
      <c r="M1775"/>
      <c r="N1775"/>
      <c r="O1775"/>
      <c r="P1775"/>
      <c r="Q1775"/>
      <c r="R1775"/>
      <c r="S1775"/>
      <c r="T1775"/>
      <c r="U1775"/>
      <c r="V1775"/>
      <c r="W1775"/>
      <c r="X1775"/>
      <c r="Y1775"/>
      <c r="Z1775"/>
      <c r="AA1775"/>
      <c r="AB1775"/>
      <c r="AC1775"/>
      <c r="AD1775"/>
      <c r="AE1775"/>
      <c r="AF1775"/>
      <c r="AG1775"/>
      <c r="AH1775"/>
    </row>
    <row r="1776" spans="2:34" s="7" customFormat="1">
      <c r="B1776"/>
      <c r="C1776"/>
      <c r="D1776"/>
      <c r="E1776"/>
      <c r="F1776"/>
      <c r="G1776"/>
      <c r="H1776"/>
      <c r="I1776"/>
      <c r="J1776"/>
      <c r="K1776"/>
      <c r="L1776"/>
      <c r="M1776"/>
      <c r="N1776"/>
      <c r="O1776"/>
      <c r="P1776"/>
      <c r="Q1776"/>
      <c r="R1776"/>
      <c r="S1776"/>
      <c r="T1776"/>
      <c r="U1776"/>
      <c r="V1776"/>
      <c r="W1776"/>
      <c r="X1776"/>
      <c r="Y1776"/>
      <c r="Z1776"/>
      <c r="AA1776"/>
      <c r="AB1776"/>
      <c r="AC1776"/>
      <c r="AD1776"/>
      <c r="AE1776"/>
      <c r="AF1776"/>
      <c r="AG1776"/>
      <c r="AH1776"/>
    </row>
    <row r="1777" spans="2:34" s="7" customFormat="1">
      <c r="B1777"/>
      <c r="C1777"/>
      <c r="D1777"/>
      <c r="E1777"/>
      <c r="F1777"/>
      <c r="G1777"/>
      <c r="H1777"/>
      <c r="I1777"/>
      <c r="J1777"/>
      <c r="K1777"/>
      <c r="L1777"/>
      <c r="M1777"/>
      <c r="N1777"/>
      <c r="O1777"/>
      <c r="P1777"/>
      <c r="Q1777"/>
      <c r="R1777"/>
      <c r="S1777"/>
      <c r="T1777"/>
      <c r="U1777"/>
      <c r="V1777"/>
      <c r="W1777"/>
      <c r="X1777"/>
      <c r="Y1777"/>
      <c r="Z1777"/>
      <c r="AA1777"/>
      <c r="AB1777"/>
      <c r="AC1777"/>
      <c r="AD1777"/>
      <c r="AE1777"/>
      <c r="AF1777"/>
      <c r="AG1777"/>
      <c r="AH1777"/>
    </row>
    <row r="1778" spans="2:34" s="7" customFormat="1">
      <c r="B1778"/>
      <c r="C1778"/>
      <c r="D1778"/>
      <c r="E1778"/>
      <c r="F1778"/>
      <c r="G1778"/>
      <c r="H1778"/>
      <c r="I1778"/>
      <c r="J1778"/>
      <c r="K1778"/>
      <c r="L1778"/>
      <c r="M1778"/>
      <c r="N1778"/>
      <c r="O1778"/>
      <c r="P1778"/>
      <c r="Q1778"/>
      <c r="R1778"/>
      <c r="S1778"/>
      <c r="T1778"/>
      <c r="U1778"/>
      <c r="V1778"/>
      <c r="W1778"/>
      <c r="X1778"/>
      <c r="Y1778"/>
      <c r="Z1778"/>
      <c r="AA1778"/>
      <c r="AB1778"/>
      <c r="AC1778"/>
      <c r="AD1778"/>
      <c r="AE1778"/>
      <c r="AF1778"/>
      <c r="AG1778"/>
      <c r="AH1778"/>
    </row>
    <row r="1779" spans="2:34" s="7" customFormat="1">
      <c r="B1779"/>
      <c r="C1779"/>
      <c r="D1779"/>
      <c r="E1779"/>
      <c r="F1779"/>
      <c r="G1779"/>
      <c r="H1779"/>
      <c r="I1779"/>
      <c r="J1779"/>
      <c r="K1779"/>
      <c r="L1779"/>
      <c r="M1779"/>
      <c r="N1779"/>
      <c r="O1779"/>
      <c r="P1779"/>
      <c r="Q1779"/>
      <c r="R1779"/>
      <c r="S1779"/>
      <c r="T1779"/>
      <c r="U1779"/>
      <c r="V1779"/>
      <c r="W1779"/>
      <c r="X1779"/>
      <c r="Y1779"/>
      <c r="Z1779"/>
      <c r="AA1779"/>
      <c r="AB1779"/>
      <c r="AC1779"/>
      <c r="AD1779"/>
      <c r="AE1779"/>
      <c r="AF1779"/>
      <c r="AG1779"/>
      <c r="AH1779"/>
    </row>
    <row r="1780" spans="2:34" s="7" customFormat="1">
      <c r="B1780"/>
      <c r="C1780"/>
      <c r="D1780"/>
      <c r="E1780"/>
      <c r="F1780"/>
      <c r="G1780"/>
      <c r="H1780"/>
      <c r="I1780"/>
      <c r="J1780"/>
      <c r="K1780"/>
      <c r="L1780"/>
      <c r="M1780"/>
      <c r="N1780"/>
      <c r="O1780"/>
      <c r="P1780"/>
      <c r="Q1780"/>
      <c r="R1780"/>
      <c r="S1780"/>
      <c r="T1780"/>
      <c r="U1780"/>
      <c r="V1780"/>
      <c r="W1780"/>
      <c r="X1780"/>
      <c r="Y1780"/>
      <c r="Z1780"/>
      <c r="AA1780"/>
      <c r="AB1780"/>
      <c r="AC1780"/>
      <c r="AD1780"/>
      <c r="AE1780"/>
      <c r="AF1780"/>
      <c r="AG1780"/>
      <c r="AH1780"/>
    </row>
    <row r="1781" spans="2:34" s="7" customFormat="1">
      <c r="B1781"/>
      <c r="C1781"/>
      <c r="D1781"/>
      <c r="E1781"/>
      <c r="F1781"/>
      <c r="G1781"/>
      <c r="H1781"/>
      <c r="I1781"/>
      <c r="J1781"/>
      <c r="K1781"/>
      <c r="L1781"/>
      <c r="M1781"/>
      <c r="N1781"/>
      <c r="O1781"/>
      <c r="P1781"/>
      <c r="Q1781"/>
      <c r="R1781"/>
      <c r="S1781"/>
      <c r="T1781"/>
      <c r="U1781"/>
      <c r="V1781"/>
      <c r="W1781"/>
      <c r="X1781"/>
      <c r="Y1781"/>
      <c r="Z1781"/>
      <c r="AA1781"/>
      <c r="AB1781"/>
      <c r="AC1781"/>
      <c r="AD1781"/>
      <c r="AE1781"/>
      <c r="AF1781"/>
      <c r="AG1781"/>
      <c r="AH1781"/>
    </row>
    <row r="1782" spans="2:34" s="7" customFormat="1">
      <c r="B1782"/>
      <c r="C1782"/>
      <c r="D1782"/>
      <c r="E1782"/>
      <c r="F1782"/>
      <c r="G1782"/>
      <c r="H1782"/>
      <c r="I1782"/>
      <c r="J1782"/>
      <c r="K1782"/>
      <c r="L1782"/>
      <c r="M1782"/>
      <c r="N1782"/>
      <c r="O1782"/>
      <c r="P1782"/>
      <c r="Q1782"/>
      <c r="R1782"/>
      <c r="S1782"/>
      <c r="T1782"/>
      <c r="U1782"/>
      <c r="V1782"/>
      <c r="W1782"/>
      <c r="X1782"/>
      <c r="Y1782"/>
      <c r="Z1782"/>
      <c r="AA1782"/>
      <c r="AB1782"/>
      <c r="AC1782"/>
      <c r="AD1782"/>
      <c r="AE1782"/>
      <c r="AF1782"/>
      <c r="AG1782"/>
      <c r="AH1782"/>
    </row>
    <row r="1783" spans="2:34" s="7" customFormat="1">
      <c r="B1783"/>
      <c r="C1783"/>
      <c r="D1783"/>
      <c r="E1783"/>
      <c r="F1783"/>
      <c r="G1783"/>
      <c r="H1783"/>
      <c r="I1783"/>
      <c r="J1783"/>
      <c r="K1783"/>
      <c r="L1783"/>
      <c r="M1783"/>
      <c r="N1783"/>
      <c r="O1783"/>
      <c r="P1783"/>
      <c r="Q1783"/>
      <c r="R1783"/>
      <c r="S1783"/>
      <c r="T1783"/>
      <c r="U1783"/>
      <c r="V1783"/>
      <c r="W1783"/>
      <c r="X1783"/>
      <c r="Y1783"/>
      <c r="Z1783"/>
      <c r="AA1783"/>
      <c r="AB1783"/>
      <c r="AC1783"/>
      <c r="AD1783"/>
      <c r="AE1783"/>
      <c r="AF1783"/>
      <c r="AG1783"/>
      <c r="AH1783"/>
    </row>
    <row r="1784" spans="2:34" s="7" customFormat="1">
      <c r="B1784"/>
      <c r="C1784"/>
      <c r="D1784"/>
      <c r="E1784"/>
      <c r="F1784"/>
      <c r="G1784"/>
      <c r="H1784"/>
      <c r="I1784"/>
      <c r="J1784"/>
      <c r="K1784"/>
      <c r="L1784"/>
      <c r="M1784"/>
      <c r="N1784"/>
      <c r="O1784"/>
      <c r="P1784"/>
      <c r="Q1784"/>
      <c r="R1784"/>
      <c r="S1784"/>
      <c r="T1784"/>
      <c r="U1784"/>
      <c r="V1784"/>
      <c r="W1784"/>
      <c r="X1784"/>
      <c r="Y1784"/>
      <c r="Z1784"/>
      <c r="AA1784"/>
      <c r="AB1784"/>
      <c r="AC1784"/>
      <c r="AD1784"/>
      <c r="AE1784"/>
      <c r="AF1784"/>
      <c r="AG1784"/>
      <c r="AH1784"/>
    </row>
    <row r="1785" spans="2:34" s="7" customFormat="1">
      <c r="B1785"/>
      <c r="C1785"/>
      <c r="D1785"/>
      <c r="E1785"/>
      <c r="F1785"/>
      <c r="G1785"/>
      <c r="H1785"/>
      <c r="I1785"/>
      <c r="J1785"/>
      <c r="K1785"/>
      <c r="L1785"/>
      <c r="M1785"/>
      <c r="N1785"/>
      <c r="O1785"/>
      <c r="P1785"/>
      <c r="Q1785"/>
      <c r="R1785"/>
      <c r="S1785"/>
      <c r="T1785"/>
      <c r="U1785"/>
      <c r="V1785"/>
      <c r="W1785"/>
      <c r="X1785"/>
      <c r="Y1785"/>
      <c r="Z1785"/>
      <c r="AA1785"/>
      <c r="AB1785"/>
      <c r="AC1785"/>
      <c r="AD1785"/>
      <c r="AE1785"/>
      <c r="AF1785"/>
      <c r="AG1785"/>
      <c r="AH1785"/>
    </row>
    <row r="1786" spans="2:34" s="7" customFormat="1">
      <c r="B1786"/>
      <c r="C1786"/>
      <c r="D1786"/>
      <c r="E1786"/>
      <c r="F1786"/>
      <c r="G1786"/>
      <c r="H1786"/>
      <c r="I1786"/>
      <c r="J1786"/>
      <c r="K1786"/>
      <c r="L1786"/>
      <c r="M1786"/>
      <c r="N1786"/>
      <c r="O1786"/>
      <c r="P1786"/>
      <c r="Q1786"/>
      <c r="R1786"/>
      <c r="S1786"/>
      <c r="T1786"/>
      <c r="U1786"/>
      <c r="V1786"/>
      <c r="W1786"/>
      <c r="X1786"/>
      <c r="Y1786"/>
      <c r="Z1786"/>
      <c r="AA1786"/>
      <c r="AB1786"/>
      <c r="AC1786"/>
      <c r="AD1786"/>
      <c r="AE1786"/>
      <c r="AF1786"/>
      <c r="AG1786"/>
      <c r="AH1786"/>
    </row>
    <row r="1787" spans="2:34" s="7" customFormat="1">
      <c r="B1787"/>
      <c r="C1787"/>
      <c r="D1787"/>
      <c r="E1787"/>
      <c r="F1787"/>
      <c r="G1787"/>
      <c r="H1787"/>
      <c r="I1787"/>
      <c r="J1787"/>
      <c r="K1787"/>
      <c r="L1787"/>
      <c r="M1787"/>
      <c r="N1787"/>
      <c r="O1787"/>
      <c r="P1787"/>
      <c r="Q1787"/>
      <c r="R1787"/>
      <c r="S1787"/>
      <c r="T1787"/>
      <c r="U1787"/>
      <c r="V1787"/>
      <c r="W1787"/>
      <c r="X1787"/>
      <c r="Y1787"/>
      <c r="Z1787"/>
      <c r="AA1787"/>
      <c r="AB1787"/>
      <c r="AC1787"/>
      <c r="AD1787"/>
      <c r="AE1787"/>
      <c r="AF1787"/>
      <c r="AG1787"/>
      <c r="AH1787"/>
    </row>
    <row r="1788" spans="2:34" s="7" customFormat="1">
      <c r="B1788"/>
      <c r="C1788"/>
      <c r="D1788"/>
      <c r="E1788"/>
      <c r="F1788"/>
      <c r="G1788"/>
      <c r="H1788"/>
      <c r="I1788"/>
      <c r="J1788"/>
      <c r="K1788"/>
      <c r="L1788"/>
      <c r="M1788"/>
      <c r="N1788"/>
      <c r="O1788"/>
      <c r="P1788"/>
      <c r="Q1788"/>
      <c r="R1788"/>
      <c r="S1788"/>
      <c r="T1788"/>
      <c r="U1788"/>
      <c r="V1788"/>
      <c r="W1788"/>
      <c r="X1788"/>
      <c r="Y1788"/>
      <c r="Z1788"/>
      <c r="AA1788"/>
      <c r="AB1788"/>
      <c r="AC1788"/>
      <c r="AD1788"/>
      <c r="AE1788"/>
      <c r="AF1788"/>
      <c r="AG1788"/>
      <c r="AH1788"/>
    </row>
    <row r="1789" spans="2:34" s="7" customFormat="1">
      <c r="B1789"/>
      <c r="C1789"/>
      <c r="D1789"/>
      <c r="E1789"/>
      <c r="F1789"/>
      <c r="G1789"/>
      <c r="H1789"/>
      <c r="I1789"/>
      <c r="J1789"/>
      <c r="K1789"/>
      <c r="L1789"/>
      <c r="M1789"/>
      <c r="N1789"/>
      <c r="O1789"/>
      <c r="P1789"/>
      <c r="Q1789"/>
      <c r="R1789"/>
      <c r="S1789"/>
      <c r="T1789"/>
      <c r="U1789"/>
      <c r="V1789"/>
      <c r="W1789"/>
      <c r="X1789"/>
      <c r="Y1789"/>
      <c r="Z1789"/>
      <c r="AA1789"/>
      <c r="AB1789"/>
      <c r="AC1789"/>
      <c r="AD1789"/>
      <c r="AE1789"/>
      <c r="AF1789"/>
      <c r="AG1789"/>
      <c r="AH1789"/>
    </row>
    <row r="1790" spans="2:34" s="7" customFormat="1">
      <c r="B1790"/>
      <c r="C1790"/>
      <c r="D1790"/>
      <c r="E1790"/>
      <c r="F1790"/>
      <c r="G1790"/>
      <c r="H1790"/>
      <c r="I1790"/>
      <c r="J1790"/>
      <c r="K1790"/>
      <c r="L1790"/>
      <c r="M1790"/>
      <c r="N1790"/>
      <c r="O1790"/>
      <c r="P1790"/>
      <c r="Q1790"/>
      <c r="R1790"/>
      <c r="S1790"/>
      <c r="T1790"/>
      <c r="U1790"/>
      <c r="V1790"/>
      <c r="W1790"/>
      <c r="X1790"/>
      <c r="Y1790"/>
      <c r="Z1790"/>
      <c r="AA1790"/>
      <c r="AB1790"/>
      <c r="AC1790"/>
      <c r="AD1790"/>
      <c r="AE1790"/>
      <c r="AF1790"/>
      <c r="AG1790"/>
      <c r="AH1790"/>
    </row>
    <row r="1791" spans="2:34" s="7" customFormat="1">
      <c r="B1791"/>
      <c r="C1791"/>
      <c r="D1791"/>
      <c r="E1791"/>
      <c r="F1791"/>
      <c r="G1791"/>
      <c r="H1791"/>
      <c r="I1791"/>
      <c r="J1791"/>
      <c r="K1791"/>
      <c r="L1791"/>
      <c r="M1791"/>
      <c r="N1791"/>
      <c r="O1791"/>
      <c r="P1791"/>
      <c r="Q1791"/>
      <c r="R1791"/>
      <c r="S1791"/>
      <c r="T1791"/>
      <c r="U1791"/>
      <c r="V1791"/>
      <c r="W1791"/>
      <c r="X1791"/>
      <c r="Y1791"/>
      <c r="Z1791"/>
      <c r="AA1791"/>
      <c r="AB1791"/>
      <c r="AC1791"/>
      <c r="AD1791"/>
      <c r="AE1791"/>
      <c r="AF1791"/>
      <c r="AG1791"/>
      <c r="AH1791"/>
    </row>
    <row r="1792" spans="2:34" s="7" customFormat="1">
      <c r="B1792"/>
      <c r="C1792"/>
      <c r="D1792"/>
      <c r="E1792"/>
      <c r="F1792"/>
      <c r="G1792"/>
      <c r="H1792"/>
      <c r="I1792"/>
      <c r="J1792"/>
      <c r="K1792"/>
      <c r="L1792"/>
      <c r="M1792"/>
      <c r="N1792"/>
      <c r="O1792"/>
      <c r="P1792"/>
      <c r="Q1792"/>
      <c r="R1792"/>
      <c r="S1792"/>
      <c r="T1792"/>
      <c r="U1792"/>
      <c r="V1792"/>
      <c r="W1792"/>
      <c r="X1792"/>
      <c r="Y1792"/>
      <c r="Z1792"/>
      <c r="AA1792"/>
      <c r="AB1792"/>
      <c r="AC1792"/>
      <c r="AD1792"/>
      <c r="AE1792"/>
      <c r="AF1792"/>
      <c r="AG1792"/>
      <c r="AH1792"/>
    </row>
    <row r="1793" spans="2:34" s="7" customFormat="1">
      <c r="B1793"/>
      <c r="C1793"/>
      <c r="D1793"/>
      <c r="E1793"/>
      <c r="F1793"/>
      <c r="G1793"/>
      <c r="H1793"/>
      <c r="I1793"/>
      <c r="J1793"/>
      <c r="K1793"/>
      <c r="L1793"/>
      <c r="M1793"/>
      <c r="N1793"/>
      <c r="O1793"/>
      <c r="P1793"/>
      <c r="Q1793"/>
      <c r="R1793"/>
      <c r="S1793"/>
      <c r="T1793"/>
      <c r="U1793"/>
      <c r="V1793"/>
      <c r="W1793"/>
      <c r="X1793"/>
      <c r="Y1793"/>
      <c r="Z1793"/>
      <c r="AA1793"/>
      <c r="AB1793"/>
      <c r="AC1793"/>
      <c r="AD1793"/>
      <c r="AE1793"/>
      <c r="AF1793"/>
      <c r="AG1793"/>
      <c r="AH1793"/>
    </row>
    <row r="1794" spans="2:34" s="7" customFormat="1">
      <c r="B1794"/>
      <c r="C1794"/>
      <c r="D1794"/>
      <c r="E1794"/>
      <c r="F1794"/>
      <c r="G1794"/>
      <c r="H1794"/>
      <c r="I1794"/>
      <c r="J1794"/>
      <c r="K1794"/>
      <c r="L1794"/>
      <c r="M1794"/>
      <c r="N1794"/>
      <c r="O1794"/>
      <c r="P1794"/>
      <c r="Q1794"/>
      <c r="R1794"/>
      <c r="S1794"/>
      <c r="T1794"/>
      <c r="U1794"/>
      <c r="V1794"/>
      <c r="W1794"/>
      <c r="X1794"/>
      <c r="Y1794"/>
      <c r="Z1794"/>
      <c r="AA1794"/>
      <c r="AB1794"/>
      <c r="AC1794"/>
      <c r="AD1794"/>
      <c r="AE1794"/>
      <c r="AF1794"/>
      <c r="AG1794"/>
      <c r="AH1794"/>
    </row>
    <row r="1795" spans="2:34" s="7" customFormat="1">
      <c r="B1795"/>
      <c r="C1795"/>
      <c r="D1795"/>
      <c r="E1795"/>
      <c r="F1795"/>
      <c r="G1795"/>
      <c r="H1795"/>
      <c r="I1795"/>
      <c r="J1795"/>
      <c r="K1795"/>
      <c r="L1795"/>
      <c r="M1795"/>
      <c r="N1795"/>
      <c r="O1795"/>
      <c r="P1795"/>
      <c r="Q1795"/>
      <c r="R1795"/>
      <c r="S1795"/>
      <c r="T1795"/>
      <c r="U1795"/>
      <c r="V1795"/>
      <c r="W1795"/>
      <c r="X1795"/>
      <c r="Y1795"/>
      <c r="Z1795"/>
      <c r="AA1795"/>
      <c r="AB1795"/>
      <c r="AC1795"/>
      <c r="AD1795"/>
      <c r="AE1795"/>
      <c r="AF1795"/>
      <c r="AG1795"/>
      <c r="AH1795"/>
    </row>
    <row r="1796" spans="2:34" s="7" customFormat="1">
      <c r="B1796"/>
      <c r="C1796"/>
      <c r="D1796"/>
      <c r="E1796"/>
      <c r="F1796"/>
      <c r="G1796"/>
      <c r="H1796"/>
      <c r="I1796"/>
      <c r="J1796"/>
      <c r="K1796"/>
      <c r="L1796"/>
      <c r="M1796"/>
      <c r="N1796"/>
      <c r="O1796"/>
      <c r="P1796"/>
      <c r="Q1796"/>
      <c r="R1796"/>
      <c r="S1796"/>
      <c r="T1796"/>
      <c r="U1796"/>
      <c r="V1796"/>
      <c r="W1796"/>
      <c r="X1796"/>
      <c r="Y1796"/>
      <c r="Z1796"/>
      <c r="AA1796"/>
      <c r="AB1796"/>
      <c r="AC1796"/>
      <c r="AD1796"/>
      <c r="AE1796"/>
      <c r="AF1796"/>
      <c r="AG1796"/>
      <c r="AH1796"/>
    </row>
    <row r="1797" spans="2:34" s="7" customFormat="1">
      <c r="B1797"/>
      <c r="C1797"/>
      <c r="D1797"/>
      <c r="E1797"/>
      <c r="F1797"/>
      <c r="G1797"/>
      <c r="H1797"/>
      <c r="I1797"/>
      <c r="J1797"/>
      <c r="K1797"/>
      <c r="L1797"/>
      <c r="M1797"/>
      <c r="N1797"/>
      <c r="O1797"/>
      <c r="P1797"/>
      <c r="Q1797"/>
      <c r="R1797"/>
      <c r="S1797"/>
      <c r="T1797"/>
      <c r="U1797"/>
      <c r="V1797"/>
      <c r="W1797"/>
      <c r="X1797"/>
      <c r="Y1797"/>
      <c r="Z1797"/>
      <c r="AA1797"/>
      <c r="AB1797"/>
      <c r="AC1797"/>
      <c r="AD1797"/>
      <c r="AE1797"/>
      <c r="AF1797"/>
      <c r="AG1797"/>
      <c r="AH1797"/>
    </row>
    <row r="1798" spans="2:34" s="7" customFormat="1">
      <c r="B1798"/>
      <c r="C1798"/>
      <c r="D1798"/>
      <c r="E1798"/>
      <c r="F1798"/>
      <c r="G1798"/>
      <c r="H1798"/>
      <c r="I1798"/>
      <c r="J1798"/>
      <c r="K1798"/>
      <c r="L1798"/>
      <c r="M1798"/>
      <c r="N1798"/>
      <c r="O1798"/>
      <c r="P1798"/>
      <c r="Q1798"/>
      <c r="R1798"/>
      <c r="S1798"/>
      <c r="T1798"/>
      <c r="U1798"/>
      <c r="V1798"/>
      <c r="W1798"/>
      <c r="X1798"/>
      <c r="Y1798"/>
      <c r="Z1798"/>
      <c r="AA1798"/>
      <c r="AB1798"/>
      <c r="AC1798"/>
      <c r="AD1798"/>
      <c r="AE1798"/>
      <c r="AF1798"/>
      <c r="AG1798"/>
      <c r="AH1798"/>
    </row>
    <row r="1799" spans="2:34" s="7" customFormat="1">
      <c r="B1799"/>
      <c r="C1799"/>
      <c r="D1799"/>
      <c r="E1799"/>
      <c r="F1799"/>
      <c r="G1799"/>
      <c r="H1799"/>
      <c r="I1799"/>
      <c r="J1799"/>
      <c r="K1799"/>
      <c r="L1799"/>
      <c r="M1799"/>
      <c r="N1799"/>
      <c r="O1799"/>
      <c r="P1799"/>
      <c r="Q1799"/>
      <c r="R1799"/>
      <c r="S1799"/>
      <c r="T1799"/>
      <c r="U1799"/>
      <c r="V1799"/>
      <c r="W1799"/>
      <c r="X1799"/>
      <c r="Y1799"/>
      <c r="Z1799"/>
      <c r="AA1799"/>
      <c r="AB1799"/>
      <c r="AC1799"/>
      <c r="AD1799"/>
      <c r="AE1799"/>
      <c r="AF1799"/>
      <c r="AG1799"/>
      <c r="AH1799"/>
    </row>
    <row r="1800" spans="2:34" s="7" customFormat="1">
      <c r="B1800"/>
      <c r="C1800"/>
      <c r="D1800"/>
      <c r="E1800"/>
      <c r="F1800"/>
      <c r="G1800"/>
      <c r="H1800"/>
      <c r="I1800"/>
      <c r="J1800"/>
      <c r="K1800"/>
      <c r="L1800"/>
      <c r="M1800"/>
      <c r="N1800"/>
      <c r="O1800"/>
      <c r="P1800"/>
      <c r="Q1800"/>
      <c r="R1800"/>
      <c r="S1800"/>
      <c r="T1800"/>
      <c r="U1800"/>
      <c r="V1800"/>
      <c r="W1800"/>
      <c r="X1800"/>
      <c r="Y1800"/>
      <c r="Z1800"/>
      <c r="AA1800"/>
      <c r="AB1800"/>
      <c r="AC1800"/>
      <c r="AD1800"/>
      <c r="AE1800"/>
      <c r="AF1800"/>
      <c r="AG1800"/>
      <c r="AH1800"/>
    </row>
    <row r="1801" spans="2:34" s="7" customFormat="1">
      <c r="B1801"/>
      <c r="C1801"/>
      <c r="D1801"/>
      <c r="E1801"/>
      <c r="F1801"/>
      <c r="G1801"/>
      <c r="H1801"/>
      <c r="I1801"/>
      <c r="J1801"/>
      <c r="K1801"/>
      <c r="L1801"/>
      <c r="M1801"/>
      <c r="N1801"/>
      <c r="O1801"/>
      <c r="P1801"/>
      <c r="Q1801"/>
      <c r="R1801"/>
      <c r="S1801"/>
      <c r="T1801"/>
      <c r="U1801"/>
      <c r="V1801"/>
      <c r="W1801"/>
      <c r="X1801"/>
      <c r="Y1801"/>
      <c r="Z1801"/>
      <c r="AA1801"/>
      <c r="AB1801"/>
      <c r="AC1801"/>
      <c r="AD1801"/>
      <c r="AE1801"/>
      <c r="AF1801"/>
      <c r="AG1801"/>
      <c r="AH1801"/>
    </row>
    <row r="1802" spans="2:34" s="7" customFormat="1">
      <c r="B1802"/>
      <c r="C1802"/>
      <c r="D1802"/>
      <c r="E1802"/>
      <c r="F1802"/>
      <c r="G1802"/>
      <c r="H1802"/>
      <c r="I1802"/>
      <c r="J1802"/>
      <c r="K1802"/>
      <c r="L1802"/>
      <c r="M1802"/>
      <c r="N1802"/>
      <c r="O1802"/>
      <c r="P1802"/>
      <c r="Q1802"/>
      <c r="R1802"/>
      <c r="S1802"/>
      <c r="T1802"/>
      <c r="U1802"/>
      <c r="V1802"/>
      <c r="W1802"/>
      <c r="X1802"/>
      <c r="Y1802"/>
      <c r="Z1802"/>
      <c r="AA1802"/>
      <c r="AB1802"/>
      <c r="AC1802"/>
      <c r="AD1802"/>
      <c r="AE1802"/>
      <c r="AF1802"/>
      <c r="AG1802"/>
      <c r="AH1802"/>
    </row>
    <row r="1803" spans="2:34" s="7" customFormat="1">
      <c r="B1803"/>
      <c r="C1803"/>
      <c r="D1803"/>
      <c r="E1803"/>
      <c r="F1803"/>
      <c r="G1803"/>
      <c r="H1803"/>
      <c r="I1803"/>
      <c r="J1803"/>
      <c r="K1803"/>
      <c r="L1803"/>
      <c r="M1803"/>
      <c r="N1803"/>
      <c r="O1803"/>
      <c r="P1803"/>
      <c r="Q1803"/>
      <c r="R1803"/>
      <c r="S1803"/>
      <c r="T1803"/>
      <c r="U1803"/>
      <c r="V1803"/>
      <c r="W1803"/>
      <c r="X1803"/>
      <c r="Y1803"/>
      <c r="Z1803"/>
      <c r="AA1803"/>
      <c r="AB1803"/>
      <c r="AC1803"/>
      <c r="AD1803"/>
      <c r="AE1803"/>
      <c r="AF1803"/>
      <c r="AG1803"/>
      <c r="AH1803"/>
    </row>
    <row r="1804" spans="2:34" s="7" customFormat="1">
      <c r="B1804"/>
      <c r="C1804"/>
      <c r="D1804"/>
      <c r="E1804"/>
      <c r="F1804"/>
      <c r="G1804"/>
      <c r="H1804"/>
      <c r="I1804"/>
      <c r="J1804"/>
      <c r="K1804"/>
      <c r="L1804"/>
      <c r="M1804"/>
      <c r="N1804"/>
      <c r="O1804"/>
      <c r="P1804"/>
      <c r="Q1804"/>
      <c r="R1804"/>
      <c r="S1804"/>
      <c r="T1804"/>
      <c r="U1804"/>
      <c r="V1804"/>
      <c r="W1804"/>
      <c r="X1804"/>
      <c r="Y1804"/>
      <c r="Z1804"/>
      <c r="AA1804"/>
      <c r="AB1804"/>
      <c r="AC1804"/>
      <c r="AD1804"/>
      <c r="AE1804"/>
      <c r="AF1804"/>
      <c r="AG1804"/>
      <c r="AH1804"/>
    </row>
    <row r="1805" spans="2:34" s="7" customFormat="1">
      <c r="B1805"/>
      <c r="C1805"/>
      <c r="D1805"/>
      <c r="E1805"/>
      <c r="F1805"/>
      <c r="G1805"/>
      <c r="H1805"/>
      <c r="I1805"/>
      <c r="J1805"/>
      <c r="K1805"/>
      <c r="L1805"/>
      <c r="M1805"/>
      <c r="N1805"/>
      <c r="O1805"/>
      <c r="P1805"/>
      <c r="Q1805"/>
      <c r="R1805"/>
      <c r="S1805"/>
      <c r="T1805"/>
      <c r="U1805"/>
      <c r="V1805"/>
      <c r="W1805"/>
      <c r="X1805"/>
      <c r="Y1805"/>
      <c r="Z1805"/>
      <c r="AA1805"/>
      <c r="AB1805"/>
      <c r="AC1805"/>
      <c r="AD1805"/>
      <c r="AE1805"/>
      <c r="AF1805"/>
      <c r="AG1805"/>
      <c r="AH1805"/>
    </row>
    <row r="1806" spans="2:34" s="7" customFormat="1">
      <c r="B1806"/>
      <c r="C1806"/>
      <c r="D1806"/>
      <c r="E1806"/>
      <c r="F1806"/>
      <c r="G1806"/>
      <c r="H1806"/>
      <c r="I1806"/>
      <c r="J1806"/>
      <c r="K1806"/>
      <c r="L1806"/>
      <c r="M1806"/>
      <c r="N1806"/>
      <c r="O1806"/>
      <c r="P1806"/>
      <c r="Q1806"/>
      <c r="R1806"/>
      <c r="S1806"/>
      <c r="T1806"/>
      <c r="U1806"/>
      <c r="V1806"/>
      <c r="W1806"/>
      <c r="X1806"/>
      <c r="Y1806"/>
      <c r="Z1806"/>
      <c r="AA1806"/>
      <c r="AB1806"/>
      <c r="AC1806"/>
      <c r="AD1806"/>
      <c r="AE1806"/>
      <c r="AF1806"/>
      <c r="AG1806"/>
      <c r="AH1806"/>
    </row>
    <row r="1807" spans="2:34" s="7" customFormat="1">
      <c r="B1807"/>
      <c r="C1807"/>
      <c r="D1807"/>
      <c r="E1807"/>
      <c r="F1807"/>
      <c r="G1807"/>
      <c r="H1807"/>
      <c r="I1807"/>
      <c r="J1807"/>
      <c r="K1807"/>
      <c r="L1807"/>
      <c r="M1807"/>
      <c r="N1807"/>
      <c r="O1807"/>
      <c r="P1807"/>
      <c r="Q1807"/>
      <c r="R1807"/>
      <c r="S1807"/>
      <c r="T1807"/>
      <c r="U1807"/>
      <c r="V1807"/>
      <c r="W1807"/>
      <c r="X1807"/>
      <c r="Y1807"/>
      <c r="Z1807"/>
      <c r="AA1807"/>
      <c r="AB1807"/>
      <c r="AC1807"/>
      <c r="AD1807"/>
      <c r="AE1807"/>
      <c r="AF1807"/>
      <c r="AG1807"/>
      <c r="AH1807"/>
    </row>
    <row r="1808" spans="2:34" s="7" customFormat="1">
      <c r="B1808"/>
      <c r="C1808"/>
      <c r="D1808"/>
      <c r="E1808"/>
      <c r="F1808"/>
      <c r="G1808"/>
      <c r="H1808"/>
      <c r="I1808"/>
      <c r="J1808"/>
      <c r="K1808"/>
      <c r="L1808"/>
      <c r="M1808"/>
      <c r="N1808"/>
      <c r="O1808"/>
      <c r="P1808"/>
      <c r="Q1808"/>
      <c r="R1808"/>
      <c r="S1808"/>
      <c r="T1808"/>
      <c r="U1808"/>
      <c r="V1808"/>
      <c r="W1808"/>
      <c r="X1808"/>
      <c r="Y1808"/>
      <c r="Z1808"/>
      <c r="AA1808"/>
      <c r="AB1808"/>
      <c r="AC1808"/>
      <c r="AD1808"/>
      <c r="AE1808"/>
      <c r="AF1808"/>
      <c r="AG1808"/>
      <c r="AH1808"/>
    </row>
    <row r="1809" spans="2:34" s="7" customFormat="1">
      <c r="B1809"/>
      <c r="C1809"/>
      <c r="D1809"/>
      <c r="E1809"/>
      <c r="F1809"/>
      <c r="G1809"/>
      <c r="H1809"/>
      <c r="I1809"/>
      <c r="J1809"/>
      <c r="K1809"/>
      <c r="L1809"/>
      <c r="M1809"/>
      <c r="N1809"/>
      <c r="O1809"/>
      <c r="P1809"/>
      <c r="Q1809"/>
      <c r="R1809"/>
      <c r="S1809"/>
      <c r="T1809"/>
      <c r="U1809"/>
      <c r="V1809"/>
      <c r="W1809"/>
      <c r="X1809"/>
      <c r="Y1809"/>
      <c r="Z1809"/>
      <c r="AA1809"/>
      <c r="AB1809"/>
      <c r="AC1809"/>
      <c r="AD1809"/>
      <c r="AE1809"/>
      <c r="AF1809"/>
      <c r="AG1809"/>
      <c r="AH1809"/>
    </row>
    <row r="1810" spans="2:34" s="7" customFormat="1">
      <c r="B1810"/>
      <c r="C1810"/>
      <c r="D1810"/>
      <c r="E1810"/>
      <c r="F1810"/>
      <c r="G1810"/>
      <c r="H1810"/>
      <c r="I1810"/>
      <c r="J1810"/>
      <c r="K1810"/>
      <c r="L1810"/>
      <c r="M1810"/>
      <c r="N1810"/>
      <c r="O1810"/>
      <c r="P1810"/>
      <c r="Q1810"/>
      <c r="R1810"/>
      <c r="S1810"/>
      <c r="T1810"/>
      <c r="U1810"/>
      <c r="V1810"/>
      <c r="W1810"/>
      <c r="X1810"/>
      <c r="Y1810"/>
      <c r="Z1810"/>
      <c r="AA1810"/>
      <c r="AB1810"/>
      <c r="AC1810"/>
      <c r="AD1810"/>
      <c r="AE1810"/>
      <c r="AF1810"/>
      <c r="AG1810"/>
      <c r="AH1810"/>
    </row>
    <row r="1811" spans="2:34" s="7" customFormat="1">
      <c r="B1811"/>
      <c r="C1811"/>
      <c r="D1811"/>
      <c r="E1811"/>
      <c r="F1811"/>
      <c r="G1811"/>
      <c r="H1811"/>
      <c r="I1811"/>
      <c r="J1811"/>
      <c r="K1811"/>
      <c r="L1811"/>
      <c r="M1811"/>
      <c r="N1811"/>
      <c r="O1811"/>
      <c r="P1811"/>
      <c r="Q1811"/>
      <c r="R1811"/>
      <c r="S1811"/>
      <c r="T1811"/>
      <c r="U1811"/>
      <c r="V1811"/>
      <c r="W1811"/>
      <c r="X1811"/>
      <c r="Y1811"/>
      <c r="Z1811"/>
      <c r="AA1811"/>
      <c r="AB1811"/>
      <c r="AC1811"/>
      <c r="AD1811"/>
      <c r="AE1811"/>
      <c r="AF1811"/>
      <c r="AG1811"/>
      <c r="AH1811"/>
    </row>
    <row r="1812" spans="2:34" s="7" customFormat="1">
      <c r="B1812"/>
      <c r="C1812"/>
      <c r="D1812"/>
      <c r="E1812"/>
      <c r="F1812"/>
      <c r="G1812"/>
      <c r="H1812"/>
      <c r="I1812"/>
      <c r="J1812"/>
      <c r="K1812"/>
      <c r="L1812"/>
      <c r="M1812"/>
      <c r="N1812"/>
      <c r="O1812"/>
      <c r="P1812"/>
      <c r="Q1812"/>
      <c r="R1812"/>
      <c r="S1812"/>
      <c r="T1812"/>
      <c r="U1812"/>
      <c r="V1812"/>
      <c r="W1812"/>
      <c r="X1812"/>
      <c r="Y1812"/>
      <c r="Z1812"/>
      <c r="AA1812"/>
      <c r="AB1812"/>
      <c r="AC1812"/>
      <c r="AD1812"/>
      <c r="AE1812"/>
      <c r="AF1812"/>
      <c r="AG1812"/>
      <c r="AH1812"/>
    </row>
    <row r="1813" spans="2:34" s="7" customFormat="1">
      <c r="B1813"/>
      <c r="C1813"/>
      <c r="D1813"/>
      <c r="E1813"/>
      <c r="F1813"/>
      <c r="G1813"/>
      <c r="H1813"/>
      <c r="I1813"/>
      <c r="J1813"/>
      <c r="K1813"/>
      <c r="L1813"/>
      <c r="M1813"/>
      <c r="N1813"/>
      <c r="O1813"/>
      <c r="P1813"/>
      <c r="Q1813"/>
      <c r="R1813"/>
      <c r="S1813"/>
      <c r="T1813"/>
      <c r="U1813"/>
      <c r="V1813"/>
      <c r="W1813"/>
      <c r="X1813"/>
      <c r="Y1813"/>
      <c r="Z1813"/>
      <c r="AA1813"/>
      <c r="AB1813"/>
      <c r="AC1813"/>
      <c r="AD1813"/>
      <c r="AE1813"/>
      <c r="AF1813"/>
      <c r="AG1813"/>
      <c r="AH1813"/>
    </row>
    <row r="1814" spans="2:34" s="7" customFormat="1">
      <c r="B1814"/>
      <c r="C1814"/>
      <c r="D1814"/>
      <c r="E1814"/>
      <c r="F1814"/>
      <c r="G1814"/>
      <c r="H1814"/>
      <c r="I1814"/>
      <c r="J1814"/>
      <c r="K1814"/>
      <c r="L1814"/>
      <c r="M1814"/>
      <c r="N1814"/>
      <c r="O1814"/>
      <c r="P1814"/>
      <c r="Q1814"/>
      <c r="R1814"/>
      <c r="S1814"/>
      <c r="T1814"/>
      <c r="U1814"/>
      <c r="V1814"/>
      <c r="W1814"/>
      <c r="X1814"/>
      <c r="Y1814"/>
      <c r="Z1814"/>
      <c r="AA1814"/>
      <c r="AB1814"/>
      <c r="AC1814"/>
      <c r="AD1814"/>
      <c r="AE1814"/>
      <c r="AF1814"/>
      <c r="AG1814"/>
      <c r="AH1814"/>
    </row>
    <row r="1815" spans="2:34" s="7" customFormat="1">
      <c r="B1815"/>
      <c r="C1815"/>
      <c r="D1815"/>
      <c r="E1815"/>
      <c r="F1815"/>
      <c r="G1815"/>
      <c r="H1815"/>
      <c r="I1815"/>
      <c r="J1815"/>
      <c r="K1815"/>
      <c r="L1815"/>
      <c r="M1815"/>
      <c r="N1815"/>
      <c r="O1815"/>
      <c r="P1815"/>
      <c r="Q1815"/>
      <c r="R1815"/>
      <c r="S1815"/>
      <c r="T1815"/>
      <c r="U1815"/>
      <c r="V1815"/>
      <c r="W1815"/>
      <c r="X1815"/>
      <c r="Y1815"/>
      <c r="Z1815"/>
      <c r="AA1815"/>
      <c r="AB1815"/>
      <c r="AC1815"/>
      <c r="AD1815"/>
      <c r="AE1815"/>
      <c r="AF1815"/>
      <c r="AG1815"/>
      <c r="AH1815"/>
    </row>
    <row r="1816" spans="2:34" s="7" customFormat="1">
      <c r="B1816"/>
      <c r="C1816"/>
      <c r="D1816"/>
      <c r="E1816"/>
      <c r="F1816"/>
      <c r="G1816"/>
      <c r="H1816"/>
      <c r="I1816"/>
      <c r="J1816"/>
      <c r="K1816"/>
      <c r="L1816"/>
      <c r="M1816"/>
      <c r="N1816"/>
      <c r="O1816"/>
      <c r="P1816"/>
      <c r="Q1816"/>
      <c r="R1816"/>
      <c r="S1816"/>
      <c r="T1816"/>
      <c r="U1816"/>
      <c r="V1816"/>
      <c r="W1816"/>
      <c r="X1816"/>
      <c r="Y1816"/>
      <c r="Z1816"/>
      <c r="AA1816"/>
      <c r="AB1816"/>
      <c r="AC1816"/>
      <c r="AD1816"/>
      <c r="AE1816"/>
      <c r="AF1816"/>
      <c r="AG1816"/>
      <c r="AH1816"/>
    </row>
    <row r="1817" spans="2:34" s="7" customFormat="1">
      <c r="B1817"/>
      <c r="C1817"/>
      <c r="D1817"/>
      <c r="E1817"/>
      <c r="F1817"/>
      <c r="G1817"/>
      <c r="H1817"/>
      <c r="I1817"/>
      <c r="J1817"/>
      <c r="K1817"/>
      <c r="L1817"/>
      <c r="M1817"/>
      <c r="N1817"/>
      <c r="O1817"/>
      <c r="P1817"/>
      <c r="Q1817"/>
      <c r="R1817"/>
      <c r="S1817"/>
      <c r="T1817"/>
      <c r="U1817"/>
      <c r="V1817"/>
      <c r="W1817"/>
      <c r="X1817"/>
      <c r="Y1817"/>
      <c r="Z1817"/>
      <c r="AA1817"/>
      <c r="AB1817"/>
      <c r="AC1817"/>
      <c r="AD1817"/>
      <c r="AE1817"/>
      <c r="AF1817"/>
      <c r="AG1817"/>
      <c r="AH1817"/>
    </row>
    <row r="1818" spans="2:34" s="7" customFormat="1">
      <c r="B1818"/>
      <c r="C1818"/>
      <c r="D1818"/>
      <c r="E1818"/>
      <c r="F1818"/>
      <c r="G1818"/>
      <c r="H1818"/>
      <c r="I1818"/>
      <c r="J1818"/>
      <c r="K1818"/>
      <c r="L1818"/>
      <c r="M1818"/>
      <c r="N1818"/>
      <c r="O1818"/>
      <c r="P1818"/>
      <c r="Q1818"/>
      <c r="R1818"/>
      <c r="S1818"/>
      <c r="T1818"/>
      <c r="U1818"/>
      <c r="V1818"/>
      <c r="W1818"/>
      <c r="X1818"/>
      <c r="Y1818"/>
      <c r="Z1818"/>
      <c r="AA1818"/>
      <c r="AB1818"/>
      <c r="AC1818"/>
      <c r="AD1818"/>
      <c r="AE1818"/>
      <c r="AF1818"/>
      <c r="AG1818"/>
      <c r="AH1818"/>
    </row>
    <row r="1819" spans="2:34" s="7" customFormat="1">
      <c r="B1819"/>
      <c r="C1819"/>
      <c r="D1819"/>
      <c r="E1819"/>
      <c r="F1819"/>
      <c r="G1819"/>
      <c r="H1819"/>
      <c r="I1819"/>
      <c r="J1819"/>
      <c r="K1819"/>
      <c r="L1819"/>
      <c r="M1819"/>
      <c r="N1819"/>
      <c r="O1819"/>
      <c r="P1819"/>
      <c r="Q1819"/>
      <c r="R1819"/>
      <c r="S1819"/>
      <c r="T1819"/>
      <c r="U1819"/>
      <c r="V1819"/>
      <c r="W1819"/>
      <c r="X1819"/>
      <c r="Y1819"/>
      <c r="Z1819"/>
      <c r="AA1819"/>
      <c r="AB1819"/>
      <c r="AC1819"/>
      <c r="AD1819"/>
      <c r="AE1819"/>
      <c r="AF1819"/>
      <c r="AG1819"/>
      <c r="AH1819"/>
    </row>
    <row r="1820" spans="2:34" s="7" customFormat="1">
      <c r="B1820"/>
      <c r="C1820"/>
      <c r="D1820"/>
      <c r="E1820"/>
      <c r="F1820"/>
      <c r="G1820"/>
      <c r="H1820"/>
      <c r="I1820"/>
      <c r="J1820"/>
      <c r="K1820"/>
      <c r="L1820"/>
      <c r="M1820"/>
      <c r="N1820"/>
      <c r="O1820"/>
      <c r="P1820"/>
      <c r="Q1820"/>
      <c r="R1820"/>
      <c r="S1820"/>
      <c r="T1820"/>
      <c r="U1820"/>
      <c r="V1820"/>
      <c r="W1820"/>
      <c r="X1820"/>
      <c r="Y1820"/>
      <c r="Z1820"/>
      <c r="AA1820"/>
      <c r="AB1820"/>
      <c r="AC1820"/>
      <c r="AD1820"/>
      <c r="AE1820"/>
      <c r="AF1820"/>
      <c r="AG1820"/>
      <c r="AH1820"/>
    </row>
    <row r="1821" spans="2:34" s="7" customFormat="1">
      <c r="B1821"/>
      <c r="C1821"/>
      <c r="D1821"/>
      <c r="E1821"/>
      <c r="F1821"/>
      <c r="G1821"/>
      <c r="H1821"/>
      <c r="I1821"/>
      <c r="J1821"/>
      <c r="K1821"/>
      <c r="L1821"/>
      <c r="M1821"/>
      <c r="N1821"/>
      <c r="O1821"/>
      <c r="P1821"/>
      <c r="Q1821"/>
      <c r="R1821"/>
      <c r="S1821"/>
      <c r="T1821"/>
      <c r="U1821"/>
      <c r="V1821"/>
      <c r="W1821"/>
      <c r="X1821"/>
      <c r="Y1821"/>
      <c r="Z1821"/>
      <c r="AA1821"/>
      <c r="AB1821"/>
      <c r="AC1821"/>
      <c r="AD1821"/>
      <c r="AE1821"/>
      <c r="AF1821"/>
      <c r="AG1821"/>
      <c r="AH1821"/>
    </row>
    <row r="1822" spans="2:34" s="7" customFormat="1">
      <c r="B1822"/>
      <c r="C1822"/>
      <c r="D1822"/>
      <c r="E1822"/>
      <c r="F1822"/>
      <c r="G1822"/>
      <c r="H1822"/>
      <c r="I1822"/>
      <c r="J1822"/>
      <c r="K1822"/>
      <c r="L1822"/>
      <c r="M1822"/>
      <c r="N1822"/>
      <c r="O1822"/>
      <c r="P1822"/>
      <c r="Q1822"/>
      <c r="R1822"/>
      <c r="S1822"/>
      <c r="T1822"/>
      <c r="U1822"/>
      <c r="V1822"/>
      <c r="W1822"/>
      <c r="X1822"/>
      <c r="Y1822"/>
      <c r="Z1822"/>
      <c r="AA1822"/>
      <c r="AB1822"/>
      <c r="AC1822"/>
      <c r="AD1822"/>
      <c r="AE1822"/>
      <c r="AF1822"/>
      <c r="AG1822"/>
      <c r="AH1822"/>
    </row>
    <row r="1823" spans="2:34" s="7" customFormat="1">
      <c r="B1823"/>
      <c r="C1823"/>
      <c r="D1823"/>
      <c r="E1823"/>
      <c r="F1823"/>
      <c r="G1823"/>
      <c r="H1823"/>
      <c r="I1823"/>
      <c r="J1823"/>
      <c r="K1823"/>
      <c r="L1823"/>
      <c r="M1823"/>
      <c r="N1823"/>
      <c r="O1823"/>
      <c r="P1823"/>
      <c r="Q1823"/>
      <c r="R1823"/>
      <c r="S1823"/>
      <c r="T1823"/>
      <c r="U1823"/>
      <c r="V1823"/>
      <c r="W1823"/>
      <c r="X1823"/>
      <c r="Y1823"/>
      <c r="Z1823"/>
      <c r="AA1823"/>
      <c r="AB1823"/>
      <c r="AC1823"/>
      <c r="AD1823"/>
      <c r="AE1823"/>
      <c r="AF1823"/>
      <c r="AG1823"/>
      <c r="AH1823"/>
    </row>
    <row r="1824" spans="2:34" s="7" customFormat="1">
      <c r="B1824"/>
      <c r="C1824"/>
      <c r="D1824"/>
      <c r="E1824"/>
      <c r="F1824"/>
      <c r="G1824"/>
      <c r="H1824"/>
      <c r="I1824"/>
      <c r="J1824"/>
      <c r="K1824"/>
      <c r="L1824"/>
      <c r="M1824"/>
      <c r="N1824"/>
      <c r="O1824"/>
      <c r="P1824"/>
      <c r="Q1824"/>
      <c r="R1824"/>
      <c r="S1824"/>
      <c r="T1824"/>
      <c r="U1824"/>
      <c r="V1824"/>
      <c r="W1824"/>
      <c r="X1824"/>
      <c r="Y1824"/>
      <c r="Z1824"/>
      <c r="AA1824"/>
      <c r="AB1824"/>
      <c r="AC1824"/>
      <c r="AD1824"/>
      <c r="AE1824"/>
      <c r="AF1824"/>
      <c r="AG1824"/>
      <c r="AH1824"/>
    </row>
    <row r="1825" spans="2:34" s="7" customFormat="1">
      <c r="B1825"/>
      <c r="C1825"/>
      <c r="D1825"/>
      <c r="E1825"/>
      <c r="F1825"/>
      <c r="G1825"/>
      <c r="H1825"/>
      <c r="I1825"/>
      <c r="J1825"/>
      <c r="K1825"/>
      <c r="L1825"/>
      <c r="M1825"/>
      <c r="N1825"/>
      <c r="O1825"/>
      <c r="P1825"/>
      <c r="Q1825"/>
      <c r="R1825"/>
      <c r="S1825"/>
      <c r="T1825"/>
      <c r="U1825"/>
      <c r="V1825"/>
      <c r="W1825"/>
      <c r="X1825"/>
      <c r="Y1825"/>
      <c r="Z1825"/>
      <c r="AA1825"/>
      <c r="AB1825"/>
      <c r="AC1825"/>
      <c r="AD1825"/>
      <c r="AE1825"/>
      <c r="AF1825"/>
      <c r="AG1825"/>
      <c r="AH1825"/>
    </row>
    <row r="1826" spans="2:34" s="7" customFormat="1">
      <c r="B1826"/>
      <c r="C1826"/>
      <c r="D1826"/>
      <c r="E1826"/>
      <c r="F1826"/>
      <c r="G1826"/>
      <c r="H1826"/>
      <c r="I1826"/>
      <c r="J1826"/>
      <c r="K1826"/>
      <c r="L1826"/>
      <c r="M1826"/>
      <c r="N1826"/>
      <c r="O1826"/>
      <c r="P1826"/>
      <c r="Q1826"/>
      <c r="R1826"/>
      <c r="S1826"/>
      <c r="T1826"/>
      <c r="U1826"/>
      <c r="V1826"/>
      <c r="W1826"/>
      <c r="X1826"/>
      <c r="Y1826"/>
      <c r="Z1826"/>
      <c r="AA1826"/>
      <c r="AB1826"/>
      <c r="AC1826"/>
      <c r="AD1826"/>
      <c r="AE1826"/>
      <c r="AF1826"/>
      <c r="AG1826"/>
      <c r="AH1826"/>
    </row>
    <row r="1827" spans="2:34" s="7" customFormat="1">
      <c r="B1827"/>
      <c r="C1827"/>
      <c r="D1827"/>
      <c r="E1827"/>
      <c r="F1827"/>
      <c r="G1827"/>
      <c r="H1827"/>
      <c r="I1827"/>
      <c r="J1827"/>
      <c r="K1827"/>
      <c r="L1827"/>
      <c r="M1827"/>
      <c r="N1827"/>
      <c r="O1827"/>
      <c r="P1827"/>
      <c r="Q1827"/>
      <c r="R1827"/>
      <c r="S1827"/>
      <c r="T1827"/>
      <c r="U1827"/>
      <c r="V1827"/>
      <c r="W1827"/>
      <c r="X1827"/>
      <c r="Y1827"/>
      <c r="Z1827"/>
      <c r="AA1827"/>
      <c r="AB1827"/>
      <c r="AC1827"/>
      <c r="AD1827"/>
      <c r="AE1827"/>
      <c r="AF1827"/>
      <c r="AG1827"/>
      <c r="AH1827"/>
    </row>
    <row r="1828" spans="2:34" s="7" customFormat="1">
      <c r="B1828"/>
      <c r="C1828"/>
      <c r="D1828"/>
      <c r="E1828"/>
      <c r="F1828"/>
      <c r="G1828"/>
      <c r="H1828"/>
      <c r="I1828"/>
      <c r="J1828"/>
      <c r="K1828"/>
      <c r="L1828"/>
      <c r="M1828"/>
      <c r="N1828"/>
      <c r="O1828"/>
      <c r="P1828"/>
      <c r="Q1828"/>
      <c r="R1828"/>
      <c r="S1828"/>
      <c r="T1828"/>
      <c r="U1828"/>
      <c r="V1828"/>
      <c r="W1828"/>
      <c r="X1828"/>
      <c r="Y1828"/>
      <c r="Z1828"/>
      <c r="AA1828"/>
      <c r="AB1828"/>
      <c r="AC1828"/>
      <c r="AD1828"/>
      <c r="AE1828"/>
      <c r="AF1828"/>
      <c r="AG1828"/>
      <c r="AH1828"/>
    </row>
    <row r="1829" spans="2:34" s="7" customFormat="1">
      <c r="B1829"/>
      <c r="C1829"/>
      <c r="D1829"/>
      <c r="E1829"/>
      <c r="F1829"/>
      <c r="G1829"/>
      <c r="H1829"/>
      <c r="I1829"/>
      <c r="J1829"/>
      <c r="K1829"/>
      <c r="L1829"/>
      <c r="M1829"/>
      <c r="N1829"/>
      <c r="O1829"/>
      <c r="P1829"/>
      <c r="Q1829"/>
      <c r="R1829"/>
      <c r="S1829"/>
      <c r="T1829"/>
      <c r="U1829"/>
      <c r="V1829"/>
      <c r="W1829"/>
      <c r="X1829"/>
      <c r="Y1829"/>
      <c r="Z1829"/>
      <c r="AA1829"/>
      <c r="AB1829"/>
      <c r="AC1829"/>
      <c r="AD1829"/>
      <c r="AE1829"/>
      <c r="AF1829"/>
      <c r="AG1829"/>
      <c r="AH1829"/>
    </row>
    <row r="1830" spans="2:34" s="7" customFormat="1">
      <c r="B1830"/>
      <c r="C1830"/>
      <c r="D1830"/>
      <c r="E1830"/>
      <c r="F1830"/>
      <c r="G1830"/>
      <c r="H1830"/>
      <c r="I1830"/>
      <c r="J1830"/>
      <c r="K1830"/>
      <c r="L1830"/>
      <c r="M1830"/>
      <c r="N1830"/>
      <c r="O1830"/>
      <c r="P1830"/>
      <c r="Q1830"/>
      <c r="R1830"/>
      <c r="S1830"/>
      <c r="T1830"/>
      <c r="U1830"/>
      <c r="V1830"/>
      <c r="W1830"/>
      <c r="X1830"/>
      <c r="Y1830"/>
      <c r="Z1830"/>
      <c r="AA1830"/>
      <c r="AB1830"/>
      <c r="AC1830"/>
      <c r="AD1830"/>
      <c r="AE1830"/>
      <c r="AF1830"/>
      <c r="AG1830"/>
      <c r="AH1830"/>
    </row>
    <row r="1831" spans="2:34" s="7" customFormat="1">
      <c r="B1831"/>
      <c r="C1831"/>
      <c r="D1831"/>
      <c r="E1831"/>
      <c r="F1831"/>
      <c r="G1831"/>
      <c r="H1831"/>
      <c r="I1831"/>
      <c r="J1831"/>
      <c r="K1831"/>
      <c r="L1831"/>
      <c r="M1831"/>
      <c r="N1831"/>
      <c r="O1831"/>
      <c r="P1831"/>
      <c r="Q1831"/>
      <c r="R1831"/>
      <c r="S1831"/>
      <c r="T1831"/>
      <c r="U1831"/>
      <c r="V1831"/>
      <c r="W1831"/>
      <c r="X1831"/>
      <c r="Y1831"/>
      <c r="Z1831"/>
      <c r="AA1831"/>
      <c r="AB1831"/>
      <c r="AC1831"/>
      <c r="AD1831"/>
      <c r="AE1831"/>
      <c r="AF1831"/>
      <c r="AG1831"/>
      <c r="AH1831"/>
    </row>
    <row r="1832" spans="2:34" s="7" customFormat="1">
      <c r="B1832"/>
      <c r="C1832"/>
      <c r="D1832"/>
      <c r="E1832"/>
      <c r="F1832"/>
      <c r="G1832"/>
      <c r="H1832"/>
      <c r="I1832"/>
      <c r="J1832"/>
      <c r="K1832"/>
      <c r="L1832"/>
      <c r="M1832"/>
      <c r="N1832"/>
      <c r="O1832"/>
      <c r="P1832"/>
      <c r="Q1832"/>
      <c r="R1832"/>
      <c r="S1832"/>
      <c r="T1832"/>
      <c r="U1832"/>
      <c r="V1832"/>
      <c r="W1832"/>
      <c r="X1832"/>
      <c r="Y1832"/>
      <c r="Z1832"/>
      <c r="AA1832"/>
      <c r="AB1832"/>
      <c r="AC1832"/>
      <c r="AD1832"/>
      <c r="AE1832"/>
      <c r="AF1832"/>
      <c r="AG1832"/>
      <c r="AH1832"/>
    </row>
    <row r="1833" spans="2:34" s="7" customFormat="1">
      <c r="B1833"/>
      <c r="C1833"/>
      <c r="D1833"/>
      <c r="E1833"/>
      <c r="F1833"/>
      <c r="G1833"/>
      <c r="H1833"/>
      <c r="I1833"/>
      <c r="J1833"/>
      <c r="K1833"/>
      <c r="L1833"/>
      <c r="M1833"/>
      <c r="N1833"/>
      <c r="O1833"/>
      <c r="P1833"/>
      <c r="Q1833"/>
      <c r="R1833"/>
      <c r="S1833"/>
      <c r="T1833"/>
      <c r="U1833"/>
      <c r="V1833"/>
      <c r="W1833"/>
      <c r="X1833"/>
      <c r="Y1833"/>
      <c r="Z1833"/>
      <c r="AA1833"/>
      <c r="AB1833"/>
      <c r="AC1833"/>
      <c r="AD1833"/>
      <c r="AE1833"/>
      <c r="AF1833"/>
      <c r="AG1833"/>
      <c r="AH1833"/>
    </row>
    <row r="1834" spans="2:34" s="7" customFormat="1">
      <c r="B1834"/>
      <c r="C1834"/>
      <c r="D1834"/>
      <c r="E1834"/>
      <c r="F1834"/>
      <c r="G1834"/>
      <c r="H1834"/>
      <c r="I1834"/>
      <c r="J1834"/>
      <c r="K1834"/>
      <c r="L1834"/>
      <c r="M1834"/>
      <c r="N1834"/>
      <c r="O1834"/>
      <c r="P1834"/>
      <c r="Q1834"/>
      <c r="R1834"/>
      <c r="S1834"/>
      <c r="T1834"/>
      <c r="U1834"/>
      <c r="V1834"/>
      <c r="W1834"/>
      <c r="X1834"/>
      <c r="Y1834"/>
      <c r="Z1834"/>
      <c r="AA1834"/>
      <c r="AB1834"/>
      <c r="AC1834"/>
      <c r="AD1834"/>
      <c r="AE1834"/>
      <c r="AF1834"/>
      <c r="AG1834"/>
      <c r="AH1834"/>
    </row>
    <row r="1835" spans="2:34" s="7" customFormat="1">
      <c r="B1835"/>
      <c r="C1835"/>
      <c r="D1835"/>
      <c r="E1835"/>
      <c r="F1835"/>
      <c r="G1835"/>
      <c r="H1835"/>
      <c r="I1835"/>
      <c r="J1835"/>
      <c r="K1835"/>
      <c r="L1835"/>
      <c r="M1835"/>
      <c r="N1835"/>
      <c r="O1835"/>
      <c r="P1835"/>
      <c r="Q1835"/>
      <c r="R1835"/>
      <c r="S1835"/>
      <c r="T1835"/>
      <c r="U1835"/>
      <c r="V1835"/>
      <c r="W1835"/>
      <c r="X1835"/>
      <c r="Y1835"/>
      <c r="Z1835"/>
      <c r="AA1835"/>
      <c r="AB1835"/>
      <c r="AC1835"/>
      <c r="AD1835"/>
      <c r="AE1835"/>
      <c r="AF1835"/>
      <c r="AG1835"/>
      <c r="AH1835"/>
    </row>
    <row r="1836" spans="2:34" s="7" customFormat="1">
      <c r="B1836"/>
      <c r="C1836"/>
      <c r="D1836"/>
      <c r="E1836"/>
      <c r="F1836"/>
      <c r="G1836"/>
      <c r="H1836"/>
      <c r="I1836"/>
      <c r="J1836"/>
      <c r="K1836"/>
      <c r="L1836"/>
      <c r="M1836"/>
      <c r="N1836"/>
      <c r="O1836"/>
      <c r="P1836"/>
      <c r="Q1836"/>
      <c r="R1836"/>
      <c r="S1836"/>
      <c r="T1836"/>
      <c r="U1836"/>
      <c r="V1836"/>
      <c r="W1836"/>
      <c r="X1836"/>
      <c r="Y1836"/>
      <c r="Z1836"/>
      <c r="AA1836"/>
      <c r="AB1836"/>
      <c r="AC1836"/>
      <c r="AD1836"/>
      <c r="AE1836"/>
      <c r="AF1836"/>
      <c r="AG1836"/>
      <c r="AH1836"/>
    </row>
    <row r="1837" spans="2:34" s="7" customFormat="1">
      <c r="B1837"/>
      <c r="C1837"/>
      <c r="D1837"/>
      <c r="E1837"/>
      <c r="F1837"/>
      <c r="G1837"/>
      <c r="H1837"/>
      <c r="I1837"/>
      <c r="J1837"/>
      <c r="K1837"/>
      <c r="L1837"/>
      <c r="M1837"/>
      <c r="N1837"/>
      <c r="O1837"/>
      <c r="P1837"/>
      <c r="Q1837"/>
      <c r="R1837"/>
      <c r="S1837"/>
      <c r="T1837"/>
      <c r="U1837"/>
      <c r="V1837"/>
      <c r="W1837"/>
      <c r="X1837"/>
      <c r="Y1837"/>
      <c r="Z1837"/>
      <c r="AA1837"/>
      <c r="AB1837"/>
      <c r="AC1837"/>
      <c r="AD1837"/>
      <c r="AE1837"/>
      <c r="AF1837"/>
      <c r="AG1837"/>
      <c r="AH1837"/>
    </row>
    <row r="1838" spans="2:34" s="7" customFormat="1">
      <c r="B1838"/>
      <c r="C1838"/>
      <c r="D1838"/>
      <c r="E1838"/>
      <c r="F1838"/>
      <c r="G1838"/>
      <c r="H1838"/>
      <c r="I1838"/>
      <c r="J1838"/>
      <c r="K1838"/>
      <c r="L1838"/>
      <c r="M1838"/>
      <c r="N1838"/>
      <c r="O1838"/>
      <c r="P1838"/>
      <c r="Q1838"/>
      <c r="R1838"/>
      <c r="S1838"/>
      <c r="T1838"/>
      <c r="U1838"/>
      <c r="V1838"/>
      <c r="W1838"/>
      <c r="X1838"/>
      <c r="Y1838"/>
      <c r="Z1838"/>
      <c r="AA1838"/>
      <c r="AB1838"/>
      <c r="AC1838"/>
      <c r="AD1838"/>
      <c r="AE1838"/>
      <c r="AF1838"/>
      <c r="AG1838"/>
      <c r="AH1838"/>
    </row>
    <row r="1839" spans="2:34" s="7" customFormat="1">
      <c r="B1839"/>
      <c r="C1839"/>
      <c r="D1839"/>
      <c r="E1839"/>
      <c r="F1839"/>
      <c r="G1839"/>
      <c r="H1839"/>
      <c r="I1839"/>
      <c r="J1839"/>
      <c r="K1839"/>
      <c r="L1839"/>
      <c r="M1839"/>
      <c r="N1839"/>
      <c r="O1839"/>
      <c r="P1839"/>
      <c r="Q1839"/>
      <c r="R1839"/>
      <c r="S1839"/>
      <c r="T1839"/>
      <c r="U1839"/>
      <c r="V1839"/>
      <c r="W1839"/>
      <c r="X1839"/>
      <c r="Y1839"/>
      <c r="Z1839"/>
      <c r="AA1839"/>
      <c r="AB1839"/>
      <c r="AC1839"/>
      <c r="AD1839"/>
      <c r="AE1839"/>
      <c r="AF1839"/>
      <c r="AG1839"/>
      <c r="AH1839"/>
    </row>
    <row r="1840" spans="2:34" s="7" customFormat="1">
      <c r="B1840"/>
      <c r="C1840"/>
      <c r="D1840"/>
      <c r="E1840"/>
      <c r="F1840"/>
      <c r="G1840"/>
      <c r="H1840"/>
      <c r="I1840"/>
      <c r="J1840"/>
      <c r="K1840"/>
      <c r="L1840"/>
      <c r="M1840"/>
      <c r="N1840"/>
      <c r="O1840"/>
      <c r="P1840"/>
      <c r="Q1840"/>
      <c r="R1840"/>
      <c r="S1840"/>
      <c r="T1840"/>
      <c r="U1840"/>
      <c r="V1840"/>
      <c r="W1840"/>
      <c r="X1840"/>
      <c r="Y1840"/>
      <c r="Z1840"/>
      <c r="AA1840"/>
      <c r="AB1840"/>
      <c r="AC1840"/>
      <c r="AD1840"/>
      <c r="AE1840"/>
      <c r="AF1840"/>
      <c r="AG1840"/>
      <c r="AH1840"/>
    </row>
    <row r="1841" spans="2:34" s="7" customFormat="1">
      <c r="B1841"/>
      <c r="C1841"/>
      <c r="D1841"/>
      <c r="E1841"/>
      <c r="F1841"/>
      <c r="G1841"/>
      <c r="H1841"/>
      <c r="I1841"/>
      <c r="J1841"/>
      <c r="K1841"/>
      <c r="L1841"/>
      <c r="M1841"/>
      <c r="N1841"/>
      <c r="O1841"/>
      <c r="P1841"/>
      <c r="Q1841"/>
      <c r="R1841"/>
      <c r="S1841"/>
      <c r="T1841"/>
      <c r="U1841"/>
      <c r="V1841"/>
      <c r="W1841"/>
      <c r="X1841"/>
      <c r="Y1841"/>
      <c r="Z1841"/>
      <c r="AA1841"/>
      <c r="AB1841"/>
      <c r="AC1841"/>
      <c r="AD1841"/>
      <c r="AE1841"/>
      <c r="AF1841"/>
      <c r="AG1841"/>
      <c r="AH1841"/>
    </row>
    <row r="1842" spans="2:34" s="7" customFormat="1">
      <c r="B1842"/>
      <c r="C1842"/>
      <c r="D1842"/>
      <c r="E1842"/>
      <c r="F1842"/>
      <c r="G1842"/>
      <c r="H1842"/>
      <c r="I1842"/>
      <c r="J1842"/>
      <c r="K1842"/>
      <c r="L1842"/>
      <c r="M1842"/>
      <c r="N1842"/>
      <c r="O1842"/>
      <c r="P1842"/>
      <c r="Q1842"/>
      <c r="R1842"/>
      <c r="S1842"/>
      <c r="T1842"/>
      <c r="U1842"/>
      <c r="V1842"/>
      <c r="W1842"/>
      <c r="X1842"/>
      <c r="Y1842"/>
      <c r="Z1842"/>
      <c r="AA1842"/>
      <c r="AB1842"/>
      <c r="AC1842"/>
      <c r="AD1842"/>
      <c r="AE1842"/>
      <c r="AF1842"/>
      <c r="AG1842"/>
      <c r="AH1842"/>
    </row>
    <row r="1843" spans="2:34" s="7" customFormat="1">
      <c r="B1843"/>
      <c r="C1843"/>
      <c r="D1843"/>
      <c r="E1843"/>
      <c r="F1843"/>
      <c r="G1843"/>
      <c r="H1843"/>
      <c r="I1843"/>
      <c r="J1843"/>
      <c r="K1843"/>
      <c r="L1843"/>
      <c r="M1843"/>
      <c r="N1843"/>
      <c r="O1843"/>
      <c r="P1843"/>
      <c r="Q1843"/>
      <c r="R1843"/>
      <c r="S1843"/>
      <c r="T1843"/>
      <c r="U1843"/>
      <c r="V1843"/>
      <c r="W1843"/>
      <c r="X1843"/>
      <c r="Y1843"/>
      <c r="Z1843"/>
      <c r="AA1843"/>
      <c r="AB1843"/>
      <c r="AC1843"/>
      <c r="AD1843"/>
      <c r="AE1843"/>
      <c r="AF1843"/>
      <c r="AG1843"/>
      <c r="AH1843"/>
    </row>
    <row r="1844" spans="2:34" s="7" customFormat="1">
      <c r="B1844"/>
      <c r="C1844"/>
      <c r="D1844"/>
      <c r="E1844"/>
      <c r="F1844"/>
      <c r="G1844"/>
      <c r="H1844"/>
      <c r="I1844"/>
      <c r="J1844"/>
      <c r="K1844"/>
      <c r="L1844"/>
      <c r="M1844"/>
      <c r="N1844"/>
      <c r="O1844"/>
      <c r="P1844"/>
      <c r="Q1844"/>
      <c r="R1844"/>
      <c r="S1844"/>
      <c r="T1844"/>
      <c r="U1844"/>
      <c r="V1844"/>
      <c r="W1844"/>
      <c r="X1844"/>
      <c r="Y1844"/>
      <c r="Z1844"/>
      <c r="AA1844"/>
      <c r="AB1844"/>
      <c r="AC1844"/>
      <c r="AD1844"/>
      <c r="AE1844"/>
      <c r="AF1844"/>
      <c r="AG1844"/>
      <c r="AH1844"/>
    </row>
    <row r="1845" spans="2:34" s="7" customFormat="1">
      <c r="B1845"/>
      <c r="C1845"/>
      <c r="D1845"/>
      <c r="E1845"/>
      <c r="F1845"/>
      <c r="G1845"/>
      <c r="H1845"/>
      <c r="I1845"/>
      <c r="J1845"/>
      <c r="K1845"/>
      <c r="L1845"/>
      <c r="M1845"/>
      <c r="N1845"/>
      <c r="O1845"/>
      <c r="P1845"/>
      <c r="Q1845"/>
      <c r="R1845"/>
      <c r="S1845"/>
      <c r="T1845"/>
      <c r="U1845"/>
      <c r="V1845"/>
      <c r="W1845"/>
      <c r="X1845"/>
      <c r="Y1845"/>
      <c r="Z1845"/>
      <c r="AA1845"/>
      <c r="AB1845"/>
      <c r="AC1845"/>
      <c r="AD1845"/>
      <c r="AE1845"/>
      <c r="AF1845"/>
      <c r="AG1845"/>
      <c r="AH1845"/>
    </row>
    <row r="1846" spans="2:34" s="7" customFormat="1">
      <c r="B1846"/>
      <c r="C1846"/>
      <c r="D1846"/>
      <c r="E1846"/>
      <c r="F1846"/>
      <c r="G1846"/>
      <c r="H1846"/>
      <c r="I1846"/>
      <c r="J1846"/>
      <c r="K1846"/>
      <c r="L1846"/>
      <c r="M1846"/>
      <c r="N1846"/>
      <c r="O1846"/>
      <c r="P1846"/>
      <c r="Q1846"/>
      <c r="R1846"/>
      <c r="S1846"/>
      <c r="T1846"/>
      <c r="U1846"/>
      <c r="V1846"/>
      <c r="W1846"/>
      <c r="X1846"/>
      <c r="Y1846"/>
      <c r="Z1846"/>
      <c r="AA1846"/>
      <c r="AB1846"/>
      <c r="AC1846"/>
      <c r="AD1846"/>
      <c r="AE1846"/>
      <c r="AF1846"/>
      <c r="AG1846"/>
      <c r="AH1846"/>
    </row>
    <row r="1847" spans="2:34" s="7" customFormat="1">
      <c r="B1847"/>
      <c r="C1847"/>
      <c r="D1847"/>
      <c r="E1847"/>
      <c r="F1847"/>
      <c r="G1847"/>
      <c r="H1847"/>
      <c r="I1847"/>
      <c r="J1847"/>
      <c r="K1847"/>
      <c r="L1847"/>
      <c r="M1847"/>
      <c r="N1847"/>
      <c r="O1847"/>
      <c r="P1847"/>
      <c r="Q1847"/>
      <c r="R1847"/>
      <c r="S1847"/>
      <c r="T1847"/>
      <c r="U1847"/>
      <c r="V1847"/>
      <c r="W1847"/>
      <c r="X1847"/>
      <c r="Y1847"/>
      <c r="Z1847"/>
      <c r="AA1847"/>
      <c r="AB1847"/>
      <c r="AC1847"/>
      <c r="AD1847"/>
      <c r="AE1847"/>
      <c r="AF1847"/>
      <c r="AG1847"/>
      <c r="AH1847"/>
    </row>
    <row r="1848" spans="2:34" s="7" customFormat="1">
      <c r="B1848"/>
      <c r="C1848"/>
      <c r="D1848"/>
      <c r="E1848"/>
      <c r="F1848"/>
      <c r="G1848"/>
      <c r="H1848"/>
      <c r="I1848"/>
      <c r="J1848"/>
      <c r="K1848"/>
      <c r="L1848"/>
      <c r="M1848"/>
      <c r="N1848"/>
      <c r="O1848"/>
      <c r="P1848"/>
      <c r="Q1848"/>
      <c r="R1848"/>
      <c r="S1848"/>
      <c r="T1848"/>
      <c r="U1848"/>
      <c r="V1848"/>
      <c r="W1848"/>
      <c r="X1848"/>
      <c r="Y1848"/>
      <c r="Z1848"/>
      <c r="AA1848"/>
      <c r="AB1848"/>
      <c r="AC1848"/>
      <c r="AD1848"/>
      <c r="AE1848"/>
      <c r="AF1848"/>
      <c r="AG1848"/>
      <c r="AH1848"/>
    </row>
    <row r="1849" spans="2:34" s="7" customFormat="1">
      <c r="B1849"/>
      <c r="C1849"/>
      <c r="D1849"/>
      <c r="E1849"/>
      <c r="F1849"/>
      <c r="G1849"/>
      <c r="H1849"/>
      <c r="I1849"/>
      <c r="J1849"/>
      <c r="K1849"/>
      <c r="L1849"/>
      <c r="M1849"/>
      <c r="N1849"/>
      <c r="O1849"/>
      <c r="P1849"/>
      <c r="Q1849"/>
      <c r="R1849"/>
      <c r="S1849"/>
      <c r="T1849"/>
      <c r="U1849"/>
      <c r="V1849"/>
      <c r="W1849"/>
      <c r="X1849"/>
      <c r="Y1849"/>
      <c r="Z1849"/>
      <c r="AA1849"/>
      <c r="AB1849"/>
      <c r="AC1849"/>
      <c r="AD1849"/>
      <c r="AE1849"/>
      <c r="AF1849"/>
      <c r="AG1849"/>
      <c r="AH1849"/>
    </row>
    <row r="1850" spans="2:34" s="7" customFormat="1">
      <c r="B1850"/>
      <c r="C1850"/>
      <c r="D1850"/>
      <c r="E1850"/>
      <c r="F1850"/>
      <c r="G1850"/>
      <c r="H1850"/>
      <c r="I1850"/>
      <c r="J1850"/>
      <c r="K1850"/>
      <c r="L1850"/>
      <c r="M1850"/>
      <c r="N1850"/>
      <c r="O1850"/>
      <c r="P1850"/>
      <c r="Q1850"/>
      <c r="R1850"/>
      <c r="S1850"/>
      <c r="T1850"/>
      <c r="U1850"/>
      <c r="V1850"/>
      <c r="W1850"/>
      <c r="X1850"/>
      <c r="Y1850"/>
      <c r="Z1850"/>
      <c r="AA1850"/>
      <c r="AB1850"/>
      <c r="AC1850"/>
      <c r="AD1850"/>
      <c r="AE1850"/>
      <c r="AF1850"/>
      <c r="AG1850"/>
      <c r="AH1850"/>
    </row>
    <row r="1851" spans="2:34" s="7" customFormat="1">
      <c r="B1851"/>
      <c r="C1851"/>
      <c r="D1851"/>
      <c r="E1851"/>
      <c r="F1851"/>
      <c r="G1851"/>
      <c r="H1851"/>
      <c r="I1851"/>
      <c r="J1851"/>
      <c r="K1851"/>
      <c r="L1851"/>
      <c r="M1851"/>
      <c r="N1851"/>
      <c r="O1851"/>
      <c r="P1851"/>
      <c r="Q1851"/>
      <c r="R1851"/>
      <c r="S1851"/>
      <c r="T1851"/>
      <c r="U1851"/>
      <c r="V1851"/>
      <c r="W1851"/>
      <c r="X1851"/>
      <c r="Y1851"/>
      <c r="Z1851"/>
      <c r="AA1851"/>
      <c r="AB1851"/>
      <c r="AC1851"/>
      <c r="AD1851"/>
      <c r="AE1851"/>
      <c r="AF1851"/>
      <c r="AG1851"/>
      <c r="AH1851"/>
    </row>
    <row r="1852" spans="2:34" s="7" customFormat="1">
      <c r="B1852"/>
      <c r="C1852"/>
      <c r="D1852"/>
      <c r="E1852"/>
      <c r="F1852"/>
      <c r="G1852"/>
      <c r="H1852"/>
      <c r="I1852"/>
      <c r="J1852"/>
      <c r="K1852"/>
      <c r="L1852"/>
      <c r="M1852"/>
      <c r="N1852"/>
      <c r="O1852"/>
      <c r="P1852"/>
      <c r="Q1852"/>
      <c r="R1852"/>
      <c r="S1852"/>
      <c r="T1852"/>
      <c r="U1852"/>
      <c r="V1852"/>
      <c r="W1852"/>
      <c r="X1852"/>
      <c r="Y1852"/>
      <c r="Z1852"/>
      <c r="AA1852"/>
      <c r="AB1852"/>
      <c r="AC1852"/>
      <c r="AD1852"/>
      <c r="AE1852"/>
      <c r="AF1852"/>
      <c r="AG1852"/>
      <c r="AH1852"/>
    </row>
    <row r="1853" spans="2:34" s="7" customFormat="1">
      <c r="B1853"/>
      <c r="C1853"/>
      <c r="D1853"/>
      <c r="E1853"/>
      <c r="F1853"/>
      <c r="G1853"/>
      <c r="H1853"/>
      <c r="I1853"/>
      <c r="J1853"/>
      <c r="K1853"/>
      <c r="L1853"/>
      <c r="M1853"/>
      <c r="N1853"/>
      <c r="O1853"/>
      <c r="P1853"/>
      <c r="Q1853"/>
      <c r="R1853"/>
      <c r="S1853"/>
      <c r="T1853"/>
      <c r="U1853"/>
      <c r="V1853"/>
      <c r="W1853"/>
      <c r="X1853"/>
      <c r="Y1853"/>
      <c r="Z1853"/>
      <c r="AA1853"/>
      <c r="AB1853"/>
      <c r="AC1853"/>
      <c r="AD1853"/>
      <c r="AE1853"/>
      <c r="AF1853"/>
      <c r="AG1853"/>
      <c r="AH1853"/>
    </row>
    <row r="1854" spans="2:34" s="7" customFormat="1">
      <c r="B1854"/>
      <c r="C1854"/>
      <c r="D1854"/>
      <c r="E1854"/>
      <c r="F1854"/>
      <c r="G1854"/>
      <c r="H1854"/>
      <c r="I1854"/>
      <c r="J1854"/>
      <c r="K1854"/>
      <c r="L1854"/>
      <c r="M1854"/>
      <c r="N1854"/>
      <c r="O1854"/>
      <c r="P1854"/>
      <c r="Q1854"/>
      <c r="R1854"/>
      <c r="S1854"/>
      <c r="T1854"/>
      <c r="U1854"/>
      <c r="V1854"/>
      <c r="W1854"/>
      <c r="X1854"/>
      <c r="Y1854"/>
      <c r="Z1854"/>
      <c r="AA1854"/>
      <c r="AB1854"/>
      <c r="AC1854"/>
      <c r="AD1854"/>
      <c r="AE1854"/>
      <c r="AF1854"/>
      <c r="AG1854"/>
      <c r="AH1854"/>
    </row>
    <row r="1855" spans="2:34" s="7" customFormat="1">
      <c r="B1855"/>
      <c r="C1855"/>
      <c r="D1855"/>
      <c r="E1855"/>
      <c r="F1855"/>
      <c r="G1855"/>
      <c r="H1855"/>
      <c r="I1855"/>
      <c r="J1855"/>
      <c r="K1855"/>
      <c r="L1855"/>
      <c r="M1855"/>
      <c r="N1855"/>
      <c r="O1855"/>
      <c r="P1855"/>
      <c r="Q1855"/>
      <c r="R1855"/>
      <c r="S1855"/>
      <c r="T1855"/>
      <c r="U1855"/>
      <c r="V1855"/>
      <c r="W1855"/>
      <c r="X1855"/>
      <c r="Y1855"/>
      <c r="Z1855"/>
      <c r="AA1855"/>
      <c r="AB1855"/>
      <c r="AC1855"/>
      <c r="AD1855"/>
      <c r="AE1855"/>
      <c r="AF1855"/>
      <c r="AG1855"/>
      <c r="AH1855"/>
    </row>
    <row r="1856" spans="2:34" s="7" customFormat="1">
      <c r="B1856"/>
      <c r="C1856"/>
      <c r="D1856"/>
      <c r="E1856"/>
      <c r="F1856"/>
      <c r="G1856"/>
      <c r="H1856"/>
      <c r="I1856"/>
      <c r="J1856"/>
      <c r="K1856"/>
      <c r="L1856"/>
      <c r="M1856"/>
      <c r="N1856"/>
      <c r="O1856"/>
      <c r="P1856"/>
      <c r="Q1856"/>
      <c r="R1856"/>
      <c r="S1856"/>
      <c r="T1856"/>
      <c r="U1856"/>
      <c r="V1856"/>
      <c r="W1856"/>
      <c r="X1856"/>
      <c r="Y1856"/>
      <c r="Z1856"/>
      <c r="AA1856"/>
      <c r="AB1856"/>
      <c r="AC1856"/>
      <c r="AD1856"/>
      <c r="AE1856"/>
      <c r="AF1856"/>
      <c r="AG1856"/>
      <c r="AH1856"/>
    </row>
    <row r="1857" spans="2:34" s="7" customFormat="1">
      <c r="B1857"/>
      <c r="C1857"/>
      <c r="D1857"/>
      <c r="E1857"/>
      <c r="F1857"/>
      <c r="G1857"/>
      <c r="H1857"/>
      <c r="I1857"/>
      <c r="J1857"/>
      <c r="K1857"/>
      <c r="L1857"/>
      <c r="M1857"/>
      <c r="N1857"/>
      <c r="O1857"/>
      <c r="P1857"/>
      <c r="Q1857"/>
      <c r="R1857"/>
      <c r="S1857"/>
      <c r="T1857"/>
      <c r="U1857"/>
      <c r="V1857"/>
      <c r="W1857"/>
      <c r="X1857"/>
      <c r="Y1857"/>
      <c r="Z1857"/>
      <c r="AA1857"/>
      <c r="AB1857"/>
      <c r="AC1857"/>
      <c r="AD1857"/>
      <c r="AE1857"/>
      <c r="AF1857"/>
      <c r="AG1857"/>
      <c r="AH1857"/>
    </row>
    <row r="1858" spans="2:34" s="7" customFormat="1">
      <c r="B1858"/>
      <c r="C1858"/>
      <c r="D1858"/>
      <c r="E1858"/>
      <c r="F1858"/>
      <c r="G1858"/>
      <c r="H1858"/>
      <c r="I1858"/>
      <c r="J1858"/>
      <c r="K1858"/>
      <c r="L1858"/>
      <c r="M1858"/>
      <c r="N1858"/>
      <c r="O1858"/>
      <c r="P1858"/>
      <c r="Q1858"/>
      <c r="R1858"/>
      <c r="S1858"/>
      <c r="T1858"/>
      <c r="U1858"/>
      <c r="V1858"/>
      <c r="W1858"/>
      <c r="X1858"/>
      <c r="Y1858"/>
      <c r="Z1858"/>
      <c r="AA1858"/>
      <c r="AB1858"/>
      <c r="AC1858"/>
      <c r="AD1858"/>
      <c r="AE1858"/>
      <c r="AF1858"/>
      <c r="AG1858"/>
      <c r="AH1858"/>
    </row>
    <row r="1859" spans="2:34" s="7" customFormat="1">
      <c r="B1859"/>
      <c r="C1859"/>
      <c r="D1859"/>
      <c r="E1859"/>
      <c r="F1859"/>
      <c r="G1859"/>
      <c r="H1859"/>
      <c r="I1859"/>
      <c r="J1859"/>
      <c r="K1859"/>
      <c r="L1859"/>
      <c r="M1859"/>
      <c r="N1859"/>
      <c r="O1859"/>
      <c r="P1859"/>
      <c r="Q1859"/>
      <c r="R1859"/>
      <c r="S1859"/>
      <c r="T1859"/>
      <c r="U1859"/>
      <c r="V1859"/>
      <c r="W1859"/>
      <c r="X1859"/>
      <c r="Y1859"/>
      <c r="Z1859"/>
      <c r="AA1859"/>
      <c r="AB1859"/>
      <c r="AC1859"/>
      <c r="AD1859"/>
      <c r="AE1859"/>
      <c r="AF1859"/>
      <c r="AG1859"/>
      <c r="AH1859"/>
    </row>
    <row r="1860" spans="2:34" s="7" customFormat="1">
      <c r="B1860"/>
      <c r="C1860"/>
      <c r="D1860"/>
      <c r="E1860"/>
      <c r="F1860"/>
      <c r="G1860"/>
      <c r="H1860"/>
      <c r="I1860"/>
      <c r="J1860"/>
      <c r="K1860"/>
      <c r="L1860"/>
      <c r="M1860"/>
      <c r="N1860"/>
      <c r="O1860"/>
      <c r="P1860"/>
      <c r="Q1860"/>
      <c r="R1860"/>
      <c r="S1860"/>
      <c r="T1860"/>
      <c r="U1860"/>
      <c r="V1860"/>
      <c r="W1860"/>
      <c r="X1860"/>
      <c r="Y1860"/>
      <c r="Z1860"/>
      <c r="AA1860"/>
      <c r="AB1860"/>
      <c r="AC1860"/>
      <c r="AD1860"/>
      <c r="AE1860"/>
      <c r="AF1860"/>
      <c r="AG1860"/>
      <c r="AH1860"/>
    </row>
    <row r="1861" spans="2:34" s="7" customFormat="1">
      <c r="B1861"/>
      <c r="C1861"/>
      <c r="D1861"/>
      <c r="E1861"/>
      <c r="F1861"/>
      <c r="G1861"/>
      <c r="H1861"/>
      <c r="I1861"/>
      <c r="J1861"/>
      <c r="K1861"/>
      <c r="L1861"/>
      <c r="M1861"/>
      <c r="N1861"/>
      <c r="O1861"/>
      <c r="P1861"/>
      <c r="Q1861"/>
      <c r="R1861"/>
      <c r="S1861"/>
      <c r="T1861"/>
      <c r="U1861"/>
      <c r="V1861"/>
      <c r="W1861"/>
      <c r="X1861"/>
      <c r="Y1861"/>
      <c r="Z1861"/>
      <c r="AA1861"/>
      <c r="AB1861"/>
      <c r="AC1861"/>
      <c r="AD1861"/>
      <c r="AE1861"/>
      <c r="AF1861"/>
      <c r="AG1861"/>
      <c r="AH1861"/>
    </row>
    <row r="1862" spans="2:34" s="7" customFormat="1">
      <c r="B1862"/>
      <c r="C1862"/>
      <c r="D1862"/>
      <c r="E1862"/>
      <c r="F1862"/>
      <c r="G1862"/>
      <c r="H1862"/>
      <c r="I1862"/>
      <c r="J1862"/>
      <c r="K1862"/>
      <c r="L1862"/>
      <c r="M1862"/>
      <c r="N1862"/>
      <c r="O1862"/>
      <c r="P1862"/>
      <c r="Q1862"/>
      <c r="R1862"/>
      <c r="S1862"/>
      <c r="T1862"/>
      <c r="U1862"/>
      <c r="V1862"/>
      <c r="W1862"/>
      <c r="X1862"/>
      <c r="Y1862"/>
      <c r="Z1862"/>
      <c r="AA1862"/>
      <c r="AB1862"/>
      <c r="AC1862"/>
      <c r="AD1862"/>
      <c r="AE1862"/>
      <c r="AF1862"/>
      <c r="AG1862"/>
      <c r="AH1862"/>
    </row>
    <row r="1863" spans="2:34" s="7" customFormat="1">
      <c r="B1863"/>
      <c r="C1863"/>
      <c r="D1863"/>
      <c r="E1863"/>
      <c r="F1863"/>
      <c r="G1863"/>
      <c r="H1863"/>
      <c r="I1863"/>
      <c r="J1863"/>
      <c r="K1863"/>
      <c r="L1863"/>
      <c r="M1863"/>
      <c r="N1863"/>
      <c r="O1863"/>
      <c r="P1863"/>
      <c r="Q1863"/>
      <c r="R1863"/>
      <c r="S1863"/>
      <c r="T1863"/>
      <c r="U1863"/>
      <c r="V1863"/>
      <c r="W1863"/>
      <c r="X1863"/>
      <c r="Y1863"/>
      <c r="Z1863"/>
      <c r="AA1863"/>
      <c r="AB1863"/>
      <c r="AC1863"/>
      <c r="AD1863"/>
      <c r="AE1863"/>
      <c r="AF1863"/>
      <c r="AG1863"/>
      <c r="AH1863"/>
    </row>
    <row r="1864" spans="2:34" s="7" customFormat="1">
      <c r="B1864"/>
      <c r="C1864"/>
      <c r="D1864"/>
      <c r="E1864"/>
      <c r="F1864"/>
      <c r="G1864"/>
      <c r="H1864"/>
      <c r="I1864"/>
      <c r="J1864"/>
      <c r="K1864"/>
      <c r="L1864"/>
      <c r="M1864"/>
      <c r="N1864"/>
      <c r="O1864"/>
      <c r="P1864"/>
      <c r="Q1864"/>
      <c r="R1864"/>
      <c r="S1864"/>
      <c r="T1864"/>
      <c r="U1864"/>
      <c r="V1864"/>
      <c r="W1864"/>
      <c r="X1864"/>
      <c r="Y1864"/>
      <c r="Z1864"/>
      <c r="AA1864"/>
      <c r="AB1864"/>
      <c r="AC1864"/>
      <c r="AD1864"/>
      <c r="AE1864"/>
      <c r="AF1864"/>
      <c r="AG1864"/>
      <c r="AH1864"/>
    </row>
    <row r="1865" spans="2:34" s="7" customFormat="1">
      <c r="B1865"/>
      <c r="C1865"/>
      <c r="D1865"/>
      <c r="E1865"/>
      <c r="F1865"/>
      <c r="G1865"/>
      <c r="H1865"/>
      <c r="I1865"/>
      <c r="J1865"/>
      <c r="K1865"/>
      <c r="L1865"/>
      <c r="M1865"/>
      <c r="N1865"/>
      <c r="O1865"/>
      <c r="P1865"/>
      <c r="Q1865"/>
      <c r="R1865"/>
      <c r="S1865"/>
      <c r="T1865"/>
      <c r="U1865"/>
      <c r="V1865"/>
      <c r="W1865"/>
      <c r="X1865"/>
      <c r="Y1865"/>
      <c r="Z1865"/>
      <c r="AA1865"/>
      <c r="AB1865"/>
      <c r="AC1865"/>
      <c r="AD1865"/>
      <c r="AE1865"/>
      <c r="AF1865"/>
      <c r="AG1865"/>
      <c r="AH1865"/>
    </row>
    <row r="1866" spans="2:34" s="7" customFormat="1">
      <c r="B1866"/>
      <c r="C1866"/>
      <c r="D1866"/>
      <c r="E1866"/>
      <c r="F1866"/>
      <c r="G1866"/>
      <c r="H1866"/>
      <c r="I1866"/>
      <c r="J1866"/>
      <c r="K1866"/>
      <c r="L1866"/>
      <c r="M1866"/>
      <c r="N1866"/>
      <c r="O1866"/>
      <c r="P1866"/>
      <c r="Q1866"/>
      <c r="R1866"/>
      <c r="S1866"/>
      <c r="T1866"/>
      <c r="U1866"/>
      <c r="V1866"/>
      <c r="W1866"/>
      <c r="X1866"/>
      <c r="Y1866"/>
      <c r="Z1866"/>
      <c r="AA1866"/>
      <c r="AB1866"/>
      <c r="AC1866"/>
      <c r="AD1866"/>
      <c r="AE1866"/>
      <c r="AF1866"/>
      <c r="AG1866"/>
      <c r="AH1866"/>
    </row>
    <row r="1867" spans="2:34" s="7" customFormat="1">
      <c r="B1867"/>
      <c r="C1867"/>
      <c r="D1867"/>
      <c r="E1867"/>
      <c r="F1867"/>
      <c r="G1867"/>
      <c r="H1867"/>
      <c r="I1867"/>
      <c r="J1867"/>
      <c r="K1867"/>
      <c r="L1867"/>
      <c r="M1867"/>
      <c r="N1867"/>
      <c r="O1867"/>
      <c r="P1867"/>
      <c r="Q1867"/>
      <c r="R1867"/>
      <c r="S1867"/>
      <c r="T1867"/>
      <c r="U1867"/>
      <c r="V1867"/>
      <c r="W1867"/>
      <c r="X1867"/>
      <c r="Y1867"/>
      <c r="Z1867"/>
      <c r="AA1867"/>
      <c r="AB1867"/>
      <c r="AC1867"/>
      <c r="AD1867"/>
      <c r="AE1867"/>
      <c r="AF1867"/>
      <c r="AG1867"/>
      <c r="AH1867"/>
    </row>
    <row r="1868" spans="2:34" s="7" customFormat="1">
      <c r="B1868"/>
      <c r="C1868"/>
      <c r="D1868"/>
      <c r="E1868"/>
      <c r="F1868"/>
      <c r="G1868"/>
      <c r="H1868"/>
      <c r="I1868"/>
      <c r="J1868"/>
      <c r="K1868"/>
      <c r="L1868"/>
      <c r="M1868"/>
      <c r="N1868"/>
      <c r="O1868"/>
      <c r="P1868"/>
      <c r="Q1868"/>
      <c r="R1868"/>
      <c r="S1868"/>
      <c r="T1868"/>
      <c r="U1868"/>
      <c r="V1868"/>
      <c r="W1868"/>
      <c r="X1868"/>
      <c r="Y1868"/>
      <c r="Z1868"/>
      <c r="AA1868"/>
      <c r="AB1868"/>
      <c r="AC1868"/>
      <c r="AD1868"/>
      <c r="AE1868"/>
      <c r="AF1868"/>
      <c r="AG1868"/>
      <c r="AH1868"/>
    </row>
    <row r="1869" spans="2:34" s="7" customFormat="1">
      <c r="B1869"/>
      <c r="C1869"/>
      <c r="D1869"/>
      <c r="E1869"/>
      <c r="F1869"/>
      <c r="G1869"/>
      <c r="H1869"/>
      <c r="I1869"/>
      <c r="J1869"/>
      <c r="K1869"/>
      <c r="L1869"/>
      <c r="M1869"/>
      <c r="N1869"/>
      <c r="O1869"/>
      <c r="P1869"/>
      <c r="Q1869"/>
      <c r="R1869"/>
      <c r="S1869"/>
      <c r="T1869"/>
      <c r="U1869"/>
      <c r="V1869"/>
      <c r="W1869"/>
      <c r="X1869"/>
      <c r="Y1869"/>
      <c r="Z1869"/>
      <c r="AA1869"/>
      <c r="AB1869"/>
      <c r="AC1869"/>
      <c r="AD1869"/>
      <c r="AE1869"/>
      <c r="AF1869"/>
      <c r="AG1869"/>
      <c r="AH1869"/>
    </row>
    <row r="1870" spans="2:34" s="7" customFormat="1">
      <c r="B1870"/>
      <c r="C1870"/>
      <c r="D1870"/>
      <c r="E1870"/>
      <c r="F1870"/>
      <c r="G1870"/>
      <c r="H1870"/>
      <c r="I1870"/>
      <c r="J1870"/>
      <c r="K1870"/>
      <c r="L1870"/>
      <c r="M1870"/>
      <c r="N1870"/>
      <c r="O1870"/>
      <c r="P1870"/>
      <c r="Q1870"/>
      <c r="R1870"/>
      <c r="S1870"/>
      <c r="T1870"/>
      <c r="U1870"/>
      <c r="V1870"/>
      <c r="W1870"/>
      <c r="X1870"/>
      <c r="Y1870"/>
      <c r="Z1870"/>
      <c r="AA1870"/>
      <c r="AB1870"/>
      <c r="AC1870"/>
      <c r="AD1870"/>
      <c r="AE1870"/>
      <c r="AF1870"/>
      <c r="AG1870"/>
      <c r="AH1870"/>
    </row>
    <row r="1871" spans="2:34" s="7" customFormat="1">
      <c r="B1871"/>
      <c r="C1871"/>
      <c r="D1871"/>
      <c r="E1871"/>
      <c r="F1871"/>
      <c r="G1871"/>
      <c r="H1871"/>
      <c r="I1871"/>
      <c r="J1871"/>
      <c r="K1871"/>
      <c r="L1871"/>
      <c r="M1871"/>
      <c r="N1871"/>
      <c r="O1871"/>
      <c r="P1871"/>
      <c r="Q1871"/>
      <c r="R1871"/>
      <c r="S1871"/>
      <c r="T1871"/>
      <c r="U1871"/>
      <c r="V1871"/>
      <c r="W1871"/>
      <c r="X1871"/>
      <c r="Y1871"/>
      <c r="Z1871"/>
      <c r="AA1871"/>
      <c r="AB1871"/>
      <c r="AC1871"/>
      <c r="AD1871"/>
      <c r="AE1871"/>
      <c r="AF1871"/>
      <c r="AG1871"/>
      <c r="AH1871"/>
    </row>
    <row r="1872" spans="2:34" s="7" customFormat="1">
      <c r="B1872"/>
      <c r="C1872"/>
      <c r="D1872"/>
      <c r="E1872"/>
      <c r="F1872"/>
      <c r="G1872"/>
      <c r="H1872"/>
      <c r="I1872"/>
      <c r="J1872"/>
      <c r="K1872"/>
      <c r="L1872"/>
      <c r="M1872"/>
      <c r="N1872"/>
      <c r="O1872"/>
      <c r="P1872"/>
      <c r="Q1872"/>
      <c r="R1872"/>
      <c r="S1872"/>
      <c r="T1872"/>
      <c r="U1872"/>
      <c r="V1872"/>
      <c r="W1872"/>
      <c r="X1872"/>
      <c r="Y1872"/>
      <c r="Z1872"/>
      <c r="AA1872"/>
      <c r="AB1872"/>
      <c r="AC1872"/>
      <c r="AD1872"/>
      <c r="AE1872"/>
      <c r="AF1872"/>
      <c r="AG1872"/>
      <c r="AH1872"/>
    </row>
    <row r="1873" spans="2:34" s="7" customFormat="1">
      <c r="B1873"/>
      <c r="C1873"/>
      <c r="D1873"/>
      <c r="E1873"/>
      <c r="F1873"/>
      <c r="G1873"/>
      <c r="H1873"/>
      <c r="I1873"/>
      <c r="J1873"/>
      <c r="K1873"/>
      <c r="L1873"/>
      <c r="M1873"/>
      <c r="N1873"/>
      <c r="O1873"/>
      <c r="P1873"/>
      <c r="Q1873"/>
      <c r="R1873"/>
      <c r="S1873"/>
      <c r="T1873"/>
      <c r="U1873"/>
      <c r="V1873"/>
      <c r="W1873"/>
      <c r="X1873"/>
      <c r="Y1873"/>
      <c r="Z1873"/>
      <c r="AA1873"/>
      <c r="AB1873"/>
      <c r="AC1873"/>
      <c r="AD1873"/>
      <c r="AE1873"/>
      <c r="AF1873"/>
      <c r="AG1873"/>
      <c r="AH1873"/>
    </row>
    <row r="1874" spans="2:34" s="7" customFormat="1">
      <c r="B1874"/>
      <c r="C1874"/>
      <c r="D1874"/>
      <c r="E1874"/>
      <c r="F1874"/>
      <c r="G1874"/>
      <c r="H1874"/>
      <c r="I1874"/>
      <c r="J1874"/>
      <c r="K1874"/>
      <c r="L1874"/>
      <c r="M1874"/>
      <c r="N1874"/>
      <c r="O1874"/>
      <c r="P1874"/>
      <c r="Q1874"/>
      <c r="R1874"/>
      <c r="S1874"/>
      <c r="T1874"/>
      <c r="U1874"/>
      <c r="V1874"/>
      <c r="W1874"/>
      <c r="X1874"/>
      <c r="Y1874"/>
      <c r="Z1874"/>
      <c r="AA1874"/>
      <c r="AB1874"/>
      <c r="AC1874"/>
      <c r="AD1874"/>
      <c r="AE1874"/>
      <c r="AF1874"/>
      <c r="AG1874"/>
      <c r="AH1874"/>
    </row>
    <row r="1875" spans="2:34" s="7" customFormat="1">
      <c r="B1875"/>
      <c r="C1875"/>
      <c r="D1875"/>
      <c r="E1875"/>
      <c r="F1875"/>
      <c r="G1875"/>
      <c r="H1875"/>
      <c r="I1875"/>
      <c r="J1875"/>
      <c r="K1875"/>
      <c r="L1875"/>
      <c r="M1875"/>
      <c r="N1875"/>
      <c r="O1875"/>
      <c r="P1875"/>
      <c r="Q1875"/>
      <c r="R1875"/>
      <c r="S1875"/>
      <c r="T1875"/>
      <c r="U1875"/>
      <c r="V1875"/>
      <c r="W1875"/>
      <c r="X1875"/>
      <c r="Y1875"/>
      <c r="Z1875"/>
      <c r="AA1875"/>
      <c r="AB1875"/>
      <c r="AC1875"/>
      <c r="AD1875"/>
      <c r="AE1875"/>
      <c r="AF1875"/>
      <c r="AG1875"/>
      <c r="AH1875"/>
    </row>
    <row r="1876" spans="2:34" s="7" customFormat="1">
      <c r="B1876"/>
      <c r="C1876"/>
      <c r="D1876"/>
      <c r="E1876"/>
      <c r="F1876"/>
      <c r="G1876"/>
      <c r="H1876"/>
      <c r="I1876"/>
      <c r="J1876"/>
      <c r="K1876"/>
      <c r="L1876"/>
      <c r="M1876"/>
      <c r="N1876"/>
      <c r="O1876"/>
      <c r="P1876"/>
      <c r="Q1876"/>
      <c r="R1876"/>
      <c r="S1876"/>
      <c r="T1876"/>
      <c r="U1876"/>
      <c r="V1876"/>
      <c r="W1876"/>
      <c r="X1876"/>
      <c r="Y1876"/>
      <c r="Z1876"/>
      <c r="AA1876"/>
      <c r="AB1876"/>
      <c r="AC1876"/>
      <c r="AD1876"/>
      <c r="AE1876"/>
      <c r="AF1876"/>
      <c r="AG1876"/>
      <c r="AH1876"/>
    </row>
    <row r="1877" spans="2:34" s="7" customFormat="1">
      <c r="B1877"/>
      <c r="C1877"/>
      <c r="D1877"/>
      <c r="E1877"/>
      <c r="F1877"/>
      <c r="G1877"/>
      <c r="H1877"/>
      <c r="I1877"/>
      <c r="J1877"/>
      <c r="K1877"/>
      <c r="L1877"/>
      <c r="M1877"/>
      <c r="N1877"/>
      <c r="O1877"/>
      <c r="P1877"/>
      <c r="Q1877"/>
      <c r="R1877"/>
      <c r="S1877"/>
      <c r="T1877"/>
      <c r="U1877"/>
      <c r="V1877"/>
      <c r="W1877"/>
      <c r="X1877"/>
      <c r="Y1877"/>
      <c r="Z1877"/>
      <c r="AA1877"/>
      <c r="AB1877"/>
      <c r="AC1877"/>
      <c r="AD1877"/>
      <c r="AE1877"/>
      <c r="AF1877"/>
      <c r="AG1877"/>
      <c r="AH1877"/>
    </row>
    <row r="1878" spans="2:34" s="7" customFormat="1">
      <c r="B1878"/>
      <c r="C1878"/>
      <c r="D1878"/>
      <c r="E1878"/>
      <c r="F1878"/>
      <c r="G1878"/>
      <c r="H1878"/>
      <c r="I1878"/>
      <c r="J1878"/>
      <c r="K1878"/>
      <c r="L1878"/>
      <c r="M1878"/>
      <c r="N1878"/>
      <c r="O1878"/>
      <c r="P1878"/>
      <c r="Q1878"/>
      <c r="R1878"/>
      <c r="S1878"/>
      <c r="T1878"/>
      <c r="U1878"/>
      <c r="V1878"/>
      <c r="W1878"/>
      <c r="X1878"/>
      <c r="Y1878"/>
      <c r="Z1878"/>
      <c r="AA1878"/>
      <c r="AB1878"/>
      <c r="AC1878"/>
      <c r="AD1878"/>
      <c r="AE1878"/>
      <c r="AF1878"/>
      <c r="AG1878"/>
      <c r="AH1878"/>
    </row>
    <row r="1879" spans="2:34" s="7" customFormat="1">
      <c r="B1879"/>
      <c r="C1879"/>
      <c r="D1879"/>
      <c r="E1879"/>
      <c r="F1879"/>
      <c r="G1879"/>
      <c r="H1879"/>
      <c r="I1879"/>
      <c r="J1879"/>
      <c r="K1879"/>
      <c r="L1879"/>
      <c r="M1879"/>
      <c r="N1879"/>
      <c r="O1879"/>
      <c r="P1879"/>
      <c r="Q1879"/>
      <c r="R1879"/>
      <c r="S1879"/>
      <c r="T1879"/>
      <c r="U1879"/>
      <c r="V1879"/>
      <c r="W1879"/>
      <c r="X1879"/>
      <c r="Y1879"/>
      <c r="Z1879"/>
      <c r="AA1879"/>
      <c r="AB1879"/>
      <c r="AC1879"/>
      <c r="AD1879"/>
      <c r="AE1879"/>
      <c r="AF1879"/>
      <c r="AG1879"/>
      <c r="AH1879"/>
    </row>
    <row r="1880" spans="2:34" s="7" customFormat="1">
      <c r="B1880"/>
      <c r="C1880"/>
      <c r="D1880"/>
      <c r="E1880"/>
      <c r="F1880"/>
      <c r="G1880"/>
      <c r="H1880"/>
      <c r="I1880"/>
      <c r="J1880"/>
      <c r="K1880"/>
      <c r="L1880"/>
      <c r="M1880"/>
      <c r="N1880"/>
      <c r="O1880"/>
      <c r="P1880"/>
      <c r="Q1880"/>
      <c r="R1880"/>
      <c r="S1880"/>
      <c r="T1880"/>
      <c r="U1880"/>
      <c r="V1880"/>
      <c r="W1880"/>
      <c r="X1880"/>
      <c r="Y1880"/>
      <c r="Z1880"/>
      <c r="AA1880"/>
      <c r="AB1880"/>
      <c r="AC1880"/>
      <c r="AD1880"/>
      <c r="AE1880"/>
      <c r="AF1880"/>
      <c r="AG1880"/>
      <c r="AH1880"/>
    </row>
    <row r="1881" spans="2:34" s="7" customFormat="1">
      <c r="B1881"/>
      <c r="C1881"/>
      <c r="D1881"/>
      <c r="E1881"/>
      <c r="F1881"/>
      <c r="G1881"/>
      <c r="H1881"/>
      <c r="I1881"/>
      <c r="J1881"/>
      <c r="K1881"/>
      <c r="L1881"/>
      <c r="M1881"/>
      <c r="N1881"/>
      <c r="O1881"/>
      <c r="P1881"/>
      <c r="Q1881"/>
      <c r="R1881"/>
      <c r="S1881"/>
      <c r="T1881"/>
      <c r="U1881"/>
      <c r="V1881"/>
      <c r="W1881"/>
      <c r="X1881"/>
      <c r="Y1881"/>
      <c r="Z1881"/>
      <c r="AA1881"/>
      <c r="AB1881"/>
      <c r="AC1881"/>
      <c r="AD1881"/>
      <c r="AE1881"/>
      <c r="AF1881"/>
      <c r="AG1881"/>
      <c r="AH1881"/>
    </row>
    <row r="1882" spans="2:34" s="7" customFormat="1">
      <c r="B1882"/>
      <c r="C1882"/>
      <c r="D1882"/>
      <c r="E1882"/>
      <c r="F1882"/>
      <c r="G1882"/>
      <c r="H1882"/>
      <c r="I1882"/>
      <c r="J1882"/>
      <c r="K1882"/>
      <c r="L1882"/>
      <c r="M1882"/>
      <c r="N1882"/>
      <c r="O1882"/>
      <c r="P1882"/>
      <c r="Q1882"/>
      <c r="R1882"/>
      <c r="S1882"/>
      <c r="T1882"/>
      <c r="U1882"/>
      <c r="V1882"/>
      <c r="W1882"/>
      <c r="X1882"/>
      <c r="Y1882"/>
      <c r="Z1882"/>
      <c r="AA1882"/>
      <c r="AB1882"/>
      <c r="AC1882"/>
      <c r="AD1882"/>
      <c r="AE1882"/>
      <c r="AF1882"/>
      <c r="AG1882"/>
      <c r="AH1882"/>
    </row>
    <row r="1883" spans="2:34" s="7" customFormat="1">
      <c r="B1883"/>
      <c r="C1883"/>
      <c r="D1883"/>
      <c r="E1883"/>
      <c r="F1883"/>
      <c r="G1883"/>
      <c r="H1883"/>
      <c r="I1883"/>
      <c r="J1883"/>
      <c r="K1883"/>
      <c r="L1883"/>
      <c r="M1883"/>
      <c r="N1883"/>
      <c r="O1883"/>
      <c r="P1883"/>
      <c r="Q1883"/>
      <c r="R1883"/>
      <c r="S1883"/>
      <c r="T1883"/>
      <c r="U1883"/>
      <c r="V1883"/>
      <c r="W1883"/>
      <c r="X1883"/>
      <c r="Y1883"/>
      <c r="Z1883"/>
      <c r="AA1883"/>
      <c r="AB1883"/>
      <c r="AC1883"/>
      <c r="AD1883"/>
      <c r="AE1883"/>
      <c r="AF1883"/>
      <c r="AG1883"/>
      <c r="AH1883"/>
    </row>
    <row r="1884" spans="2:34" s="7" customFormat="1">
      <c r="B1884"/>
      <c r="C1884"/>
      <c r="D1884"/>
      <c r="E1884"/>
      <c r="F1884"/>
      <c r="G1884"/>
      <c r="H1884"/>
      <c r="I1884"/>
      <c r="J1884"/>
      <c r="K1884"/>
      <c r="L1884"/>
      <c r="M1884"/>
      <c r="N1884"/>
      <c r="O1884"/>
      <c r="P1884"/>
      <c r="Q1884"/>
      <c r="R1884"/>
      <c r="S1884"/>
      <c r="T1884"/>
      <c r="U1884"/>
      <c r="V1884"/>
      <c r="W1884"/>
      <c r="X1884"/>
      <c r="Y1884"/>
      <c r="Z1884"/>
      <c r="AA1884"/>
      <c r="AB1884"/>
      <c r="AC1884"/>
      <c r="AD1884"/>
      <c r="AE1884"/>
      <c r="AF1884"/>
      <c r="AG1884"/>
      <c r="AH1884"/>
    </row>
    <row r="1885" spans="2:34" s="7" customFormat="1">
      <c r="B1885"/>
      <c r="C1885"/>
      <c r="D1885"/>
      <c r="E1885"/>
      <c r="F1885"/>
      <c r="G1885"/>
      <c r="H1885"/>
      <c r="I1885"/>
      <c r="J1885"/>
      <c r="K1885"/>
      <c r="L1885"/>
      <c r="M1885"/>
      <c r="N1885"/>
      <c r="O1885"/>
      <c r="P1885"/>
      <c r="Q1885"/>
      <c r="R1885"/>
      <c r="S1885"/>
      <c r="T1885"/>
      <c r="U1885"/>
      <c r="V1885"/>
      <c r="W1885"/>
      <c r="X1885"/>
      <c r="Y1885"/>
      <c r="Z1885"/>
      <c r="AA1885"/>
      <c r="AB1885"/>
      <c r="AC1885"/>
      <c r="AD1885"/>
      <c r="AE1885"/>
      <c r="AF1885"/>
      <c r="AG1885"/>
      <c r="AH1885"/>
    </row>
    <row r="1886" spans="2:34" s="7" customFormat="1">
      <c r="B1886"/>
      <c r="C1886"/>
      <c r="D1886"/>
      <c r="E1886"/>
      <c r="F1886"/>
      <c r="G1886"/>
      <c r="H1886"/>
      <c r="I1886"/>
      <c r="J1886"/>
      <c r="K1886"/>
      <c r="L1886"/>
      <c r="M1886"/>
      <c r="N1886"/>
      <c r="O1886"/>
      <c r="P1886"/>
      <c r="Q1886"/>
      <c r="R1886"/>
      <c r="S1886"/>
      <c r="T1886"/>
      <c r="U1886"/>
      <c r="V1886"/>
      <c r="W1886"/>
      <c r="X1886"/>
      <c r="Y1886"/>
      <c r="Z1886"/>
      <c r="AA1886"/>
      <c r="AB1886"/>
      <c r="AC1886"/>
      <c r="AD1886"/>
      <c r="AE1886"/>
      <c r="AF1886"/>
      <c r="AG1886"/>
      <c r="AH1886"/>
    </row>
    <row r="1887" spans="2:34" s="7" customFormat="1">
      <c r="B1887"/>
      <c r="C1887"/>
      <c r="D1887"/>
      <c r="E1887"/>
      <c r="F1887"/>
      <c r="G1887"/>
      <c r="H1887"/>
      <c r="I1887"/>
      <c r="J1887"/>
      <c r="K1887"/>
      <c r="L1887"/>
      <c r="M1887"/>
      <c r="N1887"/>
      <c r="O1887"/>
      <c r="P1887"/>
      <c r="Q1887"/>
      <c r="R1887"/>
      <c r="S1887"/>
      <c r="T1887"/>
      <c r="U1887"/>
      <c r="V1887"/>
      <c r="W1887"/>
      <c r="X1887"/>
      <c r="Y1887"/>
      <c r="Z1887"/>
      <c r="AA1887"/>
      <c r="AB1887"/>
      <c r="AC1887"/>
      <c r="AD1887"/>
      <c r="AE1887"/>
      <c r="AF1887"/>
      <c r="AG1887"/>
      <c r="AH1887"/>
    </row>
    <row r="1888" spans="2:34" s="7" customFormat="1">
      <c r="B1888"/>
      <c r="C1888"/>
      <c r="D1888"/>
      <c r="E1888"/>
      <c r="F1888"/>
      <c r="G1888"/>
      <c r="H1888"/>
      <c r="I1888"/>
      <c r="J1888"/>
      <c r="K1888"/>
      <c r="L1888"/>
      <c r="M1888"/>
      <c r="N1888"/>
      <c r="O1888"/>
      <c r="P1888"/>
      <c r="Q1888"/>
      <c r="R1888"/>
      <c r="S1888"/>
      <c r="T1888"/>
      <c r="U1888"/>
      <c r="V1888"/>
      <c r="W1888"/>
      <c r="X1888"/>
      <c r="Y1888"/>
      <c r="Z1888"/>
      <c r="AA1888"/>
      <c r="AB1888"/>
      <c r="AC1888"/>
      <c r="AD1888"/>
      <c r="AE1888"/>
      <c r="AF1888"/>
      <c r="AG1888"/>
      <c r="AH1888"/>
    </row>
    <row r="1889" spans="2:34" s="7" customFormat="1">
      <c r="B1889"/>
      <c r="C1889"/>
      <c r="D1889"/>
      <c r="E1889"/>
      <c r="F1889"/>
      <c r="G1889"/>
      <c r="H1889"/>
      <c r="I1889"/>
      <c r="J1889"/>
      <c r="K1889"/>
      <c r="L1889"/>
      <c r="M1889"/>
      <c r="N1889"/>
      <c r="O1889"/>
      <c r="P1889"/>
      <c r="Q1889"/>
      <c r="R1889"/>
      <c r="S1889"/>
      <c r="T1889"/>
      <c r="U1889"/>
      <c r="V1889"/>
      <c r="W1889"/>
      <c r="X1889"/>
      <c r="Y1889"/>
      <c r="Z1889"/>
      <c r="AA1889"/>
      <c r="AB1889"/>
      <c r="AC1889"/>
      <c r="AD1889"/>
      <c r="AE1889"/>
      <c r="AF1889"/>
      <c r="AG1889"/>
      <c r="AH1889"/>
    </row>
    <row r="1890" spans="2:34" s="7" customFormat="1">
      <c r="B1890"/>
      <c r="C1890"/>
      <c r="D1890"/>
      <c r="E1890"/>
      <c r="F1890"/>
      <c r="G1890"/>
      <c r="H1890"/>
      <c r="I1890"/>
      <c r="J1890"/>
      <c r="K1890"/>
      <c r="L1890"/>
      <c r="M1890"/>
      <c r="N1890"/>
      <c r="O1890"/>
      <c r="P1890"/>
      <c r="Q1890"/>
      <c r="R1890"/>
      <c r="S1890"/>
      <c r="T1890"/>
      <c r="U1890"/>
      <c r="V1890"/>
      <c r="W1890"/>
      <c r="X1890"/>
      <c r="Y1890"/>
      <c r="Z1890"/>
      <c r="AA1890"/>
      <c r="AB1890"/>
      <c r="AC1890"/>
      <c r="AD1890"/>
      <c r="AE1890"/>
      <c r="AF1890"/>
      <c r="AG1890"/>
      <c r="AH1890"/>
    </row>
    <row r="1891" spans="2:34" s="7" customFormat="1">
      <c r="B1891"/>
      <c r="C1891"/>
      <c r="D1891"/>
      <c r="E1891"/>
      <c r="F1891"/>
      <c r="G1891"/>
      <c r="H1891"/>
      <c r="I1891"/>
      <c r="J1891"/>
      <c r="K1891"/>
      <c r="L1891"/>
      <c r="M1891"/>
      <c r="N1891"/>
      <c r="O1891"/>
      <c r="P1891"/>
      <c r="Q1891"/>
      <c r="R1891"/>
      <c r="S1891"/>
      <c r="T1891"/>
      <c r="U1891"/>
      <c r="V1891"/>
      <c r="W1891"/>
      <c r="X1891"/>
      <c r="Y1891"/>
      <c r="Z1891"/>
      <c r="AA1891"/>
      <c r="AB1891"/>
      <c r="AC1891"/>
      <c r="AD1891"/>
      <c r="AE1891"/>
      <c r="AF1891"/>
      <c r="AG1891"/>
      <c r="AH1891"/>
    </row>
    <row r="1892" spans="2:34" s="7" customFormat="1">
      <c r="B1892"/>
      <c r="C1892"/>
      <c r="D1892"/>
      <c r="E1892"/>
      <c r="F1892"/>
      <c r="G1892"/>
      <c r="H1892"/>
      <c r="I1892"/>
      <c r="J1892"/>
      <c r="K1892"/>
      <c r="L1892"/>
      <c r="M1892"/>
      <c r="N1892"/>
      <c r="O1892"/>
      <c r="P1892"/>
      <c r="Q1892"/>
      <c r="R1892"/>
      <c r="S1892"/>
      <c r="T1892"/>
      <c r="U1892"/>
      <c r="V1892"/>
      <c r="W1892"/>
      <c r="X1892"/>
      <c r="Y1892"/>
      <c r="Z1892"/>
      <c r="AA1892"/>
      <c r="AB1892"/>
      <c r="AC1892"/>
      <c r="AD1892"/>
      <c r="AE1892"/>
      <c r="AF1892"/>
      <c r="AG1892"/>
      <c r="AH1892"/>
    </row>
    <row r="1893" spans="2:34" s="7" customFormat="1">
      <c r="B1893"/>
      <c r="C1893"/>
      <c r="D1893"/>
      <c r="E1893"/>
      <c r="F1893"/>
      <c r="G1893"/>
      <c r="H1893"/>
      <c r="I1893"/>
      <c r="J1893"/>
      <c r="K1893"/>
      <c r="L1893"/>
      <c r="M1893"/>
      <c r="N1893"/>
      <c r="O1893"/>
      <c r="P1893"/>
      <c r="Q1893"/>
      <c r="R1893"/>
      <c r="S1893"/>
      <c r="T1893"/>
      <c r="U1893"/>
      <c r="V1893"/>
      <c r="W1893"/>
      <c r="X1893"/>
      <c r="Y1893"/>
      <c r="Z1893"/>
      <c r="AA1893"/>
      <c r="AB1893"/>
      <c r="AC1893"/>
      <c r="AD1893"/>
      <c r="AE1893"/>
      <c r="AF1893"/>
      <c r="AG1893"/>
      <c r="AH1893"/>
    </row>
    <row r="1894" spans="2:34" s="7" customFormat="1">
      <c r="B1894"/>
      <c r="C1894"/>
      <c r="D1894"/>
      <c r="E1894"/>
      <c r="F1894"/>
      <c r="G1894"/>
      <c r="H1894"/>
      <c r="I1894"/>
      <c r="J1894"/>
      <c r="K1894"/>
      <c r="L1894"/>
      <c r="M1894"/>
      <c r="N1894"/>
      <c r="O1894"/>
      <c r="P1894"/>
      <c r="Q1894"/>
      <c r="R1894"/>
      <c r="S1894"/>
      <c r="T1894"/>
      <c r="U1894"/>
      <c r="V1894"/>
      <c r="W1894"/>
      <c r="X1894"/>
      <c r="Y1894"/>
      <c r="Z1894"/>
      <c r="AA1894"/>
      <c r="AB1894"/>
      <c r="AC1894"/>
      <c r="AD1894"/>
      <c r="AE1894"/>
      <c r="AF1894"/>
      <c r="AG1894"/>
      <c r="AH1894"/>
    </row>
    <row r="1895" spans="2:34" s="7" customFormat="1">
      <c r="B1895"/>
      <c r="C1895"/>
      <c r="D1895"/>
      <c r="E1895"/>
      <c r="F1895"/>
      <c r="G1895"/>
      <c r="H1895"/>
      <c r="I1895"/>
      <c r="J1895"/>
      <c r="K1895"/>
      <c r="L1895"/>
      <c r="M1895"/>
      <c r="N1895"/>
      <c r="O1895"/>
      <c r="P1895"/>
      <c r="Q1895"/>
      <c r="R1895"/>
      <c r="S1895"/>
      <c r="T1895"/>
      <c r="U1895"/>
      <c r="V1895"/>
      <c r="W1895"/>
      <c r="X1895"/>
      <c r="Y1895"/>
      <c r="Z1895"/>
      <c r="AA1895"/>
      <c r="AB1895"/>
      <c r="AC1895"/>
      <c r="AD1895"/>
      <c r="AE1895"/>
      <c r="AF1895"/>
      <c r="AG1895"/>
      <c r="AH1895"/>
    </row>
    <row r="1896" spans="2:34" s="7" customFormat="1">
      <c r="B1896"/>
      <c r="C1896"/>
      <c r="D1896"/>
      <c r="E1896"/>
      <c r="F1896"/>
      <c r="G1896"/>
      <c r="H1896"/>
      <c r="I1896"/>
      <c r="J1896"/>
      <c r="K1896"/>
      <c r="L1896"/>
      <c r="M1896"/>
      <c r="N1896"/>
      <c r="O1896"/>
      <c r="P1896"/>
      <c r="Q1896"/>
      <c r="R1896"/>
      <c r="S1896"/>
      <c r="T1896"/>
      <c r="U1896"/>
      <c r="V1896"/>
      <c r="W1896"/>
      <c r="X1896"/>
      <c r="Y1896"/>
      <c r="Z1896"/>
      <c r="AA1896"/>
      <c r="AB1896"/>
      <c r="AC1896"/>
      <c r="AD1896"/>
      <c r="AE1896"/>
      <c r="AF1896"/>
      <c r="AG1896"/>
      <c r="AH1896"/>
    </row>
    <row r="1897" spans="2:34" s="7" customFormat="1">
      <c r="B1897"/>
      <c r="C1897"/>
      <c r="D1897"/>
      <c r="E1897"/>
      <c r="F1897"/>
      <c r="G1897"/>
      <c r="H1897"/>
      <c r="I1897"/>
      <c r="J1897"/>
      <c r="K1897"/>
      <c r="L1897"/>
      <c r="M1897"/>
      <c r="N1897"/>
      <c r="O1897"/>
      <c r="P1897"/>
      <c r="Q1897"/>
      <c r="R1897"/>
      <c r="S1897"/>
      <c r="T1897"/>
      <c r="U1897"/>
      <c r="V1897"/>
      <c r="W1897"/>
      <c r="X1897"/>
      <c r="Y1897"/>
      <c r="Z1897"/>
      <c r="AA1897"/>
      <c r="AB1897"/>
      <c r="AC1897"/>
      <c r="AD1897"/>
      <c r="AE1897"/>
      <c r="AF1897"/>
      <c r="AG1897"/>
      <c r="AH1897"/>
    </row>
    <row r="1898" spans="2:34" s="7" customFormat="1">
      <c r="B1898"/>
      <c r="C1898"/>
      <c r="D1898"/>
      <c r="E1898"/>
      <c r="F1898"/>
      <c r="G1898"/>
      <c r="H1898"/>
      <c r="I1898"/>
      <c r="J1898"/>
      <c r="K1898"/>
      <c r="L1898"/>
      <c r="M1898"/>
      <c r="N1898"/>
      <c r="O1898"/>
      <c r="P1898"/>
      <c r="Q1898"/>
      <c r="R1898"/>
      <c r="S1898"/>
      <c r="T1898"/>
      <c r="U1898"/>
      <c r="V1898"/>
      <c r="W1898"/>
      <c r="X1898"/>
      <c r="Y1898"/>
      <c r="Z1898"/>
      <c r="AA1898"/>
      <c r="AB1898"/>
      <c r="AC1898"/>
      <c r="AD1898"/>
      <c r="AE1898"/>
      <c r="AF1898"/>
      <c r="AG1898"/>
      <c r="AH1898"/>
    </row>
    <row r="1899" spans="2:34" s="7" customFormat="1">
      <c r="B1899"/>
      <c r="C1899"/>
      <c r="D1899"/>
      <c r="E1899"/>
      <c r="F1899"/>
      <c r="G1899"/>
      <c r="H1899"/>
      <c r="I1899"/>
      <c r="J1899"/>
      <c r="K1899"/>
      <c r="L1899"/>
      <c r="M1899"/>
      <c r="N1899"/>
      <c r="O1899"/>
      <c r="P1899"/>
      <c r="Q1899"/>
      <c r="R1899"/>
      <c r="S1899"/>
      <c r="T1899"/>
      <c r="U1899"/>
      <c r="V1899"/>
      <c r="W1899"/>
      <c r="X1899"/>
      <c r="Y1899"/>
      <c r="Z1899"/>
      <c r="AA1899"/>
      <c r="AB1899"/>
      <c r="AC1899"/>
      <c r="AD1899"/>
      <c r="AE1899"/>
      <c r="AF1899"/>
      <c r="AG1899"/>
      <c r="AH1899"/>
    </row>
    <row r="1900" spans="2:34" s="7" customFormat="1">
      <c r="B1900"/>
      <c r="C1900"/>
      <c r="D1900"/>
      <c r="E1900"/>
      <c r="F1900"/>
      <c r="G1900"/>
      <c r="H1900"/>
      <c r="I1900"/>
      <c r="J1900"/>
      <c r="K1900"/>
      <c r="L1900"/>
      <c r="M1900"/>
      <c r="N1900"/>
      <c r="O1900"/>
      <c r="P1900"/>
      <c r="Q1900"/>
      <c r="R1900"/>
      <c r="S1900"/>
      <c r="T1900"/>
      <c r="U1900"/>
      <c r="V1900"/>
      <c r="W1900"/>
      <c r="X1900"/>
      <c r="Y1900"/>
      <c r="Z1900"/>
      <c r="AA1900"/>
      <c r="AB1900"/>
      <c r="AC1900"/>
      <c r="AD1900"/>
      <c r="AE1900"/>
      <c r="AF1900"/>
      <c r="AG1900"/>
      <c r="AH1900"/>
    </row>
    <row r="1901" spans="2:34" s="7" customFormat="1">
      <c r="B1901"/>
      <c r="C1901"/>
      <c r="D1901"/>
      <c r="E1901"/>
      <c r="F1901"/>
      <c r="G1901"/>
      <c r="H1901"/>
      <c r="I1901"/>
      <c r="J1901"/>
      <c r="K1901"/>
      <c r="L1901"/>
      <c r="M1901"/>
      <c r="N1901"/>
      <c r="O1901"/>
      <c r="P1901"/>
      <c r="Q1901"/>
      <c r="R1901"/>
      <c r="S1901"/>
      <c r="T1901"/>
      <c r="U1901"/>
      <c r="V1901"/>
      <c r="W1901"/>
      <c r="X1901"/>
      <c r="Y1901"/>
      <c r="Z1901"/>
      <c r="AA1901"/>
      <c r="AB1901"/>
      <c r="AC1901"/>
      <c r="AD1901"/>
      <c r="AE1901"/>
      <c r="AF1901"/>
      <c r="AG1901"/>
      <c r="AH1901"/>
    </row>
    <row r="1902" spans="2:34" s="7" customFormat="1">
      <c r="B1902"/>
      <c r="C1902"/>
      <c r="D1902"/>
      <c r="E1902"/>
      <c r="F1902"/>
      <c r="G1902"/>
      <c r="H1902"/>
      <c r="I1902"/>
      <c r="J1902"/>
      <c r="K1902"/>
      <c r="L1902"/>
      <c r="M1902"/>
      <c r="N1902"/>
      <c r="O1902"/>
      <c r="P1902"/>
      <c r="Q1902"/>
      <c r="R1902"/>
      <c r="S1902"/>
      <c r="T1902"/>
      <c r="U1902"/>
      <c r="V1902"/>
      <c r="W1902"/>
      <c r="X1902"/>
      <c r="Y1902"/>
      <c r="Z1902"/>
      <c r="AA1902"/>
      <c r="AB1902"/>
      <c r="AC1902"/>
      <c r="AD1902"/>
      <c r="AE1902"/>
      <c r="AF1902"/>
      <c r="AG1902"/>
      <c r="AH1902"/>
    </row>
    <row r="1903" spans="2:34" s="7" customFormat="1">
      <c r="B1903"/>
      <c r="C1903"/>
      <c r="D1903"/>
      <c r="E1903"/>
      <c r="F1903"/>
      <c r="G1903"/>
      <c r="H1903"/>
      <c r="I1903"/>
      <c r="J1903"/>
      <c r="K1903"/>
      <c r="L1903"/>
      <c r="M1903"/>
      <c r="N1903"/>
      <c r="O1903"/>
      <c r="P1903"/>
      <c r="Q1903"/>
      <c r="R1903"/>
      <c r="S1903"/>
      <c r="T1903"/>
      <c r="U1903"/>
      <c r="V1903"/>
      <c r="W1903"/>
      <c r="X1903"/>
      <c r="Y1903"/>
      <c r="Z1903"/>
      <c r="AA1903"/>
      <c r="AB1903"/>
      <c r="AC1903"/>
      <c r="AD1903"/>
      <c r="AE1903"/>
      <c r="AF1903"/>
      <c r="AG1903"/>
      <c r="AH1903"/>
    </row>
    <row r="1904" spans="2:34" s="7" customFormat="1">
      <c r="B1904"/>
      <c r="C1904"/>
      <c r="D1904"/>
      <c r="E1904"/>
      <c r="F1904"/>
      <c r="G1904"/>
      <c r="H1904"/>
      <c r="I1904"/>
      <c r="J1904"/>
      <c r="K1904"/>
      <c r="L1904"/>
      <c r="M1904"/>
      <c r="N1904"/>
      <c r="O1904"/>
      <c r="P1904"/>
      <c r="Q1904"/>
      <c r="R1904"/>
      <c r="S1904"/>
      <c r="T1904"/>
      <c r="U1904"/>
      <c r="V1904"/>
      <c r="W1904"/>
      <c r="X1904"/>
      <c r="Y1904"/>
      <c r="Z1904"/>
      <c r="AA1904"/>
      <c r="AB1904"/>
      <c r="AC1904"/>
      <c r="AD1904"/>
      <c r="AE1904"/>
      <c r="AF1904"/>
      <c r="AG1904"/>
      <c r="AH1904"/>
    </row>
    <row r="1905" spans="2:34" s="7" customFormat="1">
      <c r="B1905"/>
      <c r="C1905"/>
      <c r="D1905"/>
      <c r="E1905"/>
      <c r="F1905"/>
      <c r="G1905"/>
      <c r="H1905"/>
      <c r="I1905"/>
      <c r="J1905"/>
      <c r="K1905"/>
      <c r="L1905"/>
      <c r="M1905"/>
      <c r="N1905"/>
      <c r="O1905"/>
      <c r="P1905"/>
      <c r="Q1905"/>
      <c r="R1905"/>
      <c r="S1905"/>
      <c r="T1905"/>
      <c r="U1905"/>
      <c r="V1905"/>
      <c r="W1905"/>
      <c r="X1905"/>
      <c r="Y1905"/>
      <c r="Z1905"/>
      <c r="AA1905"/>
      <c r="AB1905"/>
      <c r="AC1905"/>
      <c r="AD1905"/>
      <c r="AE1905"/>
      <c r="AF1905"/>
      <c r="AG1905"/>
      <c r="AH1905"/>
    </row>
    <row r="1906" spans="2:34" s="7" customFormat="1">
      <c r="B1906"/>
      <c r="C1906"/>
      <c r="D1906"/>
      <c r="E1906"/>
      <c r="F1906"/>
      <c r="G1906"/>
      <c r="H1906"/>
      <c r="I1906"/>
      <c r="J1906"/>
      <c r="K1906"/>
      <c r="L1906"/>
      <c r="M1906"/>
      <c r="N1906"/>
      <c r="O1906"/>
      <c r="P1906"/>
      <c r="Q1906"/>
      <c r="R1906"/>
      <c r="S1906"/>
      <c r="T1906"/>
      <c r="U1906"/>
      <c r="V1906"/>
      <c r="W1906"/>
      <c r="X1906"/>
      <c r="Y1906"/>
      <c r="Z1906"/>
      <c r="AA1906"/>
      <c r="AB1906"/>
      <c r="AC1906"/>
      <c r="AD1906"/>
      <c r="AE1906"/>
      <c r="AF1906"/>
      <c r="AG1906"/>
      <c r="AH1906"/>
    </row>
    <row r="1907" spans="2:34" s="7" customFormat="1">
      <c r="B1907"/>
      <c r="C1907"/>
      <c r="D1907"/>
      <c r="E1907"/>
      <c r="F1907"/>
      <c r="G1907"/>
      <c r="H1907"/>
      <c r="I1907"/>
      <c r="J1907"/>
      <c r="K1907"/>
      <c r="L1907"/>
      <c r="M1907"/>
      <c r="N1907"/>
      <c r="O1907"/>
      <c r="P1907"/>
      <c r="Q1907"/>
      <c r="R1907"/>
      <c r="S1907"/>
      <c r="T1907"/>
      <c r="U1907"/>
      <c r="V1907"/>
      <c r="W1907"/>
      <c r="X1907"/>
      <c r="Y1907"/>
      <c r="Z1907"/>
      <c r="AA1907"/>
      <c r="AB1907"/>
      <c r="AC1907"/>
      <c r="AD1907"/>
      <c r="AE1907"/>
      <c r="AF1907"/>
      <c r="AG1907"/>
      <c r="AH1907"/>
    </row>
    <row r="1908" spans="2:34" s="7" customFormat="1">
      <c r="B1908"/>
      <c r="C1908"/>
      <c r="D1908"/>
      <c r="E1908"/>
      <c r="F1908"/>
      <c r="G1908"/>
      <c r="H1908"/>
      <c r="I1908"/>
      <c r="J1908"/>
      <c r="K1908"/>
      <c r="L1908"/>
      <c r="M1908"/>
      <c r="N1908"/>
      <c r="O1908"/>
      <c r="P1908"/>
      <c r="Q1908"/>
      <c r="R1908"/>
      <c r="S1908"/>
      <c r="T1908"/>
      <c r="U1908"/>
      <c r="V1908"/>
      <c r="W1908"/>
      <c r="X1908"/>
      <c r="Y1908"/>
      <c r="Z1908"/>
      <c r="AA1908"/>
      <c r="AB1908"/>
      <c r="AC1908"/>
      <c r="AD1908"/>
      <c r="AE1908"/>
      <c r="AF1908"/>
      <c r="AG1908"/>
      <c r="AH1908"/>
    </row>
    <row r="1909" spans="2:34" s="7" customFormat="1">
      <c r="B1909"/>
      <c r="C1909"/>
      <c r="D1909"/>
      <c r="E1909"/>
      <c r="F1909"/>
      <c r="G1909"/>
      <c r="H1909"/>
      <c r="I1909"/>
      <c r="J1909"/>
      <c r="K1909"/>
      <c r="L1909"/>
      <c r="M1909"/>
      <c r="N1909"/>
      <c r="O1909"/>
      <c r="P1909"/>
      <c r="Q1909"/>
      <c r="R1909"/>
      <c r="S1909"/>
      <c r="T1909"/>
      <c r="U1909"/>
      <c r="V1909"/>
      <c r="W1909"/>
      <c r="X1909"/>
      <c r="Y1909"/>
      <c r="Z1909"/>
      <c r="AA1909"/>
      <c r="AB1909"/>
      <c r="AC1909"/>
      <c r="AD1909"/>
      <c r="AE1909"/>
      <c r="AF1909"/>
      <c r="AG1909"/>
      <c r="AH1909"/>
    </row>
    <row r="1910" spans="2:34" s="7" customFormat="1">
      <c r="B1910"/>
      <c r="C1910"/>
      <c r="D1910"/>
      <c r="E1910"/>
      <c r="F1910"/>
      <c r="G1910"/>
      <c r="H1910"/>
      <c r="I1910"/>
      <c r="J1910"/>
      <c r="K1910"/>
      <c r="L1910"/>
      <c r="M1910"/>
      <c r="N1910"/>
      <c r="O1910"/>
      <c r="P1910"/>
      <c r="Q1910"/>
      <c r="R1910"/>
      <c r="S1910"/>
      <c r="T1910"/>
      <c r="U1910"/>
      <c r="V1910"/>
      <c r="W1910"/>
      <c r="X1910"/>
      <c r="Y1910"/>
      <c r="Z1910"/>
      <c r="AA1910"/>
      <c r="AB1910"/>
      <c r="AC1910"/>
      <c r="AD1910"/>
      <c r="AE1910"/>
      <c r="AF1910"/>
      <c r="AG1910"/>
      <c r="AH1910"/>
    </row>
    <row r="1911" spans="2:34" s="7" customFormat="1">
      <c r="B1911"/>
      <c r="C1911"/>
      <c r="D1911"/>
      <c r="E1911"/>
      <c r="F1911"/>
      <c r="G1911"/>
      <c r="H1911"/>
      <c r="I1911"/>
      <c r="J1911"/>
      <c r="K1911"/>
      <c r="L1911"/>
      <c r="M1911"/>
      <c r="N1911"/>
      <c r="O1911"/>
      <c r="P1911"/>
      <c r="Q1911"/>
      <c r="R1911"/>
      <c r="S1911"/>
      <c r="T1911"/>
      <c r="U1911"/>
      <c r="V1911"/>
      <c r="W1911"/>
      <c r="X1911"/>
      <c r="Y1911"/>
      <c r="Z1911"/>
      <c r="AA1911"/>
      <c r="AB1911"/>
      <c r="AC1911"/>
      <c r="AD1911"/>
      <c r="AE1911"/>
      <c r="AF1911"/>
      <c r="AG1911"/>
      <c r="AH1911"/>
    </row>
    <row r="1912" spans="2:34" s="7" customFormat="1">
      <c r="B1912"/>
      <c r="C1912"/>
      <c r="D1912"/>
      <c r="E1912"/>
      <c r="F1912"/>
      <c r="G1912"/>
      <c r="H1912"/>
      <c r="I1912"/>
      <c r="J1912"/>
      <c r="K1912"/>
      <c r="L1912"/>
      <c r="M1912"/>
      <c r="N1912"/>
      <c r="O1912"/>
      <c r="P1912"/>
      <c r="Q1912"/>
      <c r="R1912"/>
      <c r="S1912"/>
      <c r="T1912"/>
      <c r="U1912"/>
      <c r="V1912"/>
      <c r="W1912"/>
      <c r="X1912"/>
      <c r="Y1912"/>
      <c r="Z1912"/>
      <c r="AA1912"/>
      <c r="AB1912"/>
      <c r="AC1912"/>
      <c r="AD1912"/>
      <c r="AE1912"/>
      <c r="AF1912"/>
      <c r="AG1912"/>
      <c r="AH1912"/>
    </row>
    <row r="1913" spans="2:34" s="7" customFormat="1">
      <c r="B1913"/>
      <c r="C1913"/>
      <c r="D1913"/>
      <c r="E1913"/>
      <c r="F1913"/>
      <c r="G1913"/>
      <c r="H1913"/>
      <c r="I1913"/>
      <c r="J1913"/>
      <c r="K1913"/>
      <c r="L1913"/>
      <c r="M1913"/>
      <c r="N1913"/>
      <c r="O1913"/>
      <c r="P1913"/>
      <c r="Q1913"/>
      <c r="R1913"/>
      <c r="S1913"/>
      <c r="T1913"/>
      <c r="U1913"/>
      <c r="V1913"/>
      <c r="W1913"/>
      <c r="X1913"/>
      <c r="Y1913"/>
      <c r="Z1913"/>
      <c r="AA1913"/>
      <c r="AB1913"/>
      <c r="AC1913"/>
      <c r="AD1913"/>
      <c r="AE1913"/>
      <c r="AF1913"/>
      <c r="AG1913"/>
      <c r="AH1913"/>
    </row>
    <row r="1914" spans="2:34" s="7" customFormat="1">
      <c r="B1914"/>
      <c r="C1914"/>
      <c r="D1914"/>
      <c r="E1914"/>
      <c r="F1914"/>
      <c r="G1914"/>
      <c r="H1914"/>
      <c r="I1914"/>
      <c r="J1914"/>
      <c r="K1914"/>
      <c r="L1914"/>
      <c r="M1914"/>
      <c r="N1914"/>
      <c r="O1914"/>
      <c r="P1914"/>
      <c r="Q1914"/>
      <c r="R1914"/>
      <c r="S1914"/>
      <c r="T1914"/>
      <c r="U1914"/>
      <c r="V1914"/>
      <c r="W1914"/>
      <c r="X1914"/>
      <c r="Y1914"/>
      <c r="Z1914"/>
      <c r="AA1914"/>
      <c r="AB1914"/>
      <c r="AC1914"/>
      <c r="AD1914"/>
      <c r="AE1914"/>
      <c r="AF1914"/>
      <c r="AG1914"/>
      <c r="AH1914"/>
    </row>
    <row r="1915" spans="2:34" s="7" customFormat="1">
      <c r="B1915"/>
      <c r="C1915"/>
      <c r="D1915"/>
      <c r="E1915"/>
      <c r="F1915"/>
      <c r="G1915"/>
      <c r="H1915"/>
      <c r="I1915"/>
      <c r="J1915"/>
      <c r="K1915"/>
      <c r="L1915"/>
      <c r="M1915"/>
      <c r="N1915"/>
      <c r="O1915"/>
      <c r="P1915"/>
      <c r="Q1915"/>
      <c r="R1915"/>
      <c r="S1915"/>
      <c r="T1915"/>
      <c r="U1915"/>
      <c r="V1915"/>
      <c r="W1915"/>
      <c r="X1915"/>
      <c r="Y1915"/>
      <c r="Z1915"/>
      <c r="AA1915"/>
      <c r="AB1915"/>
      <c r="AC1915"/>
      <c r="AD1915"/>
      <c r="AE1915"/>
      <c r="AF1915"/>
      <c r="AG1915"/>
      <c r="AH1915"/>
    </row>
    <row r="1916" spans="2:34" s="7" customFormat="1">
      <c r="B1916"/>
      <c r="C1916"/>
      <c r="D1916"/>
      <c r="E1916"/>
      <c r="F1916"/>
      <c r="G1916"/>
      <c r="H1916"/>
      <c r="I1916"/>
      <c r="J1916"/>
      <c r="K1916"/>
      <c r="L1916"/>
      <c r="M1916"/>
      <c r="N1916"/>
      <c r="O1916"/>
      <c r="P1916"/>
      <c r="Q1916"/>
      <c r="R1916"/>
      <c r="S1916"/>
      <c r="T1916"/>
      <c r="U1916"/>
      <c r="V1916"/>
      <c r="W1916"/>
      <c r="X1916"/>
      <c r="Y1916"/>
      <c r="Z1916"/>
      <c r="AA1916"/>
      <c r="AB1916"/>
      <c r="AC1916"/>
      <c r="AD1916"/>
      <c r="AE1916"/>
      <c r="AF1916"/>
      <c r="AG1916"/>
      <c r="AH1916"/>
    </row>
    <row r="1917" spans="2:34" s="7" customFormat="1">
      <c r="B1917"/>
      <c r="C1917"/>
      <c r="D1917"/>
      <c r="E1917"/>
      <c r="F1917"/>
      <c r="G1917"/>
      <c r="H1917"/>
      <c r="I1917"/>
      <c r="J1917"/>
      <c r="K1917"/>
      <c r="L1917"/>
      <c r="M1917"/>
      <c r="N1917"/>
      <c r="O1917"/>
      <c r="P1917"/>
      <c r="Q1917"/>
      <c r="R1917"/>
      <c r="S1917"/>
      <c r="T1917"/>
      <c r="U1917"/>
      <c r="V1917"/>
      <c r="W1917"/>
      <c r="X1917"/>
      <c r="Y1917"/>
      <c r="Z1917"/>
      <c r="AA1917"/>
      <c r="AB1917"/>
      <c r="AC1917"/>
      <c r="AD1917"/>
      <c r="AE1917"/>
      <c r="AF1917"/>
      <c r="AG1917"/>
      <c r="AH1917"/>
    </row>
    <row r="1918" spans="2:34" s="7" customFormat="1">
      <c r="B1918"/>
      <c r="C1918"/>
      <c r="D1918"/>
      <c r="E1918"/>
      <c r="F1918"/>
      <c r="G1918"/>
      <c r="H1918"/>
      <c r="I1918"/>
      <c r="J1918"/>
      <c r="K1918"/>
      <c r="L1918"/>
      <c r="M1918"/>
      <c r="N1918"/>
      <c r="O1918"/>
      <c r="P1918"/>
      <c r="Q1918"/>
      <c r="R1918"/>
      <c r="S1918"/>
      <c r="T1918"/>
      <c r="U1918"/>
      <c r="V1918"/>
      <c r="W1918"/>
      <c r="X1918"/>
      <c r="Y1918"/>
      <c r="Z1918"/>
      <c r="AA1918"/>
      <c r="AB1918"/>
      <c r="AC1918"/>
      <c r="AD1918"/>
      <c r="AE1918"/>
      <c r="AF1918"/>
      <c r="AG1918"/>
      <c r="AH1918"/>
    </row>
    <row r="1919" spans="2:34" s="7" customFormat="1">
      <c r="B1919"/>
      <c r="C1919"/>
      <c r="D1919"/>
      <c r="E1919"/>
      <c r="F1919"/>
      <c r="G1919"/>
      <c r="H1919"/>
      <c r="I1919"/>
      <c r="J1919"/>
      <c r="K1919"/>
      <c r="L1919"/>
      <c r="M1919"/>
      <c r="N1919"/>
      <c r="O1919"/>
      <c r="P1919"/>
      <c r="Q1919"/>
      <c r="R1919"/>
      <c r="S1919"/>
      <c r="T1919"/>
      <c r="U1919"/>
      <c r="V1919"/>
      <c r="W1919"/>
      <c r="X1919"/>
      <c r="Y1919"/>
      <c r="Z1919"/>
      <c r="AA1919"/>
      <c r="AB1919"/>
      <c r="AC1919"/>
      <c r="AD1919"/>
      <c r="AE1919"/>
      <c r="AF1919"/>
      <c r="AG1919"/>
      <c r="AH1919"/>
    </row>
    <row r="1920" spans="2:34" s="7" customFormat="1">
      <c r="B1920"/>
      <c r="C1920"/>
      <c r="D1920"/>
      <c r="E1920"/>
      <c r="F1920"/>
      <c r="G1920"/>
      <c r="H1920"/>
      <c r="I1920"/>
      <c r="J1920"/>
      <c r="K1920"/>
      <c r="L1920"/>
      <c r="M1920"/>
      <c r="N1920"/>
      <c r="O1920"/>
      <c r="P1920"/>
      <c r="Q1920"/>
      <c r="R1920"/>
      <c r="S1920"/>
      <c r="T1920"/>
      <c r="U1920"/>
      <c r="V1920"/>
      <c r="W1920"/>
      <c r="X1920"/>
      <c r="Y1920"/>
      <c r="Z1920"/>
      <c r="AA1920"/>
      <c r="AB1920"/>
      <c r="AC1920"/>
      <c r="AD1920"/>
      <c r="AE1920"/>
      <c r="AF1920"/>
      <c r="AG1920"/>
      <c r="AH1920"/>
    </row>
    <row r="1921" spans="2:34" s="7" customFormat="1">
      <c r="B1921"/>
      <c r="C1921"/>
      <c r="D1921"/>
      <c r="E1921"/>
      <c r="F1921"/>
      <c r="G1921"/>
      <c r="H1921"/>
      <c r="I1921"/>
      <c r="J1921"/>
      <c r="K1921"/>
      <c r="L1921"/>
      <c r="M1921"/>
      <c r="N1921"/>
      <c r="O1921"/>
      <c r="P1921"/>
      <c r="Q1921"/>
      <c r="R1921"/>
      <c r="S1921"/>
      <c r="T1921"/>
      <c r="U1921"/>
      <c r="V1921"/>
      <c r="W1921"/>
      <c r="X1921"/>
      <c r="Y1921"/>
      <c r="Z1921"/>
      <c r="AA1921"/>
      <c r="AB1921"/>
      <c r="AC1921"/>
      <c r="AD1921"/>
      <c r="AE1921"/>
      <c r="AF1921"/>
      <c r="AG1921"/>
      <c r="AH1921"/>
    </row>
    <row r="1922" spans="2:34" s="7" customFormat="1">
      <c r="B1922"/>
      <c r="C1922"/>
      <c r="D1922"/>
      <c r="E1922"/>
      <c r="F1922"/>
      <c r="G1922"/>
      <c r="H1922"/>
      <c r="I1922"/>
      <c r="J1922"/>
      <c r="K1922"/>
      <c r="L1922"/>
      <c r="M1922"/>
      <c r="N1922"/>
      <c r="O1922"/>
      <c r="P1922"/>
      <c r="Q1922"/>
      <c r="R1922"/>
      <c r="S1922"/>
      <c r="T1922"/>
      <c r="U1922"/>
      <c r="V1922"/>
      <c r="W1922"/>
      <c r="X1922"/>
      <c r="Y1922"/>
      <c r="Z1922"/>
      <c r="AA1922"/>
      <c r="AB1922"/>
      <c r="AC1922"/>
      <c r="AD1922"/>
      <c r="AE1922"/>
      <c r="AF1922"/>
      <c r="AG1922"/>
      <c r="AH1922"/>
    </row>
    <row r="1923" spans="2:34" s="7" customFormat="1">
      <c r="B1923"/>
      <c r="C1923"/>
      <c r="D1923"/>
      <c r="E1923"/>
      <c r="F1923"/>
      <c r="G1923"/>
      <c r="H1923"/>
      <c r="I1923"/>
      <c r="J1923"/>
      <c r="K1923"/>
      <c r="L1923"/>
      <c r="M1923"/>
      <c r="N1923"/>
      <c r="O1923"/>
      <c r="P1923"/>
      <c r="Q1923"/>
      <c r="R1923"/>
      <c r="S1923"/>
      <c r="T1923"/>
      <c r="U1923"/>
      <c r="V1923"/>
      <c r="W1923"/>
      <c r="X1923"/>
      <c r="Y1923"/>
      <c r="Z1923"/>
      <c r="AA1923"/>
      <c r="AB1923"/>
      <c r="AC1923"/>
      <c r="AD1923"/>
      <c r="AE1923"/>
      <c r="AF1923"/>
      <c r="AG1923"/>
      <c r="AH1923"/>
    </row>
    <row r="1924" spans="2:34" s="7" customFormat="1">
      <c r="B1924"/>
      <c r="C1924"/>
      <c r="D1924"/>
      <c r="E1924"/>
      <c r="F1924"/>
      <c r="G1924"/>
      <c r="H1924"/>
      <c r="I1924"/>
      <c r="J1924"/>
      <c r="K1924"/>
      <c r="L1924"/>
      <c r="M1924"/>
      <c r="N1924"/>
      <c r="O1924"/>
      <c r="P1924"/>
      <c r="Q1924"/>
      <c r="R1924"/>
      <c r="S1924"/>
      <c r="T1924"/>
      <c r="U1924"/>
      <c r="V1924"/>
      <c r="W1924"/>
      <c r="X1924"/>
      <c r="Y1924"/>
      <c r="Z1924"/>
      <c r="AA1924"/>
      <c r="AB1924"/>
      <c r="AC1924"/>
      <c r="AD1924"/>
      <c r="AE1924"/>
      <c r="AF1924"/>
      <c r="AG1924"/>
      <c r="AH1924"/>
    </row>
    <row r="1925" spans="2:34" s="7" customFormat="1">
      <c r="B1925"/>
      <c r="C1925"/>
      <c r="D1925"/>
      <c r="E1925"/>
      <c r="F1925"/>
      <c r="G1925"/>
      <c r="H1925"/>
      <c r="I1925"/>
      <c r="J1925"/>
      <c r="K1925"/>
      <c r="L1925"/>
      <c r="M1925"/>
      <c r="N1925"/>
      <c r="O1925"/>
      <c r="P1925"/>
      <c r="Q1925"/>
      <c r="R1925"/>
      <c r="S1925"/>
      <c r="T1925"/>
      <c r="U1925"/>
      <c r="V1925"/>
      <c r="W1925"/>
      <c r="X1925"/>
      <c r="Y1925"/>
      <c r="Z1925"/>
      <c r="AA1925"/>
      <c r="AB1925"/>
      <c r="AC1925"/>
      <c r="AD1925"/>
      <c r="AE1925"/>
      <c r="AF1925"/>
      <c r="AG1925"/>
      <c r="AH1925"/>
    </row>
    <row r="1926" spans="2:34" s="7" customFormat="1">
      <c r="B1926"/>
      <c r="C1926"/>
      <c r="D1926"/>
      <c r="E1926"/>
      <c r="F1926"/>
      <c r="G1926"/>
      <c r="H1926"/>
      <c r="I1926"/>
      <c r="J1926"/>
      <c r="K1926"/>
      <c r="L1926"/>
      <c r="M1926"/>
      <c r="N1926"/>
      <c r="O1926"/>
      <c r="P1926"/>
      <c r="Q1926"/>
      <c r="R1926"/>
      <c r="S1926"/>
      <c r="T1926"/>
      <c r="U1926"/>
      <c r="V1926"/>
      <c r="W1926"/>
      <c r="X1926"/>
      <c r="Y1926"/>
      <c r="Z1926"/>
      <c r="AA1926"/>
      <c r="AB1926"/>
      <c r="AC1926"/>
      <c r="AD1926"/>
      <c r="AE1926"/>
      <c r="AF1926"/>
      <c r="AG1926"/>
      <c r="AH1926"/>
    </row>
    <row r="1927" spans="2:34" s="7" customFormat="1">
      <c r="B1927"/>
      <c r="C1927"/>
      <c r="D1927"/>
      <c r="E1927"/>
      <c r="F1927"/>
      <c r="G1927"/>
      <c r="H1927"/>
      <c r="I1927"/>
      <c r="J1927"/>
      <c r="K1927"/>
      <c r="L1927"/>
      <c r="M1927"/>
      <c r="N1927"/>
      <c r="O1927"/>
      <c r="P1927"/>
      <c r="Q1927"/>
      <c r="R1927"/>
      <c r="S1927"/>
      <c r="T1927"/>
      <c r="U1927"/>
      <c r="V1927"/>
      <c r="W1927"/>
      <c r="X1927"/>
      <c r="Y1927"/>
      <c r="Z1927"/>
      <c r="AA1927"/>
      <c r="AB1927"/>
      <c r="AC1927"/>
      <c r="AD1927"/>
      <c r="AE1927"/>
      <c r="AF1927"/>
      <c r="AG1927"/>
      <c r="AH1927"/>
    </row>
    <row r="1928" spans="2:34" s="7" customFormat="1">
      <c r="B1928"/>
      <c r="C1928"/>
      <c r="D1928"/>
      <c r="E1928"/>
      <c r="F1928"/>
      <c r="G1928"/>
      <c r="H1928"/>
      <c r="I1928"/>
      <c r="J1928"/>
      <c r="K1928"/>
      <c r="L1928"/>
      <c r="M1928"/>
      <c r="N1928"/>
      <c r="O1928"/>
      <c r="P1928"/>
      <c r="Q1928"/>
      <c r="R1928"/>
      <c r="S1928"/>
      <c r="T1928"/>
      <c r="U1928"/>
      <c r="V1928"/>
      <c r="W1928"/>
      <c r="X1928"/>
      <c r="Y1928"/>
      <c r="Z1928"/>
      <c r="AA1928"/>
      <c r="AB1928"/>
      <c r="AC1928"/>
      <c r="AD1928"/>
      <c r="AE1928"/>
      <c r="AF1928"/>
      <c r="AG1928"/>
      <c r="AH1928"/>
    </row>
    <row r="1929" spans="2:34" s="7" customFormat="1">
      <c r="B1929"/>
      <c r="C1929"/>
      <c r="D1929"/>
      <c r="E1929"/>
      <c r="F1929"/>
      <c r="G1929"/>
      <c r="H1929"/>
      <c r="I1929"/>
      <c r="J1929"/>
      <c r="K1929"/>
      <c r="L1929"/>
      <c r="M1929"/>
      <c r="N1929"/>
      <c r="O1929"/>
      <c r="P1929"/>
      <c r="Q1929"/>
      <c r="R1929"/>
      <c r="S1929"/>
      <c r="T1929"/>
      <c r="U1929"/>
      <c r="V1929"/>
      <c r="W1929"/>
      <c r="X1929"/>
      <c r="Y1929"/>
      <c r="Z1929"/>
      <c r="AA1929"/>
      <c r="AB1929"/>
      <c r="AC1929"/>
      <c r="AD1929"/>
      <c r="AE1929"/>
      <c r="AF1929"/>
      <c r="AG1929"/>
      <c r="AH1929"/>
    </row>
    <row r="1930" spans="2:34" s="7" customFormat="1">
      <c r="B1930"/>
      <c r="C1930"/>
      <c r="D1930"/>
      <c r="E1930"/>
      <c r="F1930"/>
      <c r="G1930"/>
      <c r="H1930"/>
      <c r="I1930"/>
      <c r="J1930"/>
      <c r="K1930"/>
      <c r="L1930"/>
      <c r="M1930"/>
      <c r="N1930"/>
      <c r="O1930"/>
      <c r="P1930"/>
      <c r="Q1930"/>
      <c r="R1930"/>
      <c r="S1930"/>
      <c r="T1930"/>
      <c r="U1930"/>
      <c r="V1930"/>
      <c r="W1930"/>
      <c r="X1930"/>
      <c r="Y1930"/>
      <c r="Z1930"/>
      <c r="AA1930"/>
      <c r="AB1930"/>
      <c r="AC1930"/>
      <c r="AD1930"/>
      <c r="AE1930"/>
      <c r="AF1930"/>
      <c r="AG1930"/>
      <c r="AH1930"/>
    </row>
    <row r="1931" spans="2:34" s="7" customFormat="1">
      <c r="B1931"/>
      <c r="C1931"/>
      <c r="D1931"/>
      <c r="E1931"/>
      <c r="F1931"/>
      <c r="G1931"/>
      <c r="H1931"/>
      <c r="I1931"/>
      <c r="J1931"/>
      <c r="K1931"/>
      <c r="L1931"/>
      <c r="M1931"/>
      <c r="N1931"/>
      <c r="O1931"/>
      <c r="P1931"/>
      <c r="Q1931"/>
      <c r="R1931"/>
      <c r="S1931"/>
      <c r="T1931"/>
      <c r="U1931"/>
      <c r="V1931"/>
      <c r="W1931"/>
      <c r="X1931"/>
      <c r="Y1931"/>
      <c r="Z1931"/>
      <c r="AA1931"/>
      <c r="AB1931"/>
      <c r="AC1931"/>
      <c r="AD1931"/>
      <c r="AE1931"/>
      <c r="AF1931"/>
      <c r="AG1931"/>
      <c r="AH1931"/>
    </row>
    <row r="1932" spans="2:34" s="7" customFormat="1">
      <c r="B1932"/>
      <c r="C1932"/>
      <c r="D1932"/>
      <c r="E1932"/>
      <c r="F1932"/>
      <c r="G1932"/>
      <c r="H1932"/>
      <c r="I1932"/>
      <c r="J1932"/>
      <c r="K1932"/>
      <c r="L1932"/>
      <c r="M1932"/>
      <c r="N1932"/>
      <c r="O1932"/>
      <c r="P1932"/>
      <c r="Q1932"/>
      <c r="R1932"/>
      <c r="S1932"/>
      <c r="T1932"/>
      <c r="U1932"/>
      <c r="V1932"/>
      <c r="W1932"/>
      <c r="X1932"/>
      <c r="Y1932"/>
      <c r="Z1932"/>
      <c r="AA1932"/>
      <c r="AB1932"/>
      <c r="AC1932"/>
      <c r="AD1932"/>
      <c r="AE1932"/>
      <c r="AF1932"/>
      <c r="AG1932"/>
      <c r="AH1932"/>
    </row>
    <row r="1933" spans="2:34" s="7" customFormat="1">
      <c r="B1933"/>
      <c r="C1933"/>
      <c r="D1933"/>
      <c r="E1933"/>
      <c r="F1933"/>
      <c r="G1933"/>
      <c r="H1933"/>
      <c r="I1933"/>
      <c r="J1933"/>
      <c r="K1933"/>
      <c r="L1933"/>
      <c r="M1933"/>
      <c r="N1933"/>
      <c r="O1933"/>
      <c r="P1933"/>
      <c r="Q1933"/>
      <c r="R1933"/>
      <c r="S1933"/>
      <c r="T1933"/>
      <c r="U1933"/>
      <c r="V1933"/>
      <c r="W1933"/>
      <c r="X1933"/>
      <c r="Y1933"/>
      <c r="Z1933"/>
      <c r="AA1933"/>
      <c r="AB1933"/>
      <c r="AC1933"/>
      <c r="AD1933"/>
      <c r="AE1933"/>
      <c r="AF1933"/>
      <c r="AG1933"/>
      <c r="AH1933"/>
    </row>
    <row r="1934" spans="2:34" s="7" customFormat="1">
      <c r="B1934"/>
      <c r="C1934"/>
      <c r="D1934"/>
      <c r="E1934"/>
      <c r="F1934"/>
      <c r="G1934"/>
      <c r="H1934"/>
      <c r="I1934"/>
      <c r="J1934"/>
      <c r="K1934"/>
      <c r="L1934"/>
      <c r="M1934"/>
      <c r="N1934"/>
      <c r="O1934"/>
      <c r="P1934"/>
      <c r="Q1934"/>
      <c r="R1934"/>
      <c r="S1934"/>
      <c r="T1934"/>
      <c r="U1934"/>
      <c r="V1934"/>
      <c r="W1934"/>
      <c r="X1934"/>
      <c r="Y1934"/>
      <c r="Z1934"/>
      <c r="AA1934"/>
      <c r="AB1934"/>
      <c r="AC1934"/>
      <c r="AD1934"/>
      <c r="AE1934"/>
      <c r="AF1934"/>
      <c r="AG1934"/>
      <c r="AH1934"/>
    </row>
    <row r="1935" spans="2:34" s="7" customFormat="1">
      <c r="B1935"/>
      <c r="C1935"/>
      <c r="D1935"/>
      <c r="E1935"/>
      <c r="F1935"/>
      <c r="G1935"/>
      <c r="H1935"/>
      <c r="I1935"/>
      <c r="J1935"/>
      <c r="K1935"/>
      <c r="L1935"/>
      <c r="M1935"/>
      <c r="N1935"/>
      <c r="O1935"/>
      <c r="P1935"/>
      <c r="Q1935"/>
      <c r="R1935"/>
      <c r="S1935"/>
      <c r="T1935"/>
      <c r="U1935"/>
      <c r="V1935"/>
      <c r="W1935"/>
      <c r="X1935"/>
      <c r="Y1935"/>
      <c r="Z1935"/>
      <c r="AA1935"/>
      <c r="AB1935"/>
      <c r="AC1935"/>
      <c r="AD1935"/>
      <c r="AE1935"/>
      <c r="AF1935"/>
      <c r="AG1935"/>
      <c r="AH1935"/>
    </row>
    <row r="1936" spans="2:34" s="7" customFormat="1">
      <c r="B1936"/>
      <c r="C1936"/>
      <c r="D1936"/>
      <c r="E1936"/>
      <c r="F1936"/>
      <c r="G1936"/>
      <c r="H1936"/>
      <c r="I1936"/>
      <c r="J1936"/>
      <c r="K1936"/>
      <c r="L1936"/>
      <c r="M1936"/>
      <c r="N1936"/>
      <c r="O1936"/>
      <c r="P1936"/>
      <c r="Q1936"/>
      <c r="R1936"/>
      <c r="S1936"/>
      <c r="T1936"/>
      <c r="U1936"/>
      <c r="V1936"/>
      <c r="W1936"/>
      <c r="X1936"/>
      <c r="Y1936"/>
      <c r="Z1936"/>
      <c r="AA1936"/>
      <c r="AB1936"/>
      <c r="AC1936"/>
      <c r="AD1936"/>
      <c r="AE1936"/>
      <c r="AF1936"/>
      <c r="AG1936"/>
      <c r="AH1936"/>
    </row>
    <row r="1937" spans="2:34" s="7" customFormat="1">
      <c r="B1937"/>
      <c r="C1937"/>
      <c r="D1937"/>
      <c r="E1937"/>
      <c r="F1937"/>
      <c r="G1937"/>
      <c r="H1937"/>
      <c r="I1937"/>
      <c r="J1937"/>
      <c r="K1937"/>
      <c r="L1937"/>
      <c r="M1937"/>
      <c r="N1937"/>
      <c r="O1937"/>
      <c r="P1937"/>
      <c r="Q1937"/>
      <c r="R1937"/>
      <c r="S1937"/>
      <c r="T1937"/>
      <c r="U1937"/>
      <c r="V1937"/>
      <c r="W1937"/>
      <c r="X1937"/>
      <c r="Y1937"/>
      <c r="Z1937"/>
      <c r="AA1937"/>
      <c r="AB1937"/>
      <c r="AC1937"/>
      <c r="AD1937"/>
      <c r="AE1937"/>
      <c r="AF1937"/>
      <c r="AG1937"/>
      <c r="AH1937"/>
    </row>
    <row r="1938" spans="2:34" s="7" customFormat="1">
      <c r="B1938"/>
      <c r="C1938"/>
      <c r="D1938"/>
      <c r="E1938"/>
      <c r="F1938"/>
      <c r="G1938"/>
      <c r="H1938"/>
      <c r="I1938"/>
      <c r="J1938"/>
      <c r="K1938"/>
      <c r="L1938"/>
      <c r="M1938"/>
      <c r="N1938"/>
      <c r="O1938"/>
      <c r="P1938"/>
      <c r="Q1938"/>
      <c r="R1938"/>
      <c r="S1938"/>
      <c r="T1938"/>
      <c r="U1938"/>
      <c r="V1938"/>
      <c r="W1938"/>
      <c r="X1938"/>
      <c r="Y1938"/>
      <c r="Z1938"/>
      <c r="AA1938"/>
      <c r="AB1938"/>
      <c r="AC1938"/>
      <c r="AD1938"/>
      <c r="AE1938"/>
      <c r="AF1938"/>
      <c r="AG1938"/>
      <c r="AH1938"/>
    </row>
    <row r="1939" spans="2:34" s="7" customFormat="1">
      <c r="B1939"/>
      <c r="C1939"/>
      <c r="D1939"/>
      <c r="E1939"/>
      <c r="F1939"/>
      <c r="G1939"/>
      <c r="H1939"/>
      <c r="I1939"/>
      <c r="J1939"/>
      <c r="K1939"/>
      <c r="L1939"/>
      <c r="M1939"/>
      <c r="N1939"/>
      <c r="O1939"/>
      <c r="P1939"/>
      <c r="Q1939"/>
      <c r="R1939"/>
      <c r="S1939"/>
      <c r="T1939"/>
      <c r="U1939"/>
      <c r="V1939"/>
      <c r="W1939"/>
      <c r="X1939"/>
      <c r="Y1939"/>
      <c r="Z1939"/>
      <c r="AA1939"/>
      <c r="AB1939"/>
      <c r="AC1939"/>
      <c r="AD1939"/>
      <c r="AE1939"/>
      <c r="AF1939"/>
      <c r="AG1939"/>
      <c r="AH1939"/>
    </row>
    <row r="1940" spans="2:34" s="7" customFormat="1">
      <c r="B1940"/>
      <c r="C1940"/>
      <c r="D1940"/>
      <c r="E1940"/>
      <c r="F1940"/>
      <c r="G1940"/>
      <c r="H1940"/>
      <c r="I1940"/>
      <c r="J1940"/>
      <c r="K1940"/>
      <c r="L1940"/>
      <c r="M1940"/>
      <c r="N1940"/>
      <c r="O1940"/>
      <c r="P1940"/>
      <c r="Q1940"/>
      <c r="R1940"/>
      <c r="S1940"/>
      <c r="T1940"/>
      <c r="U1940"/>
      <c r="V1940"/>
      <c r="W1940"/>
      <c r="X1940"/>
      <c r="Y1940"/>
      <c r="Z1940"/>
      <c r="AA1940"/>
      <c r="AB1940"/>
      <c r="AC1940"/>
      <c r="AD1940"/>
      <c r="AE1940"/>
      <c r="AF1940"/>
      <c r="AG1940"/>
      <c r="AH1940"/>
    </row>
    <row r="1941" spans="2:34" s="7" customFormat="1">
      <c r="B1941"/>
      <c r="C1941"/>
      <c r="D1941"/>
      <c r="E1941"/>
      <c r="F1941"/>
      <c r="G1941"/>
      <c r="H1941"/>
      <c r="I1941"/>
      <c r="J1941"/>
      <c r="K1941"/>
      <c r="L1941"/>
      <c r="M1941"/>
      <c r="N1941"/>
      <c r="O1941"/>
      <c r="P1941"/>
      <c r="Q1941"/>
      <c r="R1941"/>
      <c r="S1941"/>
      <c r="T1941"/>
      <c r="U1941"/>
      <c r="V1941"/>
      <c r="W1941"/>
      <c r="X1941"/>
      <c r="Y1941"/>
      <c r="Z1941"/>
      <c r="AA1941"/>
      <c r="AB1941"/>
      <c r="AC1941"/>
      <c r="AD1941"/>
      <c r="AE1941"/>
      <c r="AF1941"/>
      <c r="AG1941"/>
      <c r="AH1941"/>
    </row>
    <row r="1942" spans="2:34" s="7" customFormat="1">
      <c r="B1942"/>
      <c r="C1942"/>
      <c r="D1942"/>
      <c r="E1942"/>
      <c r="F1942"/>
      <c r="G1942"/>
      <c r="H1942"/>
      <c r="I1942"/>
      <c r="J1942"/>
      <c r="K1942"/>
      <c r="L1942"/>
      <c r="M1942"/>
      <c r="N1942"/>
      <c r="O1942"/>
      <c r="P1942"/>
      <c r="Q1942"/>
      <c r="R1942"/>
      <c r="S1942"/>
      <c r="T1942"/>
      <c r="U1942"/>
      <c r="V1942"/>
      <c r="W1942"/>
      <c r="X1942"/>
      <c r="Y1942"/>
      <c r="Z1942"/>
      <c r="AA1942"/>
      <c r="AB1942"/>
      <c r="AC1942"/>
      <c r="AD1942"/>
      <c r="AE1942"/>
      <c r="AF1942"/>
      <c r="AG1942"/>
      <c r="AH1942"/>
    </row>
    <row r="1943" spans="2:34" s="7" customFormat="1">
      <c r="B1943"/>
      <c r="C1943"/>
      <c r="D1943"/>
      <c r="E1943"/>
      <c r="F1943"/>
      <c r="G1943"/>
      <c r="H1943"/>
      <c r="I1943"/>
      <c r="J1943"/>
      <c r="K1943"/>
      <c r="L1943"/>
      <c r="M1943"/>
      <c r="N1943"/>
      <c r="O1943"/>
      <c r="P1943"/>
      <c r="Q1943"/>
      <c r="R1943"/>
      <c r="S1943"/>
      <c r="T1943"/>
      <c r="U1943"/>
      <c r="V1943"/>
      <c r="W1943"/>
      <c r="X1943"/>
      <c r="Y1943"/>
      <c r="Z1943"/>
      <c r="AA1943"/>
      <c r="AB1943"/>
      <c r="AC1943"/>
      <c r="AD1943"/>
      <c r="AE1943"/>
      <c r="AF1943"/>
      <c r="AG1943"/>
      <c r="AH1943"/>
    </row>
    <row r="1944" spans="2:34" s="7" customFormat="1">
      <c r="B1944"/>
      <c r="C1944"/>
      <c r="D1944"/>
      <c r="E1944"/>
      <c r="F1944"/>
      <c r="G1944"/>
      <c r="H1944"/>
      <c r="I1944"/>
      <c r="J1944"/>
      <c r="K1944"/>
      <c r="L1944"/>
      <c r="M1944"/>
      <c r="N1944"/>
      <c r="O1944"/>
      <c r="P1944"/>
      <c r="Q1944"/>
      <c r="R1944"/>
      <c r="S1944"/>
      <c r="T1944"/>
      <c r="U1944"/>
      <c r="V1944"/>
      <c r="W1944"/>
      <c r="X1944"/>
      <c r="Y1944"/>
      <c r="Z1944"/>
      <c r="AA1944"/>
      <c r="AB1944"/>
      <c r="AC1944"/>
      <c r="AD1944"/>
      <c r="AE1944"/>
      <c r="AF1944"/>
      <c r="AG1944"/>
      <c r="AH1944"/>
    </row>
    <row r="1945" spans="2:34" s="7" customFormat="1">
      <c r="B1945"/>
      <c r="C1945"/>
      <c r="D1945"/>
      <c r="E1945"/>
      <c r="F1945"/>
      <c r="G1945"/>
      <c r="H1945"/>
      <c r="I1945"/>
      <c r="J1945"/>
      <c r="K1945"/>
      <c r="L1945"/>
      <c r="M1945"/>
      <c r="N1945"/>
      <c r="O1945"/>
      <c r="P1945"/>
      <c r="Q1945"/>
      <c r="R1945"/>
      <c r="S1945"/>
      <c r="T1945"/>
      <c r="U1945"/>
      <c r="V1945"/>
      <c r="W1945"/>
      <c r="X1945"/>
      <c r="Y1945"/>
      <c r="Z1945"/>
      <c r="AA1945"/>
      <c r="AB1945"/>
      <c r="AC1945"/>
      <c r="AD1945"/>
      <c r="AE1945"/>
      <c r="AF1945"/>
      <c r="AG1945"/>
      <c r="AH1945"/>
    </row>
    <row r="1946" spans="2:34" s="7" customFormat="1">
      <c r="B1946"/>
      <c r="C1946"/>
      <c r="D1946"/>
      <c r="E1946"/>
      <c r="F1946"/>
      <c r="G1946"/>
      <c r="H1946"/>
      <c r="I1946"/>
      <c r="J1946"/>
      <c r="K1946"/>
      <c r="L1946"/>
      <c r="M1946"/>
      <c r="N1946"/>
      <c r="O1946"/>
      <c r="P1946"/>
      <c r="Q1946"/>
      <c r="R1946"/>
      <c r="S1946"/>
      <c r="T1946"/>
      <c r="U1946"/>
      <c r="V1946"/>
      <c r="W1946"/>
      <c r="X1946"/>
      <c r="Y1946"/>
      <c r="Z1946"/>
      <c r="AA1946"/>
      <c r="AB1946"/>
      <c r="AC1946"/>
      <c r="AD1946"/>
      <c r="AE1946"/>
      <c r="AF1946"/>
      <c r="AG1946"/>
      <c r="AH1946"/>
    </row>
    <row r="1947" spans="2:34" s="7" customFormat="1">
      <c r="B1947"/>
      <c r="C1947"/>
      <c r="D1947"/>
      <c r="E1947"/>
      <c r="F1947"/>
      <c r="G1947"/>
      <c r="H1947"/>
      <c r="I1947"/>
      <c r="J1947"/>
      <c r="K1947"/>
      <c r="L1947"/>
      <c r="M1947"/>
      <c r="N1947"/>
      <c r="O1947"/>
      <c r="P1947"/>
      <c r="Q1947"/>
      <c r="R1947"/>
      <c r="S1947"/>
      <c r="T1947"/>
      <c r="U1947"/>
      <c r="V1947"/>
      <c r="W1947"/>
      <c r="X1947"/>
      <c r="Y1947"/>
      <c r="Z1947"/>
      <c r="AA1947"/>
      <c r="AB1947"/>
      <c r="AC1947"/>
      <c r="AD1947"/>
      <c r="AE1947"/>
      <c r="AF1947"/>
      <c r="AG1947"/>
      <c r="AH1947"/>
    </row>
    <row r="1948" spans="2:34" s="7" customFormat="1">
      <c r="B1948"/>
      <c r="C1948"/>
      <c r="D1948"/>
      <c r="E1948"/>
      <c r="F1948"/>
      <c r="G1948"/>
      <c r="H1948"/>
      <c r="I1948"/>
      <c r="J1948"/>
      <c r="K1948"/>
      <c r="L1948"/>
      <c r="M1948"/>
      <c r="N1948"/>
      <c r="O1948"/>
      <c r="P1948"/>
      <c r="Q1948"/>
      <c r="R1948"/>
      <c r="S1948"/>
      <c r="T1948"/>
      <c r="U1948"/>
      <c r="V1948"/>
      <c r="W1948"/>
      <c r="X1948"/>
      <c r="Y1948"/>
      <c r="Z1948"/>
      <c r="AA1948"/>
      <c r="AB1948"/>
      <c r="AC1948"/>
      <c r="AD1948"/>
      <c r="AE1948"/>
      <c r="AF1948"/>
      <c r="AG1948"/>
      <c r="AH1948"/>
    </row>
    <row r="1949" spans="2:34" s="7" customFormat="1">
      <c r="B1949"/>
      <c r="C1949"/>
      <c r="D1949"/>
      <c r="E1949"/>
      <c r="F1949"/>
      <c r="G1949"/>
      <c r="H1949"/>
      <c r="I1949"/>
      <c r="J1949"/>
      <c r="K1949"/>
      <c r="L1949"/>
      <c r="M1949"/>
      <c r="N1949"/>
      <c r="O1949"/>
      <c r="P1949"/>
      <c r="Q1949"/>
      <c r="R1949"/>
      <c r="S1949"/>
      <c r="T1949"/>
      <c r="U1949"/>
      <c r="V1949"/>
      <c r="W1949"/>
      <c r="X1949"/>
      <c r="Y1949"/>
      <c r="Z1949"/>
      <c r="AA1949"/>
      <c r="AB1949"/>
      <c r="AC1949"/>
      <c r="AD1949"/>
      <c r="AE1949"/>
      <c r="AF1949"/>
      <c r="AG1949"/>
      <c r="AH1949"/>
    </row>
    <row r="1950" spans="2:34" s="7" customFormat="1">
      <c r="B1950"/>
      <c r="C1950"/>
      <c r="D1950"/>
      <c r="E1950"/>
      <c r="F1950"/>
      <c r="G1950"/>
      <c r="H1950"/>
      <c r="I1950"/>
      <c r="J1950"/>
      <c r="K1950"/>
      <c r="L1950"/>
      <c r="M1950"/>
      <c r="N1950"/>
      <c r="O1950"/>
      <c r="P1950"/>
      <c r="Q1950"/>
      <c r="R1950"/>
      <c r="S1950"/>
      <c r="T1950"/>
      <c r="U1950"/>
      <c r="V1950"/>
      <c r="W1950"/>
      <c r="X1950"/>
      <c r="Y1950"/>
      <c r="Z1950"/>
      <c r="AA1950"/>
      <c r="AB1950"/>
      <c r="AC1950"/>
      <c r="AD1950"/>
      <c r="AE1950"/>
      <c r="AF1950"/>
      <c r="AG1950"/>
      <c r="AH1950"/>
    </row>
    <row r="1951" spans="2:34" s="7" customFormat="1">
      <c r="B1951"/>
      <c r="C1951"/>
      <c r="D1951"/>
      <c r="E1951"/>
      <c r="F1951"/>
      <c r="G1951"/>
      <c r="H1951"/>
      <c r="I1951"/>
      <c r="J1951"/>
      <c r="K1951"/>
      <c r="L1951"/>
      <c r="M1951"/>
      <c r="N1951"/>
      <c r="O1951"/>
      <c r="P1951"/>
      <c r="Q1951"/>
      <c r="R1951"/>
      <c r="S1951"/>
      <c r="T1951"/>
      <c r="U1951"/>
      <c r="V1951"/>
      <c r="W1951"/>
      <c r="X1951"/>
      <c r="Y1951"/>
      <c r="Z1951"/>
      <c r="AA1951"/>
      <c r="AB1951"/>
      <c r="AC1951"/>
      <c r="AD1951"/>
      <c r="AE1951"/>
      <c r="AF1951"/>
      <c r="AG1951"/>
      <c r="AH1951"/>
    </row>
    <row r="1952" spans="2:34" s="7" customFormat="1">
      <c r="B1952"/>
      <c r="C1952"/>
      <c r="D1952"/>
      <c r="E1952"/>
      <c r="F1952"/>
      <c r="G1952"/>
      <c r="H1952"/>
      <c r="I1952"/>
      <c r="J1952"/>
      <c r="K1952"/>
      <c r="L1952"/>
      <c r="M1952"/>
      <c r="N1952"/>
      <c r="O1952"/>
      <c r="P1952"/>
      <c r="Q1952"/>
      <c r="R1952"/>
      <c r="S1952"/>
      <c r="T1952"/>
      <c r="U1952"/>
      <c r="V1952"/>
      <c r="W1952"/>
      <c r="X1952"/>
      <c r="Y1952"/>
      <c r="Z1952"/>
      <c r="AA1952"/>
      <c r="AB1952"/>
      <c r="AC1952"/>
      <c r="AD1952"/>
      <c r="AE1952"/>
      <c r="AF1952"/>
      <c r="AG1952"/>
      <c r="AH1952"/>
    </row>
    <row r="1953" spans="2:34" s="7" customFormat="1">
      <c r="B1953"/>
      <c r="C1953"/>
      <c r="D1953"/>
      <c r="E1953"/>
      <c r="F1953"/>
      <c r="G1953"/>
      <c r="H1953"/>
      <c r="I1953"/>
      <c r="J1953"/>
      <c r="K1953"/>
      <c r="L1953"/>
      <c r="M1953"/>
      <c r="N1953"/>
      <c r="O1953"/>
      <c r="P1953"/>
      <c r="Q1953"/>
      <c r="R1953"/>
      <c r="S1953"/>
      <c r="T1953"/>
      <c r="U1953"/>
      <c r="V1953"/>
      <c r="W1953"/>
      <c r="X1953"/>
      <c r="Y1953"/>
      <c r="Z1953"/>
      <c r="AA1953"/>
      <c r="AB1953"/>
      <c r="AC1953"/>
      <c r="AD1953"/>
      <c r="AE1953"/>
      <c r="AF1953"/>
      <c r="AG1953"/>
      <c r="AH1953"/>
    </row>
    <row r="1954" spans="2:34" s="7" customFormat="1">
      <c r="B1954"/>
      <c r="C1954"/>
      <c r="D1954"/>
      <c r="E1954"/>
      <c r="F1954"/>
      <c r="G1954"/>
      <c r="H1954"/>
      <c r="I1954"/>
      <c r="J1954"/>
      <c r="K1954"/>
      <c r="L1954"/>
      <c r="M1954"/>
      <c r="N1954"/>
      <c r="O1954"/>
      <c r="P1954"/>
      <c r="Q1954"/>
      <c r="R1954"/>
      <c r="S1954"/>
      <c r="T1954"/>
      <c r="U1954"/>
      <c r="V1954"/>
      <c r="W1954"/>
      <c r="X1954"/>
      <c r="Y1954"/>
      <c r="Z1954"/>
      <c r="AA1954"/>
      <c r="AB1954"/>
      <c r="AC1954"/>
      <c r="AD1954"/>
      <c r="AE1954"/>
      <c r="AF1954"/>
      <c r="AG1954"/>
      <c r="AH1954"/>
    </row>
    <row r="1955" spans="2:34" s="7" customFormat="1">
      <c r="B1955"/>
      <c r="C1955"/>
      <c r="D1955"/>
      <c r="E1955"/>
      <c r="F1955"/>
      <c r="G1955"/>
      <c r="H1955"/>
      <c r="I1955"/>
      <c r="J1955"/>
      <c r="K1955"/>
      <c r="L1955"/>
      <c r="M1955"/>
      <c r="N1955"/>
      <c r="O1955"/>
      <c r="P1955"/>
      <c r="Q1955"/>
      <c r="R1955"/>
      <c r="S1955"/>
      <c r="T1955"/>
      <c r="U1955"/>
      <c r="V1955"/>
      <c r="W1955"/>
      <c r="X1955"/>
      <c r="Y1955"/>
      <c r="Z1955"/>
      <c r="AA1955"/>
      <c r="AB1955"/>
      <c r="AC1955"/>
      <c r="AD1955"/>
      <c r="AE1955"/>
      <c r="AF1955"/>
      <c r="AG1955"/>
      <c r="AH1955"/>
    </row>
    <row r="1956" spans="2:34" s="7" customFormat="1">
      <c r="B1956"/>
      <c r="C1956"/>
      <c r="D1956"/>
      <c r="E1956"/>
      <c r="F1956"/>
      <c r="G1956"/>
      <c r="H1956"/>
      <c r="I1956"/>
      <c r="J1956"/>
      <c r="K1956"/>
      <c r="L1956"/>
      <c r="M1956"/>
      <c r="N1956"/>
      <c r="O1956"/>
      <c r="P1956"/>
      <c r="Q1956"/>
      <c r="R1956"/>
      <c r="S1956"/>
      <c r="T1956"/>
      <c r="U1956"/>
      <c r="V1956"/>
      <c r="W1956"/>
      <c r="X1956"/>
      <c r="Y1956"/>
      <c r="Z1956"/>
      <c r="AA1956"/>
      <c r="AB1956"/>
      <c r="AC1956"/>
      <c r="AD1956"/>
      <c r="AE1956"/>
      <c r="AF1956"/>
      <c r="AG1956"/>
      <c r="AH1956"/>
    </row>
    <row r="1957" spans="2:34" s="7" customFormat="1">
      <c r="B1957"/>
      <c r="C1957"/>
      <c r="D1957"/>
      <c r="E1957"/>
      <c r="F1957"/>
      <c r="G1957"/>
      <c r="H1957"/>
      <c r="I1957"/>
      <c r="J1957"/>
      <c r="K1957"/>
      <c r="L1957"/>
      <c r="M1957"/>
      <c r="N1957"/>
      <c r="O1957"/>
      <c r="P1957"/>
      <c r="Q1957"/>
      <c r="R1957"/>
      <c r="S1957"/>
      <c r="T1957"/>
      <c r="U1957"/>
      <c r="V1957"/>
      <c r="W1957"/>
      <c r="X1957"/>
      <c r="Y1957"/>
      <c r="Z1957"/>
      <c r="AA1957"/>
      <c r="AB1957"/>
      <c r="AC1957"/>
      <c r="AD1957"/>
      <c r="AE1957"/>
      <c r="AF1957"/>
      <c r="AG1957"/>
      <c r="AH1957"/>
    </row>
    <row r="1958" spans="2:34" s="7" customFormat="1">
      <c r="B1958"/>
      <c r="C1958"/>
      <c r="D1958"/>
      <c r="E1958"/>
      <c r="F1958"/>
      <c r="G1958"/>
      <c r="H1958"/>
      <c r="I1958"/>
      <c r="J1958"/>
      <c r="K1958"/>
      <c r="L1958"/>
      <c r="M1958"/>
      <c r="N1958"/>
      <c r="O1958"/>
      <c r="P1958"/>
      <c r="Q1958"/>
      <c r="R1958"/>
      <c r="S1958"/>
      <c r="T1958"/>
      <c r="U1958"/>
      <c r="V1958"/>
      <c r="W1958"/>
      <c r="X1958"/>
      <c r="Y1958"/>
      <c r="Z1958"/>
      <c r="AA1958"/>
      <c r="AB1958"/>
      <c r="AC1958"/>
      <c r="AD1958"/>
      <c r="AE1958"/>
      <c r="AF1958"/>
      <c r="AG1958"/>
      <c r="AH1958"/>
    </row>
    <row r="1959" spans="2:34" s="7" customFormat="1">
      <c r="B1959"/>
      <c r="C1959"/>
      <c r="D1959"/>
      <c r="E1959"/>
      <c r="F1959"/>
      <c r="G1959"/>
      <c r="H1959"/>
      <c r="I1959"/>
      <c r="J1959"/>
      <c r="K1959"/>
      <c r="L1959"/>
      <c r="M1959"/>
      <c r="N1959"/>
      <c r="O1959"/>
      <c r="P1959"/>
      <c r="Q1959"/>
      <c r="R1959"/>
      <c r="S1959"/>
      <c r="T1959"/>
      <c r="U1959"/>
      <c r="V1959"/>
      <c r="W1959"/>
      <c r="X1959"/>
      <c r="Y1959"/>
      <c r="Z1959"/>
      <c r="AA1959"/>
      <c r="AB1959"/>
      <c r="AC1959"/>
      <c r="AD1959"/>
      <c r="AE1959"/>
      <c r="AF1959"/>
      <c r="AG1959"/>
      <c r="AH1959"/>
    </row>
    <row r="1960" spans="2:34" s="7" customFormat="1">
      <c r="B1960"/>
      <c r="C1960"/>
      <c r="D1960"/>
      <c r="E1960"/>
      <c r="F1960"/>
      <c r="G1960"/>
      <c r="H1960"/>
      <c r="I1960"/>
      <c r="J1960"/>
      <c r="K1960"/>
      <c r="L1960"/>
      <c r="M1960"/>
      <c r="N1960"/>
      <c r="O1960"/>
      <c r="P1960"/>
      <c r="Q1960"/>
      <c r="R1960"/>
      <c r="S1960"/>
      <c r="T1960"/>
      <c r="U1960"/>
      <c r="V1960"/>
      <c r="W1960"/>
      <c r="X1960"/>
      <c r="Y1960"/>
      <c r="Z1960"/>
      <c r="AA1960"/>
      <c r="AB1960"/>
      <c r="AC1960"/>
      <c r="AD1960"/>
      <c r="AE1960"/>
      <c r="AF1960"/>
      <c r="AG1960"/>
      <c r="AH1960"/>
    </row>
    <row r="1961" spans="2:34" s="7" customFormat="1">
      <c r="B1961"/>
      <c r="C1961"/>
      <c r="D1961"/>
      <c r="E1961"/>
      <c r="F1961"/>
      <c r="G1961"/>
      <c r="H1961"/>
      <c r="I1961"/>
      <c r="J1961"/>
      <c r="K1961"/>
      <c r="L1961"/>
      <c r="M1961"/>
      <c r="N1961"/>
      <c r="O1961"/>
      <c r="P1961"/>
      <c r="Q1961"/>
      <c r="R1961"/>
      <c r="S1961"/>
      <c r="T1961"/>
      <c r="U1961"/>
      <c r="V1961"/>
      <c r="W1961"/>
      <c r="X1961"/>
      <c r="Y1961"/>
      <c r="Z1961"/>
      <c r="AA1961"/>
      <c r="AB1961"/>
      <c r="AC1961"/>
      <c r="AD1961"/>
      <c r="AE1961"/>
      <c r="AF1961"/>
      <c r="AG1961"/>
      <c r="AH1961"/>
    </row>
    <row r="1962" spans="2:34" s="7" customFormat="1">
      <c r="B1962"/>
      <c r="C1962"/>
      <c r="D1962"/>
      <c r="E1962"/>
      <c r="F1962"/>
      <c r="G1962"/>
      <c r="H1962"/>
      <c r="I1962"/>
      <c r="J1962"/>
      <c r="K1962"/>
      <c r="L1962"/>
      <c r="M1962"/>
      <c r="N1962"/>
      <c r="O1962"/>
      <c r="P1962"/>
      <c r="Q1962"/>
      <c r="R1962"/>
      <c r="S1962"/>
      <c r="T1962"/>
      <c r="U1962"/>
      <c r="V1962"/>
      <c r="W1962"/>
      <c r="X1962"/>
      <c r="Y1962"/>
      <c r="Z1962"/>
      <c r="AA1962"/>
      <c r="AB1962"/>
      <c r="AC1962"/>
      <c r="AD1962"/>
      <c r="AE1962"/>
      <c r="AF1962"/>
      <c r="AG1962"/>
      <c r="AH1962"/>
    </row>
    <row r="1963" spans="2:34" s="7" customFormat="1">
      <c r="B1963"/>
      <c r="C1963"/>
      <c r="D1963"/>
      <c r="E1963"/>
      <c r="F1963"/>
      <c r="G1963"/>
      <c r="H1963"/>
      <c r="I1963"/>
      <c r="J1963"/>
      <c r="K1963"/>
      <c r="L1963"/>
      <c r="M1963"/>
      <c r="N1963"/>
      <c r="O1963"/>
      <c r="P1963"/>
      <c r="Q1963"/>
      <c r="R1963"/>
      <c r="S1963"/>
      <c r="T1963"/>
      <c r="U1963"/>
      <c r="V1963"/>
      <c r="W1963"/>
      <c r="X1963"/>
      <c r="Y1963"/>
      <c r="Z1963"/>
      <c r="AA1963"/>
      <c r="AB1963"/>
      <c r="AC1963"/>
      <c r="AD1963"/>
      <c r="AE1963"/>
      <c r="AF1963"/>
      <c r="AG1963"/>
      <c r="AH1963"/>
    </row>
    <row r="1964" spans="2:34" s="7" customFormat="1">
      <c r="B1964"/>
      <c r="C1964"/>
      <c r="D1964"/>
      <c r="E1964"/>
      <c r="F1964"/>
      <c r="G1964"/>
      <c r="H1964"/>
      <c r="I1964"/>
      <c r="J1964"/>
      <c r="K1964"/>
      <c r="L1964"/>
      <c r="M1964"/>
      <c r="N1964"/>
      <c r="O1964"/>
      <c r="P1964"/>
      <c r="Q1964"/>
      <c r="R1964"/>
      <c r="S1964"/>
      <c r="T1964"/>
      <c r="U1964"/>
      <c r="V1964"/>
      <c r="W1964"/>
      <c r="X1964"/>
      <c r="Y1964"/>
      <c r="Z1964"/>
      <c r="AA1964"/>
      <c r="AB1964"/>
      <c r="AC1964"/>
      <c r="AD1964"/>
      <c r="AE1964"/>
      <c r="AF1964"/>
      <c r="AG1964"/>
      <c r="AH1964"/>
    </row>
    <row r="1965" spans="2:34" s="7" customFormat="1">
      <c r="B1965"/>
      <c r="C1965"/>
      <c r="D1965"/>
      <c r="E1965"/>
      <c r="F1965"/>
      <c r="G1965"/>
      <c r="H1965"/>
      <c r="I1965"/>
      <c r="J1965"/>
      <c r="K1965"/>
      <c r="L1965"/>
      <c r="M1965"/>
      <c r="N1965"/>
      <c r="O1965"/>
      <c r="P1965"/>
      <c r="Q1965"/>
      <c r="R1965"/>
      <c r="S1965"/>
      <c r="T1965"/>
      <c r="U1965"/>
      <c r="V1965"/>
      <c r="W1965"/>
      <c r="X1965"/>
      <c r="Y1965"/>
      <c r="Z1965"/>
      <c r="AA1965"/>
      <c r="AB1965"/>
      <c r="AC1965"/>
      <c r="AD1965"/>
      <c r="AE1965"/>
      <c r="AF1965"/>
      <c r="AG1965"/>
      <c r="AH1965"/>
    </row>
    <row r="1966" spans="2:34" s="7" customFormat="1">
      <c r="B1966"/>
      <c r="C1966"/>
      <c r="D1966"/>
      <c r="E1966"/>
      <c r="F1966"/>
      <c r="G1966"/>
      <c r="H1966"/>
      <c r="I1966"/>
      <c r="J1966"/>
      <c r="K1966"/>
      <c r="L1966"/>
      <c r="M1966"/>
      <c r="N1966"/>
      <c r="O1966"/>
      <c r="P1966"/>
      <c r="Q1966"/>
      <c r="R1966"/>
      <c r="S1966"/>
      <c r="T1966"/>
      <c r="U1966"/>
      <c r="V1966"/>
      <c r="W1966"/>
      <c r="X1966"/>
      <c r="Y1966"/>
      <c r="Z1966"/>
      <c r="AA1966"/>
      <c r="AB1966"/>
      <c r="AC1966"/>
      <c r="AD1966"/>
      <c r="AE1966"/>
      <c r="AF1966"/>
      <c r="AG1966"/>
      <c r="AH1966"/>
    </row>
    <row r="1967" spans="2:34" s="7" customFormat="1">
      <c r="B1967"/>
      <c r="C1967"/>
      <c r="D1967"/>
      <c r="E1967"/>
      <c r="F1967"/>
      <c r="G1967"/>
      <c r="H1967"/>
      <c r="I1967"/>
      <c r="J1967"/>
      <c r="K1967"/>
      <c r="L1967"/>
      <c r="M1967"/>
      <c r="N1967"/>
      <c r="O1967"/>
      <c r="P1967"/>
      <c r="Q1967"/>
      <c r="R1967"/>
      <c r="S1967"/>
      <c r="T1967"/>
      <c r="U1967"/>
      <c r="V1967"/>
      <c r="W1967"/>
      <c r="X1967"/>
      <c r="Y1967"/>
      <c r="Z1967"/>
      <c r="AA1967"/>
      <c r="AB1967"/>
      <c r="AC1967"/>
      <c r="AD1967"/>
      <c r="AE1967"/>
      <c r="AF1967"/>
      <c r="AG1967"/>
      <c r="AH1967"/>
    </row>
    <row r="1968" spans="2:34" s="7" customFormat="1">
      <c r="B1968"/>
      <c r="C1968"/>
      <c r="D1968"/>
      <c r="E1968"/>
      <c r="F1968"/>
      <c r="G1968"/>
      <c r="H1968"/>
      <c r="I1968"/>
      <c r="J1968"/>
      <c r="K1968"/>
      <c r="L1968"/>
      <c r="M1968"/>
      <c r="N1968"/>
      <c r="O1968"/>
      <c r="P1968"/>
      <c r="Q1968"/>
      <c r="R1968"/>
      <c r="S1968"/>
      <c r="T1968"/>
      <c r="U1968"/>
      <c r="V1968"/>
      <c r="W1968"/>
      <c r="X1968"/>
      <c r="Y1968"/>
      <c r="Z1968"/>
      <c r="AA1968"/>
      <c r="AB1968"/>
      <c r="AC1968"/>
      <c r="AD1968"/>
      <c r="AE1968"/>
      <c r="AF1968"/>
      <c r="AG1968"/>
      <c r="AH1968"/>
    </row>
    <row r="1969" spans="2:34" s="7" customFormat="1">
      <c r="B1969"/>
      <c r="C1969"/>
      <c r="D1969"/>
      <c r="E1969"/>
      <c r="F1969"/>
      <c r="G1969"/>
      <c r="H1969"/>
      <c r="I1969"/>
      <c r="J1969"/>
      <c r="K1969"/>
      <c r="L1969"/>
      <c r="M1969"/>
      <c r="N1969"/>
      <c r="O1969"/>
      <c r="P1969"/>
      <c r="Q1969"/>
      <c r="R1969"/>
      <c r="S1969"/>
      <c r="T1969"/>
      <c r="U1969"/>
      <c r="V1969"/>
      <c r="W1969"/>
      <c r="X1969"/>
      <c r="Y1969"/>
      <c r="Z1969"/>
      <c r="AA1969"/>
      <c r="AB1969"/>
      <c r="AC1969"/>
      <c r="AD1969"/>
      <c r="AE1969"/>
      <c r="AF1969"/>
      <c r="AG1969"/>
      <c r="AH1969"/>
    </row>
    <row r="1970" spans="2:34" s="7" customFormat="1">
      <c r="B1970"/>
      <c r="C1970"/>
      <c r="D1970"/>
      <c r="E1970"/>
      <c r="F1970"/>
      <c r="G1970"/>
      <c r="H1970"/>
      <c r="I1970"/>
      <c r="J1970"/>
      <c r="K1970"/>
      <c r="L1970"/>
      <c r="M1970"/>
      <c r="N1970"/>
      <c r="O1970"/>
      <c r="P1970"/>
      <c r="Q1970"/>
      <c r="R1970"/>
      <c r="S1970"/>
      <c r="T1970"/>
      <c r="U1970"/>
      <c r="V1970"/>
      <c r="W1970"/>
      <c r="X1970"/>
      <c r="Y1970"/>
      <c r="Z1970"/>
      <c r="AA1970"/>
      <c r="AB1970"/>
      <c r="AC1970"/>
      <c r="AD1970"/>
      <c r="AE1970"/>
      <c r="AF1970"/>
      <c r="AG1970"/>
      <c r="AH1970"/>
    </row>
    <row r="1971" spans="2:34" s="7" customFormat="1">
      <c r="B1971"/>
      <c r="C1971"/>
      <c r="D1971"/>
      <c r="E1971"/>
      <c r="F1971"/>
      <c r="G1971"/>
      <c r="H1971"/>
      <c r="I1971"/>
      <c r="J1971"/>
      <c r="K1971"/>
      <c r="L1971"/>
      <c r="M1971"/>
      <c r="N1971"/>
      <c r="O1971"/>
      <c r="P1971"/>
      <c r="Q1971"/>
      <c r="R1971"/>
      <c r="S1971"/>
      <c r="T1971"/>
      <c r="U1971"/>
      <c r="V1971"/>
      <c r="W1971"/>
      <c r="X1971"/>
      <c r="Y1971"/>
      <c r="Z1971"/>
      <c r="AA1971"/>
      <c r="AB1971"/>
      <c r="AC1971"/>
      <c r="AD1971"/>
      <c r="AE1971"/>
      <c r="AF1971"/>
      <c r="AG1971"/>
      <c r="AH1971"/>
    </row>
    <row r="1972" spans="2:34" s="7" customFormat="1">
      <c r="B1972"/>
      <c r="C1972"/>
      <c r="D1972"/>
      <c r="E1972"/>
      <c r="F1972"/>
      <c r="G1972"/>
      <c r="H1972"/>
      <c r="I1972"/>
      <c r="J1972"/>
      <c r="K1972"/>
      <c r="L1972"/>
      <c r="M1972"/>
      <c r="N1972"/>
      <c r="O1972"/>
      <c r="P1972"/>
      <c r="Q1972"/>
      <c r="R1972"/>
      <c r="S1972"/>
      <c r="T1972"/>
      <c r="U1972"/>
      <c r="V1972"/>
      <c r="W1972"/>
      <c r="X1972"/>
      <c r="Y1972"/>
      <c r="Z1972"/>
      <c r="AA1972"/>
      <c r="AB1972"/>
      <c r="AC1972"/>
      <c r="AD1972"/>
      <c r="AE1972"/>
      <c r="AF1972"/>
      <c r="AG1972"/>
      <c r="AH1972"/>
    </row>
    <row r="1973" spans="2:34" s="7" customFormat="1">
      <c r="B1973"/>
      <c r="C1973"/>
      <c r="D1973"/>
      <c r="E1973"/>
      <c r="F1973"/>
      <c r="G1973"/>
      <c r="H1973"/>
      <c r="I1973"/>
      <c r="J1973"/>
      <c r="K1973"/>
      <c r="L1973"/>
      <c r="M1973"/>
      <c r="N1973"/>
      <c r="O1973"/>
      <c r="P1973"/>
      <c r="Q1973"/>
      <c r="R1973"/>
      <c r="S1973"/>
      <c r="T1973"/>
      <c r="U1973"/>
      <c r="V1973"/>
      <c r="W1973"/>
      <c r="X1973"/>
      <c r="Y1973"/>
      <c r="Z1973"/>
      <c r="AA1973"/>
      <c r="AB1973"/>
      <c r="AC1973"/>
      <c r="AD1973"/>
      <c r="AE1973"/>
      <c r="AF1973"/>
      <c r="AG1973"/>
      <c r="AH1973"/>
    </row>
    <row r="1974" spans="2:34" s="7" customFormat="1">
      <c r="B1974"/>
      <c r="C1974"/>
      <c r="D1974"/>
      <c r="E1974"/>
      <c r="F1974"/>
      <c r="G1974"/>
      <c r="H1974"/>
      <c r="I1974"/>
      <c r="J1974"/>
      <c r="K1974"/>
      <c r="L1974"/>
      <c r="M1974"/>
      <c r="N1974"/>
      <c r="O1974"/>
      <c r="P1974"/>
      <c r="Q1974"/>
      <c r="R1974"/>
      <c r="S1974"/>
      <c r="T1974"/>
      <c r="U1974"/>
      <c r="V1974"/>
      <c r="W1974"/>
      <c r="X1974"/>
      <c r="Y1974"/>
      <c r="Z1974"/>
      <c r="AA1974"/>
      <c r="AB1974"/>
      <c r="AC1974"/>
      <c r="AD1974"/>
      <c r="AE1974"/>
      <c r="AF1974"/>
      <c r="AG1974"/>
      <c r="AH1974"/>
    </row>
    <row r="1975" spans="2:34" s="7" customFormat="1">
      <c r="B1975"/>
      <c r="C1975"/>
      <c r="D1975"/>
      <c r="E1975"/>
      <c r="F1975"/>
      <c r="G1975"/>
      <c r="H1975"/>
      <c r="I1975"/>
      <c r="J1975"/>
      <c r="K1975"/>
      <c r="L1975"/>
      <c r="M1975"/>
      <c r="N1975"/>
      <c r="O1975"/>
      <c r="P1975"/>
      <c r="Q1975"/>
      <c r="R1975"/>
      <c r="S1975"/>
      <c r="T1975"/>
      <c r="U1975"/>
      <c r="V1975"/>
      <c r="W1975"/>
      <c r="X1975"/>
      <c r="Y1975"/>
      <c r="Z1975"/>
      <c r="AA1975"/>
      <c r="AB1975"/>
      <c r="AC1975"/>
      <c r="AD1975"/>
      <c r="AE1975"/>
      <c r="AF1975"/>
      <c r="AG1975"/>
      <c r="AH1975"/>
    </row>
    <row r="1976" spans="2:34" s="7" customFormat="1">
      <c r="B1976"/>
      <c r="C1976"/>
      <c r="D1976"/>
      <c r="E1976"/>
      <c r="F1976"/>
      <c r="G1976"/>
      <c r="H1976"/>
      <c r="I1976"/>
      <c r="J1976"/>
      <c r="K1976"/>
      <c r="L1976"/>
      <c r="M1976"/>
      <c r="N1976"/>
      <c r="O1976"/>
      <c r="P1976"/>
      <c r="Q1976"/>
      <c r="R1976"/>
      <c r="S1976"/>
      <c r="T1976"/>
      <c r="U1976"/>
      <c r="V1976"/>
      <c r="W1976"/>
      <c r="X1976"/>
      <c r="Y1976"/>
      <c r="Z1976"/>
      <c r="AA1976"/>
      <c r="AB1976"/>
      <c r="AC1976"/>
      <c r="AD1976"/>
      <c r="AE1976"/>
      <c r="AF1976"/>
      <c r="AG1976"/>
      <c r="AH1976"/>
    </row>
    <row r="1977" spans="2:34" s="7" customFormat="1">
      <c r="B1977"/>
      <c r="C1977"/>
      <c r="D1977"/>
      <c r="E1977"/>
      <c r="F1977"/>
      <c r="G1977"/>
      <c r="H1977"/>
      <c r="I1977"/>
      <c r="J1977"/>
      <c r="K1977"/>
      <c r="L1977"/>
      <c r="M1977"/>
      <c r="N1977"/>
      <c r="O1977"/>
      <c r="P1977"/>
      <c r="Q1977"/>
      <c r="R1977"/>
      <c r="S1977"/>
      <c r="T1977"/>
      <c r="U1977"/>
      <c r="V1977"/>
      <c r="W1977"/>
      <c r="X1977"/>
      <c r="Y1977"/>
      <c r="Z1977"/>
      <c r="AA1977"/>
      <c r="AB1977"/>
      <c r="AC1977"/>
      <c r="AD1977"/>
      <c r="AE1977"/>
      <c r="AF1977"/>
      <c r="AG1977"/>
      <c r="AH1977"/>
    </row>
    <row r="1978" spans="2:34" s="7" customFormat="1">
      <c r="B1978"/>
      <c r="C1978"/>
      <c r="D1978"/>
      <c r="E1978"/>
      <c r="F1978"/>
      <c r="G1978"/>
      <c r="H1978"/>
      <c r="I1978"/>
      <c r="J1978"/>
      <c r="K1978"/>
      <c r="L1978"/>
      <c r="M1978"/>
      <c r="N1978"/>
      <c r="O1978"/>
      <c r="P1978"/>
      <c r="Q1978"/>
      <c r="R1978"/>
      <c r="S1978"/>
      <c r="T1978"/>
      <c r="U1978"/>
      <c r="V1978"/>
      <c r="W1978"/>
      <c r="X1978"/>
      <c r="Y1978"/>
      <c r="Z1978"/>
      <c r="AA1978"/>
      <c r="AB1978"/>
      <c r="AC1978"/>
      <c r="AD1978"/>
      <c r="AE1978"/>
      <c r="AF1978"/>
      <c r="AG1978"/>
      <c r="AH1978"/>
    </row>
    <row r="1979" spans="2:34" s="7" customFormat="1">
      <c r="B1979"/>
      <c r="C1979"/>
      <c r="D1979"/>
      <c r="E1979"/>
      <c r="F1979"/>
      <c r="G1979"/>
      <c r="H1979"/>
      <c r="I1979"/>
      <c r="J1979"/>
      <c r="K1979"/>
      <c r="L1979"/>
      <c r="M1979"/>
      <c r="N1979"/>
      <c r="O1979"/>
      <c r="P1979"/>
      <c r="Q1979"/>
      <c r="R1979"/>
      <c r="S1979"/>
      <c r="T1979"/>
      <c r="U1979"/>
      <c r="V1979"/>
      <c r="W1979"/>
      <c r="X1979"/>
      <c r="Y1979"/>
      <c r="Z1979"/>
      <c r="AA1979"/>
      <c r="AB1979"/>
      <c r="AC1979"/>
      <c r="AD1979"/>
      <c r="AE1979"/>
      <c r="AF1979"/>
      <c r="AG1979"/>
      <c r="AH1979"/>
    </row>
    <row r="1980" spans="2:34" s="7" customFormat="1">
      <c r="B1980"/>
      <c r="C1980"/>
      <c r="D1980"/>
      <c r="E1980"/>
      <c r="F1980"/>
      <c r="G1980"/>
      <c r="H1980"/>
      <c r="I1980"/>
      <c r="J1980"/>
      <c r="K1980"/>
      <c r="L1980"/>
      <c r="M1980"/>
      <c r="N1980"/>
      <c r="O1980"/>
      <c r="P1980"/>
      <c r="Q1980"/>
      <c r="R1980"/>
      <c r="S1980"/>
      <c r="T1980"/>
      <c r="U1980"/>
      <c r="V1980"/>
      <c r="W1980"/>
      <c r="X1980"/>
      <c r="Y1980"/>
      <c r="Z1980"/>
      <c r="AA1980"/>
      <c r="AB1980"/>
      <c r="AC1980"/>
      <c r="AD1980"/>
      <c r="AE1980"/>
      <c r="AF1980"/>
      <c r="AG1980"/>
      <c r="AH1980"/>
    </row>
    <row r="1981" spans="2:34" s="7" customFormat="1">
      <c r="B1981"/>
      <c r="C1981"/>
      <c r="D1981"/>
      <c r="E1981"/>
      <c r="F1981"/>
      <c r="G1981"/>
      <c r="H1981"/>
      <c r="I1981"/>
      <c r="J1981"/>
      <c r="K1981"/>
      <c r="L1981"/>
      <c r="M1981"/>
      <c r="N1981"/>
      <c r="O1981"/>
      <c r="P1981"/>
      <c r="Q1981"/>
      <c r="R1981"/>
      <c r="S1981"/>
      <c r="T1981"/>
      <c r="U1981"/>
      <c r="V1981"/>
      <c r="W1981"/>
      <c r="X1981"/>
      <c r="Y1981"/>
      <c r="Z1981"/>
      <c r="AA1981"/>
      <c r="AB1981"/>
      <c r="AC1981"/>
      <c r="AD1981"/>
      <c r="AE1981"/>
      <c r="AF1981"/>
      <c r="AG1981"/>
      <c r="AH1981"/>
    </row>
    <row r="1982" spans="2:34" s="7" customFormat="1">
      <c r="B1982"/>
      <c r="C1982"/>
      <c r="D1982"/>
      <c r="E1982"/>
      <c r="F1982"/>
      <c r="G1982"/>
      <c r="H1982"/>
      <c r="I1982"/>
      <c r="J1982"/>
      <c r="K1982"/>
      <c r="L1982"/>
      <c r="M1982"/>
      <c r="N1982"/>
      <c r="O1982"/>
      <c r="P1982"/>
      <c r="Q1982"/>
      <c r="R1982"/>
      <c r="S1982"/>
      <c r="T1982"/>
      <c r="U1982"/>
      <c r="V1982"/>
      <c r="W1982"/>
      <c r="X1982"/>
      <c r="Y1982"/>
      <c r="Z1982"/>
      <c r="AA1982"/>
      <c r="AB1982"/>
      <c r="AC1982"/>
      <c r="AD1982"/>
      <c r="AE1982"/>
      <c r="AF1982"/>
      <c r="AG1982"/>
      <c r="AH1982"/>
    </row>
    <row r="1983" spans="2:34" s="7" customFormat="1">
      <c r="B1983"/>
      <c r="C1983"/>
      <c r="D1983"/>
      <c r="E1983"/>
      <c r="F1983"/>
      <c r="G1983"/>
      <c r="H1983"/>
      <c r="I1983"/>
      <c r="J1983"/>
      <c r="K1983"/>
      <c r="L1983"/>
      <c r="M1983"/>
      <c r="N1983"/>
      <c r="O1983"/>
      <c r="P1983"/>
      <c r="Q1983"/>
      <c r="R1983"/>
      <c r="S1983"/>
      <c r="T1983"/>
      <c r="U1983"/>
      <c r="V1983"/>
      <c r="W1983"/>
      <c r="X1983"/>
      <c r="Y1983"/>
      <c r="Z1983"/>
      <c r="AA1983"/>
      <c r="AB1983"/>
      <c r="AC1983"/>
      <c r="AD1983"/>
      <c r="AE1983"/>
      <c r="AF1983"/>
      <c r="AG1983"/>
      <c r="AH1983"/>
    </row>
    <row r="1984" spans="2:34" s="7" customFormat="1">
      <c r="B1984"/>
      <c r="C1984"/>
      <c r="D1984"/>
      <c r="E1984"/>
      <c r="F1984"/>
      <c r="G1984"/>
      <c r="H1984"/>
      <c r="I1984"/>
      <c r="J1984"/>
      <c r="K1984"/>
      <c r="L1984"/>
      <c r="M1984"/>
      <c r="N1984"/>
      <c r="O1984"/>
      <c r="P1984"/>
      <c r="Q1984"/>
      <c r="R1984"/>
      <c r="S1984"/>
      <c r="T1984"/>
      <c r="U1984"/>
      <c r="V1984"/>
      <c r="W1984"/>
      <c r="X1984"/>
      <c r="Y1984"/>
      <c r="Z1984"/>
      <c r="AA1984"/>
      <c r="AB1984"/>
      <c r="AC1984"/>
      <c r="AD1984"/>
      <c r="AE1984"/>
      <c r="AF1984"/>
      <c r="AG1984"/>
      <c r="AH1984"/>
    </row>
    <row r="1985" spans="2:34" s="7" customFormat="1">
      <c r="B1985"/>
      <c r="C1985"/>
      <c r="D1985"/>
      <c r="E1985"/>
      <c r="F1985"/>
      <c r="G1985"/>
      <c r="H1985"/>
      <c r="I1985"/>
      <c r="J1985"/>
      <c r="K1985"/>
      <c r="L1985"/>
      <c r="M1985"/>
      <c r="N1985"/>
      <c r="O1985"/>
      <c r="P1985"/>
      <c r="Q1985"/>
      <c r="R1985"/>
      <c r="S1985"/>
      <c r="T1985"/>
      <c r="U1985"/>
      <c r="V1985"/>
      <c r="W1985"/>
      <c r="X1985"/>
      <c r="Y1985"/>
      <c r="Z1985"/>
      <c r="AA1985"/>
      <c r="AB1985"/>
      <c r="AC1985"/>
      <c r="AD1985"/>
      <c r="AE1985"/>
      <c r="AF1985"/>
      <c r="AG1985"/>
      <c r="AH1985"/>
    </row>
    <row r="1986" spans="2:34" s="7" customFormat="1">
      <c r="B1986"/>
      <c r="C1986"/>
      <c r="D1986"/>
      <c r="E1986"/>
      <c r="F1986"/>
      <c r="G1986"/>
      <c r="H1986"/>
      <c r="I1986"/>
      <c r="J1986"/>
      <c r="K1986"/>
      <c r="L1986"/>
      <c r="M1986"/>
      <c r="N1986"/>
      <c r="O1986"/>
      <c r="P1986"/>
      <c r="Q1986"/>
      <c r="R1986"/>
      <c r="S1986"/>
      <c r="T1986"/>
      <c r="U1986"/>
      <c r="V1986"/>
      <c r="W1986"/>
      <c r="X1986"/>
      <c r="Y1986"/>
      <c r="Z1986"/>
      <c r="AA1986"/>
      <c r="AB1986"/>
      <c r="AC1986"/>
      <c r="AD1986"/>
      <c r="AE1986"/>
      <c r="AF1986"/>
      <c r="AG1986"/>
      <c r="AH1986"/>
    </row>
    <row r="1987" spans="2:34" s="7" customFormat="1">
      <c r="B1987"/>
      <c r="C1987"/>
      <c r="D1987"/>
      <c r="E1987"/>
      <c r="F1987"/>
      <c r="G1987"/>
      <c r="H1987"/>
      <c r="I1987"/>
      <c r="J1987"/>
      <c r="K1987"/>
      <c r="L1987"/>
      <c r="M1987"/>
      <c r="N1987"/>
      <c r="O1987"/>
      <c r="P1987"/>
      <c r="Q1987"/>
      <c r="R1987"/>
      <c r="S1987"/>
      <c r="T1987"/>
      <c r="U1987"/>
      <c r="V1987"/>
      <c r="W1987"/>
      <c r="X1987"/>
      <c r="Y1987"/>
      <c r="Z1987"/>
      <c r="AA1987"/>
      <c r="AB1987"/>
      <c r="AC1987"/>
      <c r="AD1987"/>
      <c r="AE1987"/>
      <c r="AF1987"/>
      <c r="AG1987"/>
      <c r="AH1987"/>
    </row>
    <row r="1988" spans="2:34" s="7" customFormat="1">
      <c r="B1988"/>
      <c r="C1988"/>
      <c r="D1988"/>
      <c r="E1988"/>
      <c r="F1988"/>
      <c r="G1988"/>
      <c r="H1988"/>
      <c r="I1988"/>
      <c r="J1988"/>
      <c r="K1988"/>
      <c r="L1988"/>
      <c r="M1988"/>
      <c r="N1988"/>
      <c r="O1988"/>
      <c r="P1988"/>
      <c r="Q1988"/>
      <c r="R1988"/>
      <c r="S1988"/>
      <c r="T1988"/>
      <c r="U1988"/>
      <c r="V1988"/>
      <c r="W1988"/>
      <c r="X1988"/>
      <c r="Y1988"/>
      <c r="Z1988"/>
      <c r="AA1988"/>
      <c r="AB1988"/>
      <c r="AC1988"/>
      <c r="AD1988"/>
      <c r="AE1988"/>
      <c r="AF1988"/>
      <c r="AG1988"/>
      <c r="AH1988"/>
    </row>
    <row r="1989" spans="2:34" s="7" customFormat="1">
      <c r="B1989"/>
      <c r="C1989"/>
      <c r="D1989"/>
      <c r="E1989"/>
      <c r="F1989"/>
      <c r="G1989"/>
      <c r="H1989"/>
      <c r="I1989"/>
      <c r="J1989"/>
      <c r="K1989"/>
      <c r="L1989"/>
      <c r="M1989"/>
      <c r="N1989"/>
      <c r="O1989"/>
      <c r="P1989"/>
      <c r="Q1989"/>
      <c r="R1989"/>
      <c r="S1989"/>
      <c r="T1989"/>
      <c r="U1989"/>
      <c r="V1989"/>
      <c r="W1989"/>
      <c r="X1989"/>
      <c r="Y1989"/>
      <c r="Z1989"/>
      <c r="AA1989"/>
      <c r="AB1989"/>
      <c r="AC1989"/>
      <c r="AD1989"/>
      <c r="AE1989"/>
      <c r="AF1989"/>
      <c r="AG1989"/>
      <c r="AH1989"/>
    </row>
    <row r="1990" spans="2:34" s="7" customFormat="1">
      <c r="B1990"/>
      <c r="C1990"/>
      <c r="D1990"/>
      <c r="E1990"/>
      <c r="F1990"/>
      <c r="G1990"/>
      <c r="H1990"/>
      <c r="I1990"/>
      <c r="J1990"/>
      <c r="K1990"/>
      <c r="L1990"/>
      <c r="M1990"/>
      <c r="N1990"/>
      <c r="O1990"/>
      <c r="P1990"/>
      <c r="Q1990"/>
      <c r="R1990"/>
      <c r="S1990"/>
      <c r="T1990"/>
      <c r="U1990"/>
      <c r="V1990"/>
      <c r="W1990"/>
      <c r="X1990"/>
      <c r="Y1990"/>
      <c r="Z1990"/>
      <c r="AA1990"/>
      <c r="AB1990"/>
      <c r="AC1990"/>
      <c r="AD1990"/>
      <c r="AE1990"/>
      <c r="AF1990"/>
      <c r="AG1990"/>
      <c r="AH1990"/>
    </row>
    <row r="1991" spans="2:34" s="7" customFormat="1">
      <c r="B1991"/>
      <c r="C1991"/>
      <c r="D1991"/>
      <c r="E1991"/>
      <c r="F1991"/>
      <c r="G1991"/>
      <c r="H1991"/>
      <c r="I1991"/>
      <c r="J1991"/>
      <c r="K1991"/>
      <c r="L1991"/>
      <c r="M1991"/>
      <c r="N1991"/>
      <c r="O1991"/>
      <c r="P1991"/>
      <c r="Q1991"/>
      <c r="R1991"/>
      <c r="S1991"/>
      <c r="T1991"/>
      <c r="U1991"/>
      <c r="V1991"/>
      <c r="W1991"/>
      <c r="X1991"/>
      <c r="Y1991"/>
      <c r="Z1991"/>
      <c r="AA1991"/>
      <c r="AB1991"/>
      <c r="AC1991"/>
      <c r="AD1991"/>
      <c r="AE1991"/>
      <c r="AF1991"/>
      <c r="AG1991"/>
      <c r="AH1991"/>
    </row>
    <row r="1992" spans="2:34" s="7" customFormat="1">
      <c r="B1992"/>
      <c r="C1992"/>
      <c r="D1992"/>
      <c r="E1992"/>
      <c r="F1992"/>
      <c r="G1992"/>
      <c r="H1992"/>
      <c r="I1992"/>
      <c r="J1992"/>
      <c r="K1992"/>
      <c r="L1992"/>
      <c r="M1992"/>
      <c r="N1992"/>
      <c r="O1992"/>
      <c r="P1992"/>
      <c r="Q1992"/>
      <c r="R1992"/>
      <c r="S1992"/>
      <c r="T1992"/>
      <c r="U1992"/>
      <c r="V1992"/>
      <c r="W1992"/>
      <c r="X1992"/>
      <c r="Y1992"/>
      <c r="Z1992"/>
      <c r="AA1992"/>
      <c r="AB1992"/>
      <c r="AC1992"/>
      <c r="AD1992"/>
      <c r="AE1992"/>
      <c r="AF1992"/>
      <c r="AG1992"/>
      <c r="AH1992"/>
    </row>
    <row r="1993" spans="2:34" s="7" customFormat="1">
      <c r="B1993"/>
      <c r="C1993"/>
      <c r="D1993"/>
      <c r="E1993"/>
      <c r="F1993"/>
      <c r="G1993"/>
      <c r="H1993"/>
      <c r="I1993"/>
      <c r="J1993"/>
      <c r="K1993"/>
      <c r="L1993"/>
      <c r="M1993"/>
      <c r="N1993"/>
      <c r="O1993"/>
      <c r="P1993"/>
      <c r="Q1993"/>
      <c r="R1993"/>
      <c r="S1993"/>
      <c r="T1993"/>
      <c r="U1993"/>
      <c r="V1993"/>
      <c r="W1993"/>
      <c r="X1993"/>
      <c r="Y1993"/>
      <c r="Z1993"/>
      <c r="AA1993"/>
      <c r="AB1993"/>
      <c r="AC1993"/>
      <c r="AD1993"/>
      <c r="AE1993"/>
      <c r="AF1993"/>
      <c r="AG1993"/>
      <c r="AH1993"/>
    </row>
    <row r="1994" spans="2:34" s="7" customFormat="1">
      <c r="B1994"/>
      <c r="C1994"/>
      <c r="D1994"/>
      <c r="E1994"/>
      <c r="F1994"/>
      <c r="G1994"/>
      <c r="H1994"/>
      <c r="I1994"/>
      <c r="J1994"/>
      <c r="K1994"/>
      <c r="L1994"/>
      <c r="M1994"/>
      <c r="N1994"/>
      <c r="O1994"/>
      <c r="P1994"/>
      <c r="Q1994"/>
      <c r="R1994"/>
      <c r="S1994"/>
      <c r="T1994"/>
      <c r="U1994"/>
      <c r="V1994"/>
      <c r="W1994"/>
      <c r="X1994"/>
      <c r="Y1994"/>
      <c r="Z1994"/>
      <c r="AA1994"/>
      <c r="AB1994"/>
      <c r="AC1994"/>
      <c r="AD1994"/>
      <c r="AE1994"/>
      <c r="AF1994"/>
      <c r="AG1994"/>
      <c r="AH1994"/>
    </row>
    <row r="1995" spans="2:34" s="7" customFormat="1">
      <c r="B1995"/>
      <c r="C1995"/>
      <c r="D1995"/>
      <c r="E1995"/>
      <c r="F1995"/>
      <c r="G1995"/>
      <c r="H1995"/>
      <c r="I1995"/>
      <c r="J1995"/>
      <c r="K1995"/>
      <c r="L1995"/>
      <c r="M1995"/>
      <c r="N1995"/>
      <c r="O1995"/>
      <c r="P1995"/>
      <c r="Q1995"/>
      <c r="R1995"/>
      <c r="S1995"/>
      <c r="T1995"/>
      <c r="U1995"/>
      <c r="V1995"/>
      <c r="W1995"/>
      <c r="X1995"/>
      <c r="Y1995"/>
      <c r="Z1995"/>
      <c r="AA1995"/>
      <c r="AB1995"/>
      <c r="AC1995"/>
      <c r="AD1995"/>
      <c r="AE1995"/>
      <c r="AF1995"/>
      <c r="AG1995"/>
      <c r="AH1995"/>
    </row>
    <row r="1996" spans="2:34" s="7" customFormat="1">
      <c r="B1996"/>
      <c r="C1996"/>
      <c r="D1996"/>
      <c r="E1996"/>
      <c r="F1996"/>
      <c r="G1996"/>
      <c r="H1996"/>
      <c r="I1996"/>
      <c r="J1996"/>
      <c r="K1996"/>
      <c r="L1996"/>
      <c r="M1996"/>
      <c r="N1996"/>
      <c r="O1996"/>
      <c r="P1996"/>
      <c r="Q1996"/>
      <c r="R1996"/>
      <c r="S1996"/>
      <c r="T1996"/>
      <c r="U1996"/>
      <c r="V1996"/>
      <c r="W1996"/>
      <c r="X1996"/>
      <c r="Y1996"/>
      <c r="Z1996"/>
      <c r="AA1996"/>
      <c r="AB1996"/>
      <c r="AC1996"/>
      <c r="AD1996"/>
      <c r="AE1996"/>
      <c r="AF1996"/>
      <c r="AG1996"/>
      <c r="AH1996"/>
    </row>
    <row r="1997" spans="2:34" s="7" customFormat="1">
      <c r="B1997"/>
      <c r="C1997"/>
      <c r="D1997"/>
      <c r="E1997"/>
      <c r="F1997"/>
      <c r="G1997"/>
      <c r="H1997"/>
      <c r="I1997"/>
      <c r="J1997"/>
      <c r="K1997"/>
      <c r="L1997"/>
      <c r="M1997"/>
      <c r="N1997"/>
      <c r="O1997"/>
      <c r="P1997"/>
      <c r="Q1997"/>
      <c r="R1997"/>
      <c r="S1997"/>
      <c r="T1997"/>
      <c r="U1997"/>
      <c r="V1997"/>
      <c r="W1997"/>
      <c r="X1997"/>
      <c r="Y1997"/>
      <c r="Z1997"/>
      <c r="AA1997"/>
      <c r="AB1997"/>
      <c r="AC1997"/>
      <c r="AD1997"/>
      <c r="AE1997"/>
      <c r="AF1997"/>
      <c r="AG1997"/>
      <c r="AH1997"/>
    </row>
    <row r="1998" spans="2:34" s="7" customFormat="1">
      <c r="B1998"/>
      <c r="C1998"/>
      <c r="D1998"/>
      <c r="E1998"/>
      <c r="F1998"/>
      <c r="G1998"/>
      <c r="H1998"/>
      <c r="I1998"/>
      <c r="J1998"/>
      <c r="K1998"/>
      <c r="L1998"/>
      <c r="M1998"/>
      <c r="N1998"/>
      <c r="O1998"/>
      <c r="P1998"/>
      <c r="Q1998"/>
      <c r="R1998"/>
      <c r="S1998"/>
      <c r="T1998"/>
      <c r="U1998"/>
      <c r="V1998"/>
      <c r="W1998"/>
      <c r="X1998"/>
      <c r="Y1998"/>
      <c r="Z1998"/>
      <c r="AA1998"/>
      <c r="AB1998"/>
      <c r="AC1998"/>
      <c r="AD1998"/>
      <c r="AE1998"/>
      <c r="AF1998"/>
      <c r="AG1998"/>
      <c r="AH1998"/>
    </row>
    <row r="1999" spans="2:34" s="7" customFormat="1">
      <c r="B1999"/>
      <c r="C1999"/>
      <c r="D1999"/>
      <c r="E1999"/>
      <c r="F1999"/>
      <c r="G1999"/>
      <c r="H1999"/>
      <c r="I1999"/>
      <c r="J1999"/>
      <c r="K1999"/>
      <c r="L1999"/>
      <c r="M1999"/>
      <c r="N1999"/>
      <c r="O1999"/>
      <c r="P1999"/>
      <c r="Q1999"/>
      <c r="R1999"/>
      <c r="S1999"/>
      <c r="T1999"/>
      <c r="U1999"/>
      <c r="V1999"/>
      <c r="W1999"/>
      <c r="X1999"/>
      <c r="Y1999"/>
      <c r="Z1999"/>
      <c r="AA1999"/>
      <c r="AB1999"/>
      <c r="AC1999"/>
      <c r="AD1999"/>
      <c r="AE1999"/>
      <c r="AF1999"/>
      <c r="AG1999"/>
      <c r="AH1999"/>
    </row>
    <row r="2000" spans="2:34" s="7" customFormat="1">
      <c r="B2000"/>
      <c r="C2000"/>
      <c r="D2000"/>
      <c r="E2000"/>
      <c r="F2000"/>
      <c r="G2000"/>
      <c r="H2000"/>
      <c r="I2000"/>
      <c r="J2000"/>
      <c r="K2000"/>
      <c r="L2000"/>
      <c r="M2000"/>
      <c r="N2000"/>
      <c r="O2000"/>
      <c r="P2000"/>
      <c r="Q2000"/>
      <c r="R2000"/>
      <c r="S2000"/>
      <c r="T2000"/>
      <c r="U2000"/>
      <c r="V2000"/>
      <c r="W2000"/>
      <c r="X2000"/>
      <c r="Y2000"/>
      <c r="Z2000"/>
      <c r="AA2000"/>
      <c r="AB2000"/>
      <c r="AC2000"/>
      <c r="AD2000"/>
      <c r="AE2000"/>
      <c r="AF2000"/>
      <c r="AG2000"/>
      <c r="AH2000"/>
    </row>
    <row r="2001" spans="2:34" s="7" customFormat="1">
      <c r="B2001"/>
      <c r="C2001"/>
      <c r="D2001"/>
      <c r="E2001"/>
      <c r="F2001"/>
      <c r="G2001"/>
      <c r="H2001"/>
      <c r="I2001"/>
      <c r="J2001"/>
      <c r="K2001"/>
      <c r="L2001"/>
      <c r="M2001"/>
      <c r="N2001"/>
      <c r="O2001"/>
      <c r="P2001"/>
      <c r="Q2001"/>
      <c r="R2001"/>
      <c r="S2001"/>
      <c r="T2001"/>
      <c r="U2001"/>
      <c r="V2001"/>
      <c r="W2001"/>
      <c r="X2001"/>
      <c r="Y2001"/>
      <c r="Z2001"/>
      <c r="AA2001"/>
      <c r="AB2001"/>
      <c r="AC2001"/>
      <c r="AD2001"/>
      <c r="AE2001"/>
      <c r="AF2001"/>
      <c r="AG2001"/>
      <c r="AH2001"/>
    </row>
    <row r="2002" spans="2:34" s="7" customFormat="1">
      <c r="B2002"/>
      <c r="C2002"/>
      <c r="D2002"/>
      <c r="E2002"/>
      <c r="F2002"/>
      <c r="G2002"/>
      <c r="H2002"/>
      <c r="I2002"/>
      <c r="J2002"/>
      <c r="K2002"/>
      <c r="L2002"/>
      <c r="M2002"/>
      <c r="N2002"/>
      <c r="O2002"/>
      <c r="P2002"/>
      <c r="Q2002"/>
      <c r="R2002"/>
      <c r="S2002"/>
      <c r="T2002"/>
      <c r="U2002"/>
      <c r="V2002"/>
      <c r="W2002"/>
      <c r="X2002"/>
      <c r="Y2002"/>
      <c r="Z2002"/>
      <c r="AA2002"/>
      <c r="AB2002"/>
      <c r="AC2002"/>
      <c r="AD2002"/>
      <c r="AE2002"/>
      <c r="AF2002"/>
      <c r="AG2002"/>
      <c r="AH2002"/>
    </row>
    <row r="2003" spans="2:34" s="7" customFormat="1">
      <c r="B2003"/>
      <c r="C2003"/>
      <c r="D2003"/>
      <c r="E2003"/>
      <c r="F2003"/>
      <c r="G2003"/>
      <c r="H2003"/>
      <c r="I2003"/>
      <c r="J2003"/>
      <c r="K2003"/>
      <c r="L2003"/>
      <c r="M2003"/>
      <c r="N2003"/>
      <c r="O2003"/>
      <c r="P2003"/>
      <c r="Q2003"/>
      <c r="R2003"/>
      <c r="S2003"/>
      <c r="T2003"/>
      <c r="U2003"/>
      <c r="V2003"/>
      <c r="W2003"/>
      <c r="X2003"/>
      <c r="Y2003"/>
      <c r="Z2003"/>
      <c r="AA2003"/>
      <c r="AB2003"/>
      <c r="AC2003"/>
      <c r="AD2003"/>
      <c r="AE2003"/>
      <c r="AF2003"/>
      <c r="AG2003"/>
      <c r="AH2003"/>
    </row>
    <row r="2004" spans="2:34" s="7" customFormat="1">
      <c r="B2004"/>
      <c r="C2004"/>
      <c r="D2004"/>
      <c r="E2004"/>
      <c r="F2004"/>
      <c r="G2004"/>
      <c r="H2004"/>
      <c r="I2004"/>
      <c r="J2004"/>
      <c r="K2004"/>
      <c r="L2004"/>
      <c r="M2004"/>
      <c r="N2004"/>
      <c r="O2004"/>
      <c r="P2004"/>
      <c r="Q2004"/>
      <c r="R2004"/>
      <c r="S2004"/>
      <c r="T2004"/>
      <c r="U2004"/>
      <c r="V2004"/>
      <c r="W2004"/>
      <c r="X2004"/>
      <c r="Y2004"/>
      <c r="Z2004"/>
      <c r="AA2004"/>
      <c r="AB2004"/>
      <c r="AC2004"/>
      <c r="AD2004"/>
      <c r="AE2004"/>
      <c r="AF2004"/>
      <c r="AG2004"/>
      <c r="AH2004"/>
    </row>
    <row r="2005" spans="2:34" s="7" customFormat="1">
      <c r="B2005"/>
      <c r="C2005"/>
      <c r="D2005"/>
      <c r="E2005"/>
      <c r="F2005"/>
      <c r="G2005"/>
      <c r="H2005"/>
      <c r="I2005"/>
      <c r="J2005"/>
      <c r="K2005"/>
      <c r="L2005"/>
      <c r="M2005"/>
      <c r="N2005"/>
      <c r="O2005"/>
      <c r="P2005"/>
      <c r="Q2005"/>
      <c r="R2005"/>
      <c r="S2005"/>
      <c r="T2005"/>
      <c r="U2005"/>
      <c r="V2005"/>
      <c r="W2005"/>
      <c r="X2005"/>
      <c r="Y2005"/>
      <c r="Z2005"/>
      <c r="AA2005"/>
      <c r="AB2005"/>
      <c r="AC2005"/>
      <c r="AD2005"/>
      <c r="AE2005"/>
      <c r="AF2005"/>
      <c r="AG2005"/>
      <c r="AH2005"/>
    </row>
    <row r="2006" spans="2:34" s="7" customFormat="1">
      <c r="B2006"/>
      <c r="C2006"/>
      <c r="D2006"/>
      <c r="E2006"/>
      <c r="F2006"/>
      <c r="G2006"/>
      <c r="H2006"/>
      <c r="I2006"/>
      <c r="J2006"/>
      <c r="K2006"/>
      <c r="L2006"/>
      <c r="M2006"/>
      <c r="N2006"/>
      <c r="O2006"/>
      <c r="P2006"/>
      <c r="Q2006"/>
      <c r="R2006"/>
      <c r="S2006"/>
      <c r="T2006"/>
      <c r="U2006"/>
      <c r="V2006"/>
      <c r="W2006"/>
      <c r="X2006"/>
      <c r="Y2006"/>
      <c r="Z2006"/>
      <c r="AA2006"/>
      <c r="AB2006"/>
      <c r="AC2006"/>
      <c r="AD2006"/>
      <c r="AE2006"/>
      <c r="AF2006"/>
      <c r="AG2006"/>
      <c r="AH2006"/>
    </row>
    <row r="2007" spans="2:34" s="7" customFormat="1">
      <c r="B2007"/>
      <c r="C2007"/>
      <c r="D2007"/>
      <c r="E2007"/>
      <c r="F2007"/>
      <c r="G2007"/>
      <c r="H2007"/>
      <c r="I2007"/>
      <c r="J2007"/>
      <c r="K2007"/>
      <c r="L2007"/>
      <c r="M2007"/>
      <c r="N2007"/>
      <c r="O2007"/>
      <c r="P2007"/>
      <c r="Q2007"/>
      <c r="R2007"/>
      <c r="S2007"/>
      <c r="T2007"/>
      <c r="U2007"/>
      <c r="V2007"/>
      <c r="W2007"/>
      <c r="X2007"/>
      <c r="Y2007"/>
      <c r="Z2007"/>
      <c r="AA2007"/>
      <c r="AB2007"/>
      <c r="AC2007"/>
      <c r="AD2007"/>
      <c r="AE2007"/>
      <c r="AF2007"/>
      <c r="AG2007"/>
      <c r="AH2007"/>
    </row>
    <row r="2008" spans="2:34" s="7" customFormat="1">
      <c r="B2008"/>
      <c r="C2008"/>
      <c r="D2008"/>
      <c r="E2008"/>
      <c r="F2008"/>
      <c r="G2008"/>
      <c r="H2008"/>
      <c r="I2008"/>
      <c r="J2008"/>
      <c r="K2008"/>
      <c r="L2008"/>
      <c r="M2008"/>
      <c r="N2008"/>
      <c r="O2008"/>
      <c r="P2008"/>
      <c r="Q2008"/>
      <c r="R2008"/>
      <c r="S2008"/>
      <c r="T2008"/>
      <c r="U2008"/>
      <c r="V2008"/>
      <c r="W2008"/>
      <c r="X2008"/>
      <c r="Y2008"/>
      <c r="Z2008"/>
      <c r="AA2008"/>
      <c r="AB2008"/>
      <c r="AC2008"/>
      <c r="AD2008"/>
      <c r="AE2008"/>
      <c r="AF2008"/>
      <c r="AG2008"/>
      <c r="AH2008"/>
    </row>
    <row r="2009" spans="2:34" s="7" customFormat="1">
      <c r="B2009"/>
      <c r="C2009"/>
      <c r="D2009"/>
      <c r="E2009"/>
      <c r="F2009"/>
      <c r="G2009"/>
      <c r="H2009"/>
      <c r="I2009"/>
      <c r="J2009"/>
      <c r="K2009"/>
      <c r="L2009"/>
      <c r="M2009"/>
      <c r="N2009"/>
      <c r="O2009"/>
      <c r="P2009"/>
      <c r="Q2009"/>
      <c r="R2009"/>
      <c r="S2009"/>
      <c r="T2009"/>
      <c r="U2009"/>
      <c r="V2009"/>
      <c r="W2009"/>
      <c r="X2009"/>
      <c r="Y2009"/>
      <c r="Z2009"/>
      <c r="AA2009"/>
      <c r="AB2009"/>
      <c r="AC2009"/>
      <c r="AD2009"/>
      <c r="AE2009"/>
      <c r="AF2009"/>
      <c r="AG2009"/>
      <c r="AH2009"/>
    </row>
    <row r="2010" spans="2:34" s="7" customFormat="1">
      <c r="B2010"/>
      <c r="C2010"/>
      <c r="D2010"/>
      <c r="E2010"/>
      <c r="F2010"/>
      <c r="G2010"/>
      <c r="H2010"/>
      <c r="I2010"/>
      <c r="J2010"/>
      <c r="K2010"/>
      <c r="L2010"/>
      <c r="M2010"/>
      <c r="N2010"/>
      <c r="O2010"/>
      <c r="P2010"/>
      <c r="Q2010"/>
      <c r="R2010"/>
      <c r="S2010"/>
      <c r="T2010"/>
      <c r="U2010"/>
      <c r="V2010"/>
      <c r="W2010"/>
      <c r="X2010"/>
      <c r="Y2010"/>
      <c r="Z2010"/>
      <c r="AA2010"/>
      <c r="AB2010"/>
      <c r="AC2010"/>
      <c r="AD2010"/>
      <c r="AE2010"/>
      <c r="AF2010"/>
      <c r="AG2010"/>
      <c r="AH2010"/>
    </row>
    <row r="2011" spans="2:34" s="7" customFormat="1">
      <c r="B2011"/>
      <c r="C2011"/>
      <c r="D2011"/>
      <c r="E2011"/>
      <c r="F2011"/>
      <c r="G2011"/>
      <c r="H2011"/>
      <c r="I2011"/>
      <c r="J2011"/>
      <c r="K2011"/>
      <c r="L2011"/>
      <c r="M2011"/>
      <c r="N2011"/>
      <c r="O2011"/>
      <c r="P2011"/>
      <c r="Q2011"/>
      <c r="R2011"/>
      <c r="S2011"/>
      <c r="T2011"/>
      <c r="U2011"/>
      <c r="V2011"/>
      <c r="W2011"/>
      <c r="X2011"/>
      <c r="Y2011"/>
      <c r="Z2011"/>
      <c r="AA2011"/>
      <c r="AB2011"/>
      <c r="AC2011"/>
      <c r="AD2011"/>
      <c r="AE2011"/>
      <c r="AF2011"/>
      <c r="AG2011"/>
      <c r="AH2011"/>
    </row>
    <row r="2012" spans="2:34" s="7" customFormat="1">
      <c r="B2012"/>
      <c r="C2012"/>
      <c r="D2012"/>
      <c r="E2012"/>
      <c r="F2012"/>
      <c r="G2012"/>
      <c r="H2012"/>
      <c r="I2012"/>
      <c r="J2012"/>
      <c r="K2012"/>
      <c r="L2012"/>
      <c r="M2012"/>
      <c r="N2012"/>
      <c r="O2012"/>
      <c r="P2012"/>
      <c r="Q2012"/>
      <c r="R2012"/>
      <c r="S2012"/>
      <c r="T2012"/>
      <c r="U2012"/>
      <c r="V2012"/>
      <c r="W2012"/>
      <c r="X2012"/>
      <c r="Y2012"/>
      <c r="Z2012"/>
      <c r="AA2012"/>
      <c r="AB2012"/>
      <c r="AC2012"/>
      <c r="AD2012"/>
      <c r="AE2012"/>
      <c r="AF2012"/>
      <c r="AG2012"/>
      <c r="AH2012"/>
    </row>
    <row r="2013" spans="2:34" s="7" customFormat="1">
      <c r="B2013"/>
      <c r="C2013"/>
      <c r="D2013"/>
      <c r="E2013"/>
      <c r="F2013"/>
      <c r="G2013"/>
      <c r="H2013"/>
      <c r="I2013"/>
      <c r="J2013"/>
      <c r="K2013"/>
      <c r="L2013"/>
      <c r="M2013"/>
      <c r="N2013"/>
      <c r="O2013"/>
      <c r="P2013"/>
      <c r="Q2013"/>
      <c r="R2013"/>
      <c r="S2013"/>
      <c r="T2013"/>
      <c r="U2013"/>
      <c r="V2013"/>
      <c r="W2013"/>
      <c r="X2013"/>
      <c r="Y2013"/>
      <c r="Z2013"/>
      <c r="AA2013"/>
      <c r="AB2013"/>
      <c r="AC2013"/>
      <c r="AD2013"/>
      <c r="AE2013"/>
      <c r="AF2013"/>
      <c r="AG2013"/>
      <c r="AH2013"/>
    </row>
    <row r="2014" spans="2:34" s="7" customFormat="1">
      <c r="B2014"/>
      <c r="C2014"/>
      <c r="D2014"/>
      <c r="E2014"/>
      <c r="F2014"/>
      <c r="G2014"/>
      <c r="H2014"/>
      <c r="I2014"/>
      <c r="J2014"/>
      <c r="K2014"/>
      <c r="L2014"/>
      <c r="M2014"/>
      <c r="N2014"/>
      <c r="O2014"/>
      <c r="P2014"/>
      <c r="Q2014"/>
      <c r="R2014"/>
      <c r="S2014"/>
      <c r="T2014"/>
      <c r="U2014"/>
      <c r="V2014"/>
      <c r="W2014"/>
      <c r="X2014"/>
      <c r="Y2014"/>
      <c r="Z2014"/>
      <c r="AA2014"/>
      <c r="AB2014"/>
      <c r="AC2014"/>
      <c r="AD2014"/>
      <c r="AE2014"/>
      <c r="AF2014"/>
      <c r="AG2014"/>
      <c r="AH2014"/>
    </row>
    <row r="2015" spans="2:34" s="7" customFormat="1">
      <c r="B2015"/>
      <c r="C2015"/>
      <c r="D2015"/>
      <c r="E2015"/>
      <c r="F2015"/>
      <c r="G2015"/>
      <c r="H2015"/>
      <c r="I2015"/>
      <c r="J2015"/>
      <c r="K2015"/>
      <c r="L2015"/>
      <c r="M2015"/>
      <c r="N2015"/>
      <c r="O2015"/>
      <c r="P2015"/>
      <c r="Q2015"/>
      <c r="R2015"/>
      <c r="S2015"/>
      <c r="T2015"/>
      <c r="U2015"/>
      <c r="V2015"/>
      <c r="W2015"/>
      <c r="X2015"/>
      <c r="Y2015"/>
      <c r="Z2015"/>
      <c r="AA2015"/>
      <c r="AB2015"/>
      <c r="AC2015"/>
      <c r="AD2015"/>
      <c r="AE2015"/>
      <c r="AF2015"/>
      <c r="AG2015"/>
      <c r="AH2015"/>
    </row>
    <row r="2016" spans="2:34" s="7" customFormat="1">
      <c r="B2016"/>
      <c r="C2016"/>
      <c r="D2016"/>
      <c r="E2016"/>
      <c r="F2016"/>
      <c r="G2016"/>
      <c r="H2016"/>
      <c r="I2016"/>
      <c r="J2016"/>
      <c r="K2016"/>
      <c r="L2016"/>
      <c r="M2016"/>
      <c r="N2016"/>
      <c r="O2016"/>
      <c r="P2016"/>
      <c r="Q2016"/>
      <c r="R2016"/>
      <c r="S2016"/>
      <c r="T2016"/>
      <c r="U2016"/>
      <c r="V2016"/>
      <c r="W2016"/>
      <c r="X2016"/>
      <c r="Y2016"/>
      <c r="Z2016"/>
      <c r="AA2016"/>
      <c r="AB2016"/>
      <c r="AC2016"/>
      <c r="AD2016"/>
      <c r="AE2016"/>
      <c r="AF2016"/>
      <c r="AG2016"/>
      <c r="AH2016"/>
    </row>
    <row r="2017" spans="2:34" s="7" customFormat="1">
      <c r="B2017"/>
      <c r="C2017"/>
      <c r="D2017"/>
      <c r="E2017"/>
      <c r="F2017"/>
      <c r="G2017"/>
      <c r="H2017"/>
      <c r="I2017"/>
      <c r="J2017"/>
      <c r="K2017"/>
      <c r="L2017"/>
      <c r="M2017"/>
      <c r="N2017"/>
      <c r="O2017"/>
      <c r="P2017"/>
      <c r="Q2017"/>
      <c r="R2017"/>
      <c r="S2017"/>
      <c r="T2017"/>
      <c r="U2017"/>
      <c r="V2017"/>
      <c r="W2017"/>
      <c r="X2017"/>
      <c r="Y2017"/>
      <c r="Z2017"/>
      <c r="AA2017"/>
      <c r="AB2017"/>
      <c r="AC2017"/>
      <c r="AD2017"/>
      <c r="AE2017"/>
      <c r="AF2017"/>
      <c r="AG2017"/>
      <c r="AH2017"/>
    </row>
    <row r="2018" spans="2:34" s="7" customFormat="1">
      <c r="B2018"/>
      <c r="C2018"/>
      <c r="D2018"/>
      <c r="E2018"/>
      <c r="F2018"/>
      <c r="G2018"/>
      <c r="H2018"/>
      <c r="I2018"/>
      <c r="J2018"/>
      <c r="K2018"/>
      <c r="L2018"/>
      <c r="M2018"/>
      <c r="N2018"/>
      <c r="O2018"/>
      <c r="P2018"/>
      <c r="Q2018"/>
      <c r="R2018"/>
      <c r="S2018"/>
      <c r="T2018"/>
      <c r="U2018"/>
      <c r="V2018"/>
      <c r="W2018"/>
      <c r="X2018"/>
      <c r="Y2018"/>
      <c r="Z2018"/>
      <c r="AA2018"/>
      <c r="AB2018"/>
      <c r="AC2018"/>
      <c r="AD2018"/>
      <c r="AE2018"/>
      <c r="AF2018"/>
      <c r="AG2018"/>
      <c r="AH2018"/>
    </row>
    <row r="2019" spans="2:34" s="7" customFormat="1">
      <c r="B2019"/>
      <c r="C2019"/>
      <c r="D2019"/>
      <c r="E2019"/>
      <c r="F2019"/>
      <c r="G2019"/>
      <c r="H2019"/>
      <c r="I2019"/>
      <c r="J2019"/>
      <c r="K2019"/>
      <c r="L2019"/>
      <c r="M2019"/>
      <c r="N2019"/>
      <c r="O2019"/>
      <c r="P2019"/>
      <c r="Q2019"/>
      <c r="R2019"/>
      <c r="S2019"/>
      <c r="T2019"/>
      <c r="U2019"/>
      <c r="V2019"/>
      <c r="W2019"/>
      <c r="X2019"/>
      <c r="Y2019"/>
      <c r="Z2019"/>
      <c r="AA2019"/>
      <c r="AB2019"/>
      <c r="AC2019"/>
      <c r="AD2019"/>
      <c r="AE2019"/>
      <c r="AF2019"/>
      <c r="AG2019"/>
      <c r="AH2019"/>
    </row>
    <row r="2020" spans="2:34" s="7" customFormat="1">
      <c r="B2020"/>
      <c r="C2020"/>
      <c r="D2020"/>
      <c r="E2020"/>
      <c r="F2020"/>
      <c r="G2020"/>
      <c r="H2020"/>
      <c r="I2020"/>
      <c r="J2020"/>
      <c r="K2020"/>
      <c r="L2020"/>
      <c r="M2020"/>
      <c r="N2020"/>
      <c r="O2020"/>
      <c r="P2020"/>
      <c r="Q2020"/>
      <c r="R2020"/>
      <c r="S2020"/>
      <c r="T2020"/>
      <c r="U2020"/>
      <c r="V2020"/>
      <c r="W2020"/>
      <c r="X2020"/>
      <c r="Y2020"/>
      <c r="Z2020"/>
      <c r="AA2020"/>
      <c r="AB2020"/>
      <c r="AC2020"/>
      <c r="AD2020"/>
      <c r="AE2020"/>
      <c r="AF2020"/>
      <c r="AG2020"/>
      <c r="AH2020"/>
    </row>
    <row r="2021" spans="2:34" s="7" customFormat="1">
      <c r="B2021"/>
      <c r="C2021"/>
      <c r="D2021"/>
      <c r="E2021"/>
      <c r="F2021"/>
      <c r="G2021"/>
      <c r="H2021"/>
      <c r="I2021"/>
      <c r="J2021"/>
      <c r="K2021"/>
      <c r="L2021"/>
      <c r="M2021"/>
      <c r="N2021"/>
      <c r="O2021"/>
      <c r="P2021"/>
      <c r="Q2021"/>
      <c r="R2021"/>
      <c r="S2021"/>
      <c r="T2021"/>
      <c r="U2021"/>
      <c r="V2021"/>
      <c r="W2021"/>
      <c r="X2021"/>
      <c r="Y2021"/>
      <c r="Z2021"/>
      <c r="AA2021"/>
      <c r="AB2021"/>
      <c r="AC2021"/>
      <c r="AD2021"/>
      <c r="AE2021"/>
      <c r="AF2021"/>
      <c r="AG2021"/>
      <c r="AH2021"/>
    </row>
    <row r="2022" spans="2:34" s="7" customFormat="1">
      <c r="B2022"/>
      <c r="C2022"/>
      <c r="D2022"/>
      <c r="E2022"/>
      <c r="F2022"/>
      <c r="G2022"/>
      <c r="H2022"/>
      <c r="I2022"/>
      <c r="J2022"/>
      <c r="K2022"/>
      <c r="L2022"/>
      <c r="M2022"/>
      <c r="N2022"/>
      <c r="O2022"/>
      <c r="P2022"/>
      <c r="Q2022"/>
      <c r="R2022"/>
      <c r="S2022"/>
      <c r="T2022"/>
      <c r="U2022"/>
      <c r="V2022"/>
      <c r="W2022"/>
      <c r="X2022"/>
      <c r="Y2022"/>
      <c r="Z2022"/>
      <c r="AA2022"/>
      <c r="AB2022"/>
      <c r="AC2022"/>
      <c r="AD2022"/>
      <c r="AE2022"/>
      <c r="AF2022"/>
      <c r="AG2022"/>
      <c r="AH2022"/>
    </row>
    <row r="2023" spans="2:34" s="7" customFormat="1">
      <c r="B2023"/>
      <c r="C2023"/>
      <c r="D2023"/>
      <c r="E2023"/>
      <c r="F2023"/>
      <c r="G2023"/>
      <c r="H2023"/>
      <c r="I2023"/>
      <c r="J2023"/>
      <c r="K2023"/>
      <c r="L2023"/>
      <c r="M2023"/>
      <c r="N2023"/>
      <c r="O2023"/>
      <c r="P2023"/>
      <c r="Q2023"/>
      <c r="R2023"/>
      <c r="S2023"/>
      <c r="T2023"/>
      <c r="U2023"/>
      <c r="V2023"/>
      <c r="W2023"/>
      <c r="X2023"/>
      <c r="Y2023"/>
      <c r="Z2023"/>
      <c r="AA2023"/>
      <c r="AB2023"/>
      <c r="AC2023"/>
      <c r="AD2023"/>
      <c r="AE2023"/>
      <c r="AF2023"/>
      <c r="AG2023"/>
      <c r="AH2023"/>
    </row>
    <row r="2024" spans="2:34" s="7" customFormat="1">
      <c r="B2024"/>
      <c r="C2024"/>
      <c r="D2024"/>
      <c r="E2024"/>
      <c r="F2024"/>
      <c r="G2024"/>
      <c r="H2024"/>
      <c r="I2024"/>
      <c r="J2024"/>
      <c r="K2024"/>
      <c r="L2024"/>
      <c r="M2024"/>
      <c r="N2024"/>
      <c r="O2024"/>
      <c r="P2024"/>
      <c r="Q2024"/>
      <c r="R2024"/>
      <c r="S2024"/>
      <c r="T2024"/>
      <c r="U2024"/>
      <c r="V2024"/>
      <c r="W2024"/>
      <c r="X2024"/>
      <c r="Y2024"/>
      <c r="Z2024"/>
      <c r="AA2024"/>
      <c r="AB2024"/>
      <c r="AC2024"/>
      <c r="AD2024"/>
      <c r="AE2024"/>
      <c r="AF2024"/>
      <c r="AG2024"/>
      <c r="AH2024"/>
    </row>
    <row r="2025" spans="2:34" s="7" customFormat="1">
      <c r="B2025"/>
      <c r="C2025"/>
      <c r="D2025"/>
      <c r="E2025"/>
      <c r="F2025"/>
      <c r="G2025"/>
      <c r="H2025"/>
      <c r="I2025"/>
      <c r="J2025"/>
      <c r="K2025"/>
      <c r="L2025"/>
      <c r="M2025"/>
      <c r="N2025"/>
      <c r="O2025"/>
      <c r="P2025"/>
      <c r="Q2025"/>
      <c r="R2025"/>
      <c r="S2025"/>
      <c r="T2025"/>
      <c r="U2025"/>
      <c r="V2025"/>
      <c r="W2025"/>
      <c r="X2025"/>
      <c r="Y2025"/>
      <c r="Z2025"/>
      <c r="AA2025"/>
      <c r="AB2025"/>
      <c r="AC2025"/>
      <c r="AD2025"/>
      <c r="AE2025"/>
      <c r="AF2025"/>
      <c r="AG2025"/>
      <c r="AH2025"/>
    </row>
    <row r="2026" spans="2:34" s="7" customFormat="1">
      <c r="B2026"/>
      <c r="C2026"/>
      <c r="D2026"/>
      <c r="E2026"/>
      <c r="F2026"/>
      <c r="G2026"/>
      <c r="H2026"/>
      <c r="I2026"/>
      <c r="J2026"/>
      <c r="K2026"/>
      <c r="L2026"/>
      <c r="M2026"/>
      <c r="N2026"/>
      <c r="O2026"/>
      <c r="P2026"/>
      <c r="Q2026"/>
      <c r="R2026"/>
      <c r="S2026"/>
      <c r="T2026"/>
      <c r="U2026"/>
      <c r="V2026"/>
      <c r="W2026"/>
      <c r="X2026"/>
      <c r="Y2026"/>
      <c r="Z2026"/>
      <c r="AA2026"/>
      <c r="AB2026"/>
      <c r="AC2026"/>
      <c r="AD2026"/>
      <c r="AE2026"/>
      <c r="AF2026"/>
      <c r="AG2026"/>
      <c r="AH2026"/>
    </row>
    <row r="2027" spans="2:34" s="7" customFormat="1">
      <c r="B2027"/>
      <c r="C2027"/>
      <c r="D2027"/>
      <c r="E2027"/>
      <c r="F2027"/>
      <c r="G2027"/>
      <c r="H2027"/>
      <c r="I2027"/>
      <c r="J2027"/>
      <c r="K2027"/>
      <c r="L2027"/>
      <c r="M2027"/>
      <c r="N2027"/>
      <c r="O2027"/>
      <c r="P2027"/>
      <c r="Q2027"/>
      <c r="R2027"/>
      <c r="S2027"/>
      <c r="T2027"/>
      <c r="U2027"/>
      <c r="V2027"/>
      <c r="W2027"/>
      <c r="X2027"/>
      <c r="Y2027"/>
      <c r="Z2027"/>
      <c r="AA2027"/>
      <c r="AB2027"/>
      <c r="AC2027"/>
      <c r="AD2027"/>
      <c r="AE2027"/>
      <c r="AF2027"/>
      <c r="AG2027"/>
      <c r="AH2027"/>
    </row>
    <row r="2028" spans="2:34" s="7" customFormat="1">
      <c r="B2028"/>
      <c r="C2028"/>
      <c r="D2028"/>
      <c r="E2028"/>
      <c r="F2028"/>
      <c r="G2028"/>
      <c r="H2028"/>
      <c r="I2028"/>
      <c r="J2028"/>
      <c r="K2028"/>
      <c r="L2028"/>
      <c r="M2028"/>
      <c r="N2028"/>
      <c r="O2028"/>
      <c r="P2028"/>
      <c r="Q2028"/>
      <c r="R2028"/>
      <c r="S2028"/>
      <c r="T2028"/>
      <c r="U2028"/>
      <c r="V2028"/>
      <c r="W2028"/>
      <c r="X2028"/>
      <c r="Y2028"/>
      <c r="Z2028"/>
      <c r="AA2028"/>
      <c r="AB2028"/>
      <c r="AC2028"/>
      <c r="AD2028"/>
      <c r="AE2028"/>
      <c r="AF2028"/>
      <c r="AG2028"/>
      <c r="AH2028"/>
    </row>
    <row r="2029" spans="2:34" s="7" customFormat="1">
      <c r="B2029"/>
      <c r="C2029"/>
      <c r="D2029"/>
      <c r="E2029"/>
      <c r="F2029"/>
      <c r="G2029"/>
      <c r="H2029"/>
      <c r="I2029"/>
      <c r="J2029"/>
      <c r="K2029"/>
      <c r="L2029"/>
      <c r="M2029"/>
      <c r="N2029"/>
      <c r="O2029"/>
      <c r="P2029"/>
      <c r="Q2029"/>
      <c r="R2029"/>
      <c r="S2029"/>
      <c r="T2029"/>
      <c r="U2029"/>
      <c r="V2029"/>
      <c r="W2029"/>
      <c r="X2029"/>
      <c r="Y2029"/>
      <c r="Z2029"/>
      <c r="AA2029"/>
      <c r="AB2029"/>
      <c r="AC2029"/>
      <c r="AD2029"/>
      <c r="AE2029"/>
      <c r="AF2029"/>
      <c r="AG2029"/>
      <c r="AH2029"/>
    </row>
    <row r="2030" spans="2:34" s="7" customFormat="1">
      <c r="B2030"/>
      <c r="C2030"/>
      <c r="D2030"/>
      <c r="E2030"/>
      <c r="F2030"/>
      <c r="G2030"/>
      <c r="H2030"/>
      <c r="I2030"/>
      <c r="J2030"/>
      <c r="K2030"/>
      <c r="L2030"/>
      <c r="M2030"/>
      <c r="N2030"/>
      <c r="O2030"/>
      <c r="P2030"/>
      <c r="Q2030"/>
      <c r="R2030"/>
      <c r="S2030"/>
      <c r="T2030"/>
      <c r="U2030"/>
      <c r="V2030"/>
      <c r="W2030"/>
      <c r="X2030"/>
      <c r="Y2030"/>
      <c r="Z2030"/>
      <c r="AA2030"/>
      <c r="AB2030"/>
      <c r="AC2030"/>
      <c r="AD2030"/>
      <c r="AE2030"/>
      <c r="AF2030"/>
      <c r="AG2030"/>
      <c r="AH2030"/>
    </row>
    <row r="2031" spans="2:34" s="7" customFormat="1">
      <c r="B2031"/>
      <c r="C2031"/>
      <c r="D2031"/>
      <c r="E2031"/>
      <c r="F2031"/>
      <c r="G2031"/>
      <c r="H2031"/>
      <c r="I2031"/>
      <c r="J2031"/>
      <c r="K2031"/>
      <c r="L2031"/>
      <c r="M2031"/>
      <c r="N2031"/>
      <c r="O2031"/>
      <c r="P2031"/>
      <c r="Q2031"/>
      <c r="R2031"/>
      <c r="S2031"/>
      <c r="T2031"/>
      <c r="U2031"/>
      <c r="V2031"/>
      <c r="W2031"/>
      <c r="X2031"/>
      <c r="Y2031"/>
      <c r="Z2031"/>
      <c r="AA2031"/>
      <c r="AB2031"/>
      <c r="AC2031"/>
      <c r="AD2031"/>
      <c r="AE2031"/>
      <c r="AF2031"/>
      <c r="AG2031"/>
      <c r="AH2031"/>
    </row>
    <row r="2032" spans="2:34" s="7" customFormat="1">
      <c r="B2032"/>
      <c r="C2032"/>
      <c r="D2032"/>
      <c r="E2032"/>
      <c r="F2032"/>
      <c r="G2032"/>
      <c r="H2032"/>
      <c r="I2032"/>
      <c r="J2032"/>
      <c r="K2032"/>
      <c r="L2032"/>
      <c r="M2032"/>
      <c r="N2032"/>
      <c r="O2032"/>
      <c r="P2032"/>
      <c r="Q2032"/>
      <c r="R2032"/>
      <c r="S2032"/>
      <c r="T2032"/>
      <c r="U2032"/>
      <c r="V2032"/>
      <c r="W2032"/>
      <c r="X2032"/>
      <c r="Y2032"/>
      <c r="Z2032"/>
      <c r="AA2032"/>
      <c r="AB2032"/>
      <c r="AC2032"/>
      <c r="AD2032"/>
      <c r="AE2032"/>
      <c r="AF2032"/>
      <c r="AG2032"/>
      <c r="AH2032"/>
    </row>
    <row r="2033" spans="2:34" s="7" customFormat="1">
      <c r="B2033"/>
      <c r="C2033"/>
      <c r="D2033"/>
      <c r="E2033"/>
      <c r="F2033"/>
      <c r="G2033"/>
      <c r="H2033"/>
      <c r="I2033"/>
      <c r="J2033"/>
      <c r="K2033"/>
      <c r="L2033"/>
      <c r="M2033"/>
      <c r="N2033"/>
      <c r="O2033"/>
      <c r="P2033"/>
      <c r="Q2033"/>
      <c r="R2033"/>
      <c r="S2033"/>
      <c r="T2033"/>
      <c r="U2033"/>
      <c r="V2033"/>
      <c r="W2033"/>
      <c r="X2033"/>
      <c r="Y2033"/>
      <c r="Z2033"/>
      <c r="AA2033"/>
      <c r="AB2033"/>
      <c r="AC2033"/>
      <c r="AD2033"/>
      <c r="AE2033"/>
      <c r="AF2033"/>
      <c r="AG2033"/>
      <c r="AH2033"/>
    </row>
    <row r="2034" spans="2:34" s="7" customFormat="1">
      <c r="B2034"/>
      <c r="C2034"/>
      <c r="D2034"/>
      <c r="E2034"/>
      <c r="F2034"/>
      <c r="G2034"/>
      <c r="H2034"/>
      <c r="I2034"/>
      <c r="J2034"/>
      <c r="K2034"/>
      <c r="L2034"/>
      <c r="M2034"/>
      <c r="N2034"/>
      <c r="O2034"/>
      <c r="P2034"/>
      <c r="Q2034"/>
      <c r="R2034"/>
      <c r="S2034"/>
      <c r="T2034"/>
      <c r="U2034"/>
      <c r="V2034"/>
      <c r="W2034"/>
      <c r="X2034"/>
      <c r="Y2034"/>
      <c r="Z2034"/>
      <c r="AA2034"/>
      <c r="AB2034"/>
      <c r="AC2034"/>
      <c r="AD2034"/>
      <c r="AE2034"/>
      <c r="AF2034"/>
      <c r="AG2034"/>
      <c r="AH2034"/>
    </row>
    <row r="2035" spans="2:34" s="7" customFormat="1">
      <c r="B2035"/>
      <c r="C2035"/>
      <c r="D2035"/>
      <c r="E2035"/>
      <c r="F2035"/>
      <c r="G2035"/>
      <c r="H2035"/>
      <c r="I2035"/>
      <c r="J2035"/>
      <c r="K2035"/>
      <c r="L2035"/>
      <c r="M2035"/>
      <c r="N2035"/>
      <c r="O2035"/>
      <c r="P2035"/>
      <c r="Q2035"/>
      <c r="R2035"/>
      <c r="S2035"/>
      <c r="T2035"/>
      <c r="U2035"/>
      <c r="V2035"/>
      <c r="W2035"/>
      <c r="X2035"/>
      <c r="Y2035"/>
      <c r="Z2035"/>
      <c r="AA2035"/>
      <c r="AB2035"/>
      <c r="AC2035"/>
      <c r="AD2035"/>
      <c r="AE2035"/>
      <c r="AF2035"/>
      <c r="AG2035"/>
      <c r="AH2035"/>
    </row>
    <row r="2036" spans="2:34" s="7" customFormat="1">
      <c r="B2036"/>
      <c r="C2036"/>
      <c r="D2036"/>
      <c r="E2036"/>
      <c r="F2036"/>
      <c r="G2036"/>
      <c r="H2036"/>
      <c r="I2036"/>
      <c r="J2036"/>
      <c r="K2036"/>
      <c r="L2036"/>
      <c r="M2036"/>
      <c r="N2036"/>
      <c r="O2036"/>
      <c r="P2036"/>
      <c r="Q2036"/>
      <c r="R2036"/>
      <c r="S2036"/>
      <c r="T2036"/>
      <c r="U2036"/>
      <c r="V2036"/>
      <c r="W2036"/>
      <c r="X2036"/>
      <c r="Y2036"/>
      <c r="Z2036"/>
      <c r="AA2036"/>
      <c r="AB2036"/>
      <c r="AC2036"/>
      <c r="AD2036"/>
      <c r="AE2036"/>
      <c r="AF2036"/>
      <c r="AG2036"/>
      <c r="AH2036"/>
    </row>
    <row r="2037" spans="2:34" s="7" customFormat="1">
      <c r="B2037"/>
      <c r="C2037"/>
      <c r="D2037"/>
      <c r="E2037"/>
      <c r="F2037"/>
      <c r="G2037"/>
      <c r="H2037"/>
      <c r="I2037"/>
      <c r="J2037"/>
      <c r="K2037"/>
      <c r="L2037"/>
      <c r="M2037"/>
      <c r="N2037"/>
      <c r="O2037"/>
      <c r="P2037"/>
      <c r="Q2037"/>
      <c r="R2037"/>
      <c r="S2037"/>
      <c r="T2037"/>
      <c r="U2037"/>
      <c r="V2037"/>
      <c r="W2037"/>
      <c r="X2037"/>
      <c r="Y2037"/>
      <c r="Z2037"/>
      <c r="AA2037"/>
      <c r="AB2037"/>
      <c r="AC2037"/>
      <c r="AD2037"/>
      <c r="AE2037"/>
      <c r="AF2037"/>
      <c r="AG2037"/>
      <c r="AH2037"/>
    </row>
    <row r="2038" spans="2:34" s="7" customFormat="1">
      <c r="B2038"/>
      <c r="C2038"/>
      <c r="D2038"/>
      <c r="E2038"/>
      <c r="F2038"/>
      <c r="G2038"/>
      <c r="H2038"/>
      <c r="I2038"/>
      <c r="J2038"/>
      <c r="K2038"/>
      <c r="L2038"/>
      <c r="M2038"/>
      <c r="N2038"/>
      <c r="O2038"/>
      <c r="P2038"/>
      <c r="Q2038"/>
      <c r="R2038"/>
      <c r="S2038"/>
      <c r="T2038"/>
      <c r="U2038"/>
      <c r="V2038"/>
      <c r="W2038"/>
      <c r="X2038"/>
      <c r="Y2038"/>
      <c r="Z2038"/>
      <c r="AA2038"/>
      <c r="AB2038"/>
      <c r="AC2038"/>
      <c r="AD2038"/>
      <c r="AE2038"/>
      <c r="AF2038"/>
      <c r="AG2038"/>
      <c r="AH2038"/>
    </row>
    <row r="2039" spans="2:34" s="7" customFormat="1">
      <c r="B2039"/>
      <c r="C2039"/>
      <c r="D2039"/>
      <c r="E2039"/>
      <c r="F2039"/>
      <c r="G2039"/>
      <c r="H2039"/>
      <c r="I2039"/>
      <c r="J2039"/>
      <c r="K2039"/>
      <c r="L2039"/>
      <c r="M2039"/>
      <c r="N2039"/>
      <c r="O2039"/>
      <c r="P2039"/>
      <c r="Q2039"/>
      <c r="R2039"/>
      <c r="S2039"/>
      <c r="T2039"/>
      <c r="U2039"/>
      <c r="V2039"/>
      <c r="W2039"/>
      <c r="X2039"/>
      <c r="Y2039"/>
      <c r="Z2039"/>
      <c r="AA2039"/>
      <c r="AB2039"/>
      <c r="AC2039"/>
      <c r="AD2039"/>
      <c r="AE2039"/>
      <c r="AF2039"/>
      <c r="AG2039"/>
      <c r="AH2039"/>
    </row>
    <row r="2040" spans="2:34" s="7" customFormat="1">
      <c r="B2040"/>
      <c r="C2040"/>
      <c r="D2040"/>
      <c r="E2040"/>
      <c r="F2040"/>
      <c r="G2040"/>
      <c r="H2040"/>
      <c r="I2040"/>
      <c r="J2040"/>
      <c r="K2040"/>
      <c r="L2040"/>
      <c r="M2040"/>
      <c r="N2040"/>
      <c r="O2040"/>
      <c r="P2040"/>
      <c r="Q2040"/>
      <c r="R2040"/>
      <c r="S2040"/>
      <c r="T2040"/>
      <c r="U2040"/>
      <c r="V2040"/>
      <c r="W2040"/>
      <c r="X2040"/>
      <c r="Y2040"/>
      <c r="Z2040"/>
      <c r="AA2040"/>
      <c r="AB2040"/>
      <c r="AC2040"/>
      <c r="AD2040"/>
      <c r="AE2040"/>
      <c r="AF2040"/>
      <c r="AG2040"/>
      <c r="AH2040"/>
    </row>
    <row r="2041" spans="2:34" s="7" customFormat="1">
      <c r="B2041"/>
      <c r="C2041"/>
      <c r="D2041"/>
      <c r="E2041"/>
      <c r="F2041"/>
      <c r="G2041"/>
      <c r="H2041"/>
      <c r="I2041"/>
      <c r="J2041"/>
      <c r="K2041"/>
      <c r="L2041"/>
      <c r="M2041"/>
      <c r="N2041"/>
      <c r="O2041"/>
      <c r="P2041"/>
      <c r="Q2041"/>
      <c r="R2041"/>
      <c r="S2041"/>
      <c r="T2041"/>
      <c r="U2041"/>
      <c r="V2041"/>
      <c r="W2041"/>
      <c r="X2041"/>
      <c r="Y2041"/>
      <c r="Z2041"/>
      <c r="AA2041"/>
      <c r="AB2041"/>
      <c r="AC2041"/>
      <c r="AD2041"/>
      <c r="AE2041"/>
      <c r="AF2041"/>
      <c r="AG2041"/>
      <c r="AH2041"/>
    </row>
    <row r="2042" spans="2:34" s="7" customFormat="1">
      <c r="B2042"/>
      <c r="C2042"/>
      <c r="D2042"/>
      <c r="E2042"/>
      <c r="F2042"/>
      <c r="G2042"/>
      <c r="H2042"/>
      <c r="I2042"/>
      <c r="J2042"/>
      <c r="K2042"/>
      <c r="L2042"/>
      <c r="M2042"/>
      <c r="N2042"/>
      <c r="O2042"/>
      <c r="P2042"/>
      <c r="Q2042"/>
      <c r="R2042"/>
      <c r="S2042"/>
      <c r="T2042"/>
      <c r="U2042"/>
      <c r="V2042"/>
      <c r="W2042"/>
      <c r="X2042"/>
      <c r="Y2042"/>
      <c r="Z2042"/>
      <c r="AA2042"/>
      <c r="AB2042"/>
      <c r="AC2042"/>
      <c r="AD2042"/>
      <c r="AE2042"/>
      <c r="AF2042"/>
      <c r="AG2042"/>
      <c r="AH2042"/>
    </row>
    <row r="2043" spans="2:34" s="7" customFormat="1">
      <c r="B2043"/>
      <c r="C2043"/>
      <c r="D2043"/>
      <c r="E2043"/>
      <c r="F2043"/>
      <c r="G2043"/>
      <c r="H2043"/>
      <c r="I2043"/>
      <c r="J2043"/>
      <c r="K2043"/>
      <c r="L2043"/>
      <c r="M2043"/>
      <c r="N2043"/>
      <c r="O2043"/>
      <c r="P2043"/>
      <c r="Q2043"/>
      <c r="R2043"/>
      <c r="S2043"/>
      <c r="T2043"/>
      <c r="U2043"/>
      <c r="V2043"/>
      <c r="W2043"/>
      <c r="X2043"/>
      <c r="Y2043"/>
      <c r="Z2043"/>
      <c r="AA2043"/>
      <c r="AB2043"/>
      <c r="AC2043"/>
      <c r="AD2043"/>
      <c r="AE2043"/>
      <c r="AF2043"/>
      <c r="AG2043"/>
      <c r="AH2043"/>
    </row>
    <row r="2044" spans="2:34" s="7" customFormat="1">
      <c r="B2044"/>
      <c r="C2044"/>
      <c r="D2044"/>
      <c r="E2044"/>
      <c r="F2044"/>
      <c r="G2044"/>
      <c r="H2044"/>
      <c r="I2044"/>
      <c r="J2044"/>
      <c r="K2044"/>
      <c r="L2044"/>
      <c r="M2044"/>
      <c r="N2044"/>
      <c r="O2044"/>
      <c r="P2044"/>
      <c r="Q2044"/>
      <c r="R2044"/>
      <c r="S2044"/>
      <c r="T2044"/>
      <c r="U2044"/>
      <c r="V2044"/>
      <c r="W2044"/>
      <c r="X2044"/>
      <c r="Y2044"/>
      <c r="Z2044"/>
      <c r="AA2044"/>
      <c r="AB2044"/>
      <c r="AC2044"/>
      <c r="AD2044"/>
      <c r="AE2044"/>
      <c r="AF2044"/>
      <c r="AG2044"/>
      <c r="AH2044"/>
    </row>
    <row r="2045" spans="2:34" s="7" customFormat="1">
      <c r="B2045"/>
      <c r="C2045"/>
      <c r="D2045"/>
      <c r="E2045"/>
      <c r="F2045"/>
      <c r="G2045"/>
      <c r="H2045"/>
      <c r="I2045"/>
      <c r="J2045"/>
      <c r="K2045"/>
      <c r="L2045"/>
      <c r="M2045"/>
      <c r="N2045"/>
      <c r="O2045"/>
      <c r="P2045"/>
      <c r="Q2045"/>
      <c r="R2045"/>
      <c r="S2045"/>
      <c r="T2045"/>
      <c r="U2045"/>
      <c r="V2045"/>
      <c r="W2045"/>
      <c r="X2045"/>
      <c r="Y2045"/>
      <c r="Z2045"/>
      <c r="AA2045"/>
      <c r="AB2045"/>
      <c r="AC2045"/>
      <c r="AD2045"/>
      <c r="AE2045"/>
      <c r="AF2045"/>
      <c r="AG2045"/>
      <c r="AH2045"/>
    </row>
    <row r="2046" spans="2:34" s="7" customFormat="1">
      <c r="B2046"/>
      <c r="C2046"/>
      <c r="D2046"/>
      <c r="E2046"/>
      <c r="F2046"/>
      <c r="G2046"/>
      <c r="H2046"/>
      <c r="I2046"/>
      <c r="J2046"/>
      <c r="K2046"/>
      <c r="L2046"/>
      <c r="M2046"/>
      <c r="N2046"/>
      <c r="O2046"/>
      <c r="P2046"/>
      <c r="Q2046"/>
      <c r="R2046"/>
      <c r="S2046"/>
      <c r="T2046"/>
      <c r="U2046"/>
      <c r="V2046"/>
      <c r="W2046"/>
      <c r="X2046"/>
      <c r="Y2046"/>
      <c r="Z2046"/>
      <c r="AA2046"/>
      <c r="AB2046"/>
      <c r="AC2046"/>
      <c r="AD2046"/>
      <c r="AE2046"/>
      <c r="AF2046"/>
      <c r="AG2046"/>
      <c r="AH2046"/>
    </row>
    <row r="2047" spans="2:34" s="7" customFormat="1">
      <c r="B2047"/>
      <c r="C2047"/>
      <c r="D2047"/>
      <c r="E2047"/>
      <c r="F2047"/>
      <c r="G2047"/>
      <c r="H2047"/>
      <c r="I2047"/>
      <c r="J2047"/>
      <c r="K2047"/>
      <c r="L2047"/>
      <c r="M2047"/>
      <c r="N2047"/>
      <c r="O2047"/>
      <c r="P2047"/>
      <c r="Q2047"/>
      <c r="R2047"/>
      <c r="S2047"/>
      <c r="T2047"/>
      <c r="U2047"/>
      <c r="V2047"/>
      <c r="W2047"/>
      <c r="X2047"/>
      <c r="Y2047"/>
      <c r="Z2047"/>
      <c r="AA2047"/>
      <c r="AB2047"/>
      <c r="AC2047"/>
      <c r="AD2047"/>
      <c r="AE2047"/>
      <c r="AF2047"/>
      <c r="AG2047"/>
      <c r="AH2047"/>
    </row>
    <row r="2048" spans="2:34" s="7" customFormat="1">
      <c r="B2048"/>
      <c r="C2048"/>
      <c r="D2048"/>
      <c r="E2048"/>
      <c r="F2048"/>
      <c r="G2048"/>
      <c r="H2048"/>
      <c r="I2048"/>
      <c r="J2048"/>
      <c r="K2048"/>
      <c r="L2048"/>
      <c r="M2048"/>
      <c r="N2048"/>
      <c r="O2048"/>
      <c r="P2048"/>
      <c r="Q2048"/>
      <c r="R2048"/>
      <c r="S2048"/>
      <c r="T2048"/>
      <c r="U2048"/>
      <c r="V2048"/>
      <c r="W2048"/>
      <c r="X2048"/>
      <c r="Y2048"/>
      <c r="Z2048"/>
      <c r="AA2048"/>
      <c r="AB2048"/>
      <c r="AC2048"/>
      <c r="AD2048"/>
      <c r="AE2048"/>
      <c r="AF2048"/>
      <c r="AG2048"/>
      <c r="AH2048"/>
    </row>
    <row r="2049" spans="2:34" s="7" customFormat="1">
      <c r="B2049"/>
      <c r="C2049"/>
      <c r="D2049"/>
      <c r="E2049"/>
      <c r="F2049"/>
      <c r="G2049"/>
      <c r="H2049"/>
      <c r="I2049"/>
      <c r="J2049"/>
      <c r="K2049"/>
      <c r="L2049"/>
      <c r="M2049"/>
      <c r="N2049"/>
      <c r="O2049"/>
      <c r="P2049"/>
      <c r="Q2049"/>
      <c r="R2049"/>
      <c r="S2049"/>
      <c r="T2049"/>
      <c r="U2049"/>
      <c r="V2049"/>
      <c r="W2049"/>
      <c r="X2049"/>
      <c r="Y2049"/>
      <c r="Z2049"/>
      <c r="AA2049"/>
      <c r="AB2049"/>
      <c r="AC2049"/>
      <c r="AD2049"/>
      <c r="AE2049"/>
      <c r="AF2049"/>
      <c r="AG2049"/>
      <c r="AH2049"/>
    </row>
    <row r="2050" spans="2:34" s="7" customFormat="1">
      <c r="B2050"/>
      <c r="C2050"/>
      <c r="D2050"/>
      <c r="E2050"/>
      <c r="F2050"/>
      <c r="G2050"/>
      <c r="H2050"/>
      <c r="I2050"/>
      <c r="J2050"/>
      <c r="K2050"/>
      <c r="L2050"/>
      <c r="M2050"/>
      <c r="N2050"/>
      <c r="O2050"/>
      <c r="P2050"/>
      <c r="Q2050"/>
      <c r="R2050"/>
      <c r="S2050"/>
      <c r="T2050"/>
      <c r="U2050"/>
      <c r="V2050"/>
      <c r="W2050"/>
      <c r="X2050"/>
      <c r="Y2050"/>
      <c r="Z2050"/>
      <c r="AA2050"/>
      <c r="AB2050"/>
      <c r="AC2050"/>
      <c r="AD2050"/>
      <c r="AE2050"/>
      <c r="AF2050"/>
      <c r="AG2050"/>
      <c r="AH2050"/>
    </row>
    <row r="2051" spans="2:34" s="7" customFormat="1">
      <c r="B2051"/>
      <c r="C2051"/>
      <c r="D2051"/>
      <c r="E2051"/>
      <c r="F2051"/>
      <c r="G2051"/>
      <c r="H2051"/>
      <c r="I2051"/>
      <c r="J2051"/>
      <c r="K2051"/>
      <c r="L2051"/>
      <c r="M2051"/>
      <c r="N2051"/>
      <c r="O2051"/>
      <c r="P2051"/>
      <c r="Q2051"/>
      <c r="R2051"/>
      <c r="S2051"/>
      <c r="T2051"/>
      <c r="U2051"/>
      <c r="V2051"/>
      <c r="W2051"/>
      <c r="X2051"/>
      <c r="Y2051"/>
      <c r="Z2051"/>
      <c r="AA2051"/>
      <c r="AB2051"/>
      <c r="AC2051"/>
      <c r="AD2051"/>
      <c r="AE2051"/>
      <c r="AF2051"/>
      <c r="AG2051"/>
      <c r="AH2051"/>
    </row>
    <row r="2052" spans="2:34" s="7" customFormat="1">
      <c r="B2052"/>
      <c r="C2052"/>
      <c r="D2052"/>
      <c r="E2052"/>
      <c r="F2052"/>
      <c r="G2052"/>
      <c r="H2052"/>
      <c r="I2052"/>
      <c r="J2052"/>
      <c r="K2052"/>
      <c r="L2052"/>
      <c r="M2052"/>
      <c r="N2052"/>
      <c r="O2052"/>
      <c r="P2052"/>
      <c r="Q2052"/>
      <c r="R2052"/>
      <c r="S2052"/>
      <c r="T2052"/>
      <c r="U2052"/>
      <c r="V2052"/>
      <c r="W2052"/>
      <c r="X2052"/>
      <c r="Y2052"/>
      <c r="Z2052"/>
      <c r="AA2052"/>
      <c r="AB2052"/>
      <c r="AC2052"/>
      <c r="AD2052"/>
      <c r="AE2052"/>
      <c r="AF2052"/>
      <c r="AG2052"/>
      <c r="AH2052"/>
    </row>
    <row r="2053" spans="2:34" s="7" customFormat="1">
      <c r="B2053"/>
      <c r="C2053"/>
      <c r="D2053"/>
      <c r="E2053"/>
      <c r="F2053"/>
      <c r="G2053"/>
      <c r="H2053"/>
      <c r="I2053"/>
      <c r="J2053"/>
      <c r="K2053"/>
      <c r="L2053"/>
      <c r="M2053"/>
      <c r="N2053"/>
      <c r="O2053"/>
      <c r="P2053"/>
      <c r="Q2053"/>
      <c r="R2053"/>
      <c r="S2053"/>
      <c r="T2053"/>
      <c r="U2053"/>
      <c r="V2053"/>
      <c r="W2053"/>
      <c r="X2053"/>
      <c r="Y2053"/>
      <c r="Z2053"/>
      <c r="AA2053"/>
      <c r="AB2053"/>
      <c r="AC2053"/>
      <c r="AD2053"/>
      <c r="AE2053"/>
      <c r="AF2053"/>
      <c r="AG2053"/>
      <c r="AH2053"/>
    </row>
    <row r="2054" spans="2:34" s="7" customFormat="1">
      <c r="B2054"/>
      <c r="C2054"/>
      <c r="D2054"/>
      <c r="E2054"/>
      <c r="F2054"/>
      <c r="G2054"/>
      <c r="H2054"/>
      <c r="I2054"/>
      <c r="J2054"/>
      <c r="K2054"/>
      <c r="L2054"/>
      <c r="M2054"/>
      <c r="N2054"/>
      <c r="O2054"/>
      <c r="P2054"/>
      <c r="Q2054"/>
      <c r="R2054"/>
      <c r="S2054"/>
      <c r="T2054"/>
      <c r="U2054"/>
      <c r="V2054"/>
      <c r="W2054"/>
      <c r="X2054"/>
      <c r="Y2054"/>
      <c r="Z2054"/>
      <c r="AA2054"/>
      <c r="AB2054"/>
      <c r="AC2054"/>
      <c r="AD2054"/>
      <c r="AE2054"/>
      <c r="AF2054"/>
      <c r="AG2054"/>
      <c r="AH2054"/>
    </row>
    <row r="2055" spans="2:34" s="7" customFormat="1">
      <c r="B2055"/>
      <c r="C2055"/>
      <c r="D2055"/>
      <c r="E2055"/>
      <c r="F2055"/>
      <c r="G2055"/>
      <c r="H2055"/>
      <c r="I2055"/>
      <c r="J2055"/>
      <c r="K2055"/>
      <c r="L2055"/>
      <c r="M2055"/>
      <c r="N2055"/>
      <c r="O2055"/>
      <c r="P2055"/>
      <c r="Q2055"/>
      <c r="R2055"/>
      <c r="S2055"/>
      <c r="T2055"/>
      <c r="U2055"/>
      <c r="V2055"/>
      <c r="W2055"/>
      <c r="X2055"/>
      <c r="Y2055"/>
      <c r="Z2055"/>
      <c r="AA2055"/>
      <c r="AB2055"/>
      <c r="AC2055"/>
      <c r="AD2055"/>
      <c r="AE2055"/>
      <c r="AF2055"/>
      <c r="AG2055"/>
      <c r="AH2055"/>
    </row>
    <row r="2056" spans="2:34" s="7" customFormat="1">
      <c r="B2056"/>
      <c r="C2056"/>
      <c r="D2056"/>
      <c r="E2056"/>
      <c r="F2056"/>
      <c r="G2056"/>
      <c r="H2056"/>
      <c r="I2056"/>
      <c r="J2056"/>
      <c r="K2056"/>
      <c r="L2056"/>
      <c r="M2056"/>
      <c r="N2056"/>
      <c r="O2056"/>
      <c r="P2056"/>
      <c r="Q2056"/>
      <c r="R2056"/>
      <c r="S2056"/>
      <c r="T2056"/>
      <c r="U2056"/>
      <c r="V2056"/>
      <c r="W2056"/>
      <c r="X2056"/>
      <c r="Y2056"/>
      <c r="Z2056"/>
      <c r="AA2056"/>
      <c r="AB2056"/>
      <c r="AC2056"/>
      <c r="AD2056"/>
      <c r="AE2056"/>
      <c r="AF2056"/>
      <c r="AG2056"/>
      <c r="AH2056"/>
    </row>
    <row r="2057" spans="2:34" s="7" customFormat="1">
      <c r="B2057"/>
      <c r="C2057"/>
      <c r="D2057"/>
      <c r="E2057"/>
      <c r="F2057"/>
      <c r="G2057"/>
      <c r="H2057"/>
      <c r="I2057"/>
      <c r="J2057"/>
      <c r="K2057"/>
      <c r="L2057"/>
      <c r="M2057"/>
      <c r="N2057"/>
      <c r="O2057"/>
      <c r="P2057"/>
      <c r="Q2057"/>
      <c r="R2057"/>
      <c r="S2057"/>
      <c r="T2057"/>
      <c r="U2057"/>
      <c r="V2057"/>
      <c r="W2057"/>
      <c r="X2057"/>
      <c r="Y2057"/>
      <c r="Z2057"/>
      <c r="AA2057"/>
      <c r="AB2057"/>
      <c r="AC2057"/>
      <c r="AD2057"/>
      <c r="AE2057"/>
      <c r="AF2057"/>
      <c r="AG2057"/>
      <c r="AH2057"/>
    </row>
    <row r="2058" spans="2:34" s="7" customFormat="1">
      <c r="B2058"/>
      <c r="C2058"/>
      <c r="D2058"/>
      <c r="E2058"/>
      <c r="F2058"/>
      <c r="G2058"/>
      <c r="H2058"/>
      <c r="I2058"/>
      <c r="J2058"/>
      <c r="K2058"/>
      <c r="L2058"/>
      <c r="M2058"/>
      <c r="N2058"/>
      <c r="O2058"/>
      <c r="P2058"/>
      <c r="Q2058"/>
      <c r="R2058"/>
      <c r="S2058"/>
      <c r="T2058"/>
      <c r="U2058"/>
      <c r="V2058"/>
      <c r="W2058"/>
      <c r="X2058"/>
      <c r="Y2058"/>
      <c r="Z2058"/>
      <c r="AA2058"/>
      <c r="AB2058"/>
      <c r="AC2058"/>
      <c r="AD2058"/>
      <c r="AE2058"/>
      <c r="AF2058"/>
      <c r="AG2058"/>
      <c r="AH2058"/>
    </row>
    <row r="2059" spans="2:34" s="7" customFormat="1">
      <c r="B2059"/>
      <c r="C2059"/>
      <c r="D2059"/>
      <c r="E2059"/>
      <c r="F2059"/>
      <c r="G2059"/>
      <c r="H2059"/>
      <c r="I2059"/>
      <c r="J2059"/>
      <c r="K2059"/>
      <c r="L2059"/>
      <c r="M2059"/>
      <c r="N2059"/>
      <c r="O2059"/>
      <c r="P2059"/>
      <c r="Q2059"/>
      <c r="R2059"/>
      <c r="S2059"/>
      <c r="T2059"/>
      <c r="U2059"/>
      <c r="V2059"/>
      <c r="W2059"/>
      <c r="X2059"/>
      <c r="Y2059"/>
      <c r="Z2059"/>
      <c r="AA2059"/>
      <c r="AB2059"/>
      <c r="AC2059"/>
      <c r="AD2059"/>
      <c r="AE2059"/>
      <c r="AF2059"/>
      <c r="AG2059"/>
      <c r="AH2059"/>
    </row>
    <row r="2060" spans="2:34" s="7" customFormat="1">
      <c r="B2060"/>
      <c r="C2060"/>
      <c r="D2060"/>
      <c r="E2060"/>
      <c r="F2060"/>
      <c r="G2060"/>
      <c r="H2060"/>
      <c r="I2060"/>
      <c r="J2060"/>
      <c r="K2060"/>
      <c r="L2060"/>
      <c r="M2060"/>
      <c r="N2060"/>
      <c r="O2060"/>
      <c r="P2060"/>
      <c r="Q2060"/>
      <c r="R2060"/>
      <c r="S2060"/>
      <c r="T2060"/>
      <c r="U2060"/>
      <c r="V2060"/>
      <c r="W2060"/>
      <c r="X2060"/>
      <c r="Y2060"/>
      <c r="Z2060"/>
      <c r="AA2060"/>
      <c r="AB2060"/>
      <c r="AC2060"/>
      <c r="AD2060"/>
      <c r="AE2060"/>
      <c r="AF2060"/>
      <c r="AG2060"/>
      <c r="AH2060"/>
    </row>
    <row r="2061" spans="2:34" s="7" customFormat="1">
      <c r="B2061"/>
      <c r="C2061"/>
      <c r="D2061"/>
      <c r="E2061"/>
      <c r="F2061"/>
      <c r="G2061"/>
      <c r="H2061"/>
      <c r="I2061"/>
      <c r="J2061"/>
      <c r="K2061"/>
      <c r="L2061"/>
      <c r="M2061"/>
      <c r="N2061"/>
      <c r="O2061"/>
      <c r="P2061"/>
      <c r="Q2061"/>
      <c r="R2061"/>
      <c r="S2061"/>
      <c r="T2061"/>
      <c r="U2061"/>
      <c r="V2061"/>
      <c r="W2061"/>
      <c r="X2061"/>
      <c r="Y2061"/>
      <c r="Z2061"/>
      <c r="AA2061"/>
      <c r="AB2061"/>
      <c r="AC2061"/>
      <c r="AD2061"/>
      <c r="AE2061"/>
      <c r="AF2061"/>
      <c r="AG2061"/>
      <c r="AH2061"/>
    </row>
    <row r="2062" spans="2:34" s="7" customFormat="1">
      <c r="B2062"/>
      <c r="C2062"/>
      <c r="D2062"/>
      <c r="E2062"/>
      <c r="F2062"/>
      <c r="G2062"/>
      <c r="H2062"/>
      <c r="I2062"/>
      <c r="J2062"/>
      <c r="K2062"/>
      <c r="L2062"/>
      <c r="M2062"/>
      <c r="N2062"/>
      <c r="O2062"/>
      <c r="P2062"/>
      <c r="Q2062"/>
      <c r="R2062"/>
      <c r="S2062"/>
      <c r="T2062"/>
      <c r="U2062"/>
      <c r="V2062"/>
      <c r="W2062"/>
      <c r="X2062"/>
      <c r="Y2062"/>
      <c r="Z2062"/>
      <c r="AA2062"/>
      <c r="AB2062"/>
      <c r="AC2062"/>
      <c r="AD2062"/>
      <c r="AE2062"/>
      <c r="AF2062"/>
      <c r="AG2062"/>
      <c r="AH2062"/>
    </row>
    <row r="2063" spans="2:34" s="7" customFormat="1">
      <c r="B2063"/>
      <c r="C2063"/>
      <c r="D2063"/>
      <c r="E2063"/>
      <c r="F2063"/>
      <c r="G2063"/>
      <c r="H2063"/>
      <c r="I2063"/>
      <c r="J2063"/>
      <c r="K2063"/>
      <c r="L2063"/>
      <c r="M2063"/>
      <c r="N2063"/>
      <c r="O2063"/>
      <c r="P2063"/>
      <c r="Q2063"/>
      <c r="R2063"/>
      <c r="S2063"/>
      <c r="T2063"/>
      <c r="U2063"/>
      <c r="V2063"/>
      <c r="W2063"/>
      <c r="X2063"/>
      <c r="Y2063"/>
      <c r="Z2063"/>
      <c r="AA2063"/>
      <c r="AB2063"/>
      <c r="AC2063"/>
      <c r="AD2063"/>
      <c r="AE2063"/>
      <c r="AF2063"/>
      <c r="AG2063"/>
      <c r="AH2063"/>
    </row>
    <row r="2064" spans="2:34" s="7" customFormat="1">
      <c r="B2064"/>
      <c r="C2064"/>
      <c r="D2064"/>
      <c r="E2064"/>
      <c r="F2064"/>
      <c r="G2064"/>
      <c r="H2064"/>
      <c r="I2064"/>
      <c r="J2064"/>
      <c r="K2064"/>
      <c r="L2064"/>
      <c r="M2064"/>
      <c r="N2064"/>
      <c r="O2064"/>
      <c r="P2064"/>
      <c r="Q2064"/>
      <c r="R2064"/>
      <c r="S2064"/>
      <c r="T2064"/>
      <c r="U2064"/>
      <c r="V2064"/>
      <c r="W2064"/>
      <c r="X2064"/>
      <c r="Y2064"/>
      <c r="Z2064"/>
      <c r="AA2064"/>
      <c r="AB2064"/>
      <c r="AC2064"/>
      <c r="AD2064"/>
      <c r="AE2064"/>
      <c r="AF2064"/>
      <c r="AG2064"/>
      <c r="AH2064"/>
    </row>
    <row r="2065" spans="2:34" s="7" customFormat="1">
      <c r="B2065"/>
      <c r="C2065"/>
      <c r="D2065"/>
      <c r="E2065"/>
      <c r="F2065"/>
      <c r="G2065"/>
      <c r="H2065"/>
      <c r="I2065"/>
      <c r="J2065"/>
      <c r="K2065"/>
      <c r="L2065"/>
      <c r="M2065"/>
      <c r="N2065"/>
      <c r="O2065"/>
      <c r="P2065"/>
      <c r="Q2065"/>
      <c r="R2065"/>
      <c r="S2065"/>
      <c r="T2065"/>
      <c r="U2065"/>
      <c r="V2065"/>
      <c r="W2065"/>
      <c r="X2065"/>
      <c r="Y2065"/>
      <c r="Z2065"/>
      <c r="AA2065"/>
      <c r="AB2065"/>
      <c r="AC2065"/>
      <c r="AD2065"/>
      <c r="AE2065"/>
      <c r="AF2065"/>
      <c r="AG2065"/>
      <c r="AH2065"/>
    </row>
    <row r="2066" spans="2:34" s="7" customFormat="1">
      <c r="B2066"/>
      <c r="C2066"/>
      <c r="D2066"/>
      <c r="E2066"/>
      <c r="F2066"/>
      <c r="G2066"/>
      <c r="H2066"/>
      <c r="I2066"/>
      <c r="J2066"/>
      <c r="K2066"/>
      <c r="L2066"/>
      <c r="M2066"/>
      <c r="N2066"/>
      <c r="O2066"/>
      <c r="P2066"/>
      <c r="Q2066"/>
      <c r="R2066"/>
      <c r="S2066"/>
      <c r="T2066"/>
      <c r="U2066"/>
      <c r="V2066"/>
      <c r="W2066"/>
      <c r="X2066"/>
      <c r="Y2066"/>
      <c r="Z2066"/>
      <c r="AA2066"/>
      <c r="AB2066"/>
      <c r="AC2066"/>
      <c r="AD2066"/>
      <c r="AE2066"/>
      <c r="AF2066"/>
      <c r="AG2066"/>
      <c r="AH2066"/>
    </row>
    <row r="2067" spans="2:34" s="7" customFormat="1">
      <c r="B2067"/>
      <c r="C2067"/>
      <c r="D2067"/>
      <c r="E2067"/>
      <c r="F2067"/>
      <c r="G2067"/>
      <c r="H2067"/>
      <c r="I2067"/>
      <c r="J2067"/>
      <c r="K2067"/>
      <c r="L2067"/>
      <c r="M2067"/>
      <c r="N2067"/>
      <c r="O2067"/>
      <c r="P2067"/>
      <c r="Q2067"/>
      <c r="R2067"/>
      <c r="S2067"/>
      <c r="T2067"/>
      <c r="U2067"/>
      <c r="V2067"/>
      <c r="W2067"/>
      <c r="X2067"/>
      <c r="Y2067"/>
      <c r="Z2067"/>
      <c r="AA2067"/>
      <c r="AB2067"/>
      <c r="AC2067"/>
      <c r="AD2067"/>
      <c r="AE2067"/>
      <c r="AF2067"/>
      <c r="AG2067"/>
      <c r="AH2067"/>
    </row>
    <row r="2068" spans="2:34" s="7" customFormat="1">
      <c r="B2068"/>
      <c r="C2068"/>
      <c r="D2068"/>
      <c r="E2068"/>
      <c r="F2068"/>
      <c r="G2068"/>
      <c r="H2068"/>
      <c r="I2068"/>
      <c r="J2068"/>
      <c r="K2068"/>
      <c r="L2068"/>
      <c r="M2068"/>
      <c r="N2068"/>
      <c r="O2068"/>
      <c r="P2068"/>
      <c r="Q2068"/>
      <c r="R2068"/>
      <c r="S2068"/>
      <c r="T2068"/>
      <c r="U2068"/>
      <c r="V2068"/>
      <c r="W2068"/>
      <c r="X2068"/>
      <c r="Y2068"/>
      <c r="Z2068"/>
      <c r="AA2068"/>
      <c r="AB2068"/>
      <c r="AC2068"/>
      <c r="AD2068"/>
      <c r="AE2068"/>
      <c r="AF2068"/>
      <c r="AG2068"/>
      <c r="AH2068"/>
    </row>
    <row r="2069" spans="2:34" s="7" customFormat="1">
      <c r="B2069"/>
      <c r="C2069"/>
      <c r="D2069"/>
      <c r="E2069"/>
      <c r="F2069"/>
      <c r="G2069"/>
      <c r="H2069"/>
      <c r="I2069"/>
      <c r="J2069"/>
      <c r="K2069"/>
      <c r="L2069"/>
      <c r="M2069"/>
      <c r="N2069"/>
      <c r="O2069"/>
      <c r="P2069"/>
      <c r="Q2069"/>
      <c r="R2069"/>
      <c r="S2069"/>
      <c r="T2069"/>
      <c r="U2069"/>
      <c r="V2069"/>
      <c r="W2069"/>
      <c r="X2069"/>
      <c r="Y2069"/>
      <c r="Z2069"/>
      <c r="AA2069"/>
      <c r="AB2069"/>
      <c r="AC2069"/>
      <c r="AD2069"/>
      <c r="AE2069"/>
      <c r="AF2069"/>
      <c r="AG2069"/>
      <c r="AH2069"/>
    </row>
    <row r="2070" spans="2:34" s="7" customFormat="1">
      <c r="B2070"/>
      <c r="C2070"/>
      <c r="D2070"/>
      <c r="E2070"/>
      <c r="F2070"/>
      <c r="G2070"/>
      <c r="H2070"/>
      <c r="I2070"/>
      <c r="J2070"/>
      <c r="K2070"/>
      <c r="L2070"/>
      <c r="M2070"/>
      <c r="N2070"/>
      <c r="O2070"/>
      <c r="P2070"/>
      <c r="Q2070"/>
      <c r="R2070"/>
      <c r="S2070"/>
      <c r="T2070"/>
      <c r="U2070"/>
      <c r="V2070"/>
      <c r="W2070"/>
      <c r="X2070"/>
      <c r="Y2070"/>
      <c r="Z2070"/>
      <c r="AA2070"/>
      <c r="AB2070"/>
      <c r="AC2070"/>
      <c r="AD2070"/>
      <c r="AE2070"/>
      <c r="AF2070"/>
      <c r="AG2070"/>
      <c r="AH2070"/>
    </row>
    <row r="2071" spans="2:34" s="7" customFormat="1">
      <c r="B2071"/>
      <c r="C2071"/>
      <c r="D2071"/>
      <c r="E2071"/>
      <c r="F2071"/>
      <c r="G2071"/>
      <c r="H2071"/>
      <c r="I2071"/>
      <c r="J2071"/>
      <c r="K2071"/>
      <c r="L2071"/>
      <c r="M2071"/>
      <c r="N2071"/>
      <c r="O2071"/>
      <c r="P2071"/>
      <c r="Q2071"/>
      <c r="R2071"/>
      <c r="S2071"/>
      <c r="T2071"/>
      <c r="U2071"/>
      <c r="V2071"/>
      <c r="W2071"/>
      <c r="X2071"/>
      <c r="Y2071"/>
      <c r="Z2071"/>
      <c r="AA2071"/>
      <c r="AB2071"/>
      <c r="AC2071"/>
      <c r="AD2071"/>
      <c r="AE2071"/>
      <c r="AF2071"/>
      <c r="AG2071"/>
      <c r="AH2071"/>
    </row>
    <row r="2072" spans="2:34" s="7" customFormat="1">
      <c r="B2072"/>
      <c r="C2072"/>
      <c r="D2072"/>
      <c r="E2072"/>
      <c r="F2072"/>
      <c r="G2072"/>
      <c r="H2072"/>
      <c r="I2072"/>
      <c r="J2072"/>
      <c r="K2072"/>
      <c r="L2072"/>
      <c r="M2072"/>
      <c r="N2072"/>
      <c r="O2072"/>
      <c r="P2072"/>
      <c r="Q2072"/>
      <c r="R2072"/>
      <c r="S2072"/>
      <c r="T2072"/>
      <c r="U2072"/>
      <c r="V2072"/>
      <c r="W2072"/>
      <c r="X2072"/>
      <c r="Y2072"/>
      <c r="Z2072"/>
      <c r="AA2072"/>
      <c r="AB2072"/>
      <c r="AC2072"/>
      <c r="AD2072"/>
      <c r="AE2072"/>
      <c r="AF2072"/>
      <c r="AG2072"/>
      <c r="AH2072"/>
    </row>
    <row r="2073" spans="2:34" s="7" customFormat="1">
      <c r="B2073"/>
      <c r="C2073"/>
      <c r="D2073"/>
      <c r="E2073"/>
      <c r="F2073"/>
      <c r="G2073"/>
      <c r="H2073"/>
      <c r="I2073"/>
      <c r="J2073"/>
      <c r="K2073"/>
      <c r="L2073"/>
      <c r="M2073"/>
      <c r="N2073"/>
      <c r="O2073"/>
      <c r="P2073"/>
      <c r="Q2073"/>
      <c r="R2073"/>
      <c r="S2073"/>
      <c r="T2073"/>
      <c r="U2073"/>
      <c r="V2073"/>
      <c r="W2073"/>
      <c r="X2073"/>
      <c r="Y2073"/>
      <c r="Z2073"/>
      <c r="AA2073"/>
      <c r="AB2073"/>
      <c r="AC2073"/>
      <c r="AD2073"/>
      <c r="AE2073"/>
      <c r="AF2073"/>
      <c r="AG2073"/>
      <c r="AH2073"/>
    </row>
    <row r="2074" spans="2:34" s="7" customFormat="1">
      <c r="B2074"/>
      <c r="C2074"/>
      <c r="D2074"/>
      <c r="E2074"/>
      <c r="F2074"/>
      <c r="G2074"/>
      <c r="H2074"/>
      <c r="I2074"/>
      <c r="J2074"/>
      <c r="K2074"/>
      <c r="L2074"/>
      <c r="M2074"/>
      <c r="N2074"/>
      <c r="O2074"/>
      <c r="P2074"/>
      <c r="Q2074"/>
      <c r="R2074"/>
      <c r="S2074"/>
      <c r="T2074"/>
      <c r="U2074"/>
      <c r="V2074"/>
      <c r="W2074"/>
      <c r="X2074"/>
      <c r="Y2074"/>
      <c r="Z2074"/>
      <c r="AA2074"/>
      <c r="AB2074"/>
      <c r="AC2074"/>
      <c r="AD2074"/>
      <c r="AE2074"/>
      <c r="AF2074"/>
      <c r="AG2074"/>
      <c r="AH2074"/>
    </row>
    <row r="2075" spans="2:34" s="7" customFormat="1">
      <c r="B2075"/>
      <c r="C2075"/>
      <c r="D2075"/>
      <c r="E2075"/>
      <c r="F2075"/>
      <c r="G2075"/>
      <c r="H2075"/>
      <c r="I2075"/>
      <c r="J2075"/>
      <c r="K2075"/>
      <c r="L2075"/>
      <c r="M2075"/>
      <c r="N2075"/>
      <c r="O2075"/>
      <c r="P2075"/>
      <c r="Q2075"/>
      <c r="R2075"/>
      <c r="S2075"/>
      <c r="T2075"/>
      <c r="U2075"/>
      <c r="V2075"/>
      <c r="W2075"/>
      <c r="X2075"/>
      <c r="Y2075"/>
      <c r="Z2075"/>
      <c r="AA2075"/>
      <c r="AB2075"/>
      <c r="AC2075"/>
      <c r="AD2075"/>
      <c r="AE2075"/>
      <c r="AF2075"/>
      <c r="AG2075"/>
      <c r="AH2075"/>
    </row>
    <row r="2076" spans="2:34" s="7" customFormat="1">
      <c r="B2076"/>
      <c r="C2076"/>
      <c r="D2076"/>
      <c r="E2076"/>
      <c r="F2076"/>
      <c r="G2076"/>
      <c r="H2076"/>
      <c r="I2076"/>
      <c r="J2076"/>
      <c r="K2076"/>
      <c r="L2076"/>
      <c r="M2076"/>
      <c r="N2076"/>
      <c r="O2076"/>
      <c r="P2076"/>
      <c r="Q2076"/>
      <c r="R2076"/>
      <c r="S2076"/>
      <c r="T2076"/>
      <c r="U2076"/>
      <c r="V2076"/>
      <c r="W2076"/>
      <c r="X2076"/>
      <c r="Y2076"/>
      <c r="Z2076"/>
      <c r="AA2076"/>
      <c r="AB2076"/>
      <c r="AC2076"/>
      <c r="AD2076"/>
      <c r="AE2076"/>
      <c r="AF2076"/>
      <c r="AG2076"/>
      <c r="AH2076"/>
    </row>
    <row r="2077" spans="2:34" s="7" customFormat="1">
      <c r="B2077"/>
      <c r="C2077"/>
      <c r="D2077"/>
      <c r="E2077"/>
      <c r="F2077"/>
      <c r="G2077"/>
      <c r="H2077"/>
      <c r="I2077"/>
      <c r="J2077"/>
      <c r="K2077"/>
      <c r="L2077"/>
      <c r="M2077"/>
      <c r="N2077"/>
      <c r="O2077"/>
      <c r="P2077"/>
      <c r="Q2077"/>
      <c r="R2077"/>
      <c r="S2077"/>
      <c r="T2077"/>
      <c r="U2077"/>
      <c r="V2077"/>
      <c r="W2077"/>
      <c r="X2077"/>
      <c r="Y2077"/>
      <c r="Z2077"/>
      <c r="AA2077"/>
      <c r="AB2077"/>
      <c r="AC2077"/>
      <c r="AD2077"/>
      <c r="AE2077"/>
      <c r="AF2077"/>
      <c r="AG2077"/>
      <c r="AH2077"/>
    </row>
    <row r="2078" spans="2:34" s="7" customFormat="1">
      <c r="B2078"/>
      <c r="C2078"/>
      <c r="D2078"/>
      <c r="E2078"/>
      <c r="F2078"/>
      <c r="G2078"/>
      <c r="H2078"/>
      <c r="I2078"/>
      <c r="J2078"/>
      <c r="K2078"/>
      <c r="L2078"/>
      <c r="M2078"/>
      <c r="N2078"/>
      <c r="O2078"/>
      <c r="P2078"/>
      <c r="Q2078"/>
      <c r="R2078"/>
      <c r="S2078"/>
      <c r="T2078"/>
      <c r="U2078"/>
      <c r="V2078"/>
      <c r="W2078"/>
      <c r="X2078"/>
      <c r="Y2078"/>
      <c r="Z2078"/>
      <c r="AA2078"/>
      <c r="AB2078"/>
      <c r="AC2078"/>
      <c r="AD2078"/>
      <c r="AE2078"/>
      <c r="AF2078"/>
      <c r="AG2078"/>
      <c r="AH2078"/>
    </row>
    <row r="2079" spans="2:34" s="7" customFormat="1">
      <c r="B2079"/>
      <c r="C2079"/>
      <c r="D2079"/>
      <c r="E2079"/>
      <c r="F2079"/>
      <c r="G2079"/>
      <c r="H2079"/>
      <c r="I2079"/>
      <c r="J2079"/>
      <c r="K2079"/>
      <c r="L2079"/>
      <c r="M2079"/>
      <c r="N2079"/>
      <c r="O2079"/>
      <c r="P2079"/>
      <c r="Q2079"/>
      <c r="R2079"/>
      <c r="S2079"/>
      <c r="T2079"/>
      <c r="U2079"/>
      <c r="V2079"/>
      <c r="W2079"/>
      <c r="X2079"/>
      <c r="Y2079"/>
      <c r="Z2079"/>
      <c r="AA2079"/>
      <c r="AB2079"/>
      <c r="AC2079"/>
      <c r="AD2079"/>
      <c r="AE2079"/>
      <c r="AF2079"/>
      <c r="AG2079"/>
      <c r="AH2079"/>
    </row>
    <row r="2080" spans="2:34" s="7" customFormat="1">
      <c r="B2080"/>
      <c r="C2080"/>
      <c r="D2080"/>
      <c r="E2080"/>
      <c r="F2080"/>
      <c r="G2080"/>
      <c r="H2080"/>
      <c r="I2080"/>
      <c r="J2080"/>
      <c r="K2080"/>
      <c r="L2080"/>
      <c r="M2080"/>
      <c r="N2080"/>
      <c r="O2080"/>
      <c r="P2080"/>
      <c r="Q2080"/>
      <c r="R2080"/>
      <c r="S2080"/>
      <c r="T2080"/>
      <c r="U2080"/>
      <c r="V2080"/>
      <c r="W2080"/>
      <c r="X2080"/>
      <c r="Y2080"/>
      <c r="Z2080"/>
      <c r="AA2080"/>
      <c r="AB2080"/>
      <c r="AC2080"/>
      <c r="AD2080"/>
      <c r="AE2080"/>
      <c r="AF2080"/>
      <c r="AG2080"/>
      <c r="AH2080"/>
    </row>
    <row r="2081" spans="2:34" s="7" customFormat="1">
      <c r="B2081"/>
      <c r="C2081"/>
      <c r="D2081"/>
      <c r="E2081"/>
      <c r="F2081"/>
      <c r="G2081"/>
      <c r="H2081"/>
      <c r="I2081"/>
      <c r="J2081"/>
      <c r="K2081"/>
      <c r="L2081"/>
      <c r="M2081"/>
      <c r="N2081"/>
      <c r="O2081"/>
      <c r="P2081"/>
      <c r="Q2081"/>
      <c r="R2081"/>
      <c r="S2081"/>
      <c r="T2081"/>
      <c r="U2081"/>
      <c r="V2081"/>
      <c r="W2081"/>
      <c r="X2081"/>
      <c r="Y2081"/>
      <c r="Z2081"/>
      <c r="AA2081"/>
      <c r="AB2081"/>
      <c r="AC2081"/>
      <c r="AD2081"/>
      <c r="AE2081"/>
      <c r="AF2081"/>
      <c r="AG2081"/>
      <c r="AH2081"/>
    </row>
    <row r="2082" spans="2:34" s="7" customFormat="1">
      <c r="B2082"/>
      <c r="C2082"/>
      <c r="D2082"/>
      <c r="E2082"/>
      <c r="F2082"/>
      <c r="G2082"/>
      <c r="H2082"/>
      <c r="I2082"/>
      <c r="J2082"/>
      <c r="K2082"/>
      <c r="L2082"/>
      <c r="M2082"/>
      <c r="N2082"/>
      <c r="O2082"/>
      <c r="P2082"/>
      <c r="Q2082"/>
      <c r="R2082"/>
      <c r="S2082"/>
      <c r="T2082"/>
      <c r="U2082"/>
      <c r="V2082"/>
      <c r="W2082"/>
      <c r="X2082"/>
      <c r="Y2082"/>
      <c r="Z2082"/>
      <c r="AA2082"/>
      <c r="AB2082"/>
      <c r="AC2082"/>
      <c r="AD2082"/>
      <c r="AE2082"/>
      <c r="AF2082"/>
      <c r="AG2082"/>
      <c r="AH2082"/>
    </row>
    <row r="2083" spans="2:34" s="7" customFormat="1">
      <c r="B2083"/>
      <c r="C2083"/>
      <c r="D2083"/>
      <c r="E2083"/>
      <c r="F2083"/>
      <c r="G2083"/>
      <c r="H2083"/>
      <c r="I2083"/>
      <c r="J2083"/>
      <c r="K2083"/>
      <c r="L2083"/>
      <c r="M2083"/>
      <c r="N2083"/>
      <c r="O2083"/>
      <c r="P2083"/>
      <c r="Q2083"/>
      <c r="R2083"/>
      <c r="S2083"/>
      <c r="T2083"/>
      <c r="U2083"/>
      <c r="V2083"/>
      <c r="W2083"/>
      <c r="X2083"/>
      <c r="Y2083"/>
      <c r="Z2083"/>
      <c r="AA2083"/>
      <c r="AB2083"/>
      <c r="AC2083"/>
      <c r="AD2083"/>
      <c r="AE2083"/>
      <c r="AF2083"/>
      <c r="AG2083"/>
      <c r="AH2083"/>
    </row>
    <row r="2084" spans="2:34" s="7" customFormat="1">
      <c r="B2084"/>
      <c r="C2084"/>
      <c r="D2084"/>
      <c r="E2084"/>
      <c r="F2084"/>
      <c r="G2084"/>
      <c r="H2084"/>
      <c r="I2084"/>
      <c r="J2084"/>
      <c r="K2084"/>
      <c r="L2084"/>
      <c r="M2084"/>
      <c r="N2084"/>
      <c r="O2084"/>
      <c r="P2084"/>
      <c r="Q2084"/>
      <c r="R2084"/>
      <c r="S2084"/>
      <c r="T2084"/>
      <c r="U2084"/>
      <c r="V2084"/>
      <c r="W2084"/>
      <c r="X2084"/>
      <c r="Y2084"/>
      <c r="Z2084"/>
      <c r="AA2084"/>
      <c r="AB2084"/>
      <c r="AC2084"/>
      <c r="AD2084"/>
      <c r="AE2084"/>
      <c r="AF2084"/>
      <c r="AG2084"/>
      <c r="AH2084"/>
    </row>
    <row r="2085" spans="2:34" s="7" customFormat="1">
      <c r="B2085"/>
      <c r="C2085"/>
      <c r="D2085"/>
      <c r="E2085"/>
      <c r="F2085"/>
      <c r="G2085"/>
      <c r="H2085"/>
      <c r="I2085"/>
      <c r="J2085"/>
      <c r="K2085"/>
      <c r="L2085"/>
      <c r="M2085"/>
      <c r="N2085"/>
      <c r="O2085"/>
      <c r="P2085"/>
      <c r="Q2085"/>
      <c r="R2085"/>
      <c r="S2085"/>
      <c r="T2085"/>
      <c r="U2085"/>
      <c r="V2085"/>
      <c r="W2085"/>
      <c r="X2085"/>
      <c r="Y2085"/>
      <c r="Z2085"/>
      <c r="AA2085"/>
      <c r="AB2085"/>
      <c r="AC2085"/>
      <c r="AD2085"/>
      <c r="AE2085"/>
      <c r="AF2085"/>
      <c r="AG2085"/>
      <c r="AH2085"/>
    </row>
    <row r="2086" spans="2:34" s="7" customFormat="1">
      <c r="B2086"/>
      <c r="C2086"/>
      <c r="D2086"/>
      <c r="E2086"/>
      <c r="F2086"/>
      <c r="G2086"/>
      <c r="H2086"/>
      <c r="I2086"/>
      <c r="J2086"/>
      <c r="K2086"/>
      <c r="L2086"/>
      <c r="M2086"/>
      <c r="N2086"/>
      <c r="O2086"/>
      <c r="P2086"/>
      <c r="Q2086"/>
      <c r="R2086"/>
      <c r="S2086"/>
      <c r="T2086"/>
      <c r="U2086"/>
      <c r="V2086"/>
      <c r="W2086"/>
      <c r="X2086"/>
      <c r="Y2086"/>
      <c r="Z2086"/>
      <c r="AA2086"/>
      <c r="AB2086"/>
      <c r="AC2086"/>
      <c r="AD2086"/>
      <c r="AE2086"/>
      <c r="AF2086"/>
      <c r="AG2086"/>
      <c r="AH2086"/>
    </row>
    <row r="2087" spans="2:34" s="7" customFormat="1">
      <c r="B2087"/>
      <c r="C2087"/>
      <c r="D2087"/>
      <c r="E2087"/>
      <c r="F2087"/>
      <c r="G2087"/>
      <c r="H2087"/>
      <c r="I2087"/>
      <c r="J2087"/>
      <c r="K2087"/>
      <c r="L2087"/>
      <c r="M2087"/>
      <c r="N2087"/>
      <c r="O2087"/>
      <c r="P2087"/>
      <c r="Q2087"/>
      <c r="R2087"/>
      <c r="S2087"/>
      <c r="T2087"/>
      <c r="U2087"/>
      <c r="V2087"/>
      <c r="W2087"/>
      <c r="X2087"/>
      <c r="Y2087"/>
      <c r="Z2087"/>
      <c r="AA2087"/>
      <c r="AB2087"/>
      <c r="AC2087"/>
      <c r="AD2087"/>
      <c r="AE2087"/>
      <c r="AF2087"/>
      <c r="AG2087"/>
      <c r="AH2087"/>
    </row>
    <row r="2088" spans="2:34" s="7" customFormat="1">
      <c r="B2088"/>
      <c r="C2088"/>
      <c r="D2088"/>
      <c r="E2088"/>
      <c r="F2088"/>
      <c r="G2088"/>
      <c r="H2088"/>
      <c r="I2088"/>
      <c r="J2088"/>
      <c r="K2088"/>
      <c r="L2088"/>
      <c r="M2088"/>
      <c r="N2088"/>
      <c r="O2088"/>
      <c r="P2088"/>
      <c r="Q2088"/>
      <c r="R2088"/>
      <c r="S2088"/>
      <c r="T2088"/>
      <c r="U2088"/>
      <c r="V2088"/>
      <c r="W2088"/>
      <c r="X2088"/>
      <c r="Y2088"/>
      <c r="Z2088"/>
      <c r="AA2088"/>
      <c r="AB2088"/>
      <c r="AC2088"/>
      <c r="AD2088"/>
      <c r="AE2088"/>
      <c r="AF2088"/>
      <c r="AG2088"/>
      <c r="AH2088"/>
    </row>
    <row r="2089" spans="2:34" s="7" customFormat="1">
      <c r="B2089"/>
      <c r="C2089"/>
      <c r="D2089"/>
      <c r="E2089"/>
      <c r="F2089"/>
      <c r="G2089"/>
      <c r="H2089"/>
      <c r="I2089"/>
      <c r="J2089"/>
      <c r="K2089"/>
      <c r="L2089"/>
      <c r="M2089"/>
      <c r="N2089"/>
      <c r="O2089"/>
      <c r="P2089"/>
      <c r="Q2089"/>
      <c r="R2089"/>
      <c r="S2089"/>
      <c r="T2089"/>
      <c r="U2089"/>
      <c r="V2089"/>
      <c r="W2089"/>
      <c r="X2089"/>
      <c r="Y2089"/>
      <c r="Z2089"/>
      <c r="AA2089"/>
      <c r="AB2089"/>
      <c r="AC2089"/>
      <c r="AD2089"/>
      <c r="AE2089"/>
      <c r="AF2089"/>
      <c r="AG2089"/>
      <c r="AH2089"/>
    </row>
    <row r="2090" spans="2:34" s="7" customFormat="1">
      <c r="B2090"/>
      <c r="C2090"/>
      <c r="D2090"/>
      <c r="E2090"/>
      <c r="F2090"/>
      <c r="G2090"/>
      <c r="H2090"/>
      <c r="I2090"/>
      <c r="J2090"/>
      <c r="K2090"/>
      <c r="L2090"/>
      <c r="M2090"/>
      <c r="N2090"/>
      <c r="O2090"/>
      <c r="P2090"/>
      <c r="Q2090"/>
      <c r="R2090"/>
      <c r="S2090"/>
      <c r="T2090"/>
      <c r="U2090"/>
      <c r="V2090"/>
      <c r="W2090"/>
      <c r="X2090"/>
      <c r="Y2090"/>
      <c r="Z2090"/>
      <c r="AA2090"/>
      <c r="AB2090"/>
      <c r="AC2090"/>
      <c r="AD2090"/>
      <c r="AE2090"/>
      <c r="AF2090"/>
      <c r="AG2090"/>
      <c r="AH2090"/>
    </row>
    <row r="2091" spans="2:34" s="7" customFormat="1">
      <c r="B2091"/>
      <c r="C2091"/>
      <c r="D2091"/>
      <c r="E2091"/>
      <c r="F2091"/>
      <c r="G2091"/>
      <c r="H2091"/>
      <c r="I2091"/>
      <c r="J2091"/>
      <c r="K2091"/>
      <c r="L2091"/>
      <c r="M2091"/>
      <c r="N2091"/>
      <c r="O2091"/>
      <c r="P2091"/>
      <c r="Q2091"/>
      <c r="R2091"/>
      <c r="S2091"/>
      <c r="T2091"/>
      <c r="U2091"/>
      <c r="V2091"/>
      <c r="W2091"/>
      <c r="X2091"/>
      <c r="Y2091"/>
      <c r="Z2091"/>
      <c r="AA2091"/>
      <c r="AB2091"/>
      <c r="AC2091"/>
      <c r="AD2091"/>
      <c r="AE2091"/>
      <c r="AF2091"/>
      <c r="AG2091"/>
      <c r="AH2091"/>
    </row>
    <row r="2092" spans="2:34" s="7" customFormat="1">
      <c r="B2092"/>
      <c r="C2092"/>
      <c r="D2092"/>
      <c r="E2092"/>
      <c r="F2092"/>
      <c r="G2092"/>
      <c r="H2092"/>
      <c r="I2092"/>
      <c r="J2092"/>
      <c r="K2092"/>
      <c r="L2092"/>
      <c r="M2092"/>
      <c r="N2092"/>
      <c r="O2092"/>
      <c r="P2092"/>
      <c r="Q2092"/>
      <c r="R2092"/>
      <c r="S2092"/>
      <c r="T2092"/>
      <c r="U2092"/>
      <c r="V2092"/>
      <c r="W2092"/>
      <c r="X2092"/>
      <c r="Y2092"/>
      <c r="Z2092"/>
      <c r="AA2092"/>
      <c r="AB2092"/>
      <c r="AC2092"/>
      <c r="AD2092"/>
      <c r="AE2092"/>
      <c r="AF2092"/>
      <c r="AG2092"/>
      <c r="AH2092"/>
    </row>
    <row r="2093" spans="2:34" s="7" customFormat="1">
      <c r="B2093"/>
      <c r="C2093"/>
      <c r="D2093"/>
      <c r="E2093"/>
      <c r="F2093"/>
      <c r="G2093"/>
      <c r="H2093"/>
      <c r="I2093"/>
      <c r="J2093"/>
      <c r="K2093"/>
      <c r="L2093"/>
      <c r="M2093"/>
      <c r="N2093"/>
      <c r="O2093"/>
      <c r="P2093"/>
      <c r="Q2093"/>
      <c r="R2093"/>
      <c r="S2093"/>
      <c r="T2093"/>
      <c r="U2093"/>
      <c r="V2093"/>
      <c r="W2093"/>
      <c r="X2093"/>
      <c r="Y2093"/>
      <c r="Z2093"/>
      <c r="AA2093"/>
      <c r="AB2093"/>
      <c r="AC2093"/>
      <c r="AD2093"/>
      <c r="AE2093"/>
      <c r="AF2093"/>
      <c r="AG2093"/>
      <c r="AH2093"/>
    </row>
    <row r="2094" spans="2:34" s="7" customFormat="1">
      <c r="B2094"/>
      <c r="C2094"/>
      <c r="D2094"/>
      <c r="E2094"/>
      <c r="F2094"/>
      <c r="G2094"/>
      <c r="H2094"/>
      <c r="I2094"/>
      <c r="J2094"/>
      <c r="K2094"/>
      <c r="L2094"/>
      <c r="M2094"/>
      <c r="N2094"/>
      <c r="O2094"/>
      <c r="P2094"/>
      <c r="Q2094"/>
      <c r="R2094"/>
      <c r="S2094"/>
      <c r="T2094"/>
      <c r="U2094"/>
      <c r="V2094"/>
      <c r="W2094"/>
      <c r="X2094"/>
      <c r="Y2094"/>
      <c r="Z2094"/>
      <c r="AA2094"/>
      <c r="AB2094"/>
      <c r="AC2094"/>
      <c r="AD2094"/>
      <c r="AE2094"/>
      <c r="AF2094"/>
      <c r="AG2094"/>
      <c r="AH2094"/>
    </row>
    <row r="2095" spans="2:34" s="7" customFormat="1">
      <c r="B2095"/>
      <c r="C2095"/>
      <c r="D2095"/>
      <c r="E2095"/>
      <c r="F2095"/>
      <c r="G2095"/>
      <c r="H2095"/>
      <c r="I2095"/>
      <c r="J2095"/>
      <c r="K2095"/>
      <c r="L2095"/>
      <c r="M2095"/>
      <c r="N2095"/>
      <c r="O2095"/>
      <c r="P2095"/>
      <c r="Q2095"/>
      <c r="R2095"/>
      <c r="S2095"/>
      <c r="T2095"/>
      <c r="U2095"/>
      <c r="V2095"/>
      <c r="W2095"/>
      <c r="X2095"/>
      <c r="Y2095"/>
      <c r="Z2095"/>
      <c r="AA2095"/>
      <c r="AB2095"/>
      <c r="AC2095"/>
      <c r="AD2095"/>
      <c r="AE2095"/>
      <c r="AF2095"/>
      <c r="AG2095"/>
      <c r="AH2095"/>
    </row>
    <row r="2096" spans="2:34" s="7" customFormat="1">
      <c r="B2096"/>
      <c r="C2096"/>
      <c r="D2096"/>
      <c r="E2096"/>
      <c r="F2096"/>
      <c r="G2096"/>
      <c r="H2096"/>
      <c r="I2096"/>
      <c r="J2096"/>
      <c r="K2096"/>
      <c r="L2096"/>
      <c r="M2096"/>
      <c r="N2096"/>
      <c r="O2096"/>
      <c r="P2096"/>
      <c r="Q2096"/>
      <c r="R2096"/>
      <c r="S2096"/>
      <c r="T2096"/>
      <c r="U2096"/>
      <c r="V2096"/>
      <c r="W2096"/>
      <c r="X2096"/>
      <c r="Y2096"/>
      <c r="Z2096"/>
      <c r="AA2096"/>
      <c r="AB2096"/>
      <c r="AC2096"/>
      <c r="AD2096"/>
      <c r="AE2096"/>
      <c r="AF2096"/>
      <c r="AG2096"/>
      <c r="AH2096"/>
    </row>
    <row r="2097" spans="2:34" s="7" customFormat="1">
      <c r="B2097"/>
      <c r="C2097"/>
      <c r="D2097"/>
      <c r="E2097"/>
      <c r="F2097"/>
      <c r="G2097"/>
      <c r="H2097"/>
      <c r="I2097"/>
      <c r="J2097"/>
      <c r="K2097"/>
      <c r="L2097"/>
      <c r="M2097"/>
      <c r="N2097"/>
      <c r="O2097"/>
      <c r="P2097"/>
      <c r="Q2097"/>
      <c r="R2097"/>
      <c r="S2097"/>
      <c r="T2097"/>
      <c r="U2097"/>
      <c r="V2097"/>
      <c r="W2097"/>
      <c r="X2097"/>
      <c r="Y2097"/>
      <c r="Z2097"/>
      <c r="AA2097"/>
      <c r="AB2097"/>
      <c r="AC2097"/>
      <c r="AD2097"/>
      <c r="AE2097"/>
      <c r="AF2097"/>
      <c r="AG2097"/>
      <c r="AH2097"/>
    </row>
    <row r="2098" spans="2:34" s="7" customFormat="1">
      <c r="B2098"/>
      <c r="C2098"/>
      <c r="D2098"/>
      <c r="E2098"/>
      <c r="F2098"/>
      <c r="G2098"/>
      <c r="H2098"/>
      <c r="I2098"/>
      <c r="J2098"/>
      <c r="K2098"/>
      <c r="L2098"/>
      <c r="M2098"/>
      <c r="N2098"/>
      <c r="O2098"/>
      <c r="P2098"/>
      <c r="Q2098"/>
      <c r="R2098"/>
      <c r="S2098"/>
      <c r="T2098"/>
      <c r="U2098"/>
      <c r="V2098"/>
      <c r="W2098"/>
      <c r="X2098"/>
      <c r="Y2098"/>
      <c r="Z2098"/>
      <c r="AA2098"/>
      <c r="AB2098"/>
      <c r="AC2098"/>
      <c r="AD2098"/>
      <c r="AE2098"/>
      <c r="AF2098"/>
      <c r="AG2098"/>
      <c r="AH2098"/>
    </row>
    <row r="2099" spans="2:34" s="7" customFormat="1">
      <c r="B2099"/>
      <c r="C2099"/>
      <c r="D2099"/>
      <c r="E2099"/>
      <c r="F2099"/>
      <c r="G2099"/>
      <c r="H2099"/>
      <c r="I2099"/>
      <c r="J2099"/>
      <c r="K2099"/>
      <c r="L2099"/>
      <c r="M2099"/>
      <c r="N2099"/>
      <c r="O2099"/>
      <c r="P2099"/>
      <c r="Q2099"/>
      <c r="R2099"/>
      <c r="S2099"/>
      <c r="T2099"/>
      <c r="U2099"/>
      <c r="V2099"/>
      <c r="W2099"/>
      <c r="X2099"/>
      <c r="Y2099"/>
      <c r="Z2099"/>
      <c r="AA2099"/>
      <c r="AB2099"/>
      <c r="AC2099"/>
      <c r="AD2099"/>
      <c r="AE2099"/>
      <c r="AF2099"/>
      <c r="AG2099"/>
      <c r="AH2099"/>
    </row>
    <row r="2100" spans="2:34" s="7" customFormat="1">
      <c r="B2100"/>
      <c r="C2100"/>
      <c r="D2100"/>
      <c r="E2100"/>
      <c r="F2100"/>
      <c r="G2100"/>
      <c r="H2100"/>
      <c r="I2100"/>
      <c r="J2100"/>
      <c r="K2100"/>
      <c r="L2100"/>
      <c r="M2100"/>
      <c r="N2100"/>
      <c r="O2100"/>
      <c r="P2100"/>
      <c r="Q2100"/>
      <c r="R2100"/>
      <c r="S2100"/>
      <c r="T2100"/>
      <c r="U2100"/>
      <c r="V2100"/>
      <c r="W2100"/>
      <c r="X2100"/>
      <c r="Y2100"/>
      <c r="Z2100"/>
      <c r="AA2100"/>
      <c r="AB2100"/>
      <c r="AC2100"/>
      <c r="AD2100"/>
      <c r="AE2100"/>
      <c r="AF2100"/>
      <c r="AG2100"/>
      <c r="AH2100"/>
    </row>
    <row r="2101" spans="2:34" s="7" customFormat="1">
      <c r="B2101"/>
      <c r="C2101"/>
      <c r="D2101"/>
      <c r="E2101"/>
      <c r="F2101"/>
      <c r="G2101"/>
      <c r="H2101"/>
      <c r="I2101"/>
      <c r="J2101"/>
      <c r="K2101"/>
      <c r="L2101"/>
      <c r="M2101"/>
      <c r="N2101"/>
      <c r="O2101"/>
      <c r="P2101"/>
      <c r="Q2101"/>
      <c r="R2101"/>
      <c r="S2101"/>
      <c r="T2101"/>
      <c r="U2101"/>
      <c r="V2101"/>
      <c r="W2101"/>
      <c r="X2101"/>
      <c r="Y2101"/>
      <c r="Z2101"/>
      <c r="AA2101"/>
      <c r="AB2101"/>
      <c r="AC2101"/>
      <c r="AD2101"/>
      <c r="AE2101"/>
      <c r="AF2101"/>
      <c r="AG2101"/>
      <c r="AH2101"/>
    </row>
    <row r="2102" spans="2:34" s="7" customFormat="1">
      <c r="B2102"/>
      <c r="C2102"/>
      <c r="D2102"/>
      <c r="E2102"/>
      <c r="F2102"/>
      <c r="G2102"/>
      <c r="H2102"/>
      <c r="I2102"/>
      <c r="J2102"/>
      <c r="K2102"/>
      <c r="L2102"/>
      <c r="M2102"/>
      <c r="N2102"/>
      <c r="O2102"/>
      <c r="P2102"/>
      <c r="Q2102"/>
      <c r="R2102"/>
      <c r="S2102"/>
      <c r="T2102"/>
      <c r="U2102"/>
      <c r="V2102"/>
      <c r="W2102"/>
      <c r="X2102"/>
      <c r="Y2102"/>
      <c r="Z2102"/>
      <c r="AA2102"/>
      <c r="AB2102"/>
      <c r="AC2102"/>
      <c r="AD2102"/>
      <c r="AE2102"/>
      <c r="AF2102"/>
      <c r="AG2102"/>
      <c r="AH2102"/>
    </row>
    <row r="2103" spans="2:34" s="7" customFormat="1">
      <c r="B2103"/>
      <c r="C2103"/>
      <c r="D2103"/>
      <c r="E2103"/>
      <c r="F2103"/>
      <c r="G2103"/>
      <c r="H2103"/>
      <c r="I2103"/>
      <c r="J2103"/>
      <c r="K2103"/>
      <c r="L2103"/>
      <c r="M2103"/>
      <c r="N2103"/>
      <c r="O2103"/>
      <c r="P2103"/>
      <c r="Q2103"/>
      <c r="R2103"/>
      <c r="S2103"/>
      <c r="T2103"/>
      <c r="U2103"/>
      <c r="V2103"/>
      <c r="W2103"/>
      <c r="X2103"/>
      <c r="Y2103"/>
      <c r="Z2103"/>
      <c r="AA2103"/>
      <c r="AB2103"/>
      <c r="AC2103"/>
      <c r="AD2103"/>
      <c r="AE2103"/>
      <c r="AF2103"/>
      <c r="AG2103"/>
      <c r="AH2103"/>
    </row>
    <row r="2104" spans="2:34" s="7" customFormat="1">
      <c r="B2104"/>
      <c r="C2104"/>
      <c r="D2104"/>
      <c r="E2104"/>
      <c r="F2104"/>
      <c r="G2104"/>
      <c r="H2104"/>
      <c r="I2104"/>
      <c r="J2104"/>
      <c r="K2104"/>
      <c r="L2104"/>
      <c r="M2104"/>
      <c r="N2104"/>
      <c r="O2104"/>
      <c r="P2104"/>
      <c r="Q2104"/>
      <c r="R2104"/>
      <c r="S2104"/>
      <c r="T2104"/>
      <c r="U2104"/>
      <c r="V2104"/>
      <c r="W2104"/>
      <c r="X2104"/>
      <c r="Y2104"/>
      <c r="Z2104"/>
      <c r="AA2104"/>
      <c r="AB2104"/>
      <c r="AC2104"/>
      <c r="AD2104"/>
      <c r="AE2104"/>
      <c r="AF2104"/>
      <c r="AG2104"/>
      <c r="AH2104"/>
    </row>
    <row r="2105" spans="2:34" s="7" customFormat="1">
      <c r="B2105"/>
      <c r="C2105"/>
      <c r="D2105"/>
      <c r="E2105"/>
      <c r="F2105"/>
      <c r="G2105"/>
      <c r="H2105"/>
      <c r="I2105"/>
      <c r="J2105"/>
      <c r="K2105"/>
      <c r="L2105"/>
      <c r="M2105"/>
      <c r="N2105"/>
      <c r="O2105"/>
      <c r="P2105"/>
      <c r="Q2105"/>
      <c r="R2105"/>
      <c r="S2105"/>
      <c r="T2105"/>
      <c r="U2105"/>
      <c r="V2105"/>
      <c r="W2105"/>
      <c r="X2105"/>
      <c r="Y2105"/>
      <c r="Z2105"/>
      <c r="AA2105"/>
      <c r="AB2105"/>
      <c r="AC2105"/>
      <c r="AD2105"/>
      <c r="AE2105"/>
      <c r="AF2105"/>
      <c r="AG2105"/>
      <c r="AH2105"/>
    </row>
    <row r="2106" spans="2:34" s="7" customFormat="1">
      <c r="B2106"/>
      <c r="C2106"/>
      <c r="D2106"/>
      <c r="E2106"/>
      <c r="F2106"/>
      <c r="G2106"/>
      <c r="H2106"/>
      <c r="I2106"/>
      <c r="J2106"/>
      <c r="K2106"/>
      <c r="L2106"/>
      <c r="M2106"/>
      <c r="N2106"/>
      <c r="O2106"/>
      <c r="P2106"/>
      <c r="Q2106"/>
      <c r="R2106"/>
      <c r="S2106"/>
      <c r="T2106"/>
      <c r="U2106"/>
      <c r="V2106"/>
      <c r="W2106"/>
      <c r="X2106"/>
      <c r="Y2106"/>
      <c r="Z2106"/>
      <c r="AA2106"/>
      <c r="AB2106"/>
      <c r="AC2106"/>
      <c r="AD2106"/>
      <c r="AE2106"/>
      <c r="AF2106"/>
      <c r="AG2106"/>
      <c r="AH2106"/>
    </row>
    <row r="2107" spans="2:34" s="7" customFormat="1">
      <c r="B2107"/>
      <c r="C2107"/>
      <c r="D2107"/>
      <c r="E2107"/>
      <c r="F2107"/>
      <c r="G2107"/>
      <c r="H2107"/>
      <c r="I2107"/>
      <c r="J2107"/>
      <c r="K2107"/>
      <c r="L2107"/>
      <c r="M2107"/>
      <c r="N2107"/>
      <c r="O2107"/>
      <c r="P2107"/>
      <c r="Q2107"/>
      <c r="R2107"/>
      <c r="S2107"/>
      <c r="T2107"/>
      <c r="U2107"/>
      <c r="V2107"/>
      <c r="W2107"/>
      <c r="X2107"/>
      <c r="Y2107"/>
      <c r="Z2107"/>
      <c r="AA2107"/>
      <c r="AB2107"/>
      <c r="AC2107"/>
      <c r="AD2107"/>
      <c r="AE2107"/>
      <c r="AF2107"/>
      <c r="AG2107"/>
      <c r="AH2107"/>
    </row>
    <row r="2108" spans="2:34" s="7" customFormat="1">
      <c r="B2108"/>
      <c r="C2108"/>
      <c r="D2108"/>
      <c r="E2108"/>
      <c r="F2108"/>
      <c r="G2108"/>
      <c r="H2108"/>
      <c r="I2108"/>
      <c r="J2108"/>
      <c r="K2108"/>
      <c r="L2108"/>
      <c r="M2108"/>
      <c r="N2108"/>
      <c r="O2108"/>
      <c r="P2108"/>
      <c r="Q2108"/>
      <c r="R2108"/>
      <c r="S2108"/>
      <c r="T2108"/>
      <c r="U2108"/>
      <c r="V2108"/>
      <c r="W2108"/>
      <c r="X2108"/>
      <c r="Y2108"/>
      <c r="Z2108"/>
      <c r="AA2108"/>
      <c r="AB2108"/>
      <c r="AC2108"/>
      <c r="AD2108"/>
      <c r="AE2108"/>
      <c r="AF2108"/>
      <c r="AG2108"/>
      <c r="AH2108"/>
    </row>
    <row r="2109" spans="2:34" s="7" customFormat="1">
      <c r="B2109"/>
      <c r="C2109"/>
      <c r="D2109"/>
      <c r="E2109"/>
      <c r="F2109"/>
      <c r="G2109"/>
      <c r="H2109"/>
      <c r="I2109"/>
      <c r="J2109"/>
      <c r="K2109"/>
      <c r="L2109"/>
      <c r="M2109"/>
      <c r="N2109"/>
      <c r="O2109"/>
      <c r="P2109"/>
      <c r="Q2109"/>
      <c r="R2109"/>
      <c r="S2109"/>
      <c r="T2109"/>
      <c r="U2109"/>
      <c r="V2109"/>
      <c r="W2109"/>
      <c r="X2109"/>
      <c r="Y2109"/>
      <c r="Z2109"/>
      <c r="AA2109"/>
      <c r="AB2109"/>
      <c r="AC2109"/>
      <c r="AD2109"/>
      <c r="AE2109"/>
      <c r="AF2109"/>
      <c r="AG2109"/>
      <c r="AH2109"/>
    </row>
    <row r="2110" spans="2:34" s="7" customFormat="1">
      <c r="B2110"/>
      <c r="C2110"/>
      <c r="D2110"/>
      <c r="E2110"/>
      <c r="F2110"/>
      <c r="G2110"/>
      <c r="H2110"/>
      <c r="I2110"/>
      <c r="J2110"/>
      <c r="K2110"/>
      <c r="L2110"/>
      <c r="M2110"/>
      <c r="N2110"/>
      <c r="O2110"/>
      <c r="P2110"/>
      <c r="Q2110"/>
      <c r="R2110"/>
      <c r="S2110"/>
      <c r="T2110"/>
      <c r="U2110"/>
      <c r="V2110"/>
      <c r="W2110"/>
      <c r="X2110"/>
      <c r="Y2110"/>
      <c r="Z2110"/>
      <c r="AA2110"/>
      <c r="AB2110"/>
      <c r="AC2110"/>
      <c r="AD2110"/>
      <c r="AE2110"/>
      <c r="AF2110"/>
      <c r="AG2110"/>
      <c r="AH2110"/>
    </row>
    <row r="2111" spans="2:34" s="7" customFormat="1">
      <c r="B2111"/>
      <c r="C2111"/>
      <c r="D2111"/>
      <c r="E2111"/>
      <c r="F2111"/>
      <c r="G2111"/>
      <c r="H2111"/>
      <c r="I2111"/>
      <c r="J2111"/>
      <c r="K2111"/>
      <c r="L2111"/>
      <c r="M2111"/>
      <c r="N2111"/>
      <c r="O2111"/>
      <c r="P2111"/>
      <c r="Q2111"/>
      <c r="R2111"/>
      <c r="S2111"/>
      <c r="T2111"/>
      <c r="U2111"/>
      <c r="V2111"/>
      <c r="W2111"/>
      <c r="X2111"/>
      <c r="Y2111"/>
      <c r="Z2111"/>
      <c r="AA2111"/>
      <c r="AB2111"/>
      <c r="AC2111"/>
      <c r="AD2111"/>
      <c r="AE2111"/>
      <c r="AF2111"/>
      <c r="AG2111"/>
      <c r="AH2111"/>
    </row>
    <row r="2112" spans="2:34" s="7" customFormat="1">
      <c r="B2112"/>
      <c r="C2112"/>
      <c r="D2112"/>
      <c r="E2112"/>
      <c r="F2112"/>
      <c r="G2112"/>
      <c r="H2112"/>
      <c r="I2112"/>
      <c r="J2112"/>
      <c r="K2112"/>
      <c r="L2112"/>
      <c r="M2112"/>
      <c r="N2112"/>
      <c r="O2112"/>
      <c r="P2112"/>
      <c r="Q2112"/>
      <c r="R2112"/>
      <c r="S2112"/>
      <c r="T2112"/>
      <c r="U2112"/>
      <c r="V2112"/>
      <c r="W2112"/>
      <c r="X2112"/>
      <c r="Y2112"/>
      <c r="Z2112"/>
      <c r="AA2112"/>
      <c r="AB2112"/>
      <c r="AC2112"/>
      <c r="AD2112"/>
      <c r="AE2112"/>
      <c r="AF2112"/>
      <c r="AG2112"/>
      <c r="AH2112"/>
    </row>
    <row r="2113" spans="2:34" s="7" customFormat="1">
      <c r="B2113"/>
      <c r="C2113"/>
      <c r="D2113"/>
      <c r="E2113"/>
      <c r="F2113"/>
      <c r="G2113"/>
      <c r="H2113"/>
      <c r="I2113"/>
      <c r="J2113"/>
      <c r="K2113"/>
      <c r="L2113"/>
      <c r="M2113"/>
      <c r="N2113"/>
      <c r="O2113"/>
      <c r="P2113"/>
      <c r="Q2113"/>
      <c r="R2113"/>
      <c r="S2113"/>
      <c r="T2113"/>
      <c r="U2113"/>
      <c r="V2113"/>
      <c r="W2113"/>
      <c r="X2113"/>
      <c r="Y2113"/>
      <c r="Z2113"/>
      <c r="AA2113"/>
      <c r="AB2113"/>
      <c r="AC2113"/>
      <c r="AD2113"/>
      <c r="AE2113"/>
      <c r="AF2113"/>
      <c r="AG2113"/>
      <c r="AH2113"/>
    </row>
    <row r="2114" spans="2:34" s="7" customFormat="1">
      <c r="B2114"/>
      <c r="C2114"/>
      <c r="D2114"/>
      <c r="E2114"/>
      <c r="F2114"/>
      <c r="G2114"/>
      <c r="H2114"/>
      <c r="I2114"/>
      <c r="J2114"/>
      <c r="K2114"/>
      <c r="L2114"/>
      <c r="M2114"/>
      <c r="N2114"/>
      <c r="O2114"/>
      <c r="P2114"/>
      <c r="Q2114"/>
      <c r="R2114"/>
      <c r="S2114"/>
      <c r="T2114"/>
      <c r="U2114"/>
      <c r="V2114"/>
      <c r="W2114"/>
      <c r="X2114"/>
      <c r="Y2114"/>
      <c r="Z2114"/>
      <c r="AA2114"/>
      <c r="AB2114"/>
      <c r="AC2114"/>
      <c r="AD2114"/>
      <c r="AE2114"/>
      <c r="AF2114"/>
      <c r="AG2114"/>
      <c r="AH2114"/>
    </row>
    <row r="2115" spans="2:34" s="7" customFormat="1">
      <c r="B2115"/>
      <c r="C2115"/>
      <c r="D2115"/>
      <c r="E2115"/>
      <c r="F2115"/>
      <c r="G2115"/>
      <c r="H2115"/>
      <c r="I2115"/>
      <c r="J2115"/>
      <c r="K2115"/>
      <c r="L2115"/>
      <c r="M2115"/>
      <c r="N2115"/>
      <c r="O2115"/>
      <c r="P2115"/>
      <c r="Q2115"/>
      <c r="R2115"/>
      <c r="S2115"/>
      <c r="T2115"/>
      <c r="U2115"/>
      <c r="V2115"/>
      <c r="W2115"/>
      <c r="X2115"/>
      <c r="Y2115"/>
      <c r="Z2115"/>
      <c r="AA2115"/>
      <c r="AB2115"/>
      <c r="AC2115"/>
      <c r="AD2115"/>
      <c r="AE2115"/>
      <c r="AF2115"/>
      <c r="AG2115"/>
      <c r="AH2115"/>
    </row>
    <row r="2116" spans="2:34" s="7" customFormat="1">
      <c r="B2116"/>
      <c r="C2116"/>
      <c r="D2116"/>
      <c r="E2116"/>
      <c r="F2116"/>
      <c r="G2116"/>
      <c r="H2116"/>
      <c r="I2116"/>
      <c r="J2116"/>
      <c r="K2116"/>
      <c r="L2116"/>
      <c r="M2116"/>
      <c r="N2116"/>
      <c r="O2116"/>
      <c r="P2116"/>
      <c r="Q2116"/>
      <c r="R2116"/>
      <c r="S2116"/>
      <c r="T2116"/>
      <c r="U2116"/>
      <c r="V2116"/>
      <c r="W2116"/>
      <c r="X2116"/>
      <c r="Y2116"/>
      <c r="Z2116"/>
      <c r="AA2116"/>
      <c r="AB2116"/>
      <c r="AC2116"/>
      <c r="AD2116"/>
      <c r="AE2116"/>
      <c r="AF2116"/>
      <c r="AG2116"/>
      <c r="AH2116"/>
    </row>
    <row r="2117" spans="2:34" s="7" customFormat="1">
      <c r="B2117"/>
      <c r="C2117"/>
      <c r="D2117"/>
      <c r="E2117"/>
      <c r="F2117"/>
      <c r="G2117"/>
      <c r="H2117"/>
      <c r="I2117"/>
      <c r="J2117"/>
      <c r="K2117"/>
      <c r="L2117"/>
      <c r="M2117"/>
      <c r="N2117"/>
      <c r="O2117"/>
      <c r="P2117"/>
      <c r="Q2117"/>
      <c r="R2117"/>
      <c r="S2117"/>
      <c r="T2117"/>
      <c r="U2117"/>
      <c r="V2117"/>
      <c r="W2117"/>
      <c r="X2117"/>
      <c r="Y2117"/>
      <c r="Z2117"/>
      <c r="AA2117"/>
      <c r="AB2117"/>
      <c r="AC2117"/>
      <c r="AD2117"/>
      <c r="AE2117"/>
      <c r="AF2117"/>
      <c r="AG2117"/>
      <c r="AH2117"/>
    </row>
    <row r="2118" spans="2:34" s="7" customFormat="1">
      <c r="B2118"/>
      <c r="C2118"/>
      <c r="D2118"/>
      <c r="E2118"/>
      <c r="F2118"/>
      <c r="G2118"/>
      <c r="H2118"/>
      <c r="I2118"/>
      <c r="J2118"/>
      <c r="K2118"/>
      <c r="L2118"/>
      <c r="M2118"/>
      <c r="N2118"/>
      <c r="O2118"/>
      <c r="P2118"/>
      <c r="Q2118"/>
      <c r="R2118"/>
      <c r="S2118"/>
      <c r="T2118"/>
      <c r="U2118"/>
      <c r="V2118"/>
      <c r="W2118"/>
      <c r="X2118"/>
      <c r="Y2118"/>
      <c r="Z2118"/>
      <c r="AA2118"/>
      <c r="AB2118"/>
      <c r="AC2118"/>
      <c r="AD2118"/>
      <c r="AE2118"/>
      <c r="AF2118"/>
      <c r="AG2118"/>
      <c r="AH2118"/>
    </row>
    <row r="2119" spans="2:34" s="7" customFormat="1">
      <c r="B2119"/>
      <c r="C2119"/>
      <c r="D2119"/>
      <c r="E2119"/>
      <c r="F2119"/>
      <c r="G2119"/>
      <c r="H2119"/>
      <c r="I2119"/>
      <c r="J2119"/>
      <c r="K2119"/>
      <c r="L2119"/>
      <c r="M2119"/>
      <c r="N2119"/>
      <c r="O2119"/>
      <c r="P2119"/>
      <c r="Q2119"/>
      <c r="R2119"/>
      <c r="S2119"/>
      <c r="T2119"/>
      <c r="U2119"/>
      <c r="V2119"/>
      <c r="W2119"/>
      <c r="X2119"/>
      <c r="Y2119"/>
      <c r="Z2119"/>
      <c r="AA2119"/>
      <c r="AB2119"/>
      <c r="AC2119"/>
      <c r="AD2119"/>
      <c r="AE2119"/>
      <c r="AF2119"/>
      <c r="AG2119"/>
      <c r="AH2119"/>
    </row>
    <row r="2120" spans="2:34" s="7" customFormat="1">
      <c r="B2120"/>
      <c r="C2120"/>
      <c r="D2120"/>
      <c r="E2120"/>
      <c r="F2120"/>
      <c r="G2120"/>
      <c r="H2120"/>
      <c r="I2120"/>
      <c r="J2120"/>
      <c r="K2120"/>
      <c r="L2120"/>
      <c r="M2120"/>
      <c r="N2120"/>
      <c r="O2120"/>
      <c r="P2120"/>
      <c r="Q2120"/>
      <c r="R2120"/>
      <c r="S2120"/>
      <c r="T2120"/>
      <c r="U2120"/>
      <c r="V2120"/>
      <c r="W2120"/>
      <c r="X2120"/>
      <c r="Y2120"/>
      <c r="Z2120"/>
      <c r="AA2120"/>
      <c r="AB2120"/>
      <c r="AC2120"/>
      <c r="AD2120"/>
      <c r="AE2120"/>
      <c r="AF2120"/>
      <c r="AG2120"/>
      <c r="AH2120"/>
    </row>
    <row r="2121" spans="2:34" s="7" customFormat="1">
      <c r="B2121"/>
      <c r="C2121"/>
      <c r="D2121"/>
      <c r="E2121"/>
      <c r="F2121"/>
      <c r="G2121"/>
      <c r="H2121"/>
      <c r="I2121"/>
      <c r="J2121"/>
      <c r="K2121"/>
      <c r="L2121"/>
      <c r="M2121"/>
      <c r="N2121"/>
      <c r="O2121"/>
      <c r="P2121"/>
      <c r="Q2121"/>
      <c r="R2121"/>
      <c r="S2121"/>
      <c r="T2121"/>
      <c r="U2121"/>
      <c r="V2121"/>
      <c r="W2121"/>
      <c r="X2121"/>
      <c r="Y2121"/>
      <c r="Z2121"/>
      <c r="AA2121"/>
      <c r="AB2121"/>
      <c r="AC2121"/>
      <c r="AD2121"/>
      <c r="AE2121"/>
      <c r="AF2121"/>
      <c r="AG2121"/>
      <c r="AH2121"/>
    </row>
    <row r="2122" spans="2:34" s="7" customFormat="1">
      <c r="B2122"/>
      <c r="C2122"/>
      <c r="D2122"/>
      <c r="E2122"/>
      <c r="F2122"/>
      <c r="G2122"/>
      <c r="H2122"/>
      <c r="I2122"/>
      <c r="J2122"/>
      <c r="K2122"/>
      <c r="L2122"/>
      <c r="M2122"/>
      <c r="N2122"/>
      <c r="O2122"/>
      <c r="P2122"/>
      <c r="Q2122"/>
      <c r="R2122"/>
      <c r="S2122"/>
      <c r="T2122"/>
      <c r="U2122"/>
      <c r="V2122"/>
      <c r="W2122"/>
      <c r="X2122"/>
      <c r="Y2122"/>
      <c r="Z2122"/>
      <c r="AA2122"/>
      <c r="AB2122"/>
      <c r="AC2122"/>
      <c r="AD2122"/>
      <c r="AE2122"/>
      <c r="AF2122"/>
      <c r="AG2122"/>
      <c r="AH2122"/>
    </row>
    <row r="2123" spans="2:34" s="7" customFormat="1">
      <c r="B2123"/>
      <c r="C2123"/>
      <c r="D2123"/>
      <c r="E2123"/>
      <c r="F2123"/>
      <c r="G2123"/>
      <c r="H2123"/>
      <c r="I2123"/>
      <c r="J2123"/>
      <c r="K2123"/>
      <c r="L2123"/>
      <c r="M2123"/>
      <c r="N2123"/>
      <c r="O2123"/>
      <c r="P2123"/>
      <c r="Q2123"/>
      <c r="R2123"/>
      <c r="S2123"/>
      <c r="T2123"/>
      <c r="U2123"/>
      <c r="V2123"/>
      <c r="W2123"/>
      <c r="X2123"/>
      <c r="Y2123"/>
      <c r="Z2123"/>
      <c r="AA2123"/>
      <c r="AB2123"/>
      <c r="AC2123"/>
      <c r="AD2123"/>
      <c r="AE2123"/>
      <c r="AF2123"/>
      <c r="AG2123"/>
      <c r="AH2123"/>
    </row>
    <row r="2124" spans="2:34" s="7" customFormat="1">
      <c r="B2124"/>
      <c r="C2124"/>
      <c r="D2124"/>
      <c r="E2124"/>
      <c r="F2124"/>
      <c r="G2124"/>
      <c r="H2124"/>
      <c r="I2124"/>
      <c r="J2124"/>
      <c r="K2124"/>
      <c r="L2124"/>
      <c r="M2124"/>
      <c r="N2124"/>
      <c r="O2124"/>
      <c r="P2124"/>
      <c r="Q2124"/>
      <c r="R2124"/>
      <c r="S2124"/>
      <c r="T2124"/>
      <c r="U2124"/>
      <c r="V2124"/>
      <c r="W2124"/>
      <c r="X2124"/>
      <c r="Y2124"/>
      <c r="Z2124"/>
      <c r="AA2124"/>
      <c r="AB2124"/>
      <c r="AC2124"/>
      <c r="AD2124"/>
      <c r="AE2124"/>
      <c r="AF2124"/>
      <c r="AG2124"/>
      <c r="AH2124"/>
    </row>
    <row r="2125" spans="2:34" s="7" customFormat="1">
      <c r="B2125"/>
      <c r="C2125"/>
      <c r="D2125"/>
      <c r="E2125"/>
      <c r="F2125"/>
      <c r="G2125"/>
      <c r="H2125"/>
      <c r="I2125"/>
      <c r="J2125"/>
      <c r="K2125"/>
      <c r="L2125"/>
      <c r="M2125"/>
      <c r="N2125"/>
      <c r="O2125"/>
      <c r="P2125"/>
      <c r="Q2125"/>
      <c r="R2125"/>
      <c r="S2125"/>
      <c r="T2125"/>
      <c r="U2125"/>
      <c r="V2125"/>
      <c r="W2125"/>
      <c r="X2125"/>
      <c r="Y2125"/>
      <c r="Z2125"/>
      <c r="AA2125"/>
      <c r="AB2125"/>
      <c r="AC2125"/>
      <c r="AD2125"/>
      <c r="AE2125"/>
      <c r="AF2125"/>
      <c r="AG2125"/>
      <c r="AH2125"/>
    </row>
    <row r="2126" spans="2:34" s="7" customFormat="1">
      <c r="B2126"/>
      <c r="C2126"/>
      <c r="D2126"/>
      <c r="E2126"/>
      <c r="F2126"/>
      <c r="G2126"/>
      <c r="H2126"/>
      <c r="I2126"/>
      <c r="J2126"/>
      <c r="K2126"/>
      <c r="L2126"/>
      <c r="M2126"/>
      <c r="N2126"/>
      <c r="O2126"/>
      <c r="P2126"/>
      <c r="Q2126"/>
      <c r="R2126"/>
      <c r="S2126"/>
      <c r="T2126"/>
      <c r="U2126"/>
      <c r="V2126"/>
      <c r="W2126"/>
      <c r="X2126"/>
      <c r="Y2126"/>
      <c r="Z2126"/>
      <c r="AA2126"/>
      <c r="AB2126"/>
      <c r="AC2126"/>
      <c r="AD2126"/>
      <c r="AE2126"/>
      <c r="AF2126"/>
      <c r="AG2126"/>
      <c r="AH2126"/>
    </row>
    <row r="2127" spans="2:34" s="7" customFormat="1">
      <c r="B2127"/>
      <c r="C2127"/>
      <c r="D2127"/>
      <c r="E2127"/>
      <c r="F2127"/>
      <c r="G2127"/>
      <c r="H2127"/>
      <c r="I2127"/>
      <c r="J2127"/>
      <c r="K2127"/>
      <c r="L2127"/>
      <c r="M2127"/>
      <c r="N2127"/>
      <c r="O2127"/>
      <c r="P2127"/>
      <c r="Q2127"/>
      <c r="R2127"/>
      <c r="S2127"/>
      <c r="T2127"/>
      <c r="U2127"/>
      <c r="V2127"/>
      <c r="W2127"/>
      <c r="X2127"/>
      <c r="Y2127"/>
      <c r="Z2127"/>
      <c r="AA2127"/>
      <c r="AB2127"/>
      <c r="AC2127"/>
      <c r="AD2127"/>
      <c r="AE2127"/>
      <c r="AF2127"/>
      <c r="AG2127"/>
      <c r="AH2127"/>
    </row>
    <row r="2128" spans="2:34" s="7" customFormat="1">
      <c r="B2128"/>
      <c r="C2128"/>
      <c r="D2128"/>
      <c r="E2128"/>
      <c r="F2128"/>
      <c r="G2128"/>
      <c r="H2128"/>
      <c r="I2128"/>
      <c r="J2128"/>
      <c r="K2128"/>
      <c r="L2128"/>
      <c r="M2128"/>
      <c r="N2128"/>
      <c r="O2128"/>
      <c r="P2128"/>
      <c r="Q2128"/>
      <c r="R2128"/>
      <c r="S2128"/>
      <c r="T2128"/>
      <c r="U2128"/>
      <c r="V2128"/>
      <c r="W2128"/>
      <c r="X2128"/>
      <c r="Y2128"/>
      <c r="Z2128"/>
      <c r="AA2128"/>
      <c r="AB2128"/>
      <c r="AC2128"/>
      <c r="AD2128"/>
      <c r="AE2128"/>
      <c r="AF2128"/>
      <c r="AG2128"/>
      <c r="AH2128"/>
    </row>
    <row r="2129" spans="2:34" s="7" customFormat="1">
      <c r="B2129"/>
      <c r="C2129"/>
      <c r="D2129"/>
      <c r="E2129"/>
      <c r="F2129"/>
      <c r="G2129"/>
      <c r="H2129"/>
      <c r="I2129"/>
      <c r="J2129"/>
      <c r="K2129"/>
      <c r="L2129"/>
      <c r="M2129"/>
      <c r="N2129"/>
      <c r="O2129"/>
      <c r="P2129"/>
      <c r="Q2129"/>
      <c r="R2129"/>
      <c r="S2129"/>
      <c r="T2129"/>
      <c r="U2129"/>
      <c r="V2129"/>
      <c r="W2129"/>
      <c r="X2129"/>
      <c r="Y2129"/>
      <c r="Z2129"/>
      <c r="AA2129"/>
      <c r="AB2129"/>
      <c r="AC2129"/>
      <c r="AD2129"/>
      <c r="AE2129"/>
      <c r="AF2129"/>
      <c r="AG2129"/>
      <c r="AH2129"/>
    </row>
    <row r="2130" spans="2:34" s="7" customFormat="1">
      <c r="B2130"/>
      <c r="C2130"/>
      <c r="D2130"/>
      <c r="E2130"/>
      <c r="F2130"/>
      <c r="G2130"/>
      <c r="H2130"/>
      <c r="I2130"/>
      <c r="J2130"/>
      <c r="K2130"/>
      <c r="L2130"/>
      <c r="M2130"/>
      <c r="N2130"/>
      <c r="O2130"/>
      <c r="P2130"/>
      <c r="Q2130"/>
      <c r="R2130"/>
      <c r="S2130"/>
      <c r="T2130"/>
      <c r="U2130"/>
      <c r="V2130"/>
      <c r="W2130"/>
      <c r="X2130"/>
      <c r="Y2130"/>
      <c r="Z2130"/>
      <c r="AA2130"/>
      <c r="AB2130"/>
      <c r="AC2130"/>
      <c r="AD2130"/>
      <c r="AE2130"/>
      <c r="AF2130"/>
      <c r="AG2130"/>
      <c r="AH2130"/>
    </row>
    <row r="2131" spans="2:34" s="7" customFormat="1">
      <c r="B2131"/>
      <c r="C2131"/>
      <c r="D2131"/>
      <c r="E2131"/>
      <c r="F2131"/>
      <c r="G2131"/>
      <c r="H2131"/>
      <c r="I2131"/>
      <c r="J2131"/>
      <c r="K2131"/>
      <c r="L2131"/>
      <c r="M2131"/>
      <c r="N2131"/>
      <c r="O2131"/>
      <c r="P2131"/>
      <c r="Q2131"/>
      <c r="R2131"/>
      <c r="S2131"/>
      <c r="T2131"/>
      <c r="U2131"/>
      <c r="V2131"/>
      <c r="W2131"/>
      <c r="X2131"/>
      <c r="Y2131"/>
      <c r="Z2131"/>
      <c r="AA2131"/>
      <c r="AB2131"/>
      <c r="AC2131"/>
      <c r="AD2131"/>
      <c r="AE2131"/>
      <c r="AF2131"/>
      <c r="AG2131"/>
      <c r="AH2131"/>
    </row>
    <row r="2132" spans="2:34" s="7" customFormat="1">
      <c r="B2132"/>
      <c r="C2132"/>
      <c r="D2132"/>
      <c r="E2132"/>
      <c r="F2132"/>
      <c r="G2132"/>
      <c r="H2132"/>
      <c r="I2132"/>
      <c r="J2132"/>
      <c r="K2132"/>
      <c r="L2132"/>
      <c r="M2132"/>
      <c r="N2132"/>
      <c r="O2132"/>
      <c r="P2132"/>
      <c r="Q2132"/>
      <c r="R2132"/>
      <c r="S2132"/>
      <c r="T2132"/>
      <c r="U2132"/>
      <c r="V2132"/>
      <c r="W2132"/>
      <c r="X2132"/>
      <c r="Y2132"/>
      <c r="Z2132"/>
      <c r="AA2132"/>
      <c r="AB2132"/>
      <c r="AC2132"/>
      <c r="AD2132"/>
      <c r="AE2132"/>
      <c r="AF2132"/>
      <c r="AG2132"/>
      <c r="AH2132"/>
    </row>
    <row r="2133" spans="2:34" s="7" customFormat="1">
      <c r="B2133"/>
      <c r="C2133"/>
      <c r="D2133"/>
      <c r="E2133"/>
      <c r="F2133"/>
      <c r="G2133"/>
      <c r="H2133"/>
      <c r="I2133"/>
      <c r="J2133"/>
      <c r="K2133"/>
      <c r="L2133"/>
      <c r="M2133"/>
      <c r="N2133"/>
      <c r="O2133"/>
      <c r="P2133"/>
      <c r="Q2133"/>
      <c r="R2133"/>
      <c r="S2133"/>
      <c r="T2133"/>
      <c r="U2133"/>
      <c r="V2133"/>
      <c r="W2133"/>
      <c r="X2133"/>
      <c r="Y2133"/>
      <c r="Z2133"/>
      <c r="AA2133"/>
      <c r="AB2133"/>
      <c r="AC2133"/>
      <c r="AD2133"/>
      <c r="AE2133"/>
      <c r="AF2133"/>
      <c r="AG2133"/>
      <c r="AH2133"/>
    </row>
    <row r="2134" spans="2:34" s="7" customFormat="1">
      <c r="B2134"/>
      <c r="C2134"/>
      <c r="D2134"/>
      <c r="E2134"/>
      <c r="F2134"/>
      <c r="G2134"/>
      <c r="H2134"/>
      <c r="I2134"/>
      <c r="J2134"/>
      <c r="K2134"/>
      <c r="L2134"/>
      <c r="M2134"/>
      <c r="N2134"/>
      <c r="O2134"/>
      <c r="P2134"/>
      <c r="Q2134"/>
      <c r="R2134"/>
      <c r="S2134"/>
      <c r="T2134"/>
      <c r="U2134"/>
      <c r="V2134"/>
      <c r="W2134"/>
      <c r="X2134"/>
      <c r="Y2134"/>
      <c r="Z2134"/>
      <c r="AA2134"/>
      <c r="AB2134"/>
      <c r="AC2134"/>
      <c r="AD2134"/>
      <c r="AE2134"/>
      <c r="AF2134"/>
      <c r="AG2134"/>
      <c r="AH2134"/>
    </row>
    <row r="2135" spans="2:34" s="7" customFormat="1">
      <c r="B2135"/>
      <c r="C2135"/>
      <c r="D2135"/>
      <c r="E2135"/>
      <c r="F2135"/>
      <c r="G2135"/>
      <c r="H2135"/>
      <c r="I2135"/>
      <c r="J2135"/>
      <c r="K2135"/>
      <c r="L2135"/>
      <c r="M2135"/>
      <c r="N2135"/>
      <c r="O2135"/>
      <c r="P2135"/>
      <c r="Q2135"/>
      <c r="R2135"/>
      <c r="S2135"/>
      <c r="T2135"/>
      <c r="U2135"/>
      <c r="V2135"/>
      <c r="W2135"/>
      <c r="X2135"/>
      <c r="Y2135"/>
      <c r="Z2135"/>
      <c r="AA2135"/>
      <c r="AB2135"/>
      <c r="AC2135"/>
      <c r="AD2135"/>
      <c r="AE2135"/>
      <c r="AF2135"/>
      <c r="AG2135"/>
      <c r="AH2135"/>
    </row>
    <row r="2136" spans="2:34" s="7" customFormat="1">
      <c r="B2136"/>
      <c r="C2136"/>
      <c r="D2136"/>
      <c r="E2136"/>
      <c r="F2136"/>
      <c r="G2136"/>
      <c r="H2136"/>
      <c r="I2136"/>
      <c r="J2136"/>
      <c r="K2136"/>
      <c r="L2136"/>
      <c r="M2136"/>
      <c r="N2136"/>
      <c r="O2136"/>
      <c r="P2136"/>
      <c r="Q2136"/>
      <c r="R2136"/>
      <c r="S2136"/>
      <c r="T2136"/>
      <c r="U2136"/>
      <c r="V2136"/>
      <c r="W2136"/>
      <c r="X2136"/>
      <c r="Y2136"/>
      <c r="Z2136"/>
      <c r="AA2136"/>
      <c r="AB2136"/>
      <c r="AC2136"/>
      <c r="AD2136"/>
      <c r="AE2136"/>
      <c r="AF2136"/>
      <c r="AG2136"/>
      <c r="AH2136"/>
    </row>
    <row r="2137" spans="2:34" s="7" customFormat="1">
      <c r="B2137"/>
      <c r="C2137"/>
      <c r="D2137"/>
      <c r="E2137"/>
      <c r="F2137"/>
      <c r="G2137"/>
      <c r="H2137"/>
      <c r="I2137"/>
      <c r="J2137"/>
      <c r="K2137"/>
      <c r="L2137"/>
      <c r="M2137"/>
      <c r="N2137"/>
      <c r="O2137"/>
      <c r="P2137"/>
      <c r="Q2137"/>
      <c r="R2137"/>
      <c r="S2137"/>
      <c r="T2137"/>
      <c r="U2137"/>
      <c r="V2137"/>
      <c r="W2137"/>
      <c r="X2137"/>
      <c r="Y2137"/>
      <c r="Z2137"/>
      <c r="AA2137"/>
      <c r="AB2137"/>
      <c r="AC2137"/>
      <c r="AD2137"/>
      <c r="AE2137"/>
      <c r="AF2137"/>
      <c r="AG2137"/>
      <c r="AH2137"/>
    </row>
    <row r="2138" spans="2:34" s="7" customFormat="1">
      <c r="B2138"/>
      <c r="C2138"/>
      <c r="D2138"/>
      <c r="E2138"/>
      <c r="F2138"/>
      <c r="G2138"/>
      <c r="H2138"/>
      <c r="I2138"/>
      <c r="J2138"/>
      <c r="K2138"/>
      <c r="L2138"/>
      <c r="M2138"/>
      <c r="N2138"/>
      <c r="O2138"/>
      <c r="P2138"/>
      <c r="Q2138"/>
      <c r="R2138"/>
      <c r="S2138"/>
      <c r="T2138"/>
      <c r="U2138"/>
      <c r="V2138"/>
      <c r="W2138"/>
      <c r="X2138"/>
      <c r="Y2138"/>
      <c r="Z2138"/>
      <c r="AA2138"/>
      <c r="AB2138"/>
      <c r="AC2138"/>
      <c r="AD2138"/>
      <c r="AE2138"/>
      <c r="AF2138"/>
      <c r="AG2138"/>
      <c r="AH2138"/>
    </row>
    <row r="2139" spans="2:34" s="7" customFormat="1">
      <c r="B2139"/>
      <c r="C2139"/>
      <c r="D2139"/>
      <c r="E2139"/>
      <c r="F2139"/>
      <c r="G2139"/>
      <c r="H2139"/>
      <c r="I2139"/>
      <c r="J2139"/>
      <c r="K2139"/>
      <c r="L2139"/>
      <c r="M2139"/>
      <c r="N2139"/>
      <c r="O2139"/>
      <c r="P2139"/>
      <c r="Q2139"/>
      <c r="R2139"/>
      <c r="S2139"/>
      <c r="T2139"/>
      <c r="U2139"/>
      <c r="V2139"/>
      <c r="W2139"/>
      <c r="X2139"/>
      <c r="Y2139"/>
      <c r="Z2139"/>
      <c r="AA2139"/>
      <c r="AB2139"/>
      <c r="AC2139"/>
      <c r="AD2139"/>
      <c r="AE2139"/>
      <c r="AF2139"/>
      <c r="AG2139"/>
      <c r="AH2139"/>
    </row>
    <row r="2140" spans="2:34" s="7" customFormat="1">
      <c r="B2140"/>
      <c r="C2140"/>
      <c r="D2140"/>
      <c r="E2140"/>
      <c r="F2140"/>
      <c r="G2140"/>
      <c r="H2140"/>
      <c r="I2140"/>
      <c r="J2140"/>
      <c r="K2140"/>
      <c r="L2140"/>
      <c r="M2140"/>
      <c r="N2140"/>
      <c r="O2140"/>
      <c r="P2140"/>
      <c r="Q2140"/>
      <c r="R2140"/>
      <c r="S2140"/>
      <c r="T2140"/>
      <c r="U2140"/>
      <c r="V2140"/>
      <c r="W2140"/>
      <c r="X2140"/>
      <c r="Y2140"/>
      <c r="Z2140"/>
      <c r="AA2140"/>
      <c r="AB2140"/>
      <c r="AC2140"/>
      <c r="AD2140"/>
      <c r="AE2140"/>
      <c r="AF2140"/>
      <c r="AG2140"/>
      <c r="AH2140"/>
    </row>
    <row r="2141" spans="2:34" s="7" customFormat="1">
      <c r="B2141"/>
      <c r="C2141"/>
      <c r="D2141"/>
      <c r="E2141"/>
      <c r="F2141"/>
      <c r="G2141"/>
      <c r="H2141"/>
      <c r="I2141"/>
      <c r="J2141"/>
      <c r="K2141"/>
      <c r="L2141"/>
      <c r="M2141"/>
      <c r="N2141"/>
      <c r="O2141"/>
      <c r="P2141"/>
      <c r="Q2141"/>
      <c r="R2141"/>
      <c r="S2141"/>
      <c r="T2141"/>
      <c r="U2141"/>
      <c r="V2141"/>
      <c r="W2141"/>
      <c r="X2141"/>
      <c r="Y2141"/>
      <c r="Z2141"/>
      <c r="AA2141"/>
      <c r="AB2141"/>
      <c r="AC2141"/>
      <c r="AD2141"/>
      <c r="AE2141"/>
      <c r="AF2141"/>
      <c r="AG2141"/>
      <c r="AH2141"/>
    </row>
    <row r="2142" spans="2:34" s="7" customFormat="1">
      <c r="B2142"/>
      <c r="C2142"/>
      <c r="D2142"/>
      <c r="E2142"/>
      <c r="F2142"/>
      <c r="G2142"/>
      <c r="H2142"/>
      <c r="I2142"/>
      <c r="J2142"/>
      <c r="K2142"/>
      <c r="L2142"/>
      <c r="M2142"/>
      <c r="N2142"/>
      <c r="O2142"/>
      <c r="P2142"/>
      <c r="Q2142"/>
      <c r="R2142"/>
      <c r="S2142"/>
      <c r="T2142"/>
      <c r="U2142"/>
      <c r="V2142"/>
      <c r="W2142"/>
      <c r="X2142"/>
      <c r="Y2142"/>
      <c r="Z2142"/>
      <c r="AA2142"/>
      <c r="AB2142"/>
      <c r="AC2142"/>
      <c r="AD2142"/>
      <c r="AE2142"/>
      <c r="AF2142"/>
      <c r="AG2142"/>
      <c r="AH2142"/>
    </row>
    <row r="2143" spans="2:34" s="7" customFormat="1">
      <c r="B2143"/>
      <c r="C2143"/>
      <c r="D2143"/>
      <c r="E2143"/>
      <c r="F2143"/>
      <c r="G2143"/>
      <c r="H2143"/>
      <c r="I2143"/>
      <c r="J2143"/>
      <c r="K2143"/>
      <c r="L2143"/>
      <c r="M2143"/>
      <c r="N2143"/>
      <c r="O2143"/>
      <c r="P2143"/>
      <c r="Q2143"/>
      <c r="R2143"/>
      <c r="S2143"/>
      <c r="T2143"/>
      <c r="U2143"/>
      <c r="V2143"/>
      <c r="W2143"/>
      <c r="X2143"/>
      <c r="Y2143"/>
      <c r="Z2143"/>
      <c r="AA2143"/>
      <c r="AB2143"/>
      <c r="AC2143"/>
      <c r="AD2143"/>
      <c r="AE2143"/>
      <c r="AF2143"/>
      <c r="AG2143"/>
      <c r="AH2143"/>
    </row>
    <row r="2144" spans="2:34" s="7" customFormat="1">
      <c r="B2144"/>
      <c r="C2144"/>
      <c r="D2144"/>
      <c r="E2144"/>
      <c r="F2144"/>
      <c r="G2144"/>
      <c r="H2144"/>
      <c r="I2144"/>
      <c r="J2144"/>
      <c r="K2144"/>
      <c r="L2144"/>
      <c r="M2144"/>
      <c r="N2144"/>
      <c r="O2144"/>
      <c r="P2144"/>
      <c r="Q2144"/>
      <c r="R2144"/>
      <c r="S2144"/>
      <c r="T2144"/>
      <c r="U2144"/>
      <c r="V2144"/>
      <c r="W2144"/>
      <c r="X2144"/>
      <c r="Y2144"/>
      <c r="Z2144"/>
      <c r="AA2144"/>
      <c r="AB2144"/>
      <c r="AC2144"/>
      <c r="AD2144"/>
      <c r="AE2144"/>
      <c r="AF2144"/>
      <c r="AG2144"/>
      <c r="AH2144"/>
    </row>
    <row r="2145" spans="2:34" s="7" customFormat="1">
      <c r="B2145"/>
      <c r="C2145"/>
      <c r="D2145"/>
      <c r="E2145"/>
      <c r="F2145"/>
      <c r="G2145"/>
      <c r="H2145"/>
      <c r="I2145"/>
      <c r="J2145"/>
      <c r="K2145"/>
      <c r="L2145"/>
      <c r="M2145"/>
      <c r="N2145"/>
      <c r="O2145"/>
      <c r="P2145"/>
      <c r="Q2145"/>
      <c r="R2145"/>
      <c r="S2145"/>
      <c r="T2145"/>
      <c r="U2145"/>
      <c r="V2145"/>
      <c r="W2145"/>
      <c r="X2145"/>
      <c r="Y2145"/>
      <c r="Z2145"/>
      <c r="AA2145"/>
      <c r="AB2145"/>
      <c r="AC2145"/>
      <c r="AD2145"/>
      <c r="AE2145"/>
      <c r="AF2145"/>
      <c r="AG2145"/>
      <c r="AH2145"/>
    </row>
    <row r="2146" spans="2:34" s="7" customFormat="1">
      <c r="B2146"/>
      <c r="C2146"/>
      <c r="D2146"/>
      <c r="E2146"/>
      <c r="F2146"/>
      <c r="G2146"/>
      <c r="H2146"/>
      <c r="I2146"/>
      <c r="J2146"/>
      <c r="K2146"/>
      <c r="L2146"/>
      <c r="M2146"/>
      <c r="N2146"/>
      <c r="O2146"/>
      <c r="P2146"/>
      <c r="Q2146"/>
      <c r="R2146"/>
      <c r="S2146"/>
      <c r="T2146"/>
      <c r="U2146"/>
      <c r="V2146"/>
      <c r="W2146"/>
      <c r="X2146"/>
      <c r="Y2146"/>
      <c r="Z2146"/>
      <c r="AA2146"/>
      <c r="AB2146"/>
      <c r="AC2146"/>
      <c r="AD2146"/>
      <c r="AE2146"/>
      <c r="AF2146"/>
      <c r="AG2146"/>
      <c r="AH2146"/>
    </row>
    <row r="2147" spans="2:34" s="7" customFormat="1">
      <c r="B2147"/>
      <c r="C2147"/>
      <c r="D2147"/>
      <c r="E2147"/>
      <c r="F2147"/>
      <c r="G2147"/>
      <c r="H2147"/>
      <c r="I2147"/>
      <c r="J2147"/>
      <c r="K2147"/>
      <c r="L2147"/>
      <c r="M2147"/>
      <c r="N2147"/>
      <c r="O2147"/>
      <c r="P2147"/>
      <c r="Q2147"/>
      <c r="R2147"/>
      <c r="S2147"/>
      <c r="T2147"/>
      <c r="U2147"/>
      <c r="V2147"/>
      <c r="W2147"/>
      <c r="X2147"/>
      <c r="Y2147"/>
      <c r="Z2147"/>
      <c r="AA2147"/>
      <c r="AB2147"/>
      <c r="AC2147"/>
      <c r="AD2147"/>
      <c r="AE2147"/>
      <c r="AF2147"/>
      <c r="AG2147"/>
      <c r="AH2147"/>
    </row>
    <row r="2148" spans="2:34" s="7" customFormat="1">
      <c r="B2148"/>
      <c r="C2148"/>
      <c r="D2148"/>
      <c r="E2148"/>
      <c r="F2148"/>
      <c r="G2148"/>
      <c r="H2148"/>
      <c r="I2148"/>
      <c r="J2148"/>
      <c r="K2148"/>
      <c r="L2148"/>
      <c r="M2148"/>
      <c r="N2148"/>
      <c r="O2148"/>
      <c r="P2148"/>
      <c r="Q2148"/>
      <c r="R2148"/>
      <c r="S2148"/>
      <c r="T2148"/>
      <c r="U2148"/>
      <c r="V2148"/>
      <c r="W2148"/>
      <c r="X2148"/>
      <c r="Y2148"/>
      <c r="Z2148"/>
      <c r="AA2148"/>
      <c r="AB2148"/>
      <c r="AC2148"/>
      <c r="AD2148"/>
      <c r="AE2148"/>
      <c r="AF2148"/>
      <c r="AG2148"/>
      <c r="AH2148"/>
    </row>
    <row r="2149" spans="2:34" s="7" customFormat="1">
      <c r="B2149"/>
      <c r="C2149"/>
      <c r="D2149"/>
      <c r="E2149"/>
      <c r="F2149"/>
      <c r="G2149"/>
      <c r="H2149"/>
      <c r="I2149"/>
      <c r="J2149"/>
      <c r="K2149"/>
      <c r="L2149"/>
      <c r="M2149"/>
      <c r="N2149"/>
      <c r="O2149"/>
      <c r="P2149"/>
      <c r="Q2149"/>
      <c r="R2149"/>
      <c r="S2149"/>
      <c r="T2149"/>
      <c r="U2149"/>
      <c r="V2149"/>
      <c r="W2149"/>
      <c r="X2149"/>
      <c r="Y2149"/>
      <c r="Z2149"/>
      <c r="AA2149"/>
      <c r="AB2149"/>
      <c r="AC2149"/>
      <c r="AD2149"/>
      <c r="AE2149"/>
      <c r="AF2149"/>
      <c r="AG2149"/>
      <c r="AH2149"/>
    </row>
    <row r="2150" spans="2:34" s="7" customFormat="1">
      <c r="B2150"/>
      <c r="C2150"/>
      <c r="D2150"/>
      <c r="E2150"/>
      <c r="F2150"/>
      <c r="G2150"/>
      <c r="H2150"/>
      <c r="I2150"/>
      <c r="J2150"/>
      <c r="K2150"/>
      <c r="L2150"/>
      <c r="M2150"/>
      <c r="N2150"/>
      <c r="O2150"/>
      <c r="P2150"/>
      <c r="Q2150"/>
      <c r="R2150"/>
      <c r="S2150"/>
      <c r="T2150"/>
      <c r="U2150"/>
      <c r="V2150"/>
      <c r="W2150"/>
      <c r="X2150"/>
      <c r="Y2150"/>
      <c r="Z2150"/>
      <c r="AA2150"/>
      <c r="AB2150"/>
      <c r="AC2150"/>
      <c r="AD2150"/>
      <c r="AE2150"/>
      <c r="AF2150"/>
      <c r="AG2150"/>
      <c r="AH2150"/>
    </row>
    <row r="2151" spans="2:34" s="7" customFormat="1">
      <c r="B2151"/>
      <c r="C2151"/>
      <c r="D2151"/>
      <c r="E2151"/>
      <c r="F2151"/>
      <c r="G2151"/>
      <c r="H2151"/>
      <c r="I2151"/>
      <c r="J2151"/>
      <c r="K2151"/>
      <c r="L2151"/>
      <c r="M2151"/>
      <c r="N2151"/>
      <c r="O2151"/>
      <c r="P2151"/>
      <c r="Q2151"/>
      <c r="R2151"/>
      <c r="S2151"/>
      <c r="T2151"/>
      <c r="U2151"/>
      <c r="V2151"/>
      <c r="W2151"/>
      <c r="X2151"/>
      <c r="Y2151"/>
      <c r="Z2151"/>
      <c r="AA2151"/>
      <c r="AB2151"/>
      <c r="AC2151"/>
      <c r="AD2151"/>
      <c r="AE2151"/>
      <c r="AF2151"/>
      <c r="AG2151"/>
      <c r="AH2151"/>
    </row>
    <row r="2152" spans="2:34" s="7" customFormat="1">
      <c r="B2152"/>
      <c r="C2152"/>
      <c r="D2152"/>
      <c r="E2152"/>
      <c r="F2152"/>
      <c r="G2152"/>
      <c r="H2152"/>
      <c r="I2152"/>
      <c r="J2152"/>
      <c r="K2152"/>
      <c r="L2152"/>
      <c r="M2152"/>
      <c r="N2152"/>
      <c r="O2152"/>
      <c r="P2152"/>
      <c r="Q2152"/>
      <c r="R2152"/>
      <c r="S2152"/>
      <c r="T2152"/>
      <c r="U2152"/>
      <c r="V2152"/>
      <c r="W2152"/>
      <c r="X2152"/>
      <c r="Y2152"/>
      <c r="Z2152"/>
      <c r="AA2152"/>
      <c r="AB2152"/>
      <c r="AC2152"/>
      <c r="AD2152"/>
      <c r="AE2152"/>
      <c r="AF2152"/>
      <c r="AG2152"/>
      <c r="AH2152"/>
    </row>
    <row r="2153" spans="2:34" s="7" customFormat="1">
      <c r="B2153"/>
      <c r="C2153"/>
      <c r="D2153"/>
      <c r="E2153"/>
      <c r="F2153"/>
      <c r="G2153"/>
      <c r="H2153"/>
      <c r="I2153"/>
      <c r="J2153"/>
      <c r="K2153"/>
      <c r="L2153"/>
      <c r="M2153"/>
      <c r="N2153"/>
      <c r="O2153"/>
      <c r="P2153"/>
      <c r="Q2153"/>
      <c r="R2153"/>
      <c r="S2153"/>
      <c r="T2153"/>
      <c r="U2153"/>
      <c r="V2153"/>
      <c r="W2153"/>
      <c r="X2153"/>
      <c r="Y2153"/>
      <c r="Z2153"/>
      <c r="AA2153"/>
      <c r="AB2153"/>
      <c r="AC2153"/>
      <c r="AD2153"/>
      <c r="AE2153"/>
      <c r="AF2153"/>
      <c r="AG2153"/>
      <c r="AH2153"/>
    </row>
    <row r="2154" spans="2:34" s="7" customFormat="1">
      <c r="B2154"/>
      <c r="C2154"/>
      <c r="D2154"/>
      <c r="E2154"/>
      <c r="F2154"/>
      <c r="G2154"/>
      <c r="H2154"/>
      <c r="I2154"/>
      <c r="J2154"/>
      <c r="K2154"/>
      <c r="L2154"/>
      <c r="M2154"/>
      <c r="N2154"/>
      <c r="O2154"/>
      <c r="P2154"/>
      <c r="Q2154"/>
      <c r="R2154"/>
      <c r="S2154"/>
      <c r="T2154"/>
      <c r="U2154"/>
      <c r="V2154"/>
      <c r="W2154"/>
      <c r="X2154"/>
      <c r="Y2154"/>
      <c r="Z2154"/>
      <c r="AA2154"/>
      <c r="AB2154"/>
      <c r="AC2154"/>
      <c r="AD2154"/>
      <c r="AE2154"/>
      <c r="AF2154"/>
      <c r="AG2154"/>
      <c r="AH2154"/>
    </row>
    <row r="2155" spans="2:34" s="7" customFormat="1">
      <c r="B2155"/>
      <c r="C2155"/>
      <c r="D2155"/>
      <c r="E2155"/>
      <c r="F2155"/>
      <c r="G2155"/>
      <c r="H2155"/>
      <c r="I2155"/>
      <c r="J2155"/>
      <c r="K2155"/>
      <c r="L2155"/>
      <c r="M2155"/>
      <c r="N2155"/>
      <c r="O2155"/>
      <c r="P2155"/>
      <c r="Q2155"/>
      <c r="R2155"/>
      <c r="S2155"/>
      <c r="T2155"/>
      <c r="U2155"/>
      <c r="V2155"/>
      <c r="W2155"/>
      <c r="X2155"/>
      <c r="Y2155"/>
      <c r="Z2155"/>
      <c r="AA2155"/>
      <c r="AB2155"/>
      <c r="AC2155"/>
      <c r="AD2155"/>
      <c r="AE2155"/>
      <c r="AF2155"/>
      <c r="AG2155"/>
      <c r="AH2155"/>
    </row>
    <row r="2156" spans="2:34" s="7" customFormat="1">
      <c r="B2156"/>
      <c r="C2156"/>
      <c r="D2156"/>
      <c r="E2156"/>
      <c r="F2156"/>
      <c r="G2156"/>
      <c r="H2156"/>
      <c r="I2156"/>
      <c r="J2156"/>
      <c r="K2156"/>
      <c r="L2156"/>
      <c r="M2156"/>
      <c r="N2156"/>
      <c r="O2156"/>
      <c r="P2156"/>
      <c r="Q2156"/>
      <c r="R2156"/>
      <c r="S2156"/>
      <c r="T2156"/>
      <c r="U2156"/>
      <c r="V2156"/>
      <c r="W2156"/>
      <c r="X2156"/>
      <c r="Y2156"/>
      <c r="Z2156"/>
      <c r="AA2156"/>
      <c r="AB2156"/>
      <c r="AC2156"/>
      <c r="AD2156"/>
      <c r="AE2156"/>
      <c r="AF2156"/>
      <c r="AG2156"/>
      <c r="AH2156"/>
    </row>
    <row r="2157" spans="2:34" s="7" customFormat="1">
      <c r="B2157"/>
      <c r="C2157"/>
      <c r="D2157"/>
      <c r="E2157"/>
      <c r="F2157"/>
      <c r="G2157"/>
      <c r="H2157"/>
      <c r="I2157"/>
      <c r="J2157"/>
      <c r="K2157"/>
      <c r="L2157"/>
      <c r="M2157"/>
      <c r="N2157"/>
      <c r="O2157"/>
      <c r="P2157"/>
      <c r="Q2157"/>
      <c r="R2157"/>
      <c r="S2157"/>
      <c r="T2157"/>
      <c r="U2157"/>
      <c r="V2157"/>
      <c r="W2157"/>
      <c r="X2157"/>
      <c r="Y2157"/>
      <c r="Z2157"/>
      <c r="AA2157"/>
      <c r="AB2157"/>
      <c r="AC2157"/>
      <c r="AD2157"/>
      <c r="AE2157"/>
      <c r="AF2157"/>
      <c r="AG2157"/>
      <c r="AH2157"/>
    </row>
    <row r="2158" spans="2:34" s="7" customFormat="1">
      <c r="B2158"/>
      <c r="C2158"/>
      <c r="D2158"/>
      <c r="E2158"/>
      <c r="F2158"/>
      <c r="G2158"/>
      <c r="H2158"/>
      <c r="I2158"/>
      <c r="J2158"/>
      <c r="K2158"/>
      <c r="L2158"/>
      <c r="M2158"/>
      <c r="N2158"/>
      <c r="O2158"/>
      <c r="P2158"/>
      <c r="Q2158"/>
      <c r="R2158"/>
      <c r="S2158"/>
      <c r="T2158"/>
      <c r="U2158"/>
      <c r="V2158"/>
      <c r="W2158"/>
      <c r="X2158"/>
      <c r="Y2158"/>
      <c r="Z2158"/>
      <c r="AA2158"/>
      <c r="AB2158"/>
      <c r="AC2158"/>
      <c r="AD2158"/>
      <c r="AE2158"/>
      <c r="AF2158"/>
      <c r="AG2158"/>
      <c r="AH2158"/>
    </row>
    <row r="2159" spans="2:34" s="7" customFormat="1">
      <c r="B2159"/>
      <c r="C2159"/>
      <c r="D2159"/>
      <c r="E2159"/>
      <c r="F2159"/>
      <c r="G2159"/>
      <c r="H2159"/>
      <c r="I2159"/>
      <c r="J2159"/>
      <c r="K2159"/>
      <c r="L2159"/>
      <c r="M2159"/>
      <c r="N2159"/>
      <c r="O2159"/>
      <c r="P2159"/>
      <c r="Q2159"/>
      <c r="R2159"/>
      <c r="S2159"/>
      <c r="T2159"/>
      <c r="U2159"/>
      <c r="V2159"/>
      <c r="W2159"/>
      <c r="X2159"/>
      <c r="Y2159"/>
      <c r="Z2159"/>
      <c r="AA2159"/>
      <c r="AB2159"/>
      <c r="AC2159"/>
      <c r="AD2159"/>
      <c r="AE2159"/>
      <c r="AF2159"/>
      <c r="AG2159"/>
      <c r="AH2159"/>
    </row>
    <row r="2160" spans="2:34" s="7" customFormat="1">
      <c r="B2160"/>
      <c r="C2160"/>
      <c r="D2160"/>
      <c r="E2160"/>
      <c r="F2160"/>
      <c r="G2160"/>
      <c r="H2160"/>
      <c r="I2160"/>
      <c r="J2160"/>
      <c r="K2160"/>
      <c r="L2160"/>
      <c r="M2160"/>
      <c r="N2160"/>
      <c r="O2160"/>
      <c r="P2160"/>
      <c r="Q2160"/>
      <c r="R2160"/>
      <c r="S2160"/>
      <c r="T2160"/>
      <c r="U2160"/>
      <c r="V2160"/>
      <c r="W2160"/>
      <c r="X2160"/>
      <c r="Y2160"/>
      <c r="Z2160"/>
      <c r="AA2160"/>
      <c r="AB2160"/>
      <c r="AC2160"/>
      <c r="AD2160"/>
      <c r="AE2160"/>
      <c r="AF2160"/>
      <c r="AG2160"/>
      <c r="AH2160"/>
    </row>
    <row r="2161" spans="2:34" s="7" customFormat="1">
      <c r="B2161"/>
      <c r="C2161"/>
      <c r="D2161"/>
      <c r="E2161"/>
      <c r="F2161"/>
      <c r="G2161"/>
      <c r="H2161"/>
      <c r="I2161"/>
      <c r="J2161"/>
      <c r="K2161"/>
      <c r="L2161"/>
      <c r="M2161"/>
      <c r="N2161"/>
      <c r="O2161"/>
      <c r="P2161"/>
      <c r="Q2161"/>
      <c r="R2161"/>
      <c r="S2161"/>
      <c r="T2161"/>
      <c r="U2161"/>
      <c r="V2161"/>
      <c r="W2161"/>
      <c r="X2161"/>
      <c r="Y2161"/>
      <c r="Z2161"/>
      <c r="AA2161"/>
      <c r="AB2161"/>
      <c r="AC2161"/>
      <c r="AD2161"/>
      <c r="AE2161"/>
      <c r="AF2161"/>
      <c r="AG2161"/>
      <c r="AH2161"/>
    </row>
    <row r="2162" spans="2:34" s="7" customFormat="1">
      <c r="B2162"/>
      <c r="C2162"/>
      <c r="D2162"/>
      <c r="E2162"/>
      <c r="F2162"/>
      <c r="G2162"/>
      <c r="H2162"/>
      <c r="I2162"/>
      <c r="J2162"/>
      <c r="K2162"/>
      <c r="L2162"/>
      <c r="M2162"/>
      <c r="N2162"/>
      <c r="O2162"/>
      <c r="P2162"/>
      <c r="Q2162"/>
      <c r="R2162"/>
      <c r="S2162"/>
      <c r="T2162"/>
      <c r="U2162"/>
      <c r="V2162"/>
      <c r="W2162"/>
      <c r="X2162"/>
      <c r="Y2162"/>
      <c r="Z2162"/>
      <c r="AA2162"/>
      <c r="AB2162"/>
      <c r="AC2162"/>
      <c r="AD2162"/>
      <c r="AE2162"/>
      <c r="AF2162"/>
      <c r="AG2162"/>
      <c r="AH2162"/>
    </row>
    <row r="2163" spans="2:34" s="7" customFormat="1">
      <c r="B2163"/>
      <c r="C2163"/>
      <c r="D2163"/>
      <c r="E2163"/>
      <c r="F2163"/>
      <c r="G2163"/>
      <c r="H2163"/>
      <c r="I2163"/>
      <c r="J2163"/>
      <c r="K2163"/>
      <c r="L2163"/>
      <c r="M2163"/>
      <c r="N2163"/>
      <c r="O2163"/>
      <c r="P2163"/>
      <c r="Q2163"/>
      <c r="R2163"/>
      <c r="S2163"/>
      <c r="T2163"/>
      <c r="U2163"/>
      <c r="V2163"/>
      <c r="W2163"/>
      <c r="X2163"/>
      <c r="Y2163"/>
      <c r="Z2163"/>
      <c r="AA2163"/>
      <c r="AB2163"/>
      <c r="AC2163"/>
      <c r="AD2163"/>
      <c r="AE2163"/>
      <c r="AF2163"/>
      <c r="AG2163"/>
      <c r="AH2163"/>
    </row>
    <row r="2164" spans="2:34" s="7" customFormat="1">
      <c r="B2164"/>
      <c r="C2164"/>
      <c r="D2164"/>
      <c r="E2164"/>
      <c r="F2164"/>
      <c r="G2164"/>
      <c r="H2164"/>
      <c r="I2164"/>
      <c r="J2164"/>
      <c r="K2164"/>
      <c r="L2164"/>
      <c r="M2164"/>
      <c r="N2164"/>
      <c r="O2164"/>
      <c r="P2164"/>
      <c r="Q2164"/>
      <c r="R2164"/>
      <c r="S2164"/>
      <c r="T2164"/>
      <c r="U2164"/>
      <c r="V2164"/>
      <c r="W2164"/>
      <c r="X2164"/>
      <c r="Y2164"/>
      <c r="Z2164"/>
      <c r="AA2164"/>
      <c r="AB2164"/>
      <c r="AC2164"/>
      <c r="AD2164"/>
      <c r="AE2164"/>
      <c r="AF2164"/>
      <c r="AG2164"/>
      <c r="AH2164"/>
    </row>
    <row r="2165" spans="2:34" s="7" customFormat="1">
      <c r="B2165"/>
      <c r="C2165"/>
      <c r="D2165"/>
      <c r="E2165"/>
      <c r="F2165"/>
      <c r="G2165"/>
      <c r="H2165"/>
      <c r="I2165"/>
      <c r="J2165"/>
      <c r="K2165"/>
      <c r="L2165"/>
      <c r="M2165"/>
      <c r="N2165"/>
      <c r="O2165"/>
      <c r="P2165"/>
      <c r="Q2165"/>
      <c r="R2165"/>
      <c r="S2165"/>
      <c r="T2165"/>
      <c r="U2165"/>
      <c r="V2165"/>
      <c r="W2165"/>
      <c r="X2165"/>
      <c r="Y2165"/>
      <c r="Z2165"/>
      <c r="AA2165"/>
      <c r="AB2165"/>
      <c r="AC2165"/>
      <c r="AD2165"/>
      <c r="AE2165"/>
      <c r="AF2165"/>
      <c r="AG2165"/>
      <c r="AH2165"/>
    </row>
    <row r="2166" spans="2:34" s="7" customFormat="1">
      <c r="B2166"/>
      <c r="C2166"/>
      <c r="D2166"/>
      <c r="E2166"/>
      <c r="F2166"/>
      <c r="G2166"/>
      <c r="H2166"/>
      <c r="I2166"/>
      <c r="J2166"/>
      <c r="K2166"/>
      <c r="L2166"/>
      <c r="M2166"/>
      <c r="N2166"/>
      <c r="O2166"/>
      <c r="P2166"/>
      <c r="Q2166"/>
      <c r="R2166"/>
      <c r="S2166"/>
      <c r="T2166"/>
      <c r="U2166"/>
      <c r="V2166"/>
      <c r="W2166"/>
      <c r="X2166"/>
      <c r="Y2166"/>
      <c r="Z2166"/>
      <c r="AA2166"/>
      <c r="AB2166"/>
      <c r="AC2166"/>
      <c r="AD2166"/>
      <c r="AE2166"/>
      <c r="AF2166"/>
      <c r="AG2166"/>
      <c r="AH2166"/>
    </row>
    <row r="2167" spans="2:34" s="7" customFormat="1">
      <c r="B2167"/>
      <c r="C2167"/>
      <c r="D2167"/>
      <c r="E2167"/>
      <c r="F2167"/>
      <c r="G2167"/>
      <c r="H2167"/>
      <c r="I2167"/>
      <c r="J2167"/>
      <c r="K2167"/>
      <c r="L2167"/>
      <c r="M2167"/>
      <c r="N2167"/>
      <c r="O2167"/>
      <c r="P2167"/>
      <c r="Q2167"/>
      <c r="R2167"/>
      <c r="S2167"/>
      <c r="T2167"/>
      <c r="U2167"/>
      <c r="V2167"/>
      <c r="W2167"/>
      <c r="X2167"/>
      <c r="Y2167"/>
      <c r="Z2167"/>
      <c r="AA2167"/>
      <c r="AB2167"/>
      <c r="AC2167"/>
      <c r="AD2167"/>
      <c r="AE2167"/>
      <c r="AF2167"/>
      <c r="AG2167"/>
      <c r="AH2167"/>
    </row>
    <row r="2168" spans="2:34" s="7" customFormat="1">
      <c r="B2168"/>
      <c r="C2168"/>
      <c r="D2168"/>
      <c r="E2168"/>
      <c r="F2168"/>
      <c r="G2168"/>
      <c r="H2168"/>
      <c r="I2168"/>
      <c r="J2168"/>
      <c r="K2168"/>
      <c r="L2168"/>
      <c r="M2168"/>
      <c r="N2168"/>
      <c r="O2168"/>
      <c r="P2168"/>
      <c r="Q2168"/>
      <c r="R2168"/>
      <c r="S2168"/>
      <c r="T2168"/>
      <c r="U2168"/>
      <c r="V2168"/>
      <c r="W2168"/>
      <c r="X2168"/>
      <c r="Y2168"/>
      <c r="Z2168"/>
      <c r="AA2168"/>
      <c r="AB2168"/>
      <c r="AC2168"/>
      <c r="AD2168"/>
      <c r="AE2168"/>
      <c r="AF2168"/>
      <c r="AG2168"/>
      <c r="AH2168"/>
    </row>
    <row r="2169" spans="2:34" s="7" customFormat="1">
      <c r="B2169"/>
      <c r="C2169"/>
      <c r="D2169"/>
      <c r="E2169"/>
      <c r="F2169"/>
      <c r="G2169"/>
      <c r="H2169"/>
      <c r="I2169"/>
      <c r="J2169"/>
      <c r="K2169"/>
      <c r="L2169"/>
      <c r="M2169"/>
      <c r="N2169"/>
      <c r="O2169"/>
      <c r="P2169"/>
      <c r="Q2169"/>
      <c r="R2169"/>
      <c r="S2169"/>
      <c r="T2169"/>
      <c r="U2169"/>
      <c r="V2169"/>
      <c r="W2169"/>
      <c r="X2169"/>
      <c r="Y2169"/>
      <c r="Z2169"/>
      <c r="AA2169"/>
      <c r="AB2169"/>
      <c r="AC2169"/>
      <c r="AD2169"/>
      <c r="AE2169"/>
      <c r="AF2169"/>
      <c r="AG2169"/>
      <c r="AH2169"/>
    </row>
    <row r="2170" spans="2:34" s="7" customFormat="1">
      <c r="B2170"/>
      <c r="C2170"/>
      <c r="D2170"/>
      <c r="E2170"/>
      <c r="F2170"/>
      <c r="G2170"/>
      <c r="H2170"/>
      <c r="I2170"/>
      <c r="J2170"/>
      <c r="K2170"/>
      <c r="L2170"/>
      <c r="M2170"/>
      <c r="N2170"/>
      <c r="O2170"/>
      <c r="P2170"/>
      <c r="Q2170"/>
      <c r="R2170"/>
      <c r="S2170"/>
      <c r="T2170"/>
      <c r="U2170"/>
      <c r="V2170"/>
      <c r="W2170"/>
      <c r="X2170"/>
      <c r="Y2170"/>
      <c r="Z2170"/>
      <c r="AA2170"/>
      <c r="AB2170"/>
      <c r="AC2170"/>
      <c r="AD2170"/>
      <c r="AE2170"/>
      <c r="AF2170"/>
      <c r="AG2170"/>
      <c r="AH2170"/>
    </row>
    <row r="2171" spans="2:34" s="7" customFormat="1">
      <c r="B2171"/>
      <c r="C2171"/>
      <c r="D2171"/>
      <c r="E2171"/>
      <c r="F2171"/>
      <c r="G2171"/>
      <c r="H2171"/>
      <c r="I2171"/>
      <c r="J2171"/>
      <c r="K2171"/>
      <c r="L2171"/>
      <c r="M2171"/>
      <c r="N2171"/>
      <c r="O2171"/>
      <c r="P2171"/>
      <c r="Q2171"/>
      <c r="R2171"/>
      <c r="S2171"/>
      <c r="T2171"/>
      <c r="U2171"/>
      <c r="V2171"/>
      <c r="W2171"/>
      <c r="X2171"/>
      <c r="Y2171"/>
      <c r="Z2171"/>
      <c r="AA2171"/>
      <c r="AB2171"/>
      <c r="AC2171"/>
      <c r="AD2171"/>
      <c r="AE2171"/>
      <c r="AF2171"/>
      <c r="AG2171"/>
      <c r="AH2171"/>
    </row>
    <row r="2172" spans="2:34" s="7" customFormat="1">
      <c r="B2172"/>
      <c r="C2172"/>
      <c r="D2172"/>
      <c r="E2172"/>
      <c r="F2172"/>
      <c r="G2172"/>
      <c r="H2172"/>
      <c r="I2172"/>
      <c r="J2172"/>
      <c r="K2172"/>
      <c r="L2172"/>
      <c r="M2172"/>
      <c r="N2172"/>
      <c r="O2172"/>
      <c r="P2172"/>
      <c r="Q2172"/>
      <c r="R2172"/>
      <c r="S2172"/>
      <c r="T2172"/>
      <c r="U2172"/>
      <c r="V2172"/>
      <c r="W2172"/>
      <c r="X2172"/>
      <c r="Y2172"/>
      <c r="Z2172"/>
      <c r="AA2172"/>
      <c r="AB2172"/>
      <c r="AC2172"/>
      <c r="AD2172"/>
      <c r="AE2172"/>
      <c r="AF2172"/>
      <c r="AG2172"/>
      <c r="AH2172"/>
    </row>
    <row r="2173" spans="2:34" s="7" customFormat="1">
      <c r="B2173"/>
      <c r="C2173"/>
      <c r="D2173"/>
      <c r="E2173"/>
      <c r="F2173"/>
      <c r="G2173"/>
      <c r="H2173"/>
      <c r="I2173"/>
      <c r="J2173"/>
      <c r="K2173"/>
      <c r="L2173"/>
      <c r="M2173"/>
      <c r="N2173"/>
      <c r="O2173"/>
      <c r="P2173"/>
      <c r="Q2173"/>
      <c r="R2173"/>
      <c r="S2173"/>
      <c r="T2173"/>
      <c r="U2173"/>
      <c r="V2173"/>
      <c r="W2173"/>
      <c r="X2173"/>
      <c r="Y2173"/>
      <c r="Z2173"/>
      <c r="AA2173"/>
      <c r="AB2173"/>
      <c r="AC2173"/>
      <c r="AD2173"/>
      <c r="AE2173"/>
      <c r="AF2173"/>
      <c r="AG2173"/>
      <c r="AH2173"/>
    </row>
    <row r="2174" spans="2:34" s="7" customFormat="1">
      <c r="B2174"/>
      <c r="C2174"/>
      <c r="D2174"/>
      <c r="E2174"/>
      <c r="F2174"/>
      <c r="G2174"/>
      <c r="H2174"/>
      <c r="I2174"/>
      <c r="J2174"/>
      <c r="K2174"/>
      <c r="L2174"/>
      <c r="M2174"/>
      <c r="N2174"/>
      <c r="O2174"/>
      <c r="P2174"/>
      <c r="Q2174"/>
      <c r="R2174"/>
      <c r="S2174"/>
      <c r="T2174"/>
      <c r="U2174"/>
      <c r="V2174"/>
      <c r="W2174"/>
      <c r="X2174"/>
      <c r="Y2174"/>
      <c r="Z2174"/>
      <c r="AA2174"/>
      <c r="AB2174"/>
      <c r="AC2174"/>
      <c r="AD2174"/>
      <c r="AE2174"/>
      <c r="AF2174"/>
      <c r="AG2174"/>
      <c r="AH2174"/>
    </row>
    <row r="2175" spans="2:34" s="7" customFormat="1">
      <c r="B2175"/>
      <c r="C2175"/>
      <c r="D2175"/>
      <c r="E2175"/>
      <c r="F2175"/>
      <c r="G2175"/>
      <c r="H2175"/>
      <c r="I2175"/>
      <c r="J2175"/>
      <c r="K2175"/>
      <c r="L2175"/>
      <c r="M2175"/>
      <c r="N2175"/>
      <c r="O2175"/>
      <c r="P2175"/>
      <c r="Q2175"/>
      <c r="R2175"/>
      <c r="S2175"/>
      <c r="T2175"/>
      <c r="U2175"/>
      <c r="V2175"/>
      <c r="W2175"/>
      <c r="X2175"/>
      <c r="Y2175"/>
      <c r="Z2175"/>
      <c r="AA2175"/>
      <c r="AB2175"/>
      <c r="AC2175"/>
      <c r="AD2175"/>
      <c r="AE2175"/>
      <c r="AF2175"/>
      <c r="AG2175"/>
      <c r="AH2175"/>
    </row>
    <row r="2176" spans="2:34" s="7" customFormat="1">
      <c r="B2176"/>
      <c r="C2176"/>
      <c r="D2176"/>
      <c r="E2176"/>
      <c r="F2176"/>
      <c r="G2176"/>
      <c r="H2176"/>
      <c r="I2176"/>
      <c r="J2176"/>
      <c r="K2176"/>
      <c r="L2176"/>
      <c r="M2176"/>
      <c r="N2176"/>
      <c r="O2176"/>
      <c r="P2176"/>
      <c r="Q2176"/>
      <c r="R2176"/>
      <c r="S2176"/>
      <c r="T2176"/>
      <c r="U2176"/>
      <c r="V2176"/>
      <c r="W2176"/>
      <c r="X2176"/>
      <c r="Y2176"/>
      <c r="Z2176"/>
      <c r="AA2176"/>
      <c r="AB2176"/>
      <c r="AC2176"/>
      <c r="AD2176"/>
      <c r="AE2176"/>
      <c r="AF2176"/>
      <c r="AG2176"/>
      <c r="AH2176"/>
    </row>
    <row r="2177" spans="2:34" s="7" customFormat="1">
      <c r="B2177"/>
      <c r="C2177"/>
      <c r="D2177"/>
      <c r="E2177"/>
      <c r="F2177"/>
      <c r="G2177"/>
      <c r="H2177"/>
      <c r="I2177"/>
      <c r="J2177"/>
      <c r="K2177"/>
      <c r="L2177"/>
      <c r="M2177"/>
      <c r="N2177"/>
      <c r="O2177"/>
      <c r="P2177"/>
      <c r="Q2177"/>
      <c r="R2177"/>
      <c r="S2177"/>
      <c r="T2177"/>
      <c r="U2177"/>
      <c r="V2177"/>
      <c r="W2177"/>
      <c r="X2177"/>
      <c r="Y2177"/>
      <c r="Z2177"/>
      <c r="AA2177"/>
      <c r="AB2177"/>
      <c r="AC2177"/>
      <c r="AD2177"/>
      <c r="AE2177"/>
      <c r="AF2177"/>
      <c r="AG2177"/>
      <c r="AH2177"/>
    </row>
    <row r="2178" spans="2:34" s="7" customFormat="1">
      <c r="B2178"/>
      <c r="C2178"/>
      <c r="D2178"/>
      <c r="E2178"/>
      <c r="F2178"/>
      <c r="G2178"/>
      <c r="H2178"/>
      <c r="I2178"/>
      <c r="J2178"/>
      <c r="K2178"/>
      <c r="L2178"/>
      <c r="M2178"/>
      <c r="N2178"/>
      <c r="O2178"/>
      <c r="P2178"/>
      <c r="Q2178"/>
      <c r="R2178"/>
      <c r="S2178"/>
      <c r="T2178"/>
      <c r="U2178"/>
      <c r="V2178"/>
      <c r="W2178"/>
      <c r="X2178"/>
      <c r="Y2178"/>
      <c r="Z2178"/>
      <c r="AA2178"/>
      <c r="AB2178"/>
      <c r="AC2178"/>
      <c r="AD2178"/>
      <c r="AE2178"/>
      <c r="AF2178"/>
      <c r="AG2178"/>
      <c r="AH2178"/>
    </row>
    <row r="2179" spans="2:34" s="7" customFormat="1">
      <c r="B2179"/>
      <c r="C2179"/>
      <c r="D2179"/>
      <c r="E2179"/>
      <c r="F2179"/>
      <c r="G2179"/>
      <c r="H2179"/>
      <c r="I2179"/>
      <c r="J2179"/>
      <c r="K2179"/>
      <c r="L2179"/>
      <c r="M2179"/>
      <c r="N2179"/>
      <c r="O2179"/>
      <c r="P2179"/>
      <c r="Q2179"/>
      <c r="R2179"/>
      <c r="S2179"/>
      <c r="T2179"/>
      <c r="U2179"/>
      <c r="V2179"/>
      <c r="W2179"/>
      <c r="X2179"/>
      <c r="Y2179"/>
      <c r="Z2179"/>
      <c r="AA2179"/>
      <c r="AB2179"/>
      <c r="AC2179"/>
      <c r="AD2179"/>
      <c r="AE2179"/>
      <c r="AF2179"/>
      <c r="AG2179"/>
      <c r="AH2179"/>
    </row>
    <row r="2180" spans="2:34" s="7" customFormat="1">
      <c r="B2180"/>
      <c r="C2180"/>
      <c r="D2180"/>
      <c r="E2180"/>
      <c r="F2180"/>
      <c r="G2180"/>
      <c r="H2180"/>
      <c r="I2180"/>
      <c r="J2180"/>
      <c r="K2180"/>
      <c r="L2180"/>
      <c r="M2180"/>
      <c r="N2180"/>
      <c r="O2180"/>
      <c r="P2180"/>
      <c r="Q2180"/>
      <c r="R2180"/>
      <c r="S2180"/>
      <c r="T2180"/>
      <c r="U2180"/>
      <c r="V2180"/>
      <c r="W2180"/>
      <c r="X2180"/>
      <c r="Y2180"/>
      <c r="Z2180"/>
      <c r="AA2180"/>
      <c r="AB2180"/>
      <c r="AC2180"/>
      <c r="AD2180"/>
      <c r="AE2180"/>
      <c r="AF2180"/>
      <c r="AG2180"/>
      <c r="AH2180"/>
    </row>
    <row r="2181" spans="2:34" s="7" customFormat="1">
      <c r="B2181"/>
      <c r="C2181"/>
      <c r="D2181"/>
      <c r="E2181"/>
      <c r="F2181"/>
      <c r="G2181"/>
      <c r="H2181"/>
      <c r="I2181"/>
      <c r="J2181"/>
      <c r="K2181"/>
      <c r="L2181"/>
      <c r="M2181"/>
      <c r="N2181"/>
      <c r="O2181"/>
      <c r="P2181"/>
      <c r="Q2181"/>
      <c r="R2181"/>
      <c r="S2181"/>
      <c r="T2181"/>
      <c r="U2181"/>
      <c r="V2181"/>
      <c r="W2181"/>
      <c r="X2181"/>
      <c r="Y2181"/>
      <c r="Z2181"/>
      <c r="AA2181"/>
      <c r="AB2181"/>
      <c r="AC2181"/>
      <c r="AD2181"/>
      <c r="AE2181"/>
      <c r="AF2181"/>
      <c r="AG2181"/>
      <c r="AH2181"/>
    </row>
    <row r="2182" spans="2:34" s="7" customFormat="1">
      <c r="B2182"/>
      <c r="C2182"/>
      <c r="D2182"/>
      <c r="E2182"/>
      <c r="F2182"/>
      <c r="G2182"/>
      <c r="H2182"/>
      <c r="I2182"/>
      <c r="J2182"/>
      <c r="K2182"/>
      <c r="L2182"/>
      <c r="M2182"/>
      <c r="N2182"/>
      <c r="O2182"/>
      <c r="P2182"/>
      <c r="Q2182"/>
      <c r="R2182"/>
      <c r="S2182"/>
      <c r="T2182"/>
      <c r="U2182"/>
      <c r="V2182"/>
      <c r="W2182"/>
      <c r="X2182"/>
      <c r="Y2182"/>
      <c r="Z2182"/>
      <c r="AA2182"/>
      <c r="AB2182"/>
      <c r="AC2182"/>
      <c r="AD2182"/>
      <c r="AE2182"/>
      <c r="AF2182"/>
      <c r="AG2182"/>
      <c r="AH2182"/>
    </row>
    <row r="2183" spans="2:34" s="7" customFormat="1">
      <c r="B2183"/>
      <c r="C2183"/>
      <c r="D2183"/>
      <c r="E2183"/>
      <c r="F2183"/>
      <c r="G2183"/>
      <c r="H2183"/>
      <c r="I2183"/>
      <c r="J2183"/>
      <c r="K2183"/>
      <c r="L2183"/>
      <c r="M2183"/>
      <c r="N2183"/>
      <c r="O2183"/>
      <c r="P2183"/>
      <c r="Q2183"/>
      <c r="R2183"/>
      <c r="S2183"/>
      <c r="T2183"/>
      <c r="U2183"/>
      <c r="V2183"/>
      <c r="W2183"/>
      <c r="X2183"/>
      <c r="Y2183"/>
      <c r="Z2183"/>
      <c r="AA2183"/>
      <c r="AB2183"/>
      <c r="AC2183"/>
      <c r="AD2183"/>
      <c r="AE2183"/>
      <c r="AF2183"/>
      <c r="AG2183"/>
      <c r="AH2183"/>
    </row>
    <row r="2184" spans="2:34" s="7" customFormat="1">
      <c r="B2184"/>
      <c r="C2184"/>
      <c r="D2184"/>
      <c r="E2184"/>
      <c r="F2184"/>
      <c r="G2184"/>
      <c r="H2184"/>
      <c r="I2184"/>
      <c r="J2184"/>
      <c r="K2184"/>
      <c r="L2184"/>
      <c r="M2184"/>
      <c r="N2184"/>
      <c r="O2184"/>
      <c r="P2184"/>
      <c r="Q2184"/>
      <c r="R2184"/>
      <c r="S2184"/>
      <c r="T2184"/>
      <c r="U2184"/>
      <c r="V2184"/>
      <c r="W2184"/>
      <c r="X2184"/>
      <c r="Y2184"/>
      <c r="Z2184"/>
      <c r="AA2184"/>
      <c r="AB2184"/>
      <c r="AC2184"/>
      <c r="AD2184"/>
      <c r="AE2184"/>
      <c r="AF2184"/>
      <c r="AG2184"/>
      <c r="AH2184"/>
    </row>
    <row r="2185" spans="2:34" s="7" customFormat="1">
      <c r="B2185"/>
      <c r="C2185"/>
      <c r="D2185"/>
      <c r="E2185"/>
      <c r="F2185"/>
      <c r="G2185"/>
      <c r="H2185"/>
      <c r="I2185"/>
      <c r="J2185"/>
      <c r="K2185"/>
      <c r="L2185"/>
      <c r="M2185"/>
      <c r="N2185"/>
      <c r="O2185"/>
      <c r="P2185"/>
      <c r="Q2185"/>
      <c r="R2185"/>
      <c r="S2185"/>
      <c r="T2185"/>
      <c r="U2185"/>
      <c r="V2185"/>
      <c r="W2185"/>
      <c r="X2185"/>
      <c r="Y2185"/>
      <c r="Z2185"/>
      <c r="AA2185"/>
      <c r="AB2185"/>
      <c r="AC2185"/>
      <c r="AD2185"/>
      <c r="AE2185"/>
      <c r="AF2185"/>
      <c r="AG2185"/>
      <c r="AH2185"/>
    </row>
    <row r="2186" spans="2:34" s="7" customFormat="1">
      <c r="B2186"/>
      <c r="C2186"/>
      <c r="D2186"/>
      <c r="E2186"/>
      <c r="F2186"/>
      <c r="G2186"/>
      <c r="H2186"/>
      <c r="I2186"/>
      <c r="J2186"/>
      <c r="K2186"/>
      <c r="L2186"/>
      <c r="M2186"/>
      <c r="N2186"/>
      <c r="O2186"/>
      <c r="P2186"/>
      <c r="Q2186"/>
      <c r="R2186"/>
      <c r="S2186"/>
      <c r="T2186"/>
      <c r="U2186"/>
      <c r="V2186"/>
      <c r="W2186"/>
      <c r="X2186"/>
      <c r="Y2186"/>
      <c r="Z2186"/>
      <c r="AA2186"/>
      <c r="AB2186"/>
      <c r="AC2186"/>
      <c r="AD2186"/>
      <c r="AE2186"/>
      <c r="AF2186"/>
      <c r="AG2186"/>
      <c r="AH2186"/>
    </row>
    <row r="2187" spans="2:34" s="7" customFormat="1">
      <c r="B2187"/>
      <c r="C2187"/>
      <c r="D2187"/>
      <c r="E2187"/>
      <c r="F2187"/>
      <c r="G2187"/>
      <c r="H2187"/>
      <c r="I2187"/>
      <c r="J2187"/>
      <c r="K2187"/>
      <c r="L2187"/>
      <c r="M2187"/>
      <c r="N2187"/>
      <c r="O2187"/>
      <c r="P2187"/>
      <c r="Q2187"/>
      <c r="R2187"/>
      <c r="S2187"/>
      <c r="T2187"/>
      <c r="U2187"/>
      <c r="V2187"/>
      <c r="W2187"/>
      <c r="X2187"/>
      <c r="Y2187"/>
      <c r="Z2187"/>
      <c r="AA2187"/>
      <c r="AB2187"/>
      <c r="AC2187"/>
      <c r="AD2187"/>
      <c r="AE2187"/>
      <c r="AF2187"/>
      <c r="AG2187"/>
      <c r="AH2187"/>
    </row>
    <row r="2188" spans="2:34" s="7" customFormat="1">
      <c r="B2188"/>
      <c r="C2188"/>
      <c r="D2188"/>
      <c r="E2188"/>
      <c r="F2188"/>
      <c r="G2188"/>
      <c r="H2188"/>
      <c r="I2188"/>
      <c r="J2188"/>
      <c r="K2188"/>
      <c r="L2188"/>
      <c r="M2188"/>
      <c r="N2188"/>
      <c r="O2188"/>
      <c r="P2188"/>
      <c r="Q2188"/>
      <c r="R2188"/>
      <c r="S2188"/>
      <c r="T2188"/>
      <c r="U2188"/>
      <c r="V2188"/>
      <c r="W2188"/>
      <c r="X2188"/>
      <c r="Y2188"/>
      <c r="Z2188"/>
      <c r="AA2188"/>
      <c r="AB2188"/>
      <c r="AC2188"/>
      <c r="AD2188"/>
      <c r="AE2188"/>
      <c r="AF2188"/>
      <c r="AG2188"/>
      <c r="AH2188"/>
    </row>
    <row r="2189" spans="2:34" s="7" customFormat="1">
      <c r="B2189"/>
      <c r="C2189"/>
      <c r="D2189"/>
      <c r="E2189"/>
      <c r="F2189"/>
      <c r="G2189"/>
      <c r="H2189"/>
      <c r="I2189"/>
      <c r="J2189"/>
      <c r="K2189"/>
      <c r="L2189"/>
      <c r="M2189"/>
      <c r="N2189"/>
      <c r="O2189"/>
      <c r="P2189"/>
      <c r="Q2189"/>
      <c r="R2189"/>
      <c r="S2189"/>
      <c r="T2189"/>
      <c r="U2189"/>
      <c r="V2189"/>
      <c r="W2189"/>
      <c r="X2189"/>
      <c r="Y2189"/>
      <c r="Z2189"/>
      <c r="AA2189"/>
      <c r="AB2189"/>
      <c r="AC2189"/>
      <c r="AD2189"/>
      <c r="AE2189"/>
      <c r="AF2189"/>
      <c r="AG2189"/>
      <c r="AH2189"/>
    </row>
    <row r="2190" spans="2:34" s="7" customFormat="1">
      <c r="B2190"/>
      <c r="C2190"/>
      <c r="D2190"/>
      <c r="E2190"/>
      <c r="F2190"/>
      <c r="G2190"/>
      <c r="H2190"/>
      <c r="I2190"/>
      <c r="J2190"/>
      <c r="K2190"/>
      <c r="L2190"/>
      <c r="M2190"/>
      <c r="N2190"/>
      <c r="O2190"/>
      <c r="P2190"/>
      <c r="Q2190"/>
      <c r="R2190"/>
      <c r="S2190"/>
      <c r="T2190"/>
      <c r="U2190"/>
      <c r="V2190"/>
      <c r="W2190"/>
      <c r="X2190"/>
      <c r="Y2190"/>
      <c r="Z2190"/>
      <c r="AA2190"/>
      <c r="AB2190"/>
      <c r="AC2190"/>
      <c r="AD2190"/>
      <c r="AE2190"/>
      <c r="AF2190"/>
      <c r="AG2190"/>
      <c r="AH2190"/>
    </row>
    <row r="2191" spans="2:34" s="7" customFormat="1">
      <c r="B2191"/>
      <c r="C2191"/>
      <c r="D2191"/>
      <c r="E2191"/>
      <c r="F2191"/>
      <c r="G2191"/>
      <c r="H2191"/>
      <c r="I2191"/>
      <c r="J2191"/>
      <c r="K2191"/>
      <c r="L2191"/>
      <c r="M2191"/>
      <c r="N2191"/>
      <c r="O2191"/>
      <c r="P2191"/>
      <c r="Q2191"/>
      <c r="R2191"/>
      <c r="S2191"/>
      <c r="T2191"/>
      <c r="U2191"/>
      <c r="V2191"/>
      <c r="W2191"/>
      <c r="X2191"/>
      <c r="Y2191"/>
      <c r="Z2191"/>
      <c r="AA2191"/>
      <c r="AB2191"/>
      <c r="AC2191"/>
      <c r="AD2191"/>
      <c r="AE2191"/>
      <c r="AF2191"/>
      <c r="AG2191"/>
      <c r="AH2191"/>
    </row>
    <row r="2192" spans="2:34" s="7" customFormat="1">
      <c r="B2192"/>
      <c r="C2192"/>
      <c r="D2192"/>
      <c r="E2192"/>
      <c r="F2192"/>
      <c r="G2192"/>
      <c r="H2192"/>
      <c r="I2192"/>
      <c r="J2192"/>
      <c r="K2192"/>
      <c r="L2192"/>
      <c r="M2192"/>
      <c r="N2192"/>
      <c r="O2192"/>
      <c r="P2192"/>
      <c r="Q2192"/>
      <c r="R2192"/>
      <c r="S2192"/>
      <c r="T2192"/>
      <c r="U2192"/>
      <c r="V2192"/>
      <c r="W2192"/>
      <c r="X2192"/>
      <c r="Y2192"/>
      <c r="Z2192"/>
      <c r="AA2192"/>
      <c r="AB2192"/>
      <c r="AC2192"/>
      <c r="AD2192"/>
      <c r="AE2192"/>
      <c r="AF2192"/>
      <c r="AG2192"/>
      <c r="AH2192"/>
    </row>
    <row r="2193" spans="2:34" s="7" customFormat="1">
      <c r="B2193"/>
      <c r="C2193"/>
      <c r="D2193"/>
      <c r="E2193"/>
      <c r="F2193"/>
      <c r="G2193"/>
      <c r="H2193"/>
      <c r="I2193"/>
      <c r="J2193"/>
      <c r="K2193"/>
      <c r="L2193"/>
      <c r="M2193"/>
      <c r="N2193"/>
      <c r="O2193"/>
      <c r="P2193"/>
      <c r="Q2193"/>
      <c r="R2193"/>
      <c r="S2193"/>
      <c r="T2193"/>
      <c r="U2193"/>
      <c r="V2193"/>
      <c r="W2193"/>
      <c r="X2193"/>
      <c r="Y2193"/>
      <c r="Z2193"/>
      <c r="AA2193"/>
      <c r="AB2193"/>
      <c r="AC2193"/>
      <c r="AD2193"/>
      <c r="AE2193"/>
      <c r="AF2193"/>
      <c r="AG2193"/>
      <c r="AH2193"/>
    </row>
    <row r="2194" spans="2:34" s="7" customFormat="1">
      <c r="B2194"/>
      <c r="C2194"/>
      <c r="D2194"/>
      <c r="E2194"/>
      <c r="F2194"/>
      <c r="G2194"/>
      <c r="H2194"/>
      <c r="I2194"/>
      <c r="J2194"/>
      <c r="K2194"/>
      <c r="L2194"/>
      <c r="M2194"/>
      <c r="N2194"/>
      <c r="O2194"/>
      <c r="P2194"/>
      <c r="Q2194"/>
      <c r="R2194"/>
      <c r="S2194"/>
      <c r="T2194"/>
      <c r="U2194"/>
      <c r="V2194"/>
      <c r="W2194"/>
      <c r="X2194"/>
      <c r="Y2194"/>
      <c r="Z2194"/>
      <c r="AA2194"/>
      <c r="AB2194"/>
      <c r="AC2194"/>
      <c r="AD2194"/>
      <c r="AE2194"/>
      <c r="AF2194"/>
      <c r="AG2194"/>
      <c r="AH2194"/>
    </row>
    <row r="2195" spans="2:34" s="7" customFormat="1">
      <c r="B2195"/>
      <c r="C2195"/>
      <c r="D2195"/>
      <c r="E2195"/>
      <c r="F2195"/>
      <c r="G2195"/>
      <c r="H2195"/>
      <c r="I2195"/>
      <c r="J2195"/>
      <c r="K2195"/>
      <c r="L2195"/>
      <c r="M2195"/>
      <c r="N2195"/>
      <c r="O2195"/>
      <c r="P2195"/>
      <c r="Q2195"/>
      <c r="R2195"/>
      <c r="S2195"/>
      <c r="T2195"/>
      <c r="U2195"/>
      <c r="V2195"/>
      <c r="W2195"/>
      <c r="X2195"/>
      <c r="Y2195"/>
      <c r="Z2195"/>
      <c r="AA2195"/>
      <c r="AB2195"/>
      <c r="AC2195"/>
      <c r="AD2195"/>
      <c r="AE2195"/>
      <c r="AF2195"/>
      <c r="AG2195"/>
      <c r="AH2195"/>
    </row>
    <row r="2196" spans="2:34" s="7" customFormat="1">
      <c r="B2196"/>
      <c r="C2196"/>
      <c r="D2196"/>
      <c r="E2196"/>
      <c r="F2196"/>
      <c r="G2196"/>
      <c r="H2196"/>
      <c r="I2196"/>
      <c r="J2196"/>
      <c r="K2196"/>
      <c r="L2196"/>
      <c r="M2196"/>
      <c r="N2196"/>
      <c r="O2196"/>
      <c r="P2196"/>
      <c r="Q2196"/>
      <c r="R2196"/>
      <c r="S2196"/>
      <c r="T2196"/>
      <c r="U2196"/>
      <c r="V2196"/>
      <c r="W2196"/>
      <c r="X2196"/>
      <c r="Y2196"/>
      <c r="Z2196"/>
      <c r="AA2196"/>
      <c r="AB2196"/>
      <c r="AC2196"/>
      <c r="AD2196"/>
      <c r="AE2196"/>
      <c r="AF2196"/>
      <c r="AG2196"/>
      <c r="AH2196"/>
    </row>
    <row r="2197" spans="2:34" s="7" customFormat="1">
      <c r="B2197"/>
      <c r="C2197"/>
      <c r="D2197"/>
      <c r="E2197"/>
      <c r="F2197"/>
      <c r="G2197"/>
      <c r="H2197"/>
      <c r="I2197"/>
      <c r="J2197"/>
      <c r="K2197"/>
      <c r="L2197"/>
      <c r="M2197"/>
      <c r="N2197"/>
      <c r="O2197"/>
      <c r="P2197"/>
      <c r="Q2197"/>
      <c r="R2197"/>
      <c r="S2197"/>
      <c r="T2197"/>
      <c r="U2197"/>
      <c r="V2197"/>
      <c r="W2197"/>
      <c r="X2197"/>
      <c r="Y2197"/>
      <c r="Z2197"/>
      <c r="AA2197"/>
      <c r="AB2197"/>
      <c r="AC2197"/>
      <c r="AD2197"/>
      <c r="AE2197"/>
      <c r="AF2197"/>
      <c r="AG2197"/>
      <c r="AH2197"/>
    </row>
    <row r="2198" spans="2:34" s="7" customFormat="1">
      <c r="B2198"/>
      <c r="C2198"/>
      <c r="D2198"/>
      <c r="E2198"/>
      <c r="F2198"/>
      <c r="G2198"/>
      <c r="H2198"/>
      <c r="I2198"/>
      <c r="J2198"/>
      <c r="K2198"/>
      <c r="L2198"/>
      <c r="M2198"/>
      <c r="N2198"/>
      <c r="O2198"/>
      <c r="P2198"/>
      <c r="Q2198"/>
      <c r="R2198"/>
      <c r="S2198"/>
      <c r="T2198"/>
      <c r="U2198"/>
      <c r="V2198"/>
      <c r="W2198"/>
      <c r="X2198"/>
      <c r="Y2198"/>
      <c r="Z2198"/>
      <c r="AA2198"/>
      <c r="AB2198"/>
      <c r="AC2198"/>
      <c r="AD2198"/>
      <c r="AE2198"/>
      <c r="AF2198"/>
      <c r="AG2198"/>
      <c r="AH2198"/>
    </row>
    <row r="2199" spans="2:34" s="7" customFormat="1">
      <c r="B2199"/>
      <c r="C2199"/>
      <c r="D2199"/>
      <c r="E2199"/>
      <c r="F2199"/>
      <c r="G2199"/>
      <c r="H2199"/>
      <c r="I2199"/>
      <c r="J2199"/>
      <c r="K2199"/>
      <c r="L2199"/>
      <c r="M2199"/>
      <c r="N2199"/>
      <c r="O2199"/>
      <c r="P2199"/>
      <c r="Q2199"/>
      <c r="R2199"/>
      <c r="S2199"/>
      <c r="T2199"/>
      <c r="U2199"/>
      <c r="V2199"/>
      <c r="W2199"/>
      <c r="X2199"/>
      <c r="Y2199"/>
      <c r="Z2199"/>
      <c r="AA2199"/>
      <c r="AB2199"/>
      <c r="AC2199"/>
      <c r="AD2199"/>
      <c r="AE2199"/>
      <c r="AF2199"/>
      <c r="AG2199"/>
      <c r="AH2199"/>
    </row>
    <row r="2200" spans="2:34" s="7" customFormat="1">
      <c r="B2200"/>
      <c r="C2200"/>
      <c r="D2200"/>
      <c r="E2200"/>
      <c r="F2200"/>
      <c r="G2200"/>
      <c r="H2200"/>
      <c r="I2200"/>
      <c r="J2200"/>
      <c r="K2200"/>
      <c r="L2200"/>
      <c r="M2200"/>
      <c r="N2200"/>
      <c r="O2200"/>
      <c r="P2200"/>
      <c r="Q2200"/>
      <c r="R2200"/>
      <c r="S2200"/>
      <c r="T2200"/>
      <c r="U2200"/>
      <c r="V2200"/>
      <c r="W2200"/>
      <c r="X2200"/>
      <c r="Y2200"/>
      <c r="Z2200"/>
      <c r="AA2200"/>
      <c r="AB2200"/>
      <c r="AC2200"/>
      <c r="AD2200"/>
      <c r="AE2200"/>
      <c r="AF2200"/>
      <c r="AG2200"/>
      <c r="AH2200"/>
    </row>
    <row r="2201" spans="2:34" s="7" customFormat="1">
      <c r="B2201"/>
      <c r="C2201"/>
      <c r="D2201"/>
      <c r="E2201"/>
      <c r="F2201"/>
      <c r="G2201"/>
      <c r="H2201"/>
      <c r="I2201"/>
      <c r="J2201"/>
      <c r="K2201"/>
      <c r="L2201"/>
      <c r="M2201"/>
      <c r="N2201"/>
      <c r="O2201"/>
      <c r="P2201"/>
      <c r="Q2201"/>
      <c r="R2201"/>
      <c r="S2201"/>
      <c r="T2201"/>
      <c r="U2201"/>
      <c r="V2201"/>
      <c r="W2201"/>
      <c r="X2201"/>
      <c r="Y2201"/>
      <c r="Z2201"/>
      <c r="AA2201"/>
      <c r="AB2201"/>
      <c r="AC2201"/>
      <c r="AD2201"/>
      <c r="AE2201"/>
      <c r="AF2201"/>
      <c r="AG2201"/>
      <c r="AH2201"/>
    </row>
    <row r="2202" spans="2:34" s="7" customFormat="1">
      <c r="B2202"/>
      <c r="C2202"/>
      <c r="D2202"/>
      <c r="E2202"/>
      <c r="F2202"/>
      <c r="G2202"/>
      <c r="H2202"/>
      <c r="I2202"/>
      <c r="J2202"/>
      <c r="K2202"/>
      <c r="L2202"/>
      <c r="M2202"/>
      <c r="N2202"/>
      <c r="O2202"/>
      <c r="P2202"/>
      <c r="Q2202"/>
      <c r="R2202"/>
      <c r="S2202"/>
      <c r="T2202"/>
      <c r="U2202"/>
      <c r="V2202"/>
      <c r="W2202"/>
      <c r="X2202"/>
      <c r="Y2202"/>
      <c r="Z2202"/>
      <c r="AA2202"/>
      <c r="AB2202"/>
      <c r="AC2202"/>
      <c r="AD2202"/>
      <c r="AE2202"/>
      <c r="AF2202"/>
      <c r="AG2202"/>
      <c r="AH2202"/>
    </row>
    <row r="2203" spans="2:34" s="7" customFormat="1">
      <c r="B2203"/>
      <c r="C2203"/>
      <c r="D2203"/>
      <c r="E2203"/>
      <c r="F2203"/>
      <c r="G2203"/>
      <c r="H2203"/>
      <c r="I2203"/>
      <c r="J2203"/>
      <c r="K2203"/>
      <c r="L2203"/>
      <c r="M2203"/>
      <c r="N2203"/>
      <c r="O2203"/>
      <c r="P2203"/>
      <c r="Q2203"/>
      <c r="R2203"/>
      <c r="S2203"/>
      <c r="T2203"/>
      <c r="U2203"/>
      <c r="V2203"/>
      <c r="W2203"/>
      <c r="X2203"/>
      <c r="Y2203"/>
      <c r="Z2203"/>
      <c r="AA2203"/>
      <c r="AB2203"/>
      <c r="AC2203"/>
      <c r="AD2203"/>
      <c r="AE2203"/>
      <c r="AF2203"/>
      <c r="AG2203"/>
      <c r="AH2203"/>
    </row>
    <row r="2204" spans="2:34" s="7" customFormat="1">
      <c r="B2204"/>
      <c r="C2204"/>
      <c r="D2204"/>
      <c r="E2204"/>
      <c r="F2204"/>
      <c r="G2204"/>
      <c r="H2204"/>
      <c r="I2204"/>
      <c r="J2204"/>
      <c r="K2204"/>
      <c r="L2204"/>
      <c r="M2204"/>
      <c r="N2204"/>
      <c r="O2204"/>
      <c r="P2204"/>
      <c r="Q2204"/>
      <c r="R2204"/>
      <c r="S2204"/>
      <c r="T2204"/>
      <c r="U2204"/>
      <c r="V2204"/>
      <c r="W2204"/>
      <c r="X2204"/>
      <c r="Y2204"/>
      <c r="Z2204"/>
      <c r="AA2204"/>
      <c r="AB2204"/>
      <c r="AC2204"/>
      <c r="AD2204"/>
      <c r="AE2204"/>
      <c r="AF2204"/>
      <c r="AG2204"/>
      <c r="AH2204"/>
    </row>
    <row r="2205" spans="2:34" s="7" customFormat="1">
      <c r="B2205"/>
      <c r="C2205"/>
      <c r="D2205"/>
      <c r="E2205"/>
      <c r="F2205"/>
      <c r="G2205"/>
      <c r="H2205"/>
      <c r="I2205"/>
      <c r="J2205"/>
      <c r="K2205"/>
      <c r="L2205"/>
      <c r="M2205"/>
      <c r="N2205"/>
      <c r="O2205"/>
      <c r="P2205"/>
      <c r="Q2205"/>
      <c r="R2205"/>
      <c r="S2205"/>
      <c r="T2205"/>
      <c r="U2205"/>
      <c r="V2205"/>
      <c r="W2205"/>
      <c r="X2205"/>
      <c r="Y2205"/>
      <c r="Z2205"/>
      <c r="AA2205"/>
      <c r="AB2205"/>
      <c r="AC2205"/>
      <c r="AD2205"/>
      <c r="AE2205"/>
      <c r="AF2205"/>
      <c r="AG2205"/>
      <c r="AH2205"/>
    </row>
    <row r="2206" spans="2:34" s="7" customFormat="1">
      <c r="B2206"/>
      <c r="C2206"/>
      <c r="D2206"/>
      <c r="E2206"/>
      <c r="F2206"/>
      <c r="G2206"/>
      <c r="H2206"/>
      <c r="I2206"/>
      <c r="J2206"/>
      <c r="K2206"/>
      <c r="L2206"/>
      <c r="M2206"/>
      <c r="N2206"/>
      <c r="O2206"/>
      <c r="P2206"/>
      <c r="Q2206"/>
      <c r="R2206"/>
      <c r="S2206"/>
      <c r="T2206"/>
      <c r="U2206"/>
      <c r="V2206"/>
      <c r="W2206"/>
      <c r="X2206"/>
      <c r="Y2206"/>
      <c r="Z2206"/>
      <c r="AA2206"/>
      <c r="AB2206"/>
      <c r="AC2206"/>
      <c r="AD2206"/>
      <c r="AE2206"/>
      <c r="AF2206"/>
      <c r="AG2206"/>
      <c r="AH2206"/>
    </row>
    <row r="2207" spans="2:34" s="7" customFormat="1">
      <c r="B2207"/>
      <c r="C2207"/>
      <c r="D2207"/>
      <c r="E2207"/>
      <c r="F2207"/>
      <c r="G2207"/>
      <c r="H2207"/>
      <c r="I2207"/>
      <c r="J2207"/>
      <c r="K2207"/>
      <c r="L2207"/>
      <c r="M2207"/>
      <c r="N2207"/>
      <c r="O2207"/>
      <c r="P2207"/>
      <c r="Q2207"/>
      <c r="R2207"/>
      <c r="S2207"/>
      <c r="T2207"/>
      <c r="U2207"/>
      <c r="V2207"/>
      <c r="W2207"/>
      <c r="X2207"/>
      <c r="Y2207"/>
      <c r="Z2207"/>
      <c r="AA2207"/>
      <c r="AB2207"/>
      <c r="AC2207"/>
      <c r="AD2207"/>
      <c r="AE2207"/>
      <c r="AF2207"/>
      <c r="AG2207"/>
      <c r="AH2207"/>
    </row>
    <row r="2208" spans="2:34" s="7" customFormat="1">
      <c r="B2208"/>
      <c r="C2208"/>
      <c r="D2208"/>
      <c r="E2208"/>
      <c r="F2208"/>
      <c r="G2208"/>
      <c r="H2208"/>
      <c r="I2208"/>
      <c r="J2208"/>
      <c r="K2208"/>
      <c r="L2208"/>
      <c r="M2208"/>
      <c r="N2208"/>
      <c r="O2208"/>
      <c r="P2208"/>
      <c r="Q2208"/>
      <c r="R2208"/>
      <c r="S2208"/>
      <c r="T2208"/>
      <c r="U2208"/>
      <c r="V2208"/>
      <c r="W2208"/>
      <c r="X2208"/>
      <c r="Y2208"/>
      <c r="Z2208"/>
      <c r="AA2208"/>
      <c r="AB2208"/>
      <c r="AC2208"/>
      <c r="AD2208"/>
      <c r="AE2208"/>
      <c r="AF2208"/>
      <c r="AG2208"/>
      <c r="AH2208"/>
    </row>
    <row r="2209" spans="2:34" s="7" customFormat="1">
      <c r="B2209"/>
      <c r="C2209"/>
      <c r="D2209"/>
      <c r="E2209"/>
      <c r="F2209"/>
      <c r="G2209"/>
      <c r="H2209"/>
      <c r="I2209"/>
      <c r="J2209"/>
      <c r="K2209"/>
      <c r="L2209"/>
      <c r="M2209"/>
      <c r="N2209"/>
      <c r="O2209"/>
      <c r="P2209"/>
      <c r="Q2209"/>
      <c r="R2209"/>
      <c r="S2209"/>
      <c r="T2209"/>
      <c r="U2209"/>
      <c r="V2209"/>
      <c r="W2209"/>
      <c r="X2209"/>
      <c r="Y2209"/>
      <c r="Z2209"/>
      <c r="AA2209"/>
      <c r="AB2209"/>
      <c r="AC2209"/>
      <c r="AD2209"/>
      <c r="AE2209"/>
      <c r="AF2209"/>
      <c r="AG2209"/>
      <c r="AH2209"/>
    </row>
    <row r="2210" spans="2:34" s="7" customFormat="1">
      <c r="B2210"/>
      <c r="C2210"/>
      <c r="D2210"/>
      <c r="E2210"/>
      <c r="F2210"/>
      <c r="G2210"/>
      <c r="H2210"/>
      <c r="I2210"/>
      <c r="J2210"/>
      <c r="K2210"/>
      <c r="L2210"/>
      <c r="M2210"/>
      <c r="N2210"/>
      <c r="O2210"/>
      <c r="P2210"/>
      <c r="Q2210"/>
      <c r="R2210"/>
      <c r="S2210"/>
      <c r="T2210"/>
      <c r="U2210"/>
      <c r="V2210"/>
      <c r="W2210"/>
      <c r="X2210"/>
      <c r="Y2210"/>
      <c r="Z2210"/>
      <c r="AA2210"/>
      <c r="AB2210"/>
      <c r="AC2210"/>
      <c r="AD2210"/>
      <c r="AE2210"/>
      <c r="AF2210"/>
      <c r="AG2210"/>
      <c r="AH2210"/>
    </row>
    <row r="2211" spans="2:34" s="7" customFormat="1">
      <c r="B2211"/>
      <c r="C2211"/>
      <c r="D2211"/>
      <c r="E2211"/>
      <c r="F2211"/>
      <c r="G2211"/>
      <c r="H2211"/>
      <c r="I2211"/>
      <c r="J2211"/>
      <c r="K2211"/>
      <c r="L2211"/>
      <c r="M2211"/>
      <c r="N2211"/>
      <c r="O2211"/>
      <c r="P2211"/>
      <c r="Q2211"/>
      <c r="R2211"/>
      <c r="S2211"/>
      <c r="T2211"/>
      <c r="U2211"/>
      <c r="V2211"/>
      <c r="W2211"/>
      <c r="X2211"/>
      <c r="Y2211"/>
      <c r="Z2211"/>
      <c r="AA2211"/>
      <c r="AB2211"/>
      <c r="AC2211"/>
      <c r="AD2211"/>
      <c r="AE2211"/>
      <c r="AF2211"/>
      <c r="AG2211"/>
      <c r="AH2211"/>
    </row>
    <row r="2212" spans="2:34" s="7" customFormat="1">
      <c r="B2212"/>
      <c r="C2212"/>
      <c r="D2212"/>
      <c r="E2212"/>
      <c r="F2212"/>
      <c r="G2212"/>
      <c r="H2212"/>
      <c r="I2212"/>
      <c r="J2212"/>
      <c r="K2212"/>
      <c r="L2212"/>
      <c r="M2212"/>
      <c r="N2212"/>
      <c r="O2212"/>
      <c r="P2212"/>
      <c r="Q2212"/>
      <c r="R2212"/>
      <c r="S2212"/>
      <c r="T2212"/>
      <c r="U2212"/>
      <c r="V2212"/>
      <c r="W2212"/>
      <c r="X2212"/>
      <c r="Y2212"/>
      <c r="Z2212"/>
      <c r="AA2212"/>
      <c r="AB2212"/>
      <c r="AC2212"/>
      <c r="AD2212"/>
      <c r="AE2212"/>
      <c r="AF2212"/>
      <c r="AG2212"/>
      <c r="AH2212"/>
    </row>
    <row r="2213" spans="2:34" s="7" customFormat="1">
      <c r="B2213"/>
      <c r="C2213"/>
      <c r="D2213"/>
      <c r="E2213"/>
      <c r="F2213"/>
      <c r="G2213"/>
      <c r="H2213"/>
      <c r="I2213"/>
      <c r="J2213"/>
      <c r="K2213"/>
      <c r="L2213"/>
      <c r="M2213"/>
      <c r="N2213"/>
      <c r="O2213"/>
      <c r="P2213"/>
      <c r="Q2213"/>
      <c r="R2213"/>
      <c r="S2213"/>
      <c r="T2213"/>
      <c r="U2213"/>
      <c r="V2213"/>
      <c r="W2213"/>
      <c r="X2213"/>
      <c r="Y2213"/>
      <c r="Z2213"/>
      <c r="AA2213"/>
      <c r="AB2213"/>
      <c r="AC2213"/>
      <c r="AD2213"/>
      <c r="AE2213"/>
      <c r="AF2213"/>
      <c r="AG2213"/>
      <c r="AH2213"/>
    </row>
    <row r="2214" spans="2:34" s="7" customFormat="1">
      <c r="B2214"/>
      <c r="C2214"/>
      <c r="D2214"/>
      <c r="E2214"/>
      <c r="F2214"/>
      <c r="G2214"/>
      <c r="H2214"/>
      <c r="I2214"/>
      <c r="J2214"/>
      <c r="K2214"/>
      <c r="L2214"/>
      <c r="M2214"/>
      <c r="N2214"/>
      <c r="O2214"/>
      <c r="P2214"/>
      <c r="Q2214"/>
      <c r="R2214"/>
      <c r="S2214"/>
      <c r="T2214"/>
      <c r="U2214"/>
      <c r="V2214"/>
      <c r="W2214"/>
      <c r="X2214"/>
      <c r="Y2214"/>
      <c r="Z2214"/>
      <c r="AA2214"/>
      <c r="AB2214"/>
      <c r="AC2214"/>
      <c r="AD2214"/>
      <c r="AE2214"/>
      <c r="AF2214"/>
      <c r="AG2214"/>
      <c r="AH2214"/>
    </row>
    <row r="2215" spans="2:34" s="7" customFormat="1">
      <c r="B2215"/>
      <c r="C2215"/>
      <c r="D2215"/>
      <c r="E2215"/>
      <c r="F2215"/>
      <c r="G2215"/>
      <c r="H2215"/>
      <c r="I2215"/>
      <c r="J2215"/>
      <c r="K2215"/>
      <c r="L2215"/>
      <c r="M2215"/>
      <c r="N2215"/>
      <c r="O2215"/>
      <c r="P2215"/>
      <c r="Q2215"/>
      <c r="R2215"/>
      <c r="S2215"/>
      <c r="T2215"/>
      <c r="U2215"/>
      <c r="V2215"/>
      <c r="W2215"/>
      <c r="X2215"/>
      <c r="Y2215"/>
      <c r="Z2215"/>
      <c r="AA2215"/>
      <c r="AB2215"/>
      <c r="AC2215"/>
      <c r="AD2215"/>
      <c r="AE2215"/>
      <c r="AF2215"/>
      <c r="AG2215"/>
      <c r="AH2215"/>
    </row>
    <row r="2216" spans="2:34" s="7" customFormat="1">
      <c r="B2216"/>
      <c r="C2216"/>
      <c r="D2216"/>
      <c r="E2216"/>
      <c r="F2216"/>
      <c r="G2216"/>
      <c r="H2216"/>
      <c r="I2216"/>
      <c r="J2216"/>
      <c r="K2216"/>
      <c r="L2216"/>
      <c r="M2216"/>
      <c r="N2216"/>
      <c r="O2216"/>
      <c r="P2216"/>
      <c r="Q2216"/>
      <c r="R2216"/>
      <c r="S2216"/>
      <c r="T2216"/>
      <c r="U2216"/>
      <c r="V2216"/>
      <c r="W2216"/>
      <c r="X2216"/>
      <c r="Y2216"/>
      <c r="Z2216"/>
      <c r="AA2216"/>
      <c r="AB2216"/>
      <c r="AC2216"/>
      <c r="AD2216"/>
      <c r="AE2216"/>
      <c r="AF2216"/>
      <c r="AG2216"/>
      <c r="AH2216"/>
    </row>
    <row r="2217" spans="2:34" s="7" customFormat="1">
      <c r="B2217"/>
      <c r="C2217"/>
      <c r="D2217"/>
      <c r="E2217"/>
      <c r="F2217"/>
      <c r="G2217"/>
      <c r="H2217"/>
      <c r="I2217"/>
      <c r="J2217"/>
      <c r="K2217"/>
      <c r="L2217"/>
      <c r="M2217"/>
      <c r="N2217"/>
      <c r="O2217"/>
      <c r="P2217"/>
      <c r="Q2217"/>
      <c r="R2217"/>
      <c r="S2217"/>
      <c r="T2217"/>
      <c r="U2217"/>
      <c r="V2217"/>
      <c r="W2217"/>
      <c r="X2217"/>
      <c r="Y2217"/>
      <c r="Z2217"/>
      <c r="AA2217"/>
      <c r="AB2217"/>
      <c r="AC2217"/>
      <c r="AD2217"/>
      <c r="AE2217"/>
      <c r="AF2217"/>
      <c r="AG2217"/>
      <c r="AH2217"/>
    </row>
    <row r="2218" spans="2:34" s="7" customFormat="1">
      <c r="B2218"/>
      <c r="C2218"/>
      <c r="D2218"/>
      <c r="E2218"/>
      <c r="F2218"/>
      <c r="G2218"/>
      <c r="H2218"/>
      <c r="I2218"/>
      <c r="J2218"/>
      <c r="K2218"/>
      <c r="L2218"/>
      <c r="M2218"/>
      <c r="N2218"/>
      <c r="O2218"/>
      <c r="P2218"/>
      <c r="Q2218"/>
      <c r="R2218"/>
      <c r="S2218"/>
      <c r="T2218"/>
      <c r="U2218"/>
      <c r="V2218"/>
      <c r="W2218"/>
      <c r="X2218"/>
      <c r="Y2218"/>
      <c r="Z2218"/>
      <c r="AA2218"/>
      <c r="AB2218"/>
      <c r="AC2218"/>
      <c r="AD2218"/>
      <c r="AE2218"/>
      <c r="AF2218"/>
      <c r="AG2218"/>
      <c r="AH2218"/>
    </row>
    <row r="2219" spans="2:34" s="7" customFormat="1">
      <c r="B2219"/>
      <c r="C2219"/>
      <c r="D2219"/>
      <c r="E2219"/>
      <c r="F2219"/>
      <c r="G2219"/>
      <c r="H2219"/>
      <c r="I2219"/>
      <c r="J2219"/>
      <c r="K2219"/>
      <c r="L2219"/>
      <c r="M2219"/>
      <c r="N2219"/>
      <c r="O2219"/>
      <c r="P2219"/>
      <c r="Q2219"/>
      <c r="R2219"/>
      <c r="S2219"/>
      <c r="T2219"/>
      <c r="U2219"/>
      <c r="V2219"/>
      <c r="W2219"/>
      <c r="X2219"/>
      <c r="Y2219"/>
      <c r="Z2219"/>
      <c r="AA2219"/>
      <c r="AB2219"/>
      <c r="AC2219"/>
      <c r="AD2219"/>
      <c r="AE2219"/>
      <c r="AF2219"/>
      <c r="AG2219"/>
      <c r="AH2219"/>
    </row>
    <row r="2220" spans="2:34" s="7" customFormat="1">
      <c r="B2220"/>
      <c r="C2220"/>
      <c r="D2220"/>
      <c r="E2220"/>
      <c r="F2220"/>
      <c r="G2220"/>
      <c r="H2220"/>
      <c r="I2220"/>
      <c r="J2220"/>
      <c r="K2220"/>
      <c r="L2220"/>
      <c r="M2220"/>
      <c r="N2220"/>
      <c r="O2220"/>
      <c r="P2220"/>
      <c r="Q2220"/>
      <c r="R2220"/>
      <c r="S2220"/>
      <c r="T2220"/>
      <c r="U2220"/>
      <c r="V2220"/>
      <c r="W2220"/>
      <c r="X2220"/>
      <c r="Y2220"/>
      <c r="Z2220"/>
      <c r="AA2220"/>
      <c r="AB2220"/>
      <c r="AC2220"/>
      <c r="AD2220"/>
      <c r="AE2220"/>
      <c r="AF2220"/>
      <c r="AG2220"/>
      <c r="AH2220"/>
    </row>
    <row r="2221" spans="2:34" s="7" customFormat="1">
      <c r="B2221"/>
      <c r="C2221"/>
      <c r="D2221"/>
      <c r="E2221"/>
      <c r="F2221"/>
      <c r="G2221"/>
      <c r="H2221"/>
      <c r="I2221"/>
      <c r="J2221"/>
      <c r="K2221"/>
      <c r="L2221"/>
      <c r="M2221"/>
      <c r="N2221"/>
      <c r="O2221"/>
      <c r="P2221"/>
      <c r="Q2221"/>
      <c r="R2221"/>
      <c r="S2221"/>
      <c r="T2221"/>
      <c r="U2221"/>
      <c r="V2221"/>
      <c r="W2221"/>
      <c r="X2221"/>
      <c r="Y2221"/>
      <c r="Z2221"/>
      <c r="AA2221"/>
      <c r="AB2221"/>
      <c r="AC2221"/>
      <c r="AD2221"/>
      <c r="AE2221"/>
      <c r="AF2221"/>
      <c r="AG2221"/>
      <c r="AH2221"/>
    </row>
    <row r="2222" spans="2:34" s="7" customFormat="1">
      <c r="B2222"/>
      <c r="C2222"/>
      <c r="D2222"/>
      <c r="E2222"/>
      <c r="F2222"/>
      <c r="G2222"/>
      <c r="H2222"/>
      <c r="I2222"/>
      <c r="J2222"/>
      <c r="K2222"/>
      <c r="L2222"/>
      <c r="M2222"/>
      <c r="N2222"/>
      <c r="O2222"/>
      <c r="P2222"/>
      <c r="Q2222"/>
      <c r="R2222"/>
      <c r="S2222"/>
      <c r="T2222"/>
      <c r="U2222"/>
      <c r="V2222"/>
      <c r="W2222"/>
      <c r="X2222"/>
      <c r="Y2222"/>
      <c r="Z2222"/>
      <c r="AA2222"/>
      <c r="AB2222"/>
      <c r="AC2222"/>
      <c r="AD2222"/>
      <c r="AE2222"/>
      <c r="AF2222"/>
      <c r="AG2222"/>
      <c r="AH2222"/>
    </row>
    <row r="2223" spans="2:34" s="7" customFormat="1">
      <c r="B2223"/>
      <c r="C2223"/>
      <c r="D2223"/>
      <c r="E2223"/>
      <c r="F2223"/>
      <c r="G2223"/>
      <c r="H2223"/>
      <c r="I2223"/>
      <c r="J2223"/>
      <c r="K2223"/>
      <c r="L2223"/>
      <c r="M2223"/>
      <c r="N2223"/>
      <c r="O2223"/>
      <c r="P2223"/>
      <c r="Q2223"/>
      <c r="R2223"/>
      <c r="S2223"/>
      <c r="T2223"/>
      <c r="U2223"/>
      <c r="V2223"/>
      <c r="W2223"/>
      <c r="X2223"/>
      <c r="Y2223"/>
      <c r="Z2223"/>
      <c r="AA2223"/>
      <c r="AB2223"/>
      <c r="AC2223"/>
      <c r="AD2223"/>
      <c r="AE2223"/>
      <c r="AF2223"/>
      <c r="AG2223"/>
      <c r="AH2223"/>
    </row>
    <row r="2224" spans="2:34" s="7" customFormat="1">
      <c r="B2224"/>
      <c r="C2224"/>
      <c r="D2224"/>
      <c r="E2224"/>
      <c r="F2224"/>
      <c r="G2224"/>
      <c r="H2224"/>
      <c r="I2224"/>
      <c r="J2224"/>
      <c r="K2224"/>
      <c r="L2224"/>
      <c r="M2224"/>
      <c r="N2224"/>
      <c r="O2224"/>
      <c r="P2224"/>
      <c r="Q2224"/>
      <c r="R2224"/>
      <c r="S2224"/>
      <c r="T2224"/>
      <c r="U2224"/>
      <c r="V2224"/>
      <c r="W2224"/>
      <c r="X2224"/>
      <c r="Y2224"/>
      <c r="Z2224"/>
      <c r="AA2224"/>
      <c r="AB2224"/>
      <c r="AC2224"/>
      <c r="AD2224"/>
      <c r="AE2224"/>
      <c r="AF2224"/>
      <c r="AG2224"/>
      <c r="AH2224"/>
    </row>
    <row r="2225" spans="2:34" s="7" customFormat="1">
      <c r="B2225"/>
      <c r="C2225"/>
      <c r="D2225"/>
      <c r="E2225"/>
      <c r="F2225"/>
      <c r="G2225"/>
      <c r="H2225"/>
      <c r="I2225"/>
      <c r="J2225"/>
      <c r="K2225"/>
      <c r="L2225"/>
      <c r="M2225"/>
      <c r="N2225"/>
      <c r="O2225"/>
      <c r="P2225"/>
      <c r="Q2225"/>
      <c r="R2225"/>
      <c r="S2225"/>
      <c r="T2225"/>
      <c r="U2225"/>
      <c r="V2225"/>
      <c r="W2225"/>
      <c r="X2225"/>
      <c r="Y2225"/>
      <c r="Z2225"/>
      <c r="AA2225"/>
      <c r="AB2225"/>
      <c r="AC2225"/>
      <c r="AD2225"/>
      <c r="AE2225"/>
      <c r="AF2225"/>
      <c r="AG2225"/>
      <c r="AH2225"/>
    </row>
    <row r="2226" spans="2:34" s="7" customFormat="1">
      <c r="B2226"/>
      <c r="C2226"/>
      <c r="D2226"/>
      <c r="E2226"/>
      <c r="F2226"/>
      <c r="G2226"/>
      <c r="H2226"/>
      <c r="I2226"/>
      <c r="J2226"/>
      <c r="K2226"/>
      <c r="L2226"/>
      <c r="M2226"/>
      <c r="N2226"/>
      <c r="O2226"/>
      <c r="P2226"/>
      <c r="Q2226"/>
      <c r="R2226"/>
      <c r="S2226"/>
      <c r="T2226"/>
      <c r="U2226"/>
      <c r="V2226"/>
      <c r="W2226"/>
      <c r="X2226"/>
      <c r="Y2226"/>
      <c r="Z2226"/>
      <c r="AA2226"/>
      <c r="AB2226"/>
      <c r="AC2226"/>
      <c r="AD2226"/>
      <c r="AE2226"/>
      <c r="AF2226"/>
      <c r="AG2226"/>
      <c r="AH2226"/>
    </row>
    <row r="2227" spans="2:34" s="7" customFormat="1">
      <c r="B2227"/>
      <c r="C2227"/>
      <c r="D2227"/>
      <c r="E2227"/>
      <c r="F2227"/>
      <c r="G2227"/>
      <c r="H2227"/>
      <c r="I2227"/>
      <c r="J2227"/>
      <c r="K2227"/>
      <c r="L2227"/>
      <c r="M2227"/>
      <c r="N2227"/>
      <c r="O2227"/>
      <c r="P2227"/>
      <c r="Q2227"/>
      <c r="R2227"/>
      <c r="S2227"/>
      <c r="T2227"/>
      <c r="U2227"/>
      <c r="V2227"/>
      <c r="W2227"/>
      <c r="X2227"/>
      <c r="Y2227"/>
      <c r="Z2227"/>
      <c r="AA2227"/>
      <c r="AB2227"/>
      <c r="AC2227"/>
      <c r="AD2227"/>
      <c r="AE2227"/>
      <c r="AF2227"/>
      <c r="AG2227"/>
      <c r="AH2227"/>
    </row>
    <row r="2228" spans="2:34" s="7" customFormat="1">
      <c r="B2228"/>
      <c r="C2228"/>
      <c r="D2228"/>
      <c r="E2228"/>
      <c r="F2228"/>
      <c r="G2228"/>
      <c r="H2228"/>
      <c r="I2228"/>
      <c r="J2228"/>
      <c r="K2228"/>
      <c r="L2228"/>
      <c r="M2228"/>
      <c r="N2228"/>
      <c r="O2228"/>
      <c r="P2228"/>
      <c r="Q2228"/>
      <c r="R2228"/>
      <c r="S2228"/>
      <c r="T2228"/>
      <c r="U2228"/>
      <c r="V2228"/>
      <c r="W2228"/>
      <c r="X2228"/>
      <c r="Y2228"/>
      <c r="Z2228"/>
      <c r="AA2228"/>
      <c r="AB2228"/>
      <c r="AC2228"/>
      <c r="AD2228"/>
      <c r="AE2228"/>
      <c r="AF2228"/>
      <c r="AG2228"/>
      <c r="AH2228"/>
    </row>
    <row r="2229" spans="2:34" s="7" customFormat="1">
      <c r="B2229"/>
      <c r="C2229"/>
      <c r="D2229"/>
      <c r="E2229"/>
      <c r="F2229"/>
      <c r="G2229"/>
      <c r="H2229"/>
      <c r="I2229"/>
      <c r="J2229"/>
      <c r="K2229"/>
      <c r="L2229"/>
      <c r="M2229"/>
      <c r="N2229"/>
      <c r="O2229"/>
      <c r="P2229"/>
      <c r="Q2229"/>
      <c r="R2229"/>
      <c r="S2229"/>
      <c r="T2229"/>
      <c r="U2229"/>
      <c r="V2229"/>
      <c r="W2229"/>
      <c r="X2229"/>
      <c r="Y2229"/>
      <c r="Z2229"/>
      <c r="AA2229"/>
      <c r="AB2229"/>
      <c r="AC2229"/>
      <c r="AD2229"/>
      <c r="AE2229"/>
      <c r="AF2229"/>
      <c r="AG2229"/>
      <c r="AH2229"/>
    </row>
    <row r="2230" spans="2:34" s="7" customFormat="1">
      <c r="B2230"/>
      <c r="C2230"/>
      <c r="D2230"/>
      <c r="E2230"/>
      <c r="F2230"/>
      <c r="G2230"/>
      <c r="H2230"/>
      <c r="I2230"/>
      <c r="J2230"/>
      <c r="K2230"/>
      <c r="L2230"/>
      <c r="M2230"/>
      <c r="N2230"/>
      <c r="O2230"/>
      <c r="P2230"/>
      <c r="Q2230"/>
      <c r="R2230"/>
      <c r="S2230"/>
      <c r="T2230"/>
      <c r="U2230"/>
      <c r="V2230"/>
      <c r="W2230"/>
      <c r="X2230"/>
      <c r="Y2230"/>
      <c r="Z2230"/>
      <c r="AA2230"/>
      <c r="AB2230"/>
      <c r="AC2230"/>
      <c r="AD2230"/>
      <c r="AE2230"/>
      <c r="AF2230"/>
      <c r="AG2230"/>
      <c r="AH2230"/>
    </row>
    <row r="2231" spans="2:34" s="7" customFormat="1">
      <c r="B2231"/>
      <c r="C2231"/>
      <c r="D2231"/>
      <c r="E2231"/>
      <c r="F2231"/>
      <c r="G2231"/>
      <c r="H2231"/>
      <c r="I2231"/>
      <c r="J2231"/>
      <c r="K2231"/>
      <c r="L2231"/>
      <c r="M2231"/>
      <c r="N2231"/>
      <c r="O2231"/>
      <c r="P2231"/>
      <c r="Q2231"/>
      <c r="R2231"/>
      <c r="S2231"/>
      <c r="T2231"/>
      <c r="U2231"/>
      <c r="V2231"/>
      <c r="W2231"/>
      <c r="X2231"/>
      <c r="Y2231"/>
      <c r="Z2231"/>
      <c r="AA2231"/>
      <c r="AB2231"/>
      <c r="AC2231"/>
      <c r="AD2231"/>
      <c r="AE2231"/>
      <c r="AF2231"/>
      <c r="AG2231"/>
      <c r="AH2231"/>
    </row>
    <row r="2232" spans="2:34" s="7" customFormat="1">
      <c r="B2232"/>
      <c r="C2232"/>
      <c r="D2232"/>
      <c r="E2232"/>
      <c r="F2232"/>
      <c r="G2232"/>
      <c r="H2232"/>
      <c r="I2232"/>
      <c r="J2232"/>
      <c r="K2232"/>
      <c r="L2232"/>
      <c r="M2232"/>
      <c r="N2232"/>
      <c r="O2232"/>
      <c r="P2232"/>
      <c r="Q2232"/>
      <c r="R2232"/>
      <c r="S2232"/>
      <c r="T2232"/>
      <c r="U2232"/>
      <c r="V2232"/>
      <c r="W2232"/>
      <c r="X2232"/>
      <c r="Y2232"/>
      <c r="Z2232"/>
      <c r="AA2232"/>
      <c r="AB2232"/>
      <c r="AC2232"/>
      <c r="AD2232"/>
      <c r="AE2232"/>
      <c r="AF2232"/>
      <c r="AG2232"/>
      <c r="AH2232"/>
    </row>
    <row r="2233" spans="2:34" s="7" customFormat="1">
      <c r="B2233"/>
      <c r="C2233"/>
      <c r="D2233"/>
      <c r="E2233"/>
      <c r="F2233"/>
      <c r="G2233"/>
      <c r="H2233"/>
      <c r="I2233"/>
      <c r="J2233"/>
      <c r="K2233"/>
      <c r="L2233"/>
      <c r="M2233"/>
      <c r="N2233"/>
      <c r="O2233"/>
      <c r="P2233"/>
      <c r="Q2233"/>
      <c r="R2233"/>
      <c r="S2233"/>
      <c r="T2233"/>
      <c r="U2233"/>
      <c r="V2233"/>
      <c r="W2233"/>
      <c r="X2233"/>
      <c r="Y2233"/>
      <c r="Z2233"/>
      <c r="AA2233"/>
      <c r="AB2233"/>
      <c r="AC2233"/>
      <c r="AD2233"/>
      <c r="AE2233"/>
      <c r="AF2233"/>
      <c r="AG2233"/>
      <c r="AH2233"/>
    </row>
    <row r="2234" spans="2:34" s="7" customFormat="1">
      <c r="B2234"/>
      <c r="C2234"/>
      <c r="D2234"/>
      <c r="E2234"/>
      <c r="F2234"/>
      <c r="G2234"/>
      <c r="H2234"/>
      <c r="I2234"/>
      <c r="J2234"/>
      <c r="K2234"/>
      <c r="L2234"/>
      <c r="M2234"/>
      <c r="N2234"/>
      <c r="O2234"/>
      <c r="P2234"/>
      <c r="Q2234"/>
      <c r="R2234"/>
      <c r="S2234"/>
      <c r="T2234"/>
      <c r="U2234"/>
      <c r="V2234"/>
      <c r="W2234"/>
      <c r="X2234"/>
      <c r="Y2234"/>
      <c r="Z2234"/>
      <c r="AA2234"/>
      <c r="AB2234"/>
      <c r="AC2234"/>
      <c r="AD2234"/>
      <c r="AE2234"/>
      <c r="AF2234"/>
      <c r="AG2234"/>
      <c r="AH2234"/>
    </row>
    <row r="2235" spans="2:34" s="7" customFormat="1">
      <c r="B2235"/>
      <c r="C2235"/>
      <c r="D2235"/>
      <c r="E2235"/>
      <c r="F2235"/>
      <c r="G2235"/>
      <c r="H2235"/>
      <c r="I2235"/>
      <c r="J2235"/>
      <c r="K2235"/>
      <c r="L2235"/>
      <c r="M2235"/>
      <c r="N2235"/>
      <c r="O2235"/>
      <c r="P2235"/>
      <c r="Q2235"/>
      <c r="R2235"/>
      <c r="S2235"/>
      <c r="T2235"/>
      <c r="U2235"/>
      <c r="V2235"/>
      <c r="W2235"/>
      <c r="X2235"/>
      <c r="Y2235"/>
      <c r="Z2235"/>
      <c r="AA2235"/>
      <c r="AB2235"/>
      <c r="AC2235"/>
      <c r="AD2235"/>
      <c r="AE2235"/>
      <c r="AF2235"/>
      <c r="AG2235"/>
      <c r="AH2235"/>
    </row>
    <row r="2236" spans="2:34" s="7" customFormat="1">
      <c r="B2236"/>
      <c r="C2236"/>
      <c r="D2236"/>
      <c r="E2236"/>
      <c r="F2236"/>
      <c r="G2236"/>
      <c r="H2236"/>
      <c r="I2236"/>
      <c r="J2236"/>
      <c r="K2236"/>
      <c r="L2236"/>
      <c r="M2236"/>
      <c r="N2236"/>
      <c r="O2236"/>
      <c r="P2236"/>
      <c r="Q2236"/>
      <c r="R2236"/>
      <c r="S2236"/>
      <c r="T2236"/>
      <c r="U2236"/>
      <c r="V2236"/>
      <c r="W2236"/>
      <c r="X2236"/>
      <c r="Y2236"/>
      <c r="Z2236"/>
      <c r="AA2236"/>
      <c r="AB2236"/>
      <c r="AC2236"/>
      <c r="AD2236"/>
      <c r="AE2236"/>
      <c r="AF2236"/>
      <c r="AG2236"/>
      <c r="AH2236"/>
    </row>
    <row r="2237" spans="2:34" s="7" customFormat="1">
      <c r="B2237"/>
      <c r="C2237"/>
      <c r="D2237"/>
      <c r="E2237"/>
      <c r="F2237"/>
      <c r="G2237"/>
      <c r="H2237"/>
      <c r="I2237"/>
      <c r="J2237"/>
      <c r="K2237"/>
      <c r="L2237"/>
      <c r="M2237"/>
      <c r="N2237"/>
      <c r="O2237"/>
      <c r="P2237"/>
      <c r="Q2237"/>
      <c r="R2237"/>
      <c r="S2237"/>
      <c r="T2237"/>
      <c r="U2237"/>
      <c r="V2237"/>
      <c r="W2237"/>
      <c r="X2237"/>
      <c r="Y2237"/>
      <c r="Z2237"/>
      <c r="AA2237"/>
      <c r="AB2237"/>
      <c r="AC2237"/>
      <c r="AD2237"/>
      <c r="AE2237"/>
      <c r="AF2237"/>
      <c r="AG2237"/>
      <c r="AH2237"/>
    </row>
    <row r="2238" spans="2:34" s="7" customFormat="1">
      <c r="B2238"/>
      <c r="C2238"/>
      <c r="D2238"/>
      <c r="E2238"/>
      <c r="F2238"/>
      <c r="G2238"/>
      <c r="H2238"/>
      <c r="I2238"/>
      <c r="J2238"/>
      <c r="K2238"/>
      <c r="L2238"/>
      <c r="M2238"/>
      <c r="N2238"/>
      <c r="O2238"/>
      <c r="P2238"/>
      <c r="Q2238"/>
      <c r="R2238"/>
      <c r="S2238"/>
      <c r="T2238"/>
      <c r="U2238"/>
      <c r="V2238"/>
      <c r="W2238"/>
      <c r="X2238"/>
      <c r="Y2238"/>
      <c r="Z2238"/>
      <c r="AA2238"/>
      <c r="AB2238"/>
      <c r="AC2238"/>
      <c r="AD2238"/>
      <c r="AE2238"/>
      <c r="AF2238"/>
      <c r="AG2238"/>
      <c r="AH2238"/>
    </row>
    <row r="2239" spans="2:34" s="7" customFormat="1">
      <c r="B2239"/>
      <c r="C2239"/>
      <c r="D2239"/>
      <c r="E2239"/>
      <c r="F2239"/>
      <c r="G2239"/>
      <c r="H2239"/>
      <c r="I2239"/>
      <c r="J2239"/>
      <c r="K2239"/>
      <c r="L2239"/>
      <c r="M2239"/>
      <c r="N2239"/>
      <c r="O2239"/>
      <c r="P2239"/>
      <c r="Q2239"/>
      <c r="R2239"/>
      <c r="S2239"/>
      <c r="T2239"/>
      <c r="U2239"/>
      <c r="V2239"/>
      <c r="W2239"/>
      <c r="X2239"/>
      <c r="Y2239"/>
      <c r="Z2239"/>
      <c r="AA2239"/>
      <c r="AB2239"/>
      <c r="AC2239"/>
      <c r="AD2239"/>
      <c r="AE2239"/>
      <c r="AF2239"/>
      <c r="AG2239"/>
      <c r="AH2239"/>
    </row>
    <row r="2240" spans="2:34" s="7" customFormat="1">
      <c r="B2240"/>
      <c r="C2240"/>
      <c r="D2240"/>
      <c r="E2240"/>
      <c r="F2240"/>
      <c r="G2240"/>
      <c r="H2240"/>
      <c r="I2240"/>
      <c r="J2240"/>
      <c r="K2240"/>
      <c r="L2240"/>
      <c r="M2240"/>
      <c r="N2240"/>
      <c r="O2240"/>
      <c r="P2240"/>
      <c r="Q2240"/>
      <c r="R2240"/>
      <c r="S2240"/>
      <c r="T2240"/>
      <c r="U2240"/>
      <c r="V2240"/>
      <c r="W2240"/>
      <c r="X2240"/>
      <c r="Y2240"/>
      <c r="Z2240"/>
      <c r="AA2240"/>
      <c r="AB2240"/>
      <c r="AC2240"/>
      <c r="AD2240"/>
      <c r="AE2240"/>
      <c r="AF2240"/>
      <c r="AG2240"/>
      <c r="AH2240"/>
    </row>
    <row r="2241" spans="2:34" s="7" customFormat="1">
      <c r="B2241"/>
      <c r="C2241"/>
      <c r="D2241"/>
      <c r="E2241"/>
      <c r="F2241"/>
      <c r="G2241"/>
      <c r="H2241"/>
      <c r="I2241"/>
      <c r="J2241"/>
      <c r="K2241"/>
      <c r="L2241"/>
      <c r="M2241"/>
      <c r="N2241"/>
      <c r="O2241"/>
      <c r="P2241"/>
      <c r="Q2241"/>
      <c r="R2241"/>
      <c r="S2241"/>
      <c r="T2241"/>
      <c r="U2241"/>
      <c r="V2241"/>
      <c r="W2241"/>
      <c r="X2241"/>
      <c r="Y2241"/>
      <c r="Z2241"/>
      <c r="AA2241"/>
      <c r="AB2241"/>
      <c r="AC2241"/>
      <c r="AD2241"/>
      <c r="AE2241"/>
      <c r="AF2241"/>
      <c r="AG2241"/>
      <c r="AH2241"/>
    </row>
    <row r="2242" spans="2:34" s="7" customFormat="1">
      <c r="B2242"/>
      <c r="C2242"/>
      <c r="D2242"/>
      <c r="E2242"/>
      <c r="F2242"/>
      <c r="G2242"/>
      <c r="H2242"/>
      <c r="I2242"/>
      <c r="J2242"/>
      <c r="K2242"/>
      <c r="L2242"/>
      <c r="M2242"/>
      <c r="N2242"/>
      <c r="O2242"/>
      <c r="P2242"/>
      <c r="Q2242"/>
      <c r="R2242"/>
      <c r="S2242"/>
      <c r="T2242"/>
      <c r="U2242"/>
      <c r="V2242"/>
      <c r="W2242"/>
      <c r="X2242"/>
      <c r="Y2242"/>
      <c r="Z2242"/>
      <c r="AA2242"/>
      <c r="AB2242"/>
      <c r="AC2242"/>
      <c r="AD2242"/>
      <c r="AE2242"/>
      <c r="AF2242"/>
      <c r="AG2242"/>
      <c r="AH2242"/>
    </row>
    <row r="2243" spans="2:34" s="7" customFormat="1">
      <c r="B2243"/>
      <c r="C2243"/>
      <c r="D2243"/>
      <c r="E2243"/>
      <c r="F2243"/>
      <c r="G2243"/>
      <c r="H2243"/>
      <c r="I2243"/>
      <c r="J2243"/>
      <c r="K2243"/>
      <c r="L2243"/>
      <c r="M2243"/>
      <c r="N2243"/>
      <c r="O2243"/>
      <c r="P2243"/>
      <c r="Q2243"/>
      <c r="R2243"/>
      <c r="S2243"/>
      <c r="T2243"/>
      <c r="U2243"/>
      <c r="V2243"/>
      <c r="W2243"/>
      <c r="X2243"/>
      <c r="Y2243"/>
      <c r="Z2243"/>
      <c r="AA2243"/>
      <c r="AB2243"/>
      <c r="AC2243"/>
      <c r="AD2243"/>
      <c r="AE2243"/>
      <c r="AF2243"/>
      <c r="AG2243"/>
      <c r="AH2243"/>
    </row>
    <row r="2244" spans="2:34" s="7" customFormat="1">
      <c r="B2244"/>
      <c r="C2244"/>
      <c r="D2244"/>
      <c r="E2244"/>
      <c r="F2244"/>
      <c r="G2244"/>
      <c r="H2244"/>
      <c r="I2244"/>
      <c r="J2244"/>
      <c r="K2244"/>
      <c r="L2244"/>
      <c r="M2244"/>
      <c r="N2244"/>
      <c r="O2244"/>
      <c r="P2244"/>
      <c r="Q2244"/>
      <c r="R2244"/>
      <c r="S2244"/>
      <c r="T2244"/>
      <c r="U2244"/>
      <c r="V2244"/>
      <c r="W2244"/>
      <c r="X2244"/>
      <c r="Y2244"/>
      <c r="Z2244"/>
      <c r="AA2244"/>
      <c r="AB2244"/>
      <c r="AC2244"/>
      <c r="AD2244"/>
      <c r="AE2244"/>
      <c r="AF2244"/>
      <c r="AG2244"/>
      <c r="AH2244"/>
    </row>
    <row r="2245" spans="2:34" s="7" customFormat="1">
      <c r="B2245"/>
      <c r="C2245"/>
      <c r="D2245"/>
      <c r="E2245"/>
      <c r="F2245"/>
      <c r="G2245"/>
      <c r="H2245"/>
      <c r="I2245"/>
      <c r="J2245"/>
      <c r="K2245"/>
      <c r="L2245"/>
      <c r="M2245"/>
      <c r="N2245"/>
      <c r="O2245"/>
      <c r="P2245"/>
      <c r="Q2245"/>
      <c r="R2245"/>
      <c r="S2245"/>
      <c r="T2245"/>
      <c r="U2245"/>
      <c r="V2245"/>
      <c r="W2245"/>
      <c r="X2245"/>
      <c r="Y2245"/>
      <c r="Z2245"/>
      <c r="AA2245"/>
      <c r="AB2245"/>
      <c r="AC2245"/>
      <c r="AD2245"/>
      <c r="AE2245"/>
      <c r="AF2245"/>
      <c r="AG2245"/>
      <c r="AH2245"/>
    </row>
    <row r="2246" spans="2:34" s="7" customFormat="1">
      <c r="B2246"/>
      <c r="C2246"/>
      <c r="D2246"/>
      <c r="E2246"/>
      <c r="F2246"/>
      <c r="G2246"/>
      <c r="H2246"/>
      <c r="I2246"/>
      <c r="J2246"/>
      <c r="K2246"/>
      <c r="L2246"/>
      <c r="M2246"/>
      <c r="N2246"/>
      <c r="O2246"/>
      <c r="P2246"/>
      <c r="Q2246"/>
      <c r="R2246"/>
      <c r="S2246"/>
      <c r="T2246"/>
      <c r="U2246"/>
      <c r="V2246"/>
      <c r="W2246"/>
      <c r="X2246"/>
      <c r="Y2246"/>
      <c r="Z2246"/>
      <c r="AA2246"/>
      <c r="AB2246"/>
      <c r="AC2246"/>
      <c r="AD2246"/>
      <c r="AE2246"/>
      <c r="AF2246"/>
      <c r="AG2246"/>
      <c r="AH2246"/>
    </row>
    <row r="2247" spans="2:34" s="7" customFormat="1">
      <c r="B2247"/>
      <c r="C2247"/>
      <c r="D2247"/>
      <c r="E2247"/>
      <c r="F2247"/>
      <c r="G2247"/>
      <c r="H2247"/>
      <c r="I2247"/>
      <c r="J2247"/>
      <c r="K2247"/>
      <c r="L2247"/>
      <c r="M2247"/>
      <c r="N2247"/>
      <c r="O2247"/>
      <c r="P2247"/>
      <c r="Q2247"/>
      <c r="R2247"/>
      <c r="S2247"/>
      <c r="T2247"/>
      <c r="U2247"/>
      <c r="V2247"/>
      <c r="W2247"/>
      <c r="X2247"/>
      <c r="Y2247"/>
      <c r="Z2247"/>
      <c r="AA2247"/>
      <c r="AB2247"/>
      <c r="AC2247"/>
      <c r="AD2247"/>
      <c r="AE2247"/>
      <c r="AF2247"/>
      <c r="AG2247"/>
      <c r="AH2247"/>
    </row>
    <row r="2248" spans="2:34" s="7" customFormat="1">
      <c r="B2248"/>
      <c r="C2248"/>
      <c r="D2248"/>
      <c r="E2248"/>
      <c r="F2248"/>
      <c r="G2248"/>
      <c r="H2248"/>
      <c r="I2248"/>
      <c r="J2248"/>
      <c r="K2248"/>
      <c r="L2248"/>
      <c r="M2248"/>
      <c r="N2248"/>
      <c r="O2248"/>
      <c r="P2248"/>
      <c r="Q2248"/>
      <c r="R2248"/>
      <c r="S2248"/>
      <c r="T2248"/>
      <c r="U2248"/>
      <c r="V2248"/>
      <c r="W2248"/>
      <c r="X2248"/>
      <c r="Y2248"/>
      <c r="Z2248"/>
      <c r="AA2248"/>
      <c r="AB2248"/>
      <c r="AC2248"/>
      <c r="AD2248"/>
      <c r="AE2248"/>
      <c r="AF2248"/>
      <c r="AG2248"/>
      <c r="AH2248"/>
    </row>
    <row r="2249" spans="2:34" s="7" customFormat="1">
      <c r="B2249"/>
      <c r="C2249"/>
      <c r="D2249"/>
      <c r="E2249"/>
      <c r="F2249"/>
      <c r="G2249"/>
      <c r="H2249"/>
      <c r="I2249"/>
      <c r="J2249"/>
      <c r="K2249"/>
      <c r="L2249"/>
      <c r="M2249"/>
      <c r="N2249"/>
      <c r="O2249"/>
      <c r="P2249"/>
      <c r="Q2249"/>
      <c r="R2249"/>
      <c r="S2249"/>
      <c r="T2249"/>
      <c r="U2249"/>
      <c r="V2249"/>
      <c r="W2249"/>
      <c r="X2249"/>
      <c r="Y2249"/>
      <c r="Z2249"/>
      <c r="AA2249"/>
      <c r="AB2249"/>
      <c r="AC2249"/>
      <c r="AD2249"/>
      <c r="AE2249"/>
      <c r="AF2249"/>
      <c r="AG2249"/>
      <c r="AH2249"/>
    </row>
    <row r="2250" spans="2:34" s="7" customFormat="1">
      <c r="B2250"/>
      <c r="C2250"/>
      <c r="D2250"/>
      <c r="E2250"/>
      <c r="F2250"/>
      <c r="G2250"/>
      <c r="H2250"/>
      <c r="I2250"/>
      <c r="J2250"/>
      <c r="K2250"/>
      <c r="L2250"/>
      <c r="M2250"/>
      <c r="N2250"/>
      <c r="O2250"/>
      <c r="P2250"/>
      <c r="Q2250"/>
      <c r="R2250"/>
      <c r="S2250"/>
      <c r="T2250"/>
      <c r="U2250"/>
      <c r="V2250"/>
      <c r="W2250"/>
      <c r="X2250"/>
      <c r="Y2250"/>
      <c r="Z2250"/>
      <c r="AA2250"/>
      <c r="AB2250"/>
      <c r="AC2250"/>
      <c r="AD2250"/>
      <c r="AE2250"/>
      <c r="AF2250"/>
      <c r="AG2250"/>
      <c r="AH2250"/>
    </row>
    <row r="2251" spans="2:34" s="7" customFormat="1">
      <c r="B2251"/>
      <c r="C2251"/>
      <c r="D2251"/>
      <c r="E2251"/>
      <c r="F2251"/>
      <c r="G2251"/>
      <c r="H2251"/>
      <c r="I2251"/>
      <c r="J2251"/>
      <c r="K2251"/>
      <c r="L2251"/>
      <c r="M2251"/>
      <c r="N2251"/>
      <c r="O2251"/>
      <c r="P2251"/>
      <c r="Q2251"/>
      <c r="R2251"/>
      <c r="S2251"/>
      <c r="T2251"/>
      <c r="U2251"/>
      <c r="V2251"/>
      <c r="W2251"/>
      <c r="X2251"/>
      <c r="Y2251"/>
      <c r="Z2251"/>
      <c r="AA2251"/>
      <c r="AB2251"/>
      <c r="AC2251"/>
      <c r="AD2251"/>
      <c r="AE2251"/>
      <c r="AF2251"/>
      <c r="AG2251"/>
      <c r="AH2251"/>
    </row>
    <row r="2252" spans="2:34" s="7" customFormat="1">
      <c r="B2252"/>
      <c r="C2252"/>
      <c r="D2252"/>
      <c r="E2252"/>
      <c r="F2252"/>
      <c r="G2252"/>
      <c r="H2252"/>
      <c r="I2252"/>
      <c r="J2252"/>
      <c r="K2252"/>
      <c r="L2252"/>
      <c r="M2252"/>
      <c r="N2252"/>
      <c r="O2252"/>
      <c r="P2252"/>
      <c r="Q2252"/>
      <c r="R2252"/>
      <c r="S2252"/>
      <c r="T2252"/>
      <c r="U2252"/>
      <c r="V2252"/>
      <c r="W2252"/>
      <c r="X2252"/>
      <c r="Y2252"/>
      <c r="Z2252"/>
      <c r="AA2252"/>
      <c r="AB2252"/>
      <c r="AC2252"/>
      <c r="AD2252"/>
      <c r="AE2252"/>
      <c r="AF2252"/>
      <c r="AG2252"/>
      <c r="AH2252"/>
    </row>
    <row r="2253" spans="2:34" s="7" customFormat="1">
      <c r="B2253"/>
      <c r="C2253"/>
      <c r="D2253"/>
      <c r="E2253"/>
      <c r="F2253"/>
      <c r="G2253"/>
      <c r="H2253"/>
      <c r="I2253"/>
      <c r="J2253"/>
      <c r="K2253"/>
      <c r="L2253"/>
      <c r="M2253"/>
      <c r="N2253"/>
      <c r="O2253"/>
      <c r="P2253"/>
      <c r="Q2253"/>
      <c r="R2253"/>
      <c r="S2253"/>
      <c r="T2253"/>
      <c r="U2253"/>
      <c r="V2253"/>
      <c r="W2253"/>
      <c r="X2253"/>
      <c r="Y2253"/>
      <c r="Z2253"/>
      <c r="AA2253"/>
      <c r="AB2253"/>
      <c r="AC2253"/>
      <c r="AD2253"/>
      <c r="AE2253"/>
      <c r="AF2253"/>
      <c r="AG2253"/>
      <c r="AH2253"/>
    </row>
    <row r="2254" spans="2:34" s="7" customFormat="1">
      <c r="B2254"/>
      <c r="C2254"/>
      <c r="D2254"/>
      <c r="E2254"/>
      <c r="F2254"/>
      <c r="G2254"/>
      <c r="H2254"/>
      <c r="I2254"/>
      <c r="J2254"/>
      <c r="K2254"/>
      <c r="L2254"/>
      <c r="M2254"/>
      <c r="N2254"/>
      <c r="O2254"/>
      <c r="P2254"/>
      <c r="Q2254"/>
      <c r="R2254"/>
      <c r="S2254"/>
      <c r="T2254"/>
      <c r="U2254"/>
      <c r="V2254"/>
      <c r="W2254"/>
      <c r="X2254"/>
      <c r="Y2254"/>
      <c r="Z2254"/>
      <c r="AA2254"/>
      <c r="AB2254"/>
      <c r="AC2254"/>
      <c r="AD2254"/>
      <c r="AE2254"/>
      <c r="AF2254"/>
      <c r="AG2254"/>
      <c r="AH2254"/>
    </row>
    <row r="2255" spans="2:34" s="7" customFormat="1">
      <c r="B2255"/>
      <c r="C2255"/>
      <c r="D2255"/>
      <c r="E2255"/>
      <c r="F2255"/>
      <c r="G2255"/>
      <c r="H2255"/>
      <c r="I2255"/>
      <c r="J2255"/>
      <c r="K2255"/>
      <c r="L2255"/>
      <c r="M2255"/>
      <c r="N2255"/>
      <c r="O2255"/>
      <c r="P2255"/>
      <c r="Q2255"/>
      <c r="R2255"/>
      <c r="S2255"/>
      <c r="T2255"/>
      <c r="U2255"/>
      <c r="V2255"/>
      <c r="W2255"/>
      <c r="X2255"/>
      <c r="Y2255"/>
      <c r="Z2255"/>
      <c r="AA2255"/>
      <c r="AB2255"/>
      <c r="AC2255"/>
      <c r="AD2255"/>
      <c r="AE2255"/>
      <c r="AF2255"/>
      <c r="AG2255"/>
      <c r="AH2255"/>
    </row>
    <row r="2256" spans="2:34" s="7" customFormat="1">
      <c r="B2256"/>
      <c r="C2256"/>
      <c r="D2256"/>
      <c r="E2256"/>
      <c r="F2256"/>
      <c r="G2256"/>
      <c r="H2256"/>
      <c r="I2256"/>
      <c r="J2256"/>
      <c r="K2256"/>
      <c r="L2256"/>
      <c r="M2256"/>
      <c r="N2256"/>
      <c r="O2256"/>
      <c r="P2256"/>
      <c r="Q2256"/>
      <c r="R2256"/>
      <c r="S2256"/>
      <c r="T2256"/>
      <c r="U2256"/>
      <c r="V2256"/>
      <c r="W2256"/>
      <c r="X2256"/>
      <c r="Y2256"/>
      <c r="Z2256"/>
      <c r="AA2256"/>
      <c r="AB2256"/>
      <c r="AC2256"/>
      <c r="AD2256"/>
      <c r="AE2256"/>
      <c r="AF2256"/>
      <c r="AG2256"/>
      <c r="AH2256"/>
    </row>
    <row r="2257" spans="2:34" s="7" customFormat="1">
      <c r="B2257"/>
      <c r="C2257"/>
      <c r="D2257"/>
      <c r="E2257"/>
      <c r="F2257"/>
      <c r="G2257"/>
      <c r="H2257"/>
      <c r="I2257"/>
      <c r="J2257"/>
      <c r="K2257"/>
      <c r="L2257"/>
      <c r="M2257"/>
      <c r="N2257"/>
      <c r="O2257"/>
      <c r="P2257"/>
      <c r="Q2257"/>
      <c r="R2257"/>
      <c r="S2257"/>
      <c r="T2257"/>
      <c r="U2257"/>
      <c r="V2257"/>
      <c r="W2257"/>
      <c r="X2257"/>
      <c r="Y2257"/>
      <c r="Z2257"/>
      <c r="AA2257"/>
      <c r="AB2257"/>
      <c r="AC2257"/>
      <c r="AD2257"/>
      <c r="AE2257"/>
      <c r="AF2257"/>
      <c r="AG2257"/>
      <c r="AH2257"/>
    </row>
    <row r="2258" spans="2:34" s="7" customFormat="1">
      <c r="B2258"/>
      <c r="C2258"/>
      <c r="D2258"/>
      <c r="E2258"/>
      <c r="F2258"/>
      <c r="G2258"/>
      <c r="H2258"/>
      <c r="I2258"/>
      <c r="J2258"/>
      <c r="K2258"/>
      <c r="L2258"/>
      <c r="M2258"/>
      <c r="N2258"/>
      <c r="O2258"/>
      <c r="P2258"/>
      <c r="Q2258"/>
      <c r="R2258"/>
      <c r="S2258"/>
      <c r="T2258"/>
      <c r="U2258"/>
      <c r="V2258"/>
      <c r="W2258"/>
      <c r="X2258"/>
      <c r="Y2258"/>
      <c r="Z2258"/>
      <c r="AA2258"/>
      <c r="AB2258"/>
      <c r="AC2258"/>
      <c r="AD2258"/>
      <c r="AE2258"/>
      <c r="AF2258"/>
      <c r="AG2258"/>
      <c r="AH2258"/>
    </row>
    <row r="2259" spans="2:34" s="7" customFormat="1">
      <c r="B2259"/>
      <c r="C2259"/>
      <c r="D2259"/>
      <c r="E2259"/>
      <c r="F2259"/>
      <c r="G2259"/>
      <c r="H2259"/>
      <c r="I2259"/>
      <c r="J2259"/>
      <c r="K2259"/>
      <c r="L2259"/>
      <c r="M2259"/>
      <c r="N2259"/>
      <c r="O2259"/>
      <c r="P2259"/>
      <c r="Q2259"/>
      <c r="R2259"/>
      <c r="S2259"/>
      <c r="T2259"/>
      <c r="U2259"/>
      <c r="V2259"/>
      <c r="W2259"/>
      <c r="X2259"/>
      <c r="Y2259"/>
      <c r="Z2259"/>
      <c r="AA2259"/>
      <c r="AB2259"/>
      <c r="AC2259"/>
      <c r="AD2259"/>
      <c r="AE2259"/>
      <c r="AF2259"/>
      <c r="AG2259"/>
      <c r="AH2259"/>
    </row>
    <row r="2260" spans="2:34" s="7" customFormat="1">
      <c r="B2260"/>
      <c r="C2260"/>
      <c r="D2260"/>
      <c r="E2260"/>
      <c r="F2260"/>
      <c r="G2260"/>
      <c r="H2260"/>
      <c r="I2260"/>
      <c r="J2260"/>
      <c r="K2260"/>
      <c r="L2260"/>
      <c r="M2260"/>
      <c r="N2260"/>
      <c r="O2260"/>
      <c r="P2260"/>
      <c r="Q2260"/>
      <c r="R2260"/>
      <c r="S2260"/>
      <c r="T2260"/>
      <c r="U2260"/>
      <c r="V2260"/>
      <c r="W2260"/>
      <c r="X2260"/>
      <c r="Y2260"/>
      <c r="Z2260"/>
      <c r="AA2260"/>
      <c r="AB2260"/>
      <c r="AC2260"/>
      <c r="AD2260"/>
      <c r="AE2260"/>
      <c r="AF2260"/>
      <c r="AG2260"/>
      <c r="AH2260"/>
    </row>
    <row r="2261" spans="2:34" s="7" customFormat="1">
      <c r="B2261"/>
      <c r="C2261"/>
      <c r="D2261"/>
      <c r="E2261"/>
      <c r="F2261"/>
      <c r="G2261"/>
      <c r="H2261"/>
      <c r="I2261"/>
      <c r="J2261"/>
      <c r="K2261"/>
      <c r="L2261"/>
      <c r="M2261"/>
      <c r="N2261"/>
      <c r="O2261"/>
      <c r="P2261"/>
      <c r="Q2261"/>
      <c r="R2261"/>
      <c r="S2261"/>
      <c r="T2261"/>
      <c r="U2261"/>
      <c r="V2261"/>
      <c r="W2261"/>
      <c r="X2261"/>
      <c r="Y2261"/>
      <c r="Z2261"/>
      <c r="AA2261"/>
      <c r="AB2261"/>
      <c r="AC2261"/>
      <c r="AD2261"/>
      <c r="AE2261"/>
      <c r="AF2261"/>
      <c r="AG2261"/>
      <c r="AH2261"/>
    </row>
    <row r="2262" spans="2:34" s="7" customFormat="1">
      <c r="B2262"/>
      <c r="C2262"/>
      <c r="D2262"/>
      <c r="E2262"/>
      <c r="F2262"/>
      <c r="G2262"/>
      <c r="H2262"/>
      <c r="I2262"/>
      <c r="J2262"/>
      <c r="K2262"/>
      <c r="L2262"/>
      <c r="M2262"/>
      <c r="N2262"/>
      <c r="O2262"/>
      <c r="P2262"/>
      <c r="Q2262"/>
      <c r="R2262"/>
      <c r="S2262"/>
      <c r="T2262"/>
      <c r="U2262"/>
      <c r="V2262"/>
      <c r="W2262"/>
      <c r="X2262"/>
      <c r="Y2262"/>
      <c r="Z2262"/>
      <c r="AA2262"/>
      <c r="AB2262"/>
      <c r="AC2262"/>
      <c r="AD2262"/>
      <c r="AE2262"/>
      <c r="AF2262"/>
      <c r="AG2262"/>
      <c r="AH2262"/>
    </row>
    <row r="2263" spans="2:34" s="7" customFormat="1">
      <c r="B2263"/>
      <c r="C2263"/>
      <c r="D2263"/>
      <c r="E2263"/>
      <c r="F2263"/>
      <c r="G2263"/>
      <c r="H2263"/>
      <c r="I2263"/>
      <c r="J2263"/>
      <c r="K2263"/>
      <c r="L2263"/>
      <c r="M2263"/>
      <c r="N2263"/>
      <c r="O2263"/>
      <c r="P2263"/>
      <c r="Q2263"/>
      <c r="R2263"/>
      <c r="S2263"/>
      <c r="T2263"/>
      <c r="U2263"/>
      <c r="V2263"/>
      <c r="W2263"/>
      <c r="X2263"/>
      <c r="Y2263"/>
      <c r="Z2263"/>
      <c r="AA2263"/>
      <c r="AB2263"/>
      <c r="AC2263"/>
      <c r="AD2263"/>
      <c r="AE2263"/>
      <c r="AF2263"/>
      <c r="AG2263"/>
      <c r="AH2263"/>
    </row>
    <row r="2264" spans="2:34" s="7" customFormat="1">
      <c r="B2264"/>
      <c r="C2264"/>
      <c r="D2264"/>
      <c r="E2264"/>
      <c r="F2264"/>
      <c r="G2264"/>
      <c r="H2264"/>
      <c r="I2264"/>
      <c r="J2264"/>
      <c r="K2264"/>
      <c r="L2264"/>
      <c r="M2264"/>
      <c r="N2264"/>
      <c r="O2264"/>
      <c r="P2264"/>
      <c r="Q2264"/>
      <c r="R2264"/>
      <c r="S2264"/>
      <c r="T2264"/>
      <c r="U2264"/>
      <c r="V2264"/>
      <c r="W2264"/>
      <c r="X2264"/>
      <c r="Y2264"/>
      <c r="Z2264"/>
      <c r="AA2264"/>
      <c r="AB2264"/>
      <c r="AC2264"/>
      <c r="AD2264"/>
      <c r="AE2264"/>
      <c r="AF2264"/>
      <c r="AG2264"/>
      <c r="AH2264"/>
    </row>
    <row r="2265" spans="2:34" s="7" customFormat="1">
      <c r="B2265"/>
      <c r="C2265"/>
      <c r="D2265"/>
      <c r="E2265"/>
      <c r="F2265"/>
      <c r="G2265"/>
      <c r="H2265"/>
      <c r="I2265"/>
      <c r="J2265"/>
      <c r="K2265"/>
      <c r="L2265"/>
      <c r="M2265"/>
      <c r="N2265"/>
      <c r="O2265"/>
      <c r="P2265"/>
      <c r="Q2265"/>
      <c r="R2265"/>
      <c r="S2265"/>
      <c r="T2265"/>
      <c r="U2265"/>
      <c r="V2265"/>
      <c r="W2265"/>
      <c r="X2265"/>
      <c r="Y2265"/>
      <c r="Z2265"/>
      <c r="AA2265"/>
      <c r="AB2265"/>
      <c r="AC2265"/>
      <c r="AD2265"/>
      <c r="AE2265"/>
      <c r="AF2265"/>
      <c r="AG2265"/>
      <c r="AH2265"/>
    </row>
    <row r="2266" spans="2:34" s="7" customFormat="1">
      <c r="B2266"/>
      <c r="C2266"/>
      <c r="D2266"/>
      <c r="E2266"/>
      <c r="F2266"/>
      <c r="G2266"/>
      <c r="H2266"/>
      <c r="I2266"/>
      <c r="J2266"/>
      <c r="K2266"/>
      <c r="L2266"/>
      <c r="M2266"/>
      <c r="N2266"/>
      <c r="O2266"/>
      <c r="P2266"/>
      <c r="Q2266"/>
      <c r="R2266"/>
      <c r="S2266"/>
      <c r="T2266"/>
      <c r="U2266"/>
      <c r="V2266"/>
      <c r="W2266"/>
      <c r="X2266"/>
      <c r="Y2266"/>
      <c r="Z2266"/>
      <c r="AA2266"/>
      <c r="AB2266"/>
      <c r="AC2266"/>
      <c r="AD2266"/>
      <c r="AE2266"/>
      <c r="AF2266"/>
      <c r="AG2266"/>
      <c r="AH2266"/>
    </row>
    <row r="2267" spans="2:34" s="7" customFormat="1">
      <c r="B2267"/>
      <c r="C2267"/>
      <c r="D2267"/>
      <c r="E2267"/>
      <c r="F2267"/>
      <c r="G2267"/>
      <c r="H2267"/>
      <c r="I2267"/>
      <c r="J2267"/>
      <c r="K2267"/>
      <c r="L2267"/>
      <c r="M2267"/>
      <c r="N2267"/>
      <c r="O2267"/>
      <c r="P2267"/>
      <c r="Q2267"/>
      <c r="R2267"/>
      <c r="S2267"/>
      <c r="T2267"/>
      <c r="U2267"/>
      <c r="V2267"/>
      <c r="W2267"/>
      <c r="X2267"/>
      <c r="Y2267"/>
      <c r="Z2267"/>
      <c r="AA2267"/>
      <c r="AB2267"/>
      <c r="AC2267"/>
      <c r="AD2267"/>
      <c r="AE2267"/>
      <c r="AF2267"/>
      <c r="AG2267"/>
      <c r="AH2267"/>
    </row>
    <row r="2268" spans="2:34" s="7" customFormat="1">
      <c r="B2268"/>
      <c r="C2268"/>
      <c r="D2268"/>
      <c r="E2268"/>
      <c r="F2268"/>
      <c r="G2268"/>
      <c r="H2268"/>
      <c r="I2268"/>
      <c r="J2268"/>
      <c r="K2268"/>
      <c r="L2268"/>
      <c r="M2268"/>
      <c r="N2268"/>
      <c r="O2268"/>
      <c r="P2268"/>
      <c r="Q2268"/>
      <c r="R2268"/>
      <c r="S2268"/>
      <c r="T2268"/>
      <c r="U2268"/>
      <c r="V2268"/>
      <c r="W2268"/>
      <c r="X2268"/>
      <c r="Y2268"/>
      <c r="Z2268"/>
      <c r="AA2268"/>
      <c r="AB2268"/>
      <c r="AC2268"/>
      <c r="AD2268"/>
      <c r="AE2268"/>
      <c r="AF2268"/>
      <c r="AG2268"/>
      <c r="AH2268"/>
    </row>
    <row r="2269" spans="2:34" s="7" customFormat="1">
      <c r="B2269"/>
      <c r="C2269"/>
      <c r="D2269"/>
      <c r="E2269"/>
      <c r="F2269"/>
      <c r="G2269"/>
      <c r="H2269"/>
      <c r="I2269"/>
      <c r="J2269"/>
      <c r="K2269"/>
      <c r="L2269"/>
      <c r="M2269"/>
      <c r="N2269"/>
      <c r="O2269"/>
      <c r="P2269"/>
      <c r="Q2269"/>
      <c r="R2269"/>
      <c r="S2269"/>
      <c r="T2269"/>
      <c r="U2269"/>
      <c r="V2269"/>
      <c r="W2269"/>
      <c r="X2269"/>
      <c r="Y2269"/>
      <c r="Z2269"/>
      <c r="AA2269"/>
      <c r="AB2269"/>
      <c r="AC2269"/>
      <c r="AD2269"/>
      <c r="AE2269"/>
      <c r="AF2269"/>
      <c r="AG2269"/>
      <c r="AH2269"/>
    </row>
    <row r="2270" spans="2:34" s="7" customFormat="1">
      <c r="B2270"/>
      <c r="C2270"/>
      <c r="D2270"/>
      <c r="E2270"/>
      <c r="F2270"/>
      <c r="G2270"/>
      <c r="H2270"/>
      <c r="I2270"/>
      <c r="J2270"/>
      <c r="K2270"/>
      <c r="L2270"/>
      <c r="M2270"/>
      <c r="N2270"/>
      <c r="O2270"/>
      <c r="P2270"/>
      <c r="Q2270"/>
      <c r="R2270"/>
      <c r="S2270"/>
      <c r="T2270"/>
      <c r="U2270"/>
      <c r="V2270"/>
      <c r="W2270"/>
      <c r="X2270"/>
      <c r="Y2270"/>
      <c r="Z2270"/>
      <c r="AA2270"/>
      <c r="AB2270"/>
      <c r="AC2270"/>
      <c r="AD2270"/>
      <c r="AE2270"/>
      <c r="AF2270"/>
      <c r="AG2270"/>
      <c r="AH2270"/>
    </row>
    <row r="2271" spans="2:34" s="7" customFormat="1">
      <c r="B2271"/>
      <c r="C2271"/>
      <c r="D2271"/>
      <c r="E2271"/>
      <c r="F2271"/>
      <c r="G2271"/>
      <c r="H2271"/>
      <c r="I2271"/>
      <c r="J2271"/>
      <c r="K2271"/>
      <c r="L2271"/>
      <c r="M2271"/>
      <c r="N2271"/>
      <c r="O2271"/>
      <c r="P2271"/>
      <c r="Q2271"/>
      <c r="R2271"/>
      <c r="S2271"/>
      <c r="T2271"/>
      <c r="U2271"/>
      <c r="V2271"/>
      <c r="W2271"/>
      <c r="X2271"/>
      <c r="Y2271"/>
      <c r="Z2271"/>
      <c r="AA2271"/>
      <c r="AB2271"/>
      <c r="AC2271"/>
      <c r="AD2271"/>
      <c r="AE2271"/>
      <c r="AF2271"/>
      <c r="AG2271"/>
      <c r="AH2271"/>
    </row>
    <row r="2272" spans="2:34" s="7" customFormat="1">
      <c r="B2272"/>
      <c r="C2272"/>
      <c r="D2272"/>
      <c r="E2272"/>
      <c r="F2272"/>
      <c r="G2272"/>
      <c r="H2272"/>
      <c r="I2272"/>
      <c r="J2272"/>
      <c r="K2272"/>
      <c r="L2272"/>
      <c r="M2272"/>
      <c r="N2272"/>
      <c r="O2272"/>
      <c r="P2272"/>
      <c r="Q2272"/>
      <c r="R2272"/>
      <c r="S2272"/>
      <c r="T2272"/>
      <c r="U2272"/>
      <c r="V2272"/>
      <c r="W2272"/>
      <c r="X2272"/>
      <c r="Y2272"/>
      <c r="Z2272"/>
      <c r="AA2272"/>
      <c r="AB2272"/>
      <c r="AC2272"/>
      <c r="AD2272"/>
      <c r="AE2272"/>
      <c r="AF2272"/>
      <c r="AG2272"/>
      <c r="AH2272"/>
    </row>
    <row r="2273" spans="2:34" s="7" customFormat="1">
      <c r="B2273"/>
      <c r="C2273"/>
      <c r="D2273"/>
      <c r="E2273"/>
      <c r="F2273"/>
      <c r="G2273"/>
      <c r="H2273"/>
      <c r="I2273"/>
      <c r="J2273"/>
      <c r="K2273"/>
      <c r="L2273"/>
      <c r="M2273"/>
      <c r="N2273"/>
      <c r="O2273"/>
      <c r="P2273"/>
      <c r="Q2273"/>
      <c r="R2273"/>
      <c r="S2273"/>
      <c r="T2273"/>
      <c r="U2273"/>
      <c r="V2273"/>
      <c r="W2273"/>
      <c r="X2273"/>
      <c r="Y2273"/>
      <c r="Z2273"/>
      <c r="AA2273"/>
      <c r="AB2273"/>
      <c r="AC2273"/>
      <c r="AD2273"/>
      <c r="AE2273"/>
      <c r="AF2273"/>
      <c r="AG2273"/>
      <c r="AH2273"/>
    </row>
    <row r="2274" spans="2:34" s="7" customFormat="1">
      <c r="B2274"/>
      <c r="C2274"/>
      <c r="D2274"/>
      <c r="E2274"/>
      <c r="F2274"/>
      <c r="G2274"/>
      <c r="H2274"/>
      <c r="I2274"/>
      <c r="J2274"/>
      <c r="K2274"/>
      <c r="L2274"/>
      <c r="M2274"/>
      <c r="N2274"/>
      <c r="O2274"/>
      <c r="P2274"/>
      <c r="Q2274"/>
      <c r="R2274"/>
      <c r="S2274"/>
      <c r="T2274"/>
      <c r="U2274"/>
      <c r="V2274"/>
      <c r="W2274"/>
      <c r="X2274"/>
      <c r="Y2274"/>
      <c r="Z2274"/>
      <c r="AA2274"/>
      <c r="AB2274"/>
      <c r="AC2274"/>
      <c r="AD2274"/>
      <c r="AE2274"/>
      <c r="AF2274"/>
      <c r="AG2274"/>
      <c r="AH2274"/>
    </row>
    <row r="2275" spans="2:34" s="7" customFormat="1">
      <c r="B2275"/>
      <c r="C2275"/>
      <c r="D2275"/>
      <c r="E2275"/>
      <c r="F2275"/>
      <c r="G2275"/>
      <c r="H2275"/>
      <c r="I2275"/>
      <c r="J2275"/>
      <c r="K2275"/>
      <c r="L2275"/>
      <c r="M2275"/>
      <c r="N2275"/>
      <c r="O2275"/>
      <c r="P2275"/>
      <c r="Q2275"/>
      <c r="R2275"/>
      <c r="S2275"/>
      <c r="T2275"/>
      <c r="U2275"/>
      <c r="V2275"/>
      <c r="W2275"/>
      <c r="X2275"/>
      <c r="Y2275"/>
      <c r="Z2275"/>
      <c r="AA2275"/>
      <c r="AB2275"/>
      <c r="AC2275"/>
      <c r="AD2275"/>
      <c r="AE2275"/>
      <c r="AF2275"/>
      <c r="AG2275"/>
      <c r="AH2275"/>
    </row>
    <row r="2276" spans="2:34" s="7" customFormat="1">
      <c r="B2276"/>
      <c r="C2276"/>
      <c r="D2276"/>
      <c r="E2276"/>
      <c r="F2276"/>
      <c r="G2276"/>
      <c r="H2276"/>
      <c r="I2276"/>
      <c r="J2276"/>
      <c r="K2276"/>
      <c r="L2276"/>
      <c r="M2276"/>
      <c r="N2276"/>
      <c r="O2276"/>
      <c r="P2276"/>
      <c r="Q2276"/>
      <c r="R2276"/>
      <c r="S2276"/>
      <c r="T2276"/>
      <c r="U2276"/>
      <c r="V2276"/>
      <c r="W2276"/>
      <c r="X2276"/>
      <c r="Y2276"/>
      <c r="Z2276"/>
      <c r="AA2276"/>
      <c r="AB2276"/>
      <c r="AC2276"/>
      <c r="AD2276"/>
      <c r="AE2276"/>
      <c r="AF2276"/>
      <c r="AG2276"/>
      <c r="AH2276"/>
    </row>
    <row r="2277" spans="2:34" s="7" customFormat="1">
      <c r="B2277"/>
      <c r="C2277"/>
      <c r="D2277"/>
      <c r="E2277"/>
      <c r="F2277"/>
      <c r="G2277"/>
      <c r="H2277"/>
      <c r="I2277"/>
      <c r="J2277"/>
      <c r="K2277"/>
      <c r="L2277"/>
      <c r="M2277"/>
      <c r="N2277"/>
      <c r="O2277"/>
      <c r="P2277"/>
      <c r="Q2277"/>
      <c r="R2277"/>
      <c r="S2277"/>
      <c r="T2277"/>
      <c r="U2277"/>
      <c r="V2277"/>
      <c r="W2277"/>
      <c r="X2277"/>
      <c r="Y2277"/>
      <c r="Z2277"/>
      <c r="AA2277"/>
      <c r="AB2277"/>
      <c r="AC2277"/>
      <c r="AD2277"/>
      <c r="AE2277"/>
      <c r="AF2277"/>
      <c r="AG2277"/>
      <c r="AH2277"/>
    </row>
    <row r="2278" spans="2:34" s="7" customFormat="1">
      <c r="B2278"/>
      <c r="C2278"/>
      <c r="D2278"/>
      <c r="E2278"/>
      <c r="F2278"/>
      <c r="G2278"/>
      <c r="H2278"/>
      <c r="I2278"/>
      <c r="J2278"/>
      <c r="K2278"/>
      <c r="L2278"/>
      <c r="M2278"/>
      <c r="N2278"/>
      <c r="O2278"/>
      <c r="P2278"/>
      <c r="Q2278"/>
      <c r="R2278"/>
      <c r="S2278"/>
      <c r="T2278"/>
      <c r="U2278"/>
      <c r="V2278"/>
      <c r="W2278"/>
      <c r="X2278"/>
      <c r="Y2278"/>
      <c r="Z2278"/>
      <c r="AA2278"/>
      <c r="AB2278"/>
      <c r="AC2278"/>
      <c r="AD2278"/>
      <c r="AE2278"/>
      <c r="AF2278"/>
      <c r="AG2278"/>
      <c r="AH2278"/>
    </row>
    <row r="2279" spans="2:34" s="7" customFormat="1">
      <c r="B2279"/>
      <c r="C2279"/>
      <c r="D2279"/>
      <c r="E2279"/>
      <c r="F2279"/>
      <c r="G2279"/>
      <c r="H2279"/>
      <c r="I2279"/>
      <c r="J2279"/>
      <c r="K2279"/>
      <c r="L2279"/>
      <c r="M2279"/>
      <c r="N2279"/>
      <c r="O2279"/>
      <c r="P2279"/>
      <c r="Q2279"/>
      <c r="R2279"/>
      <c r="S2279"/>
      <c r="T2279"/>
      <c r="U2279"/>
      <c r="V2279"/>
      <c r="W2279"/>
      <c r="X2279"/>
      <c r="Y2279"/>
      <c r="Z2279"/>
      <c r="AA2279"/>
      <c r="AB2279"/>
      <c r="AC2279"/>
      <c r="AD2279"/>
      <c r="AE2279"/>
      <c r="AF2279"/>
      <c r="AG2279"/>
      <c r="AH2279"/>
    </row>
    <row r="2280" spans="2:34" s="7" customFormat="1">
      <c r="B2280"/>
      <c r="C2280"/>
      <c r="D2280"/>
      <c r="E2280"/>
      <c r="F2280"/>
      <c r="G2280"/>
      <c r="H2280"/>
      <c r="I2280"/>
      <c r="J2280"/>
      <c r="K2280"/>
      <c r="L2280"/>
      <c r="M2280"/>
      <c r="N2280"/>
      <c r="O2280"/>
      <c r="P2280"/>
      <c r="Q2280"/>
      <c r="R2280"/>
      <c r="S2280"/>
      <c r="T2280"/>
      <c r="U2280"/>
      <c r="V2280"/>
      <c r="W2280"/>
      <c r="X2280"/>
      <c r="Y2280"/>
      <c r="Z2280"/>
      <c r="AA2280"/>
      <c r="AB2280"/>
      <c r="AC2280"/>
      <c r="AD2280"/>
      <c r="AE2280"/>
      <c r="AF2280"/>
      <c r="AG2280"/>
      <c r="AH2280"/>
    </row>
    <row r="2281" spans="2:34" s="7" customFormat="1">
      <c r="B2281"/>
      <c r="C2281"/>
      <c r="D2281"/>
      <c r="E2281"/>
      <c r="F2281"/>
      <c r="G2281"/>
      <c r="H2281"/>
      <c r="I2281"/>
      <c r="J2281"/>
      <c r="K2281"/>
      <c r="L2281"/>
      <c r="M2281"/>
      <c r="N2281"/>
      <c r="O2281"/>
      <c r="P2281"/>
      <c r="Q2281"/>
      <c r="R2281"/>
      <c r="S2281"/>
      <c r="T2281"/>
      <c r="U2281"/>
      <c r="V2281"/>
      <c r="W2281"/>
      <c r="X2281"/>
      <c r="Y2281"/>
      <c r="Z2281"/>
      <c r="AA2281"/>
      <c r="AB2281"/>
      <c r="AC2281"/>
      <c r="AD2281"/>
      <c r="AE2281"/>
      <c r="AF2281"/>
      <c r="AG2281"/>
      <c r="AH2281"/>
    </row>
    <row r="2282" spans="2:34" s="7" customFormat="1">
      <c r="B2282"/>
      <c r="C2282"/>
      <c r="D2282"/>
      <c r="E2282"/>
      <c r="F2282"/>
      <c r="G2282"/>
      <c r="H2282"/>
      <c r="I2282"/>
      <c r="J2282"/>
      <c r="K2282"/>
      <c r="L2282"/>
      <c r="M2282"/>
      <c r="N2282"/>
      <c r="O2282"/>
      <c r="P2282"/>
      <c r="Q2282"/>
      <c r="R2282"/>
      <c r="S2282"/>
      <c r="T2282"/>
      <c r="U2282"/>
      <c r="V2282"/>
      <c r="W2282"/>
      <c r="X2282"/>
      <c r="Y2282"/>
      <c r="Z2282"/>
      <c r="AA2282"/>
      <c r="AB2282"/>
      <c r="AC2282"/>
      <c r="AD2282"/>
      <c r="AE2282"/>
      <c r="AF2282"/>
      <c r="AG2282"/>
      <c r="AH2282"/>
    </row>
    <row r="2283" spans="2:34" s="7" customFormat="1">
      <c r="B2283"/>
      <c r="C2283"/>
      <c r="D2283"/>
      <c r="E2283"/>
      <c r="F2283"/>
      <c r="G2283"/>
      <c r="H2283"/>
      <c r="I2283"/>
      <c r="J2283"/>
      <c r="K2283"/>
      <c r="L2283"/>
      <c r="M2283"/>
      <c r="N2283"/>
      <c r="O2283"/>
      <c r="P2283"/>
      <c r="Q2283"/>
      <c r="R2283"/>
      <c r="S2283"/>
      <c r="T2283"/>
      <c r="U2283"/>
      <c r="V2283"/>
      <c r="W2283"/>
      <c r="X2283"/>
      <c r="Y2283"/>
      <c r="Z2283"/>
      <c r="AA2283"/>
      <c r="AB2283"/>
      <c r="AC2283"/>
      <c r="AD2283"/>
      <c r="AE2283"/>
      <c r="AF2283"/>
      <c r="AG2283"/>
      <c r="AH2283"/>
    </row>
    <row r="2284" spans="2:34" s="7" customFormat="1">
      <c r="B2284"/>
      <c r="C2284"/>
      <c r="D2284"/>
      <c r="E2284"/>
      <c r="F2284"/>
      <c r="G2284"/>
      <c r="H2284"/>
      <c r="I2284"/>
      <c r="J2284"/>
      <c r="K2284"/>
      <c r="L2284"/>
      <c r="M2284"/>
      <c r="N2284"/>
      <c r="O2284"/>
      <c r="P2284"/>
      <c r="Q2284"/>
      <c r="R2284"/>
      <c r="S2284"/>
      <c r="T2284"/>
      <c r="U2284"/>
      <c r="V2284"/>
      <c r="W2284"/>
      <c r="X2284"/>
      <c r="Y2284"/>
      <c r="Z2284"/>
      <c r="AA2284"/>
      <c r="AB2284"/>
      <c r="AC2284"/>
      <c r="AD2284"/>
      <c r="AE2284"/>
      <c r="AF2284"/>
      <c r="AG2284"/>
      <c r="AH2284"/>
    </row>
    <row r="2285" spans="2:34" s="7" customFormat="1">
      <c r="B2285"/>
      <c r="C2285"/>
      <c r="D2285"/>
      <c r="E2285"/>
      <c r="F2285"/>
      <c r="G2285"/>
      <c r="H2285"/>
      <c r="I2285"/>
      <c r="J2285"/>
      <c r="K2285"/>
      <c r="L2285"/>
      <c r="M2285"/>
      <c r="N2285"/>
      <c r="O2285"/>
      <c r="P2285"/>
      <c r="Q2285"/>
      <c r="R2285"/>
      <c r="S2285"/>
      <c r="T2285"/>
      <c r="U2285"/>
      <c r="V2285"/>
      <c r="W2285"/>
      <c r="X2285"/>
      <c r="Y2285"/>
      <c r="Z2285"/>
      <c r="AA2285"/>
      <c r="AB2285"/>
      <c r="AC2285"/>
      <c r="AD2285"/>
      <c r="AE2285"/>
      <c r="AF2285"/>
      <c r="AG2285"/>
      <c r="AH2285"/>
    </row>
    <row r="2286" spans="2:34" s="7" customFormat="1">
      <c r="B2286"/>
      <c r="C2286"/>
      <c r="D2286"/>
      <c r="E2286"/>
      <c r="F2286"/>
      <c r="G2286"/>
      <c r="H2286"/>
      <c r="I2286"/>
      <c r="J2286"/>
      <c r="K2286"/>
      <c r="L2286"/>
      <c r="M2286"/>
      <c r="N2286"/>
      <c r="O2286"/>
      <c r="P2286"/>
      <c r="Q2286"/>
      <c r="R2286"/>
      <c r="S2286"/>
      <c r="T2286"/>
      <c r="U2286"/>
      <c r="V2286"/>
      <c r="W2286"/>
      <c r="X2286"/>
      <c r="Y2286"/>
      <c r="Z2286"/>
      <c r="AA2286"/>
      <c r="AB2286"/>
      <c r="AC2286"/>
      <c r="AD2286"/>
      <c r="AE2286"/>
      <c r="AF2286"/>
      <c r="AG2286"/>
      <c r="AH2286"/>
    </row>
    <row r="2287" spans="2:34" s="7" customFormat="1">
      <c r="B2287"/>
      <c r="C2287"/>
      <c r="D2287"/>
      <c r="E2287"/>
      <c r="F2287"/>
      <c r="G2287"/>
      <c r="H2287"/>
      <c r="I2287"/>
      <c r="J2287"/>
      <c r="K2287"/>
      <c r="L2287"/>
      <c r="M2287"/>
      <c r="N2287"/>
      <c r="O2287"/>
      <c r="P2287"/>
      <c r="Q2287"/>
      <c r="R2287"/>
      <c r="S2287"/>
      <c r="T2287"/>
      <c r="U2287"/>
      <c r="V2287"/>
      <c r="W2287"/>
      <c r="X2287"/>
      <c r="Y2287"/>
      <c r="Z2287"/>
      <c r="AA2287"/>
      <c r="AB2287"/>
      <c r="AC2287"/>
      <c r="AD2287"/>
      <c r="AE2287"/>
      <c r="AF2287"/>
      <c r="AG2287"/>
      <c r="AH2287"/>
    </row>
    <row r="2288" spans="2:34" s="7" customFormat="1">
      <c r="B2288"/>
      <c r="C2288"/>
      <c r="D2288"/>
      <c r="E2288"/>
      <c r="F2288"/>
      <c r="G2288"/>
      <c r="H2288"/>
      <c r="I2288"/>
      <c r="J2288"/>
      <c r="K2288"/>
      <c r="L2288"/>
      <c r="M2288"/>
      <c r="N2288"/>
      <c r="O2288"/>
      <c r="P2288"/>
      <c r="Q2288"/>
      <c r="R2288"/>
      <c r="S2288"/>
      <c r="T2288"/>
      <c r="U2288"/>
      <c r="V2288"/>
      <c r="W2288"/>
      <c r="X2288"/>
      <c r="Y2288"/>
      <c r="Z2288"/>
      <c r="AA2288"/>
      <c r="AB2288"/>
      <c r="AC2288"/>
      <c r="AD2288"/>
      <c r="AE2288"/>
      <c r="AF2288"/>
      <c r="AG2288"/>
      <c r="AH2288"/>
    </row>
    <row r="2289" spans="2:34" s="7" customFormat="1">
      <c r="B2289"/>
      <c r="C2289"/>
      <c r="D2289"/>
      <c r="E2289"/>
      <c r="F2289"/>
      <c r="G2289"/>
      <c r="H2289"/>
      <c r="I2289"/>
      <c r="J2289"/>
      <c r="K2289"/>
      <c r="L2289"/>
      <c r="M2289"/>
      <c r="N2289"/>
      <c r="O2289"/>
      <c r="P2289"/>
      <c r="Q2289"/>
      <c r="R2289"/>
      <c r="S2289"/>
      <c r="T2289"/>
      <c r="U2289"/>
      <c r="V2289"/>
      <c r="W2289"/>
      <c r="X2289"/>
      <c r="Y2289"/>
      <c r="Z2289"/>
      <c r="AA2289"/>
      <c r="AB2289"/>
      <c r="AC2289"/>
      <c r="AD2289"/>
      <c r="AE2289"/>
      <c r="AF2289"/>
      <c r="AG2289"/>
      <c r="AH2289"/>
    </row>
    <row r="2290" spans="2:34" s="7" customFormat="1">
      <c r="B2290"/>
      <c r="C2290"/>
      <c r="D2290"/>
      <c r="E2290"/>
      <c r="F2290"/>
      <c r="G2290"/>
      <c r="H2290"/>
      <c r="I2290"/>
      <c r="J2290"/>
      <c r="K2290"/>
      <c r="L2290"/>
      <c r="M2290"/>
      <c r="N2290"/>
      <c r="O2290"/>
      <c r="P2290"/>
      <c r="Q2290"/>
      <c r="R2290"/>
      <c r="S2290"/>
      <c r="T2290"/>
      <c r="U2290"/>
      <c r="V2290"/>
      <c r="W2290"/>
      <c r="X2290"/>
      <c r="Y2290"/>
      <c r="Z2290"/>
      <c r="AA2290"/>
      <c r="AB2290"/>
      <c r="AC2290"/>
      <c r="AD2290"/>
      <c r="AE2290"/>
      <c r="AF2290"/>
      <c r="AG2290"/>
      <c r="AH2290"/>
    </row>
    <row r="2291" spans="2:34" s="7" customFormat="1">
      <c r="B2291"/>
      <c r="C2291"/>
      <c r="D2291"/>
      <c r="E2291"/>
      <c r="F2291"/>
      <c r="G2291"/>
      <c r="H2291"/>
      <c r="I2291"/>
      <c r="J2291"/>
      <c r="K2291"/>
      <c r="L2291"/>
      <c r="M2291"/>
      <c r="N2291"/>
      <c r="O2291"/>
      <c r="P2291"/>
      <c r="Q2291"/>
      <c r="R2291"/>
      <c r="S2291"/>
      <c r="T2291"/>
      <c r="U2291"/>
      <c r="V2291"/>
      <c r="W2291"/>
      <c r="X2291"/>
      <c r="Y2291"/>
      <c r="Z2291"/>
      <c r="AA2291"/>
      <c r="AB2291"/>
      <c r="AC2291"/>
      <c r="AD2291"/>
      <c r="AE2291"/>
      <c r="AF2291"/>
      <c r="AG2291"/>
      <c r="AH2291"/>
    </row>
    <row r="2292" spans="2:34" s="7" customFormat="1">
      <c r="B2292"/>
      <c r="C2292"/>
      <c r="D2292"/>
      <c r="E2292"/>
      <c r="F2292"/>
      <c r="G2292"/>
      <c r="H2292"/>
      <c r="I2292"/>
      <c r="J2292"/>
      <c r="K2292"/>
      <c r="L2292"/>
      <c r="M2292"/>
      <c r="N2292"/>
      <c r="O2292"/>
      <c r="P2292"/>
      <c r="Q2292"/>
      <c r="R2292"/>
      <c r="S2292"/>
      <c r="T2292"/>
      <c r="U2292"/>
      <c r="V2292"/>
      <c r="W2292"/>
      <c r="X2292"/>
      <c r="Y2292"/>
      <c r="Z2292"/>
      <c r="AA2292"/>
      <c r="AB2292"/>
      <c r="AC2292"/>
      <c r="AD2292"/>
      <c r="AE2292"/>
      <c r="AF2292"/>
      <c r="AG2292"/>
      <c r="AH2292"/>
    </row>
    <row r="2293" spans="2:34" s="7" customFormat="1">
      <c r="B2293"/>
      <c r="C2293"/>
      <c r="D2293"/>
      <c r="E2293"/>
      <c r="F2293"/>
      <c r="G2293"/>
      <c r="H2293"/>
      <c r="I2293"/>
      <c r="J2293"/>
      <c r="K2293"/>
      <c r="L2293"/>
      <c r="M2293"/>
      <c r="N2293"/>
      <c r="O2293"/>
      <c r="P2293"/>
      <c r="Q2293"/>
      <c r="R2293"/>
      <c r="S2293"/>
      <c r="T2293"/>
      <c r="U2293"/>
      <c r="V2293"/>
      <c r="W2293"/>
      <c r="X2293"/>
      <c r="Y2293"/>
      <c r="Z2293"/>
      <c r="AA2293"/>
      <c r="AB2293"/>
      <c r="AC2293"/>
      <c r="AD2293"/>
      <c r="AE2293"/>
      <c r="AF2293"/>
      <c r="AG2293"/>
      <c r="AH2293"/>
    </row>
    <row r="2294" spans="2:34" s="7" customFormat="1">
      <c r="B2294"/>
      <c r="C2294"/>
      <c r="D2294"/>
      <c r="E2294"/>
      <c r="F2294"/>
      <c r="G2294"/>
      <c r="H2294"/>
      <c r="I2294"/>
      <c r="J2294"/>
      <c r="K2294"/>
      <c r="L2294"/>
      <c r="M2294"/>
      <c r="N2294"/>
      <c r="O2294"/>
      <c r="P2294"/>
      <c r="Q2294"/>
      <c r="R2294"/>
      <c r="S2294"/>
      <c r="T2294"/>
      <c r="U2294"/>
      <c r="V2294"/>
      <c r="W2294"/>
      <c r="X2294"/>
      <c r="Y2294"/>
      <c r="Z2294"/>
      <c r="AA2294"/>
      <c r="AB2294"/>
      <c r="AC2294"/>
      <c r="AD2294"/>
      <c r="AE2294"/>
      <c r="AF2294"/>
      <c r="AG2294"/>
      <c r="AH2294"/>
    </row>
    <row r="2295" spans="2:34" s="7" customFormat="1">
      <c r="B2295"/>
      <c r="C2295"/>
      <c r="D2295"/>
      <c r="E2295"/>
      <c r="F2295"/>
      <c r="G2295"/>
      <c r="H2295"/>
      <c r="I2295"/>
      <c r="J2295"/>
      <c r="K2295"/>
      <c r="L2295"/>
      <c r="M2295"/>
      <c r="N2295"/>
      <c r="O2295"/>
      <c r="P2295"/>
      <c r="Q2295"/>
      <c r="R2295"/>
      <c r="S2295"/>
      <c r="T2295"/>
      <c r="U2295"/>
      <c r="V2295"/>
      <c r="W2295"/>
      <c r="X2295"/>
      <c r="Y2295"/>
      <c r="Z2295"/>
      <c r="AA2295"/>
      <c r="AB2295"/>
      <c r="AC2295"/>
      <c r="AD2295"/>
      <c r="AE2295"/>
      <c r="AF2295"/>
      <c r="AG2295"/>
      <c r="AH2295"/>
    </row>
    <row r="2296" spans="2:34" s="7" customFormat="1">
      <c r="B2296"/>
      <c r="C2296"/>
      <c r="D2296"/>
      <c r="E2296"/>
      <c r="F2296"/>
      <c r="G2296"/>
      <c r="H2296"/>
      <c r="I2296"/>
      <c r="J2296"/>
      <c r="K2296"/>
      <c r="L2296"/>
      <c r="M2296"/>
      <c r="N2296"/>
      <c r="O2296"/>
      <c r="P2296"/>
      <c r="Q2296"/>
      <c r="R2296"/>
      <c r="S2296"/>
      <c r="T2296"/>
      <c r="U2296"/>
      <c r="V2296"/>
      <c r="W2296"/>
      <c r="X2296"/>
      <c r="Y2296"/>
      <c r="Z2296"/>
      <c r="AA2296"/>
      <c r="AB2296"/>
      <c r="AC2296"/>
      <c r="AD2296"/>
      <c r="AE2296"/>
      <c r="AF2296"/>
      <c r="AG2296"/>
      <c r="AH2296"/>
    </row>
    <row r="2297" spans="2:34" s="7" customFormat="1">
      <c r="B2297"/>
      <c r="C2297"/>
      <c r="D2297"/>
      <c r="E2297"/>
      <c r="F2297"/>
      <c r="G2297"/>
      <c r="H2297"/>
      <c r="I2297"/>
      <c r="J2297"/>
      <c r="K2297"/>
      <c r="L2297"/>
      <c r="M2297"/>
      <c r="N2297"/>
      <c r="O2297"/>
      <c r="P2297"/>
      <c r="Q2297"/>
      <c r="R2297"/>
      <c r="S2297"/>
      <c r="T2297"/>
      <c r="U2297"/>
      <c r="V2297"/>
      <c r="W2297"/>
      <c r="X2297"/>
      <c r="Y2297"/>
      <c r="Z2297"/>
      <c r="AA2297"/>
      <c r="AB2297"/>
      <c r="AC2297"/>
      <c r="AD2297"/>
      <c r="AE2297"/>
      <c r="AF2297"/>
      <c r="AG2297"/>
      <c r="AH2297"/>
    </row>
    <row r="2298" spans="2:34" s="7" customFormat="1">
      <c r="B2298"/>
      <c r="C2298"/>
      <c r="D2298"/>
      <c r="E2298"/>
      <c r="F2298"/>
      <c r="G2298"/>
      <c r="H2298"/>
      <c r="I2298"/>
      <c r="J2298"/>
      <c r="K2298"/>
      <c r="L2298"/>
      <c r="M2298"/>
      <c r="N2298"/>
      <c r="O2298"/>
      <c r="P2298"/>
      <c r="Q2298"/>
      <c r="R2298"/>
      <c r="S2298"/>
      <c r="T2298"/>
      <c r="U2298"/>
      <c r="V2298"/>
      <c r="W2298"/>
      <c r="X2298"/>
      <c r="Y2298"/>
      <c r="Z2298"/>
      <c r="AA2298"/>
      <c r="AB2298"/>
      <c r="AC2298"/>
      <c r="AD2298"/>
      <c r="AE2298"/>
      <c r="AF2298"/>
      <c r="AG2298"/>
      <c r="AH2298"/>
    </row>
    <row r="2299" spans="2:34" s="7" customFormat="1">
      <c r="B2299"/>
      <c r="C2299"/>
      <c r="D2299"/>
      <c r="E2299"/>
      <c r="F2299"/>
      <c r="G2299"/>
      <c r="H2299"/>
      <c r="I2299"/>
      <c r="J2299"/>
      <c r="K2299"/>
      <c r="L2299"/>
      <c r="M2299"/>
      <c r="N2299"/>
      <c r="O2299"/>
      <c r="P2299"/>
      <c r="Q2299"/>
      <c r="R2299"/>
      <c r="S2299"/>
      <c r="T2299"/>
      <c r="U2299"/>
      <c r="V2299"/>
      <c r="W2299"/>
      <c r="X2299"/>
      <c r="Y2299"/>
      <c r="Z2299"/>
      <c r="AA2299"/>
      <c r="AB2299"/>
      <c r="AC2299"/>
      <c r="AD2299"/>
      <c r="AE2299"/>
      <c r="AF2299"/>
      <c r="AG2299"/>
      <c r="AH2299"/>
    </row>
    <row r="2300" spans="2:34" s="7" customFormat="1">
      <c r="B2300"/>
      <c r="C2300"/>
      <c r="D2300"/>
      <c r="E2300"/>
      <c r="F2300"/>
      <c r="G2300"/>
      <c r="H2300"/>
      <c r="I2300"/>
      <c r="J2300"/>
      <c r="K2300"/>
      <c r="L2300"/>
      <c r="M2300"/>
      <c r="N2300"/>
      <c r="O2300"/>
      <c r="P2300"/>
      <c r="Q2300"/>
      <c r="R2300"/>
      <c r="S2300"/>
      <c r="T2300"/>
      <c r="U2300"/>
      <c r="V2300"/>
      <c r="W2300"/>
      <c r="X2300"/>
      <c r="Y2300"/>
      <c r="Z2300"/>
      <c r="AA2300"/>
      <c r="AB2300"/>
      <c r="AC2300"/>
      <c r="AD2300"/>
      <c r="AE2300"/>
      <c r="AF2300"/>
      <c r="AG2300"/>
      <c r="AH2300"/>
    </row>
    <row r="2301" spans="2:34" s="7" customFormat="1">
      <c r="B2301"/>
      <c r="C2301"/>
      <c r="D2301"/>
      <c r="E2301"/>
      <c r="F2301"/>
      <c r="G2301"/>
      <c r="H2301"/>
      <c r="I2301"/>
      <c r="J2301"/>
      <c r="K2301"/>
      <c r="L2301"/>
      <c r="M2301"/>
      <c r="N2301"/>
      <c r="O2301"/>
      <c r="P2301"/>
      <c r="Q2301"/>
      <c r="R2301"/>
      <c r="S2301"/>
      <c r="T2301"/>
      <c r="U2301"/>
      <c r="V2301"/>
      <c r="W2301"/>
      <c r="X2301"/>
      <c r="Y2301"/>
      <c r="Z2301"/>
      <c r="AA2301"/>
      <c r="AB2301"/>
      <c r="AC2301"/>
      <c r="AD2301"/>
      <c r="AE2301"/>
      <c r="AF2301"/>
      <c r="AG2301"/>
      <c r="AH2301"/>
    </row>
    <row r="2302" spans="2:34" s="7" customFormat="1">
      <c r="B2302"/>
      <c r="C2302"/>
      <c r="D2302"/>
      <c r="E2302"/>
      <c r="F2302"/>
      <c r="G2302"/>
      <c r="H2302"/>
      <c r="I2302"/>
      <c r="J2302"/>
      <c r="K2302"/>
      <c r="L2302"/>
      <c r="M2302"/>
      <c r="N2302"/>
      <c r="O2302"/>
      <c r="P2302"/>
      <c r="Q2302"/>
      <c r="R2302"/>
      <c r="S2302"/>
      <c r="T2302"/>
      <c r="U2302"/>
      <c r="V2302"/>
      <c r="W2302"/>
      <c r="X2302"/>
      <c r="Y2302"/>
      <c r="Z2302"/>
      <c r="AA2302"/>
      <c r="AB2302"/>
      <c r="AC2302"/>
      <c r="AD2302"/>
      <c r="AE2302"/>
      <c r="AF2302"/>
      <c r="AG2302"/>
      <c r="AH2302"/>
    </row>
    <row r="2303" spans="2:34" s="7" customFormat="1">
      <c r="B2303"/>
      <c r="C2303"/>
      <c r="D2303"/>
      <c r="E2303"/>
      <c r="F2303"/>
      <c r="G2303"/>
      <c r="H2303"/>
      <c r="I2303"/>
      <c r="J2303"/>
      <c r="K2303"/>
      <c r="L2303"/>
      <c r="M2303"/>
      <c r="N2303"/>
      <c r="O2303"/>
      <c r="P2303"/>
      <c r="Q2303"/>
      <c r="R2303"/>
      <c r="S2303"/>
      <c r="T2303"/>
      <c r="U2303"/>
      <c r="V2303"/>
      <c r="W2303"/>
      <c r="X2303"/>
      <c r="Y2303"/>
      <c r="Z2303"/>
      <c r="AA2303"/>
      <c r="AB2303"/>
      <c r="AC2303"/>
      <c r="AD2303"/>
      <c r="AE2303"/>
      <c r="AF2303"/>
      <c r="AG2303"/>
      <c r="AH2303"/>
    </row>
    <row r="2304" spans="2:34" s="7" customFormat="1">
      <c r="B2304"/>
      <c r="C2304"/>
      <c r="D2304"/>
      <c r="E2304"/>
      <c r="F2304"/>
      <c r="G2304"/>
      <c r="H2304"/>
      <c r="I2304"/>
      <c r="J2304"/>
      <c r="K2304"/>
      <c r="L2304"/>
      <c r="M2304"/>
      <c r="N2304"/>
      <c r="O2304"/>
      <c r="P2304"/>
      <c r="Q2304"/>
      <c r="R2304"/>
      <c r="S2304"/>
      <c r="T2304"/>
      <c r="U2304"/>
      <c r="V2304"/>
      <c r="W2304"/>
      <c r="X2304"/>
      <c r="Y2304"/>
      <c r="Z2304"/>
      <c r="AA2304"/>
      <c r="AB2304"/>
      <c r="AC2304"/>
      <c r="AD2304"/>
      <c r="AE2304"/>
      <c r="AF2304"/>
      <c r="AG2304"/>
      <c r="AH2304"/>
    </row>
    <row r="2305" spans="2:34" s="7" customFormat="1">
      <c r="B2305"/>
      <c r="C2305"/>
      <c r="D2305"/>
      <c r="E2305"/>
      <c r="F2305"/>
      <c r="G2305"/>
      <c r="H2305"/>
      <c r="I2305"/>
      <c r="J2305"/>
      <c r="K2305"/>
      <c r="L2305"/>
      <c r="M2305"/>
      <c r="N2305"/>
      <c r="O2305"/>
      <c r="P2305"/>
      <c r="Q2305"/>
      <c r="R2305"/>
      <c r="S2305"/>
      <c r="T2305"/>
      <c r="U2305"/>
      <c r="V2305"/>
      <c r="W2305"/>
      <c r="X2305"/>
      <c r="Y2305"/>
      <c r="Z2305"/>
      <c r="AA2305"/>
      <c r="AB2305"/>
      <c r="AC2305"/>
      <c r="AD2305"/>
      <c r="AE2305"/>
      <c r="AF2305"/>
      <c r="AG2305"/>
      <c r="AH2305"/>
    </row>
    <row r="2306" spans="2:34" s="7" customFormat="1">
      <c r="B2306"/>
      <c r="C2306"/>
      <c r="D2306"/>
      <c r="E2306"/>
      <c r="F2306"/>
      <c r="G2306"/>
      <c r="H2306"/>
      <c r="I2306"/>
      <c r="J2306"/>
      <c r="K2306"/>
      <c r="L2306"/>
      <c r="M2306"/>
      <c r="N2306"/>
      <c r="O2306"/>
      <c r="P2306"/>
      <c r="Q2306"/>
      <c r="R2306"/>
      <c r="S2306"/>
      <c r="T2306"/>
      <c r="U2306"/>
      <c r="V2306"/>
      <c r="W2306"/>
      <c r="X2306"/>
      <c r="Y2306"/>
      <c r="Z2306"/>
      <c r="AA2306"/>
      <c r="AB2306"/>
      <c r="AC2306"/>
      <c r="AD2306"/>
      <c r="AE2306"/>
      <c r="AF2306"/>
      <c r="AG2306"/>
      <c r="AH2306"/>
    </row>
    <row r="2307" spans="2:34" s="7" customFormat="1">
      <c r="B2307"/>
      <c r="C2307"/>
      <c r="D2307"/>
      <c r="E2307"/>
      <c r="F2307"/>
      <c r="G2307"/>
      <c r="H2307"/>
      <c r="I2307"/>
      <c r="J2307"/>
      <c r="K2307"/>
      <c r="L2307"/>
      <c r="M2307"/>
      <c r="N2307"/>
      <c r="O2307"/>
      <c r="P2307"/>
      <c r="Q2307"/>
      <c r="R2307"/>
      <c r="S2307"/>
      <c r="T2307"/>
      <c r="U2307"/>
      <c r="V2307"/>
      <c r="W2307"/>
      <c r="X2307"/>
      <c r="Y2307"/>
      <c r="Z2307"/>
      <c r="AA2307"/>
      <c r="AB2307"/>
      <c r="AC2307"/>
      <c r="AD2307"/>
      <c r="AE2307"/>
      <c r="AF2307"/>
      <c r="AG2307"/>
      <c r="AH2307"/>
    </row>
    <row r="2308" spans="2:34" s="7" customFormat="1">
      <c r="B2308"/>
      <c r="C2308"/>
      <c r="D2308"/>
      <c r="E2308"/>
      <c r="F2308"/>
      <c r="G2308"/>
      <c r="H2308"/>
      <c r="I2308"/>
      <c r="J2308"/>
      <c r="K2308"/>
      <c r="L2308"/>
      <c r="M2308"/>
      <c r="N2308"/>
      <c r="O2308"/>
      <c r="P2308"/>
      <c r="Q2308"/>
      <c r="R2308"/>
      <c r="S2308"/>
      <c r="T2308"/>
      <c r="U2308"/>
      <c r="V2308"/>
      <c r="W2308"/>
      <c r="X2308"/>
      <c r="Y2308"/>
      <c r="Z2308"/>
      <c r="AA2308"/>
      <c r="AB2308"/>
      <c r="AC2308"/>
      <c r="AD2308"/>
      <c r="AE2308"/>
      <c r="AF2308"/>
      <c r="AG2308"/>
      <c r="AH2308"/>
    </row>
    <row r="2309" spans="2:34" s="7" customFormat="1">
      <c r="B2309"/>
      <c r="C2309"/>
      <c r="D2309"/>
      <c r="E2309"/>
      <c r="F2309"/>
      <c r="G2309"/>
      <c r="H2309"/>
      <c r="I2309"/>
      <c r="J2309"/>
      <c r="K2309"/>
      <c r="L2309"/>
      <c r="M2309"/>
      <c r="N2309"/>
      <c r="O2309"/>
      <c r="P2309"/>
      <c r="Q2309"/>
      <c r="R2309"/>
      <c r="S2309"/>
      <c r="T2309"/>
      <c r="U2309"/>
      <c r="V2309"/>
      <c r="W2309"/>
      <c r="X2309"/>
      <c r="Y2309"/>
      <c r="Z2309"/>
      <c r="AA2309"/>
      <c r="AB2309"/>
      <c r="AC2309"/>
      <c r="AD2309"/>
      <c r="AE2309"/>
      <c r="AF2309"/>
      <c r="AG2309"/>
      <c r="AH2309"/>
    </row>
    <row r="2310" spans="2:34" s="7" customFormat="1">
      <c r="B2310"/>
      <c r="C2310"/>
      <c r="D2310"/>
      <c r="E2310"/>
      <c r="F2310"/>
      <c r="G2310"/>
      <c r="H2310"/>
      <c r="I2310"/>
      <c r="J2310"/>
      <c r="K2310"/>
      <c r="L2310"/>
      <c r="M2310"/>
      <c r="N2310"/>
      <c r="O2310"/>
      <c r="P2310"/>
      <c r="Q2310"/>
      <c r="R2310"/>
      <c r="S2310"/>
      <c r="T2310"/>
      <c r="U2310"/>
      <c r="V2310"/>
      <c r="W2310"/>
      <c r="X2310"/>
      <c r="Y2310"/>
      <c r="Z2310"/>
      <c r="AA2310"/>
      <c r="AB2310"/>
      <c r="AC2310"/>
      <c r="AD2310"/>
      <c r="AE2310"/>
      <c r="AF2310"/>
      <c r="AG2310"/>
      <c r="AH2310"/>
    </row>
    <row r="2311" spans="2:34" s="7" customFormat="1">
      <c r="B2311"/>
      <c r="C2311"/>
      <c r="D2311"/>
      <c r="E2311"/>
      <c r="F2311"/>
      <c r="G2311"/>
      <c r="H2311"/>
      <c r="I2311"/>
      <c r="J2311"/>
      <c r="K2311"/>
      <c r="L2311"/>
      <c r="M2311"/>
      <c r="N2311"/>
      <c r="O2311"/>
      <c r="P2311"/>
      <c r="Q2311"/>
      <c r="R2311"/>
      <c r="S2311"/>
      <c r="T2311"/>
      <c r="U2311"/>
      <c r="V2311"/>
      <c r="W2311"/>
      <c r="X2311"/>
      <c r="Y2311"/>
      <c r="Z2311"/>
      <c r="AA2311"/>
      <c r="AB2311"/>
      <c r="AC2311"/>
      <c r="AD2311"/>
      <c r="AE2311"/>
      <c r="AF2311"/>
      <c r="AG2311"/>
      <c r="AH2311"/>
    </row>
    <row r="2312" spans="2:34" s="7" customFormat="1">
      <c r="B2312"/>
      <c r="C2312"/>
      <c r="D2312"/>
      <c r="E2312"/>
      <c r="F2312"/>
      <c r="G2312"/>
      <c r="H2312"/>
      <c r="I2312"/>
      <c r="J2312"/>
      <c r="K2312"/>
      <c r="L2312"/>
      <c r="M2312"/>
      <c r="N2312"/>
      <c r="O2312"/>
      <c r="P2312"/>
      <c r="Q2312"/>
      <c r="R2312"/>
      <c r="S2312"/>
      <c r="T2312"/>
      <c r="U2312"/>
      <c r="V2312"/>
      <c r="W2312"/>
      <c r="X2312"/>
      <c r="Y2312"/>
      <c r="Z2312"/>
      <c r="AA2312"/>
      <c r="AB2312"/>
      <c r="AC2312"/>
      <c r="AD2312"/>
      <c r="AE2312"/>
      <c r="AF2312"/>
      <c r="AG2312"/>
      <c r="AH2312"/>
    </row>
    <row r="2313" spans="2:34" s="7" customFormat="1">
      <c r="B2313"/>
      <c r="C2313"/>
      <c r="D2313"/>
      <c r="E2313"/>
      <c r="F2313"/>
      <c r="G2313"/>
      <c r="H2313"/>
      <c r="I2313"/>
      <c r="J2313"/>
      <c r="K2313"/>
      <c r="L2313"/>
      <c r="M2313"/>
      <c r="N2313"/>
      <c r="O2313"/>
      <c r="P2313"/>
      <c r="Q2313"/>
      <c r="R2313"/>
      <c r="S2313"/>
      <c r="T2313"/>
      <c r="U2313"/>
      <c r="V2313"/>
      <c r="W2313"/>
      <c r="X2313"/>
      <c r="Y2313"/>
      <c r="Z2313"/>
      <c r="AA2313"/>
      <c r="AB2313"/>
      <c r="AC2313"/>
      <c r="AD2313"/>
      <c r="AE2313"/>
      <c r="AF2313"/>
      <c r="AG2313"/>
      <c r="AH2313"/>
    </row>
    <row r="2314" spans="2:34" s="7" customFormat="1">
      <c r="B2314"/>
      <c r="C2314"/>
      <c r="D2314"/>
      <c r="E2314"/>
      <c r="F2314"/>
      <c r="G2314"/>
      <c r="H2314"/>
      <c r="I2314"/>
      <c r="J2314"/>
      <c r="K2314"/>
      <c r="L2314"/>
      <c r="M2314"/>
      <c r="N2314"/>
      <c r="O2314"/>
      <c r="P2314"/>
      <c r="Q2314"/>
      <c r="R2314"/>
      <c r="S2314"/>
      <c r="T2314"/>
      <c r="U2314"/>
      <c r="V2314"/>
      <c r="W2314"/>
      <c r="X2314"/>
      <c r="Y2314"/>
      <c r="Z2314"/>
      <c r="AA2314"/>
      <c r="AB2314"/>
      <c r="AC2314"/>
      <c r="AD2314"/>
      <c r="AE2314"/>
      <c r="AF2314"/>
      <c r="AG2314"/>
      <c r="AH2314"/>
    </row>
    <row r="2315" spans="2:34" s="7" customFormat="1">
      <c r="B2315"/>
      <c r="C2315"/>
      <c r="D2315"/>
      <c r="E2315"/>
      <c r="F2315"/>
      <c r="G2315"/>
      <c r="H2315"/>
      <c r="I2315"/>
      <c r="J2315"/>
      <c r="K2315"/>
      <c r="L2315"/>
      <c r="M2315"/>
      <c r="N2315"/>
      <c r="O2315"/>
      <c r="P2315"/>
      <c r="Q2315"/>
      <c r="R2315"/>
      <c r="S2315"/>
      <c r="T2315"/>
      <c r="U2315"/>
      <c r="V2315"/>
      <c r="W2315"/>
      <c r="X2315"/>
      <c r="Y2315"/>
      <c r="Z2315"/>
      <c r="AA2315"/>
      <c r="AB2315"/>
      <c r="AC2315"/>
      <c r="AD2315"/>
      <c r="AE2315"/>
      <c r="AF2315"/>
      <c r="AG2315"/>
      <c r="AH2315"/>
    </row>
    <row r="2316" spans="2:34" s="7" customFormat="1">
      <c r="B2316"/>
      <c r="C2316"/>
      <c r="D2316"/>
      <c r="E2316"/>
      <c r="F2316"/>
      <c r="G2316"/>
      <c r="H2316"/>
      <c r="I2316"/>
      <c r="J2316"/>
      <c r="K2316"/>
      <c r="L2316"/>
      <c r="M2316"/>
      <c r="N2316"/>
      <c r="O2316"/>
      <c r="P2316"/>
      <c r="Q2316"/>
      <c r="R2316"/>
      <c r="S2316"/>
      <c r="T2316"/>
      <c r="U2316"/>
      <c r="V2316"/>
      <c r="W2316"/>
      <c r="X2316"/>
      <c r="Y2316"/>
      <c r="Z2316"/>
      <c r="AA2316"/>
      <c r="AB2316"/>
      <c r="AC2316"/>
      <c r="AD2316"/>
      <c r="AE2316"/>
      <c r="AF2316"/>
      <c r="AG2316"/>
      <c r="AH2316"/>
    </row>
    <row r="2317" spans="2:34" s="7" customFormat="1">
      <c r="B2317"/>
      <c r="C2317"/>
      <c r="D2317"/>
      <c r="E2317"/>
      <c r="F2317"/>
      <c r="G2317"/>
      <c r="H2317"/>
      <c r="I2317"/>
      <c r="J2317"/>
      <c r="K2317"/>
      <c r="L2317"/>
      <c r="M2317"/>
      <c r="N2317"/>
      <c r="O2317"/>
      <c r="P2317"/>
      <c r="Q2317"/>
      <c r="R2317"/>
      <c r="S2317"/>
      <c r="T2317"/>
      <c r="U2317"/>
      <c r="V2317"/>
      <c r="W2317"/>
      <c r="X2317"/>
      <c r="Y2317"/>
      <c r="Z2317"/>
      <c r="AA2317"/>
      <c r="AB2317"/>
      <c r="AC2317"/>
      <c r="AD2317"/>
      <c r="AE2317"/>
      <c r="AF2317"/>
      <c r="AG2317"/>
      <c r="AH2317"/>
    </row>
    <row r="2318" spans="2:34" s="7" customFormat="1">
      <c r="B2318"/>
      <c r="C2318"/>
      <c r="D2318"/>
      <c r="E2318"/>
      <c r="F2318"/>
      <c r="G2318"/>
      <c r="H2318"/>
      <c r="I2318"/>
      <c r="J2318"/>
      <c r="K2318"/>
      <c r="L2318"/>
      <c r="M2318"/>
      <c r="N2318"/>
      <c r="O2318"/>
      <c r="P2318"/>
      <c r="Q2318"/>
      <c r="R2318"/>
      <c r="S2318"/>
      <c r="T2318"/>
      <c r="U2318"/>
      <c r="V2318"/>
      <c r="W2318"/>
      <c r="X2318"/>
      <c r="Y2318"/>
      <c r="Z2318"/>
      <c r="AA2318"/>
      <c r="AB2318"/>
      <c r="AC2318"/>
      <c r="AD2318"/>
      <c r="AE2318"/>
      <c r="AF2318"/>
      <c r="AG2318"/>
      <c r="AH2318"/>
    </row>
    <row r="2319" spans="2:34" s="7" customFormat="1">
      <c r="B2319"/>
      <c r="C2319"/>
      <c r="D2319"/>
      <c r="E2319"/>
      <c r="F2319"/>
      <c r="G2319"/>
      <c r="H2319"/>
      <c r="I2319"/>
      <c r="J2319"/>
      <c r="K2319"/>
      <c r="L2319"/>
      <c r="M2319"/>
      <c r="N2319"/>
      <c r="O2319"/>
      <c r="P2319"/>
      <c r="Q2319"/>
      <c r="R2319"/>
      <c r="S2319"/>
      <c r="T2319"/>
      <c r="U2319"/>
      <c r="V2319"/>
      <c r="W2319"/>
      <c r="X2319"/>
      <c r="Y2319"/>
      <c r="Z2319"/>
      <c r="AA2319"/>
      <c r="AB2319"/>
      <c r="AC2319"/>
      <c r="AD2319"/>
      <c r="AE2319"/>
      <c r="AF2319"/>
      <c r="AG2319"/>
      <c r="AH2319"/>
    </row>
    <row r="2320" spans="2:34" s="7" customFormat="1">
      <c r="B2320"/>
      <c r="C2320"/>
      <c r="D2320"/>
      <c r="E2320"/>
      <c r="F2320"/>
      <c r="G2320"/>
      <c r="H2320"/>
      <c r="I2320"/>
      <c r="J2320"/>
      <c r="K2320"/>
      <c r="L2320"/>
      <c r="M2320"/>
      <c r="N2320"/>
      <c r="O2320"/>
      <c r="P2320"/>
      <c r="Q2320"/>
      <c r="R2320"/>
      <c r="S2320"/>
      <c r="T2320"/>
      <c r="U2320"/>
      <c r="V2320"/>
      <c r="W2320"/>
      <c r="X2320"/>
      <c r="Y2320"/>
      <c r="Z2320"/>
      <c r="AA2320"/>
      <c r="AB2320"/>
      <c r="AC2320"/>
      <c r="AD2320"/>
      <c r="AE2320"/>
      <c r="AF2320"/>
      <c r="AG2320"/>
      <c r="AH2320"/>
    </row>
    <row r="2321" spans="2:34" s="7" customFormat="1">
      <c r="B2321"/>
      <c r="C2321"/>
      <c r="D2321"/>
      <c r="E2321"/>
      <c r="F2321"/>
      <c r="G2321"/>
      <c r="H2321"/>
      <c r="I2321"/>
      <c r="J2321"/>
      <c r="K2321"/>
      <c r="L2321"/>
      <c r="M2321"/>
      <c r="N2321"/>
      <c r="O2321"/>
      <c r="P2321"/>
      <c r="Q2321"/>
      <c r="R2321"/>
      <c r="S2321"/>
      <c r="T2321"/>
      <c r="U2321"/>
      <c r="V2321"/>
      <c r="W2321"/>
      <c r="X2321"/>
      <c r="Y2321"/>
      <c r="Z2321"/>
      <c r="AA2321"/>
      <c r="AB2321"/>
      <c r="AC2321"/>
      <c r="AD2321"/>
      <c r="AE2321"/>
      <c r="AF2321"/>
      <c r="AG2321"/>
      <c r="AH2321"/>
    </row>
    <row r="2322" spans="2:34" s="7" customFormat="1">
      <c r="B2322"/>
      <c r="C2322"/>
      <c r="D2322"/>
      <c r="E2322"/>
      <c r="F2322"/>
      <c r="G2322"/>
      <c r="H2322"/>
      <c r="I2322"/>
      <c r="J2322"/>
      <c r="K2322"/>
      <c r="L2322"/>
      <c r="M2322"/>
      <c r="N2322"/>
      <c r="O2322"/>
      <c r="P2322"/>
      <c r="Q2322"/>
      <c r="R2322"/>
      <c r="S2322"/>
      <c r="T2322"/>
      <c r="U2322"/>
      <c r="V2322"/>
      <c r="W2322"/>
      <c r="X2322"/>
      <c r="Y2322"/>
      <c r="Z2322"/>
      <c r="AA2322"/>
      <c r="AB2322"/>
      <c r="AC2322"/>
      <c r="AD2322"/>
      <c r="AE2322"/>
      <c r="AF2322"/>
      <c r="AG2322"/>
      <c r="AH2322"/>
    </row>
    <row r="2323" spans="2:34" s="7" customFormat="1">
      <c r="B2323"/>
      <c r="C2323"/>
      <c r="D2323"/>
      <c r="E2323"/>
      <c r="F2323"/>
      <c r="G2323"/>
      <c r="H2323"/>
      <c r="I2323"/>
      <c r="J2323"/>
      <c r="K2323"/>
      <c r="L2323"/>
      <c r="M2323"/>
      <c r="N2323"/>
      <c r="O2323"/>
      <c r="P2323"/>
      <c r="Q2323"/>
      <c r="R2323"/>
      <c r="S2323"/>
      <c r="T2323"/>
      <c r="U2323"/>
      <c r="V2323"/>
      <c r="W2323"/>
      <c r="X2323"/>
      <c r="Y2323"/>
      <c r="Z2323"/>
      <c r="AA2323"/>
      <c r="AB2323"/>
      <c r="AC2323"/>
      <c r="AD2323"/>
      <c r="AE2323"/>
      <c r="AF2323"/>
      <c r="AG2323"/>
      <c r="AH2323"/>
    </row>
    <row r="2324" spans="2:34" s="7" customFormat="1">
      <c r="B2324"/>
      <c r="C2324"/>
      <c r="D2324"/>
      <c r="E2324"/>
      <c r="F2324"/>
      <c r="G2324"/>
      <c r="H2324"/>
      <c r="I2324"/>
      <c r="J2324"/>
      <c r="K2324"/>
      <c r="L2324"/>
      <c r="M2324"/>
      <c r="N2324"/>
      <c r="O2324"/>
      <c r="P2324"/>
      <c r="Q2324"/>
      <c r="R2324"/>
      <c r="S2324"/>
      <c r="T2324"/>
      <c r="U2324"/>
      <c r="V2324"/>
      <c r="W2324"/>
      <c r="X2324"/>
      <c r="Y2324"/>
      <c r="Z2324"/>
      <c r="AA2324"/>
      <c r="AB2324"/>
      <c r="AC2324"/>
      <c r="AD2324"/>
      <c r="AE2324"/>
      <c r="AF2324"/>
      <c r="AG2324"/>
      <c r="AH2324"/>
    </row>
    <row r="2325" spans="2:34" s="7" customFormat="1">
      <c r="B2325"/>
      <c r="C2325"/>
      <c r="D2325"/>
      <c r="E2325"/>
      <c r="F2325"/>
      <c r="G2325"/>
      <c r="H2325"/>
      <c r="I2325"/>
      <c r="J2325"/>
      <c r="K2325"/>
      <c r="L2325"/>
      <c r="M2325"/>
      <c r="N2325"/>
      <c r="O2325"/>
      <c r="P2325"/>
      <c r="Q2325"/>
      <c r="R2325"/>
      <c r="S2325"/>
      <c r="T2325"/>
      <c r="U2325"/>
      <c r="V2325"/>
      <c r="W2325"/>
      <c r="X2325"/>
      <c r="Y2325"/>
      <c r="Z2325"/>
      <c r="AA2325"/>
      <c r="AB2325"/>
      <c r="AC2325"/>
      <c r="AD2325"/>
      <c r="AE2325"/>
      <c r="AF2325"/>
      <c r="AG2325"/>
      <c r="AH2325"/>
    </row>
    <row r="2326" spans="2:34" s="7" customFormat="1">
      <c r="B2326"/>
      <c r="C2326"/>
      <c r="D2326"/>
      <c r="E2326"/>
      <c r="F2326"/>
      <c r="G2326"/>
      <c r="H2326"/>
      <c r="I2326"/>
      <c r="J2326"/>
      <c r="K2326"/>
      <c r="L2326"/>
      <c r="M2326"/>
      <c r="N2326"/>
      <c r="O2326"/>
      <c r="P2326"/>
      <c r="Q2326"/>
      <c r="R2326"/>
      <c r="S2326"/>
      <c r="T2326"/>
      <c r="U2326"/>
      <c r="V2326"/>
      <c r="W2326"/>
      <c r="X2326"/>
      <c r="Y2326"/>
      <c r="Z2326"/>
      <c r="AA2326"/>
      <c r="AB2326"/>
      <c r="AC2326"/>
      <c r="AD2326"/>
      <c r="AE2326"/>
      <c r="AF2326"/>
      <c r="AG2326"/>
      <c r="AH2326"/>
    </row>
    <row r="2327" spans="2:34" s="7" customFormat="1">
      <c r="B2327"/>
      <c r="C2327"/>
      <c r="D2327"/>
      <c r="E2327"/>
      <c r="F2327"/>
      <c r="G2327"/>
      <c r="H2327"/>
      <c r="I2327"/>
      <c r="J2327"/>
      <c r="K2327"/>
      <c r="L2327"/>
      <c r="M2327"/>
      <c r="N2327"/>
      <c r="O2327"/>
      <c r="P2327"/>
      <c r="Q2327"/>
      <c r="R2327"/>
      <c r="S2327"/>
      <c r="T2327"/>
      <c r="U2327"/>
      <c r="V2327"/>
      <c r="W2327"/>
      <c r="X2327"/>
      <c r="Y2327"/>
      <c r="Z2327"/>
      <c r="AA2327"/>
      <c r="AB2327"/>
      <c r="AC2327"/>
      <c r="AD2327"/>
      <c r="AE2327"/>
      <c r="AF2327"/>
      <c r="AG2327"/>
      <c r="AH2327"/>
    </row>
    <row r="2328" spans="2:34" s="7" customFormat="1">
      <c r="B2328"/>
      <c r="C2328"/>
      <c r="D2328"/>
      <c r="E2328"/>
      <c r="F2328"/>
      <c r="G2328"/>
      <c r="H2328"/>
      <c r="I2328"/>
      <c r="J2328"/>
      <c r="K2328"/>
      <c r="L2328"/>
      <c r="M2328"/>
      <c r="N2328"/>
      <c r="O2328"/>
      <c r="P2328"/>
      <c r="Q2328"/>
      <c r="R2328"/>
      <c r="S2328"/>
      <c r="T2328"/>
      <c r="U2328"/>
      <c r="V2328"/>
      <c r="W2328"/>
      <c r="X2328"/>
      <c r="Y2328"/>
      <c r="Z2328"/>
      <c r="AA2328"/>
      <c r="AB2328"/>
      <c r="AC2328"/>
      <c r="AD2328"/>
      <c r="AE2328"/>
      <c r="AF2328"/>
      <c r="AG2328"/>
      <c r="AH2328"/>
    </row>
    <row r="2329" spans="2:34" s="7" customFormat="1">
      <c r="B2329"/>
      <c r="C2329"/>
      <c r="D2329"/>
      <c r="E2329"/>
      <c r="F2329"/>
      <c r="G2329"/>
      <c r="H2329"/>
      <c r="I2329"/>
      <c r="J2329"/>
      <c r="K2329"/>
      <c r="L2329"/>
      <c r="M2329"/>
      <c r="N2329"/>
      <c r="O2329"/>
      <c r="P2329"/>
      <c r="Q2329"/>
      <c r="R2329"/>
      <c r="S2329"/>
      <c r="T2329"/>
      <c r="U2329"/>
      <c r="V2329"/>
      <c r="W2329"/>
      <c r="X2329"/>
      <c r="Y2329"/>
      <c r="Z2329"/>
      <c r="AA2329"/>
      <c r="AB2329"/>
      <c r="AC2329"/>
      <c r="AD2329"/>
      <c r="AE2329"/>
      <c r="AF2329"/>
      <c r="AG2329"/>
      <c r="AH2329"/>
    </row>
    <row r="2330" spans="2:34" s="7" customFormat="1">
      <c r="B2330"/>
      <c r="C2330"/>
      <c r="D2330"/>
      <c r="E2330"/>
      <c r="F2330"/>
      <c r="G2330"/>
      <c r="H2330"/>
      <c r="I2330"/>
      <c r="J2330"/>
      <c r="K2330"/>
      <c r="L2330"/>
      <c r="M2330"/>
      <c r="N2330"/>
      <c r="O2330"/>
      <c r="P2330"/>
      <c r="Q2330"/>
      <c r="R2330"/>
      <c r="S2330"/>
      <c r="T2330"/>
      <c r="U2330"/>
      <c r="V2330"/>
      <c r="W2330"/>
      <c r="X2330"/>
      <c r="Y2330"/>
      <c r="Z2330"/>
      <c r="AA2330"/>
      <c r="AB2330"/>
      <c r="AC2330"/>
      <c r="AD2330"/>
      <c r="AE2330"/>
      <c r="AF2330"/>
      <c r="AG2330"/>
      <c r="AH2330"/>
    </row>
    <row r="2331" spans="2:34" s="7" customFormat="1">
      <c r="B2331"/>
      <c r="C2331"/>
      <c r="D2331"/>
      <c r="E2331"/>
      <c r="F2331"/>
      <c r="G2331"/>
      <c r="H2331"/>
      <c r="I2331"/>
      <c r="J2331"/>
      <c r="K2331"/>
      <c r="L2331"/>
      <c r="M2331"/>
      <c r="N2331"/>
      <c r="O2331"/>
      <c r="P2331"/>
      <c r="Q2331"/>
      <c r="R2331"/>
      <c r="S2331"/>
      <c r="T2331"/>
      <c r="U2331"/>
      <c r="V2331"/>
      <c r="W2331"/>
      <c r="X2331"/>
      <c r="Y2331"/>
      <c r="Z2331"/>
      <c r="AA2331"/>
      <c r="AB2331"/>
      <c r="AC2331"/>
      <c r="AD2331"/>
      <c r="AE2331"/>
      <c r="AF2331"/>
      <c r="AG2331"/>
      <c r="AH2331"/>
    </row>
    <row r="2332" spans="2:34" s="7" customFormat="1">
      <c r="B2332"/>
      <c r="C2332"/>
      <c r="D2332"/>
      <c r="E2332"/>
      <c r="F2332"/>
      <c r="G2332"/>
      <c r="H2332"/>
      <c r="I2332"/>
      <c r="J2332"/>
      <c r="K2332"/>
      <c r="L2332"/>
      <c r="M2332"/>
      <c r="N2332"/>
      <c r="O2332"/>
      <c r="P2332"/>
      <c r="Q2332"/>
      <c r="R2332"/>
      <c r="S2332"/>
      <c r="T2332"/>
      <c r="U2332"/>
      <c r="V2332"/>
      <c r="W2332"/>
      <c r="X2332"/>
      <c r="Y2332"/>
      <c r="Z2332"/>
      <c r="AA2332"/>
      <c r="AB2332"/>
      <c r="AC2332"/>
      <c r="AD2332"/>
      <c r="AE2332"/>
      <c r="AF2332"/>
      <c r="AG2332"/>
      <c r="AH2332"/>
    </row>
    <row r="2333" spans="2:34" s="7" customFormat="1">
      <c r="B2333"/>
      <c r="C2333"/>
      <c r="D2333"/>
      <c r="E2333"/>
      <c r="F2333"/>
      <c r="G2333"/>
      <c r="H2333"/>
      <c r="I2333"/>
      <c r="J2333"/>
      <c r="K2333"/>
      <c r="L2333"/>
      <c r="M2333"/>
      <c r="N2333"/>
      <c r="O2333"/>
      <c r="P2333"/>
      <c r="Q2333"/>
      <c r="R2333"/>
      <c r="S2333"/>
      <c r="T2333"/>
      <c r="U2333"/>
      <c r="V2333"/>
      <c r="W2333"/>
      <c r="X2333"/>
      <c r="Y2333"/>
      <c r="Z2333"/>
      <c r="AA2333"/>
      <c r="AB2333"/>
      <c r="AC2333"/>
      <c r="AD2333"/>
      <c r="AE2333"/>
      <c r="AF2333"/>
      <c r="AG2333"/>
      <c r="AH2333"/>
    </row>
    <row r="2334" spans="2:34" s="7" customFormat="1">
      <c r="B2334"/>
      <c r="C2334"/>
      <c r="D2334"/>
      <c r="E2334"/>
      <c r="F2334"/>
      <c r="G2334"/>
      <c r="H2334"/>
      <c r="I2334"/>
      <c r="J2334"/>
      <c r="K2334"/>
      <c r="L2334"/>
      <c r="M2334"/>
      <c r="N2334"/>
      <c r="O2334"/>
      <c r="P2334"/>
      <c r="Q2334"/>
      <c r="R2334"/>
      <c r="S2334"/>
      <c r="T2334"/>
      <c r="U2334"/>
      <c r="V2334"/>
      <c r="W2334"/>
      <c r="X2334"/>
      <c r="Y2334"/>
      <c r="Z2334"/>
      <c r="AA2334"/>
      <c r="AB2334"/>
      <c r="AC2334"/>
      <c r="AD2334"/>
      <c r="AE2334"/>
      <c r="AF2334"/>
      <c r="AG2334"/>
      <c r="AH2334"/>
    </row>
    <row r="2335" spans="2:34" s="7" customFormat="1">
      <c r="B2335"/>
      <c r="C2335"/>
      <c r="D2335"/>
      <c r="E2335"/>
      <c r="F2335"/>
      <c r="G2335"/>
      <c r="H2335"/>
      <c r="I2335"/>
      <c r="J2335"/>
      <c r="K2335"/>
      <c r="L2335"/>
      <c r="M2335"/>
      <c r="N2335"/>
      <c r="O2335"/>
      <c r="P2335"/>
      <c r="Q2335"/>
      <c r="R2335"/>
      <c r="S2335"/>
      <c r="T2335"/>
      <c r="U2335"/>
      <c r="V2335"/>
      <c r="W2335"/>
      <c r="X2335"/>
      <c r="Y2335"/>
      <c r="Z2335"/>
      <c r="AA2335"/>
      <c r="AB2335"/>
      <c r="AC2335"/>
      <c r="AD2335"/>
      <c r="AE2335"/>
      <c r="AF2335"/>
      <c r="AG2335"/>
      <c r="AH2335"/>
    </row>
    <row r="2336" spans="2:34" s="7" customFormat="1">
      <c r="B2336"/>
      <c r="C2336"/>
      <c r="D2336"/>
      <c r="E2336"/>
      <c r="F2336"/>
      <c r="G2336"/>
      <c r="H2336"/>
      <c r="I2336"/>
      <c r="J2336"/>
      <c r="K2336"/>
      <c r="L2336"/>
      <c r="M2336"/>
      <c r="N2336"/>
      <c r="O2336"/>
      <c r="P2336"/>
      <c r="Q2336"/>
      <c r="R2336"/>
      <c r="S2336"/>
      <c r="T2336"/>
      <c r="U2336"/>
      <c r="V2336"/>
      <c r="W2336"/>
      <c r="X2336"/>
      <c r="Y2336"/>
      <c r="Z2336"/>
      <c r="AA2336"/>
      <c r="AB2336"/>
      <c r="AC2336"/>
      <c r="AD2336"/>
      <c r="AE2336"/>
      <c r="AF2336"/>
      <c r="AG2336"/>
      <c r="AH2336"/>
    </row>
    <row r="2337" spans="2:34" s="7" customFormat="1">
      <c r="B2337"/>
      <c r="C2337"/>
      <c r="D2337"/>
      <c r="E2337"/>
      <c r="F2337"/>
      <c r="G2337"/>
      <c r="H2337"/>
      <c r="I2337"/>
      <c r="J2337"/>
      <c r="K2337"/>
      <c r="L2337"/>
      <c r="M2337"/>
      <c r="N2337"/>
      <c r="O2337"/>
      <c r="P2337"/>
      <c r="Q2337"/>
      <c r="R2337"/>
      <c r="S2337"/>
      <c r="T2337"/>
      <c r="U2337"/>
      <c r="V2337"/>
      <c r="W2337"/>
      <c r="X2337"/>
      <c r="Y2337"/>
      <c r="Z2337"/>
      <c r="AA2337"/>
      <c r="AB2337"/>
      <c r="AC2337"/>
      <c r="AD2337"/>
      <c r="AE2337"/>
      <c r="AF2337"/>
      <c r="AG2337"/>
      <c r="AH2337"/>
    </row>
    <row r="2338" spans="2:34" s="7" customFormat="1">
      <c r="B2338"/>
      <c r="C2338"/>
      <c r="D2338"/>
      <c r="E2338"/>
      <c r="F2338"/>
      <c r="G2338"/>
      <c r="H2338"/>
      <c r="I2338"/>
      <c r="J2338"/>
      <c r="K2338"/>
      <c r="L2338"/>
      <c r="M2338"/>
      <c r="N2338"/>
      <c r="O2338"/>
      <c r="P2338"/>
      <c r="Q2338"/>
      <c r="R2338"/>
      <c r="S2338"/>
      <c r="T2338"/>
      <c r="U2338"/>
      <c r="V2338"/>
      <c r="W2338"/>
      <c r="X2338"/>
      <c r="Y2338"/>
      <c r="Z2338"/>
      <c r="AA2338"/>
      <c r="AB2338"/>
      <c r="AC2338"/>
      <c r="AD2338"/>
      <c r="AE2338"/>
      <c r="AF2338"/>
      <c r="AG2338"/>
      <c r="AH2338"/>
    </row>
    <row r="2339" spans="2:34" s="7" customFormat="1">
      <c r="B2339"/>
      <c r="C2339"/>
      <c r="D2339"/>
      <c r="E2339"/>
      <c r="F2339"/>
      <c r="G2339"/>
      <c r="H2339"/>
      <c r="I2339"/>
      <c r="J2339"/>
      <c r="K2339"/>
      <c r="L2339"/>
      <c r="M2339"/>
      <c r="N2339"/>
      <c r="O2339"/>
      <c r="P2339"/>
      <c r="Q2339"/>
      <c r="R2339"/>
      <c r="S2339"/>
      <c r="T2339"/>
      <c r="U2339"/>
      <c r="V2339"/>
      <c r="W2339"/>
      <c r="X2339"/>
      <c r="Y2339"/>
      <c r="Z2339"/>
      <c r="AA2339"/>
      <c r="AB2339"/>
      <c r="AC2339"/>
      <c r="AD2339"/>
      <c r="AE2339"/>
      <c r="AF2339"/>
      <c r="AG2339"/>
      <c r="AH2339"/>
    </row>
    <row r="2340" spans="2:34" s="7" customFormat="1">
      <c r="B2340"/>
      <c r="C2340"/>
      <c r="D2340"/>
      <c r="E2340"/>
      <c r="F2340"/>
      <c r="G2340"/>
      <c r="H2340"/>
      <c r="I2340"/>
      <c r="J2340"/>
      <c r="K2340"/>
      <c r="L2340"/>
      <c r="M2340"/>
      <c r="N2340"/>
      <c r="O2340"/>
      <c r="P2340"/>
      <c r="Q2340"/>
      <c r="R2340"/>
      <c r="S2340"/>
      <c r="T2340"/>
      <c r="U2340"/>
      <c r="V2340"/>
      <c r="W2340"/>
      <c r="X2340"/>
      <c r="Y2340"/>
      <c r="Z2340"/>
      <c r="AA2340"/>
      <c r="AB2340"/>
      <c r="AC2340"/>
      <c r="AD2340"/>
      <c r="AE2340"/>
      <c r="AF2340"/>
      <c r="AG2340"/>
      <c r="AH2340"/>
    </row>
    <row r="2341" spans="2:34" s="7" customFormat="1">
      <c r="B2341"/>
      <c r="C2341"/>
      <c r="D2341"/>
      <c r="E2341"/>
      <c r="F2341"/>
      <c r="G2341"/>
      <c r="H2341"/>
      <c r="I2341"/>
      <c r="J2341"/>
      <c r="K2341"/>
      <c r="L2341"/>
      <c r="M2341"/>
      <c r="N2341"/>
      <c r="O2341"/>
      <c r="P2341"/>
      <c r="Q2341"/>
      <c r="R2341"/>
      <c r="S2341"/>
      <c r="T2341"/>
      <c r="U2341"/>
      <c r="V2341"/>
      <c r="W2341"/>
      <c r="X2341"/>
      <c r="Y2341"/>
      <c r="Z2341"/>
      <c r="AA2341"/>
      <c r="AB2341"/>
      <c r="AC2341"/>
      <c r="AD2341"/>
      <c r="AE2341"/>
      <c r="AF2341"/>
      <c r="AG2341"/>
      <c r="AH2341"/>
    </row>
    <row r="2342" spans="2:34" s="7" customFormat="1">
      <c r="B2342"/>
      <c r="C2342"/>
      <c r="D2342"/>
      <c r="E2342"/>
      <c r="F2342"/>
      <c r="G2342"/>
      <c r="H2342"/>
      <c r="I2342"/>
      <c r="J2342"/>
      <c r="K2342"/>
      <c r="L2342"/>
      <c r="M2342"/>
      <c r="N2342"/>
      <c r="O2342"/>
      <c r="P2342"/>
      <c r="Q2342"/>
      <c r="R2342"/>
      <c r="S2342"/>
      <c r="T2342"/>
      <c r="U2342"/>
      <c r="V2342"/>
      <c r="W2342"/>
      <c r="X2342"/>
      <c r="Y2342"/>
      <c r="Z2342"/>
      <c r="AA2342"/>
      <c r="AB2342"/>
      <c r="AC2342"/>
      <c r="AD2342"/>
      <c r="AE2342"/>
      <c r="AF2342"/>
      <c r="AG2342"/>
      <c r="AH2342"/>
    </row>
    <row r="2343" spans="2:34" s="7" customFormat="1">
      <c r="B2343"/>
      <c r="C2343"/>
      <c r="D2343"/>
      <c r="E2343"/>
      <c r="F2343"/>
      <c r="G2343"/>
      <c r="H2343"/>
      <c r="I2343"/>
      <c r="J2343"/>
      <c r="K2343"/>
      <c r="L2343"/>
      <c r="M2343"/>
      <c r="N2343"/>
      <c r="O2343"/>
      <c r="P2343"/>
      <c r="Q2343"/>
      <c r="R2343"/>
      <c r="S2343"/>
      <c r="T2343"/>
      <c r="U2343"/>
      <c r="V2343"/>
      <c r="W2343"/>
      <c r="X2343"/>
      <c r="Y2343"/>
      <c r="Z2343"/>
      <c r="AA2343"/>
      <c r="AB2343"/>
      <c r="AC2343"/>
      <c r="AD2343"/>
      <c r="AE2343"/>
      <c r="AF2343"/>
      <c r="AG2343"/>
      <c r="AH2343"/>
    </row>
    <row r="2344" spans="2:34" s="7" customFormat="1">
      <c r="B2344"/>
      <c r="C2344"/>
      <c r="D2344"/>
      <c r="E2344"/>
      <c r="F2344"/>
      <c r="G2344"/>
      <c r="H2344"/>
      <c r="I2344"/>
      <c r="J2344"/>
      <c r="K2344"/>
      <c r="L2344"/>
      <c r="M2344"/>
      <c r="N2344"/>
      <c r="O2344"/>
      <c r="P2344"/>
      <c r="Q2344"/>
      <c r="R2344"/>
      <c r="S2344"/>
      <c r="T2344"/>
      <c r="U2344"/>
      <c r="V2344"/>
      <c r="W2344"/>
      <c r="X2344"/>
      <c r="Y2344"/>
      <c r="Z2344"/>
      <c r="AA2344"/>
      <c r="AB2344"/>
      <c r="AC2344"/>
      <c r="AD2344"/>
      <c r="AE2344"/>
      <c r="AF2344"/>
      <c r="AG2344"/>
      <c r="AH2344"/>
    </row>
    <row r="2345" spans="2:34" s="7" customFormat="1">
      <c r="B2345"/>
      <c r="C2345"/>
      <c r="D2345"/>
      <c r="E2345"/>
      <c r="F2345"/>
      <c r="G2345"/>
      <c r="H2345"/>
      <c r="I2345"/>
      <c r="J2345"/>
      <c r="K2345"/>
      <c r="L2345"/>
      <c r="M2345"/>
      <c r="N2345"/>
      <c r="O2345"/>
      <c r="P2345"/>
      <c r="Q2345"/>
      <c r="R2345"/>
      <c r="S2345"/>
      <c r="T2345"/>
      <c r="U2345"/>
      <c r="V2345"/>
      <c r="W2345"/>
      <c r="X2345"/>
      <c r="Y2345"/>
      <c r="Z2345"/>
      <c r="AA2345"/>
      <c r="AB2345"/>
      <c r="AC2345"/>
      <c r="AD2345"/>
      <c r="AE2345"/>
      <c r="AF2345"/>
      <c r="AG2345"/>
      <c r="AH2345"/>
    </row>
    <row r="2346" spans="2:34" s="7" customFormat="1">
      <c r="B2346"/>
      <c r="C2346"/>
      <c r="D2346"/>
      <c r="E2346"/>
      <c r="F2346"/>
      <c r="G2346"/>
      <c r="H2346"/>
      <c r="I2346"/>
      <c r="J2346"/>
      <c r="K2346"/>
      <c r="L2346"/>
      <c r="M2346"/>
      <c r="N2346"/>
      <c r="O2346"/>
      <c r="P2346"/>
      <c r="Q2346"/>
      <c r="R2346"/>
      <c r="S2346"/>
      <c r="T2346"/>
      <c r="U2346"/>
      <c r="V2346"/>
      <c r="W2346"/>
      <c r="X2346"/>
      <c r="Y2346"/>
      <c r="Z2346"/>
      <c r="AA2346"/>
      <c r="AB2346"/>
      <c r="AC2346"/>
      <c r="AD2346"/>
      <c r="AE2346"/>
      <c r="AF2346"/>
      <c r="AG2346"/>
      <c r="AH2346"/>
    </row>
    <row r="2347" spans="2:34" s="7" customFormat="1">
      <c r="B2347"/>
      <c r="C2347"/>
      <c r="D2347"/>
      <c r="E2347"/>
      <c r="F2347"/>
      <c r="G2347"/>
      <c r="H2347"/>
      <c r="I2347"/>
      <c r="J2347"/>
      <c r="K2347"/>
      <c r="L2347"/>
      <c r="M2347"/>
      <c r="N2347"/>
      <c r="O2347"/>
      <c r="P2347"/>
      <c r="Q2347"/>
      <c r="R2347"/>
      <c r="S2347"/>
      <c r="T2347"/>
      <c r="U2347"/>
      <c r="V2347"/>
      <c r="W2347"/>
      <c r="X2347"/>
      <c r="Y2347"/>
      <c r="Z2347"/>
      <c r="AA2347"/>
      <c r="AB2347"/>
      <c r="AC2347"/>
      <c r="AD2347"/>
      <c r="AE2347"/>
      <c r="AF2347"/>
      <c r="AG2347"/>
      <c r="AH2347"/>
    </row>
    <row r="2348" spans="2:34" s="7" customFormat="1">
      <c r="B2348"/>
      <c r="C2348"/>
      <c r="D2348"/>
      <c r="E2348"/>
      <c r="F2348"/>
      <c r="G2348"/>
      <c r="H2348"/>
      <c r="I2348"/>
      <c r="J2348"/>
      <c r="K2348"/>
      <c r="L2348"/>
      <c r="M2348"/>
      <c r="N2348"/>
      <c r="O2348"/>
      <c r="P2348"/>
      <c r="Q2348"/>
      <c r="R2348"/>
      <c r="S2348"/>
      <c r="T2348"/>
      <c r="U2348"/>
      <c r="V2348"/>
      <c r="W2348"/>
      <c r="X2348"/>
      <c r="Y2348"/>
      <c r="Z2348"/>
      <c r="AA2348"/>
      <c r="AB2348"/>
      <c r="AC2348"/>
      <c r="AD2348"/>
      <c r="AE2348"/>
      <c r="AF2348"/>
      <c r="AG2348"/>
      <c r="AH2348"/>
    </row>
    <row r="2349" spans="2:34" s="7" customFormat="1">
      <c r="B2349"/>
      <c r="C2349"/>
      <c r="D2349"/>
      <c r="E2349"/>
      <c r="F2349"/>
      <c r="G2349"/>
      <c r="H2349"/>
      <c r="I2349"/>
      <c r="J2349"/>
      <c r="K2349"/>
      <c r="L2349"/>
      <c r="M2349"/>
      <c r="N2349"/>
      <c r="O2349"/>
      <c r="P2349"/>
      <c r="Q2349"/>
      <c r="R2349"/>
      <c r="S2349"/>
      <c r="T2349"/>
      <c r="U2349"/>
      <c r="V2349"/>
      <c r="W2349"/>
      <c r="X2349"/>
      <c r="Y2349"/>
      <c r="Z2349"/>
      <c r="AA2349"/>
      <c r="AB2349"/>
      <c r="AC2349"/>
      <c r="AD2349"/>
      <c r="AE2349"/>
      <c r="AF2349"/>
      <c r="AG2349"/>
      <c r="AH2349"/>
    </row>
    <row r="2350" spans="2:34" s="7" customFormat="1">
      <c r="B2350"/>
      <c r="C2350"/>
      <c r="D2350"/>
      <c r="E2350"/>
      <c r="F2350"/>
      <c r="G2350"/>
      <c r="H2350"/>
      <c r="I2350"/>
      <c r="J2350"/>
      <c r="K2350"/>
      <c r="L2350"/>
      <c r="M2350"/>
      <c r="N2350"/>
      <c r="O2350"/>
      <c r="P2350"/>
      <c r="Q2350"/>
      <c r="R2350"/>
      <c r="S2350"/>
      <c r="T2350"/>
      <c r="U2350"/>
      <c r="V2350"/>
      <c r="W2350"/>
      <c r="X2350"/>
      <c r="Y2350"/>
      <c r="Z2350"/>
      <c r="AA2350"/>
      <c r="AB2350"/>
      <c r="AC2350"/>
      <c r="AD2350"/>
      <c r="AE2350"/>
      <c r="AF2350"/>
      <c r="AG2350"/>
      <c r="AH2350"/>
    </row>
    <row r="2351" spans="2:34" s="7" customFormat="1">
      <c r="B2351"/>
      <c r="C2351"/>
      <c r="D2351"/>
      <c r="E2351"/>
      <c r="F2351"/>
      <c r="G2351"/>
      <c r="H2351"/>
      <c r="I2351"/>
      <c r="J2351"/>
      <c r="K2351"/>
      <c r="L2351"/>
      <c r="M2351"/>
      <c r="N2351"/>
      <c r="O2351"/>
      <c r="P2351"/>
      <c r="Q2351"/>
      <c r="R2351"/>
      <c r="S2351"/>
      <c r="T2351"/>
      <c r="U2351"/>
      <c r="V2351"/>
      <c r="W2351"/>
      <c r="X2351"/>
      <c r="Y2351"/>
      <c r="Z2351"/>
      <c r="AA2351"/>
      <c r="AB2351"/>
      <c r="AC2351"/>
      <c r="AD2351"/>
      <c r="AE2351"/>
      <c r="AF2351"/>
      <c r="AG2351"/>
      <c r="AH2351"/>
    </row>
    <row r="2352" spans="2:34" s="7" customFormat="1">
      <c r="B2352"/>
      <c r="C2352"/>
      <c r="D2352"/>
      <c r="E2352"/>
      <c r="F2352"/>
      <c r="G2352"/>
      <c r="H2352"/>
      <c r="I2352"/>
      <c r="J2352"/>
      <c r="K2352"/>
      <c r="L2352"/>
      <c r="M2352"/>
      <c r="N2352"/>
      <c r="O2352"/>
      <c r="P2352"/>
      <c r="Q2352"/>
      <c r="R2352"/>
      <c r="S2352"/>
      <c r="T2352"/>
      <c r="U2352"/>
      <c r="V2352"/>
      <c r="W2352"/>
      <c r="X2352"/>
      <c r="Y2352"/>
      <c r="Z2352"/>
      <c r="AA2352"/>
      <c r="AB2352"/>
      <c r="AC2352"/>
      <c r="AD2352"/>
      <c r="AE2352"/>
      <c r="AF2352"/>
      <c r="AG2352"/>
      <c r="AH2352"/>
    </row>
    <row r="2353" spans="2:34" s="7" customFormat="1">
      <c r="B2353"/>
      <c r="C2353"/>
      <c r="D2353"/>
      <c r="E2353"/>
      <c r="F2353"/>
      <c r="G2353"/>
      <c r="H2353"/>
      <c r="I2353"/>
      <c r="J2353"/>
      <c r="K2353"/>
      <c r="L2353"/>
      <c r="M2353"/>
      <c r="N2353"/>
      <c r="O2353"/>
      <c r="P2353"/>
      <c r="Q2353"/>
      <c r="R2353"/>
      <c r="S2353"/>
      <c r="T2353"/>
      <c r="U2353"/>
      <c r="V2353"/>
      <c r="W2353"/>
      <c r="X2353"/>
      <c r="Y2353"/>
      <c r="Z2353"/>
      <c r="AA2353"/>
      <c r="AB2353"/>
      <c r="AC2353"/>
      <c r="AD2353"/>
      <c r="AE2353"/>
      <c r="AF2353"/>
      <c r="AG2353"/>
      <c r="AH2353"/>
    </row>
    <row r="2354" spans="2:34" s="7" customFormat="1">
      <c r="B2354"/>
      <c r="C2354"/>
      <c r="D2354"/>
      <c r="E2354"/>
      <c r="F2354"/>
      <c r="G2354"/>
      <c r="H2354"/>
      <c r="I2354"/>
      <c r="J2354"/>
      <c r="K2354"/>
      <c r="L2354"/>
      <c r="M2354"/>
      <c r="N2354"/>
      <c r="O2354"/>
      <c r="P2354"/>
      <c r="Q2354"/>
      <c r="R2354"/>
      <c r="S2354"/>
      <c r="T2354"/>
      <c r="U2354"/>
      <c r="V2354"/>
      <c r="W2354"/>
      <c r="X2354"/>
      <c r="Y2354"/>
      <c r="Z2354"/>
      <c r="AA2354"/>
      <c r="AB2354"/>
      <c r="AC2354"/>
      <c r="AD2354"/>
      <c r="AE2354"/>
      <c r="AF2354"/>
      <c r="AG2354"/>
      <c r="AH2354"/>
    </row>
    <row r="2355" spans="2:34" s="7" customFormat="1">
      <c r="B2355"/>
      <c r="C2355"/>
      <c r="D2355"/>
      <c r="E2355"/>
      <c r="F2355"/>
      <c r="G2355"/>
      <c r="H2355"/>
      <c r="I2355"/>
      <c r="J2355"/>
      <c r="K2355"/>
      <c r="L2355"/>
      <c r="M2355"/>
      <c r="N2355"/>
      <c r="O2355"/>
      <c r="P2355"/>
      <c r="Q2355"/>
      <c r="R2355"/>
      <c r="S2355"/>
      <c r="T2355"/>
      <c r="U2355"/>
      <c r="V2355"/>
      <c r="W2355"/>
      <c r="X2355"/>
      <c r="Y2355"/>
      <c r="Z2355"/>
      <c r="AA2355"/>
      <c r="AB2355"/>
      <c r="AC2355"/>
      <c r="AD2355"/>
      <c r="AE2355"/>
      <c r="AF2355"/>
      <c r="AG2355"/>
      <c r="AH2355"/>
    </row>
    <row r="2356" spans="2:34" s="7" customFormat="1">
      <c r="B2356"/>
      <c r="C2356"/>
      <c r="D2356"/>
      <c r="E2356"/>
      <c r="F2356"/>
      <c r="G2356"/>
      <c r="H2356"/>
      <c r="I2356"/>
      <c r="J2356"/>
      <c r="K2356"/>
      <c r="L2356"/>
      <c r="M2356"/>
      <c r="N2356"/>
      <c r="O2356"/>
      <c r="P2356"/>
      <c r="Q2356"/>
      <c r="R2356"/>
      <c r="S2356"/>
      <c r="T2356"/>
      <c r="U2356"/>
      <c r="V2356"/>
      <c r="W2356"/>
      <c r="X2356"/>
      <c r="Y2356"/>
      <c r="Z2356"/>
      <c r="AA2356"/>
      <c r="AB2356"/>
      <c r="AC2356"/>
      <c r="AD2356"/>
      <c r="AE2356"/>
      <c r="AF2356"/>
      <c r="AG2356"/>
      <c r="AH2356"/>
    </row>
    <row r="2357" spans="2:34" s="7" customFormat="1">
      <c r="B2357"/>
      <c r="C2357"/>
      <c r="D2357"/>
      <c r="E2357"/>
      <c r="F2357"/>
      <c r="G2357"/>
      <c r="H2357"/>
      <c r="I2357"/>
      <c r="J2357"/>
      <c r="K2357"/>
      <c r="L2357"/>
      <c r="M2357"/>
      <c r="N2357"/>
      <c r="O2357"/>
      <c r="P2357"/>
      <c r="Q2357"/>
      <c r="R2357"/>
      <c r="S2357"/>
      <c r="T2357"/>
      <c r="U2357"/>
      <c r="V2357"/>
      <c r="W2357"/>
      <c r="X2357"/>
      <c r="Y2357"/>
      <c r="Z2357"/>
      <c r="AA2357"/>
      <c r="AB2357"/>
      <c r="AC2357"/>
      <c r="AD2357"/>
      <c r="AE2357"/>
      <c r="AF2357"/>
      <c r="AG2357"/>
      <c r="AH2357"/>
    </row>
    <row r="2358" spans="2:34" s="7" customFormat="1">
      <c r="B2358"/>
      <c r="C2358"/>
      <c r="D2358"/>
      <c r="E2358"/>
      <c r="F2358"/>
      <c r="G2358"/>
      <c r="H2358"/>
      <c r="I2358"/>
      <c r="J2358"/>
      <c r="K2358"/>
      <c r="L2358"/>
      <c r="M2358"/>
      <c r="N2358"/>
      <c r="O2358"/>
      <c r="P2358"/>
      <c r="Q2358"/>
      <c r="R2358"/>
      <c r="S2358"/>
      <c r="T2358"/>
      <c r="U2358"/>
      <c r="V2358"/>
      <c r="W2358"/>
      <c r="X2358"/>
      <c r="Y2358"/>
      <c r="Z2358"/>
      <c r="AA2358"/>
      <c r="AB2358"/>
      <c r="AC2358"/>
      <c r="AD2358"/>
      <c r="AE2358"/>
      <c r="AF2358"/>
      <c r="AG2358"/>
      <c r="AH2358"/>
    </row>
    <row r="2359" spans="2:34" s="7" customFormat="1">
      <c r="B2359"/>
      <c r="C2359"/>
      <c r="D2359"/>
      <c r="E2359"/>
      <c r="F2359"/>
      <c r="G2359"/>
      <c r="H2359"/>
      <c r="I2359"/>
      <c r="J2359"/>
      <c r="K2359"/>
      <c r="L2359"/>
      <c r="M2359"/>
      <c r="N2359"/>
      <c r="O2359"/>
      <c r="P2359"/>
      <c r="Q2359"/>
      <c r="R2359"/>
      <c r="S2359"/>
      <c r="T2359"/>
      <c r="U2359"/>
      <c r="V2359"/>
      <c r="W2359"/>
      <c r="X2359"/>
      <c r="Y2359"/>
      <c r="Z2359"/>
      <c r="AA2359"/>
      <c r="AB2359"/>
      <c r="AC2359"/>
      <c r="AD2359"/>
      <c r="AE2359"/>
      <c r="AF2359"/>
      <c r="AG2359"/>
      <c r="AH2359"/>
    </row>
    <row r="2360" spans="2:34" s="7" customFormat="1">
      <c r="B2360"/>
      <c r="C2360"/>
      <c r="D2360"/>
      <c r="E2360"/>
      <c r="F2360"/>
      <c r="G2360"/>
      <c r="H2360"/>
      <c r="I2360"/>
      <c r="J2360"/>
      <c r="K2360"/>
      <c r="L2360"/>
      <c r="M2360"/>
      <c r="N2360"/>
      <c r="O2360"/>
      <c r="P2360"/>
      <c r="Q2360"/>
      <c r="R2360"/>
      <c r="S2360"/>
      <c r="T2360"/>
      <c r="U2360"/>
      <c r="V2360"/>
      <c r="W2360"/>
      <c r="X2360"/>
      <c r="Y2360"/>
      <c r="Z2360"/>
      <c r="AA2360"/>
      <c r="AB2360"/>
      <c r="AC2360"/>
      <c r="AD2360"/>
      <c r="AE2360"/>
      <c r="AF2360"/>
      <c r="AG2360"/>
      <c r="AH2360"/>
    </row>
    <row r="2361" spans="2:34" s="7" customFormat="1">
      <c r="B2361"/>
      <c r="C2361"/>
      <c r="D2361"/>
      <c r="E2361"/>
      <c r="F2361"/>
      <c r="G2361"/>
      <c r="H2361"/>
      <c r="I2361"/>
      <c r="J2361"/>
      <c r="K2361"/>
      <c r="L2361"/>
      <c r="M2361"/>
      <c r="N2361"/>
      <c r="O2361"/>
      <c r="P2361"/>
      <c r="Q2361"/>
      <c r="R2361"/>
      <c r="S2361"/>
      <c r="T2361"/>
      <c r="U2361"/>
      <c r="V2361"/>
      <c r="W2361"/>
      <c r="X2361"/>
      <c r="Y2361"/>
      <c r="Z2361"/>
      <c r="AA2361"/>
      <c r="AB2361"/>
      <c r="AC2361"/>
      <c r="AD2361"/>
      <c r="AE2361"/>
      <c r="AF2361"/>
      <c r="AG2361"/>
      <c r="AH2361"/>
    </row>
    <row r="2362" spans="2:34" s="7" customFormat="1">
      <c r="B2362"/>
      <c r="C2362"/>
      <c r="D2362"/>
      <c r="E2362"/>
      <c r="F2362"/>
      <c r="G2362"/>
      <c r="H2362"/>
      <c r="I2362"/>
      <c r="J2362"/>
      <c r="K2362"/>
      <c r="L2362"/>
      <c r="M2362"/>
      <c r="N2362"/>
      <c r="O2362"/>
      <c r="P2362"/>
      <c r="Q2362"/>
      <c r="R2362"/>
      <c r="S2362"/>
      <c r="T2362"/>
      <c r="U2362"/>
      <c r="V2362"/>
      <c r="W2362"/>
      <c r="X2362"/>
      <c r="Y2362"/>
      <c r="Z2362"/>
      <c r="AA2362"/>
      <c r="AB2362"/>
      <c r="AC2362"/>
      <c r="AD2362"/>
      <c r="AE2362"/>
      <c r="AF2362"/>
      <c r="AG2362"/>
      <c r="AH2362"/>
    </row>
    <row r="2363" spans="2:34" s="7" customFormat="1">
      <c r="B2363"/>
      <c r="C2363"/>
      <c r="D2363"/>
      <c r="E2363"/>
      <c r="F2363"/>
      <c r="G2363"/>
      <c r="H2363"/>
      <c r="I2363"/>
      <c r="J2363"/>
      <c r="K2363"/>
      <c r="L2363"/>
      <c r="M2363"/>
      <c r="N2363"/>
      <c r="O2363"/>
      <c r="P2363"/>
      <c r="Q2363"/>
      <c r="R2363"/>
      <c r="S2363"/>
      <c r="T2363"/>
      <c r="U2363"/>
      <c r="V2363"/>
      <c r="W2363"/>
      <c r="X2363"/>
      <c r="Y2363"/>
      <c r="Z2363"/>
      <c r="AA2363"/>
      <c r="AB2363"/>
      <c r="AC2363"/>
      <c r="AD2363"/>
      <c r="AE2363"/>
      <c r="AF2363"/>
      <c r="AG2363"/>
      <c r="AH2363"/>
    </row>
    <row r="2364" spans="2:34" s="7" customFormat="1">
      <c r="B2364"/>
      <c r="C2364"/>
      <c r="D2364"/>
      <c r="E2364"/>
      <c r="F2364"/>
      <c r="G2364"/>
      <c r="H2364"/>
      <c r="I2364"/>
      <c r="J2364"/>
      <c r="K2364"/>
      <c r="L2364"/>
      <c r="M2364"/>
      <c r="N2364"/>
      <c r="O2364"/>
      <c r="P2364"/>
      <c r="Q2364"/>
      <c r="R2364"/>
      <c r="S2364"/>
      <c r="T2364"/>
      <c r="U2364"/>
      <c r="V2364"/>
      <c r="W2364"/>
      <c r="X2364"/>
      <c r="Y2364"/>
      <c r="Z2364"/>
      <c r="AA2364"/>
      <c r="AB2364"/>
      <c r="AC2364"/>
      <c r="AD2364"/>
      <c r="AE2364"/>
      <c r="AF2364"/>
      <c r="AG2364"/>
      <c r="AH2364"/>
    </row>
    <row r="2365" spans="2:34" s="7" customFormat="1">
      <c r="B2365"/>
      <c r="C2365"/>
      <c r="D2365"/>
      <c r="E2365"/>
      <c r="F2365"/>
      <c r="G2365"/>
      <c r="H2365"/>
      <c r="I2365"/>
      <c r="J2365"/>
      <c r="K2365"/>
      <c r="L2365"/>
      <c r="M2365"/>
      <c r="N2365"/>
      <c r="O2365"/>
      <c r="P2365"/>
      <c r="Q2365"/>
      <c r="R2365"/>
      <c r="S2365"/>
      <c r="T2365"/>
      <c r="U2365"/>
      <c r="V2365"/>
      <c r="W2365"/>
      <c r="X2365"/>
      <c r="Y2365"/>
      <c r="Z2365"/>
      <c r="AA2365"/>
      <c r="AB2365"/>
      <c r="AC2365"/>
      <c r="AD2365"/>
      <c r="AE2365"/>
      <c r="AF2365"/>
      <c r="AG2365"/>
      <c r="AH2365"/>
    </row>
    <row r="2366" spans="2:34" s="7" customFormat="1">
      <c r="B2366"/>
      <c r="C2366"/>
      <c r="D2366"/>
      <c r="E2366"/>
      <c r="F2366"/>
      <c r="G2366"/>
      <c r="H2366"/>
      <c r="I2366"/>
      <c r="J2366"/>
      <c r="K2366"/>
      <c r="L2366"/>
      <c r="M2366"/>
      <c r="N2366"/>
      <c r="O2366"/>
      <c r="P2366"/>
      <c r="Q2366"/>
      <c r="R2366"/>
      <c r="S2366"/>
      <c r="T2366"/>
      <c r="U2366"/>
      <c r="V2366"/>
      <c r="W2366"/>
      <c r="X2366"/>
      <c r="Y2366"/>
      <c r="Z2366"/>
      <c r="AA2366"/>
      <c r="AB2366"/>
      <c r="AC2366"/>
      <c r="AD2366"/>
      <c r="AE2366"/>
      <c r="AF2366"/>
      <c r="AG2366"/>
      <c r="AH2366"/>
    </row>
    <row r="2367" spans="2:34" s="7" customFormat="1">
      <c r="B2367"/>
      <c r="C2367"/>
      <c r="D2367"/>
      <c r="E2367"/>
      <c r="F2367"/>
      <c r="G2367"/>
      <c r="H2367"/>
      <c r="I2367"/>
      <c r="J2367"/>
      <c r="K2367"/>
      <c r="L2367"/>
      <c r="M2367"/>
      <c r="N2367"/>
      <c r="O2367"/>
      <c r="P2367"/>
      <c r="Q2367"/>
      <c r="R2367"/>
      <c r="S2367"/>
      <c r="T2367"/>
      <c r="U2367"/>
      <c r="V2367"/>
      <c r="W2367"/>
      <c r="X2367"/>
      <c r="Y2367"/>
      <c r="Z2367"/>
      <c r="AA2367"/>
      <c r="AB2367"/>
      <c r="AC2367"/>
      <c r="AD2367"/>
      <c r="AE2367"/>
      <c r="AF2367"/>
      <c r="AG2367"/>
      <c r="AH2367"/>
    </row>
    <row r="2368" spans="2:34" s="7" customFormat="1">
      <c r="B2368"/>
      <c r="C2368"/>
      <c r="D2368"/>
      <c r="E2368"/>
      <c r="F2368"/>
      <c r="G2368"/>
      <c r="H2368"/>
      <c r="I2368"/>
      <c r="J2368"/>
      <c r="K2368"/>
      <c r="L2368"/>
      <c r="M2368"/>
      <c r="N2368"/>
      <c r="O2368"/>
      <c r="P2368"/>
      <c r="Q2368"/>
      <c r="R2368"/>
      <c r="S2368"/>
      <c r="T2368"/>
      <c r="U2368"/>
      <c r="V2368"/>
      <c r="W2368"/>
      <c r="X2368"/>
      <c r="Y2368"/>
      <c r="Z2368"/>
      <c r="AA2368"/>
      <c r="AB2368"/>
      <c r="AC2368"/>
      <c r="AD2368"/>
      <c r="AE2368"/>
      <c r="AF2368"/>
      <c r="AG2368"/>
      <c r="AH2368"/>
    </row>
    <row r="2369" spans="2:34" s="7" customFormat="1">
      <c r="B2369"/>
      <c r="C2369"/>
      <c r="D2369"/>
      <c r="E2369"/>
      <c r="F2369"/>
      <c r="G2369"/>
      <c r="H2369"/>
      <c r="I2369"/>
      <c r="J2369"/>
      <c r="K2369"/>
      <c r="L2369"/>
      <c r="M2369"/>
      <c r="N2369"/>
      <c r="O2369"/>
      <c r="P2369"/>
      <c r="Q2369"/>
      <c r="R2369"/>
      <c r="S2369"/>
      <c r="T2369"/>
      <c r="U2369"/>
      <c r="V2369"/>
      <c r="W2369"/>
      <c r="X2369"/>
      <c r="Y2369"/>
      <c r="Z2369"/>
      <c r="AA2369"/>
      <c r="AB2369"/>
      <c r="AC2369"/>
      <c r="AD2369"/>
      <c r="AE2369"/>
      <c r="AF2369"/>
      <c r="AG2369"/>
      <c r="AH2369"/>
    </row>
    <row r="2370" spans="2:34" s="7" customFormat="1">
      <c r="B2370"/>
      <c r="C2370"/>
      <c r="D2370"/>
      <c r="E2370"/>
      <c r="F2370"/>
      <c r="G2370"/>
      <c r="H2370"/>
      <c r="I2370"/>
      <c r="J2370"/>
      <c r="K2370"/>
      <c r="L2370"/>
      <c r="M2370"/>
      <c r="N2370"/>
      <c r="O2370"/>
      <c r="P2370"/>
      <c r="Q2370"/>
      <c r="R2370"/>
      <c r="S2370"/>
      <c r="T2370"/>
      <c r="U2370"/>
      <c r="V2370"/>
      <c r="W2370"/>
      <c r="X2370"/>
      <c r="Y2370"/>
      <c r="Z2370"/>
      <c r="AA2370"/>
      <c r="AB2370"/>
      <c r="AC2370"/>
      <c r="AD2370"/>
      <c r="AE2370"/>
      <c r="AF2370"/>
      <c r="AG2370"/>
      <c r="AH2370"/>
    </row>
    <row r="2371" spans="2:34" s="7" customFormat="1">
      <c r="B2371"/>
      <c r="C2371"/>
      <c r="D2371"/>
      <c r="E2371"/>
      <c r="F2371"/>
      <c r="G2371"/>
      <c r="H2371"/>
      <c r="I2371"/>
      <c r="J2371"/>
      <c r="K2371"/>
      <c r="L2371"/>
      <c r="M2371"/>
      <c r="N2371"/>
      <c r="O2371"/>
      <c r="P2371"/>
      <c r="Q2371"/>
      <c r="R2371"/>
      <c r="S2371"/>
      <c r="T2371"/>
      <c r="U2371"/>
      <c r="V2371"/>
      <c r="W2371"/>
      <c r="X2371"/>
      <c r="Y2371"/>
      <c r="Z2371"/>
      <c r="AA2371"/>
      <c r="AB2371"/>
      <c r="AC2371"/>
      <c r="AD2371"/>
      <c r="AE2371"/>
      <c r="AF2371"/>
      <c r="AG2371"/>
      <c r="AH2371"/>
    </row>
    <row r="2372" spans="2:34" s="7" customFormat="1">
      <c r="B2372"/>
      <c r="C2372"/>
      <c r="D2372"/>
      <c r="E2372"/>
      <c r="F2372"/>
      <c r="G2372"/>
      <c r="H2372"/>
      <c r="I2372"/>
      <c r="J2372"/>
      <c r="K2372"/>
      <c r="L2372"/>
      <c r="M2372"/>
      <c r="N2372"/>
      <c r="O2372"/>
      <c r="P2372"/>
      <c r="Q2372"/>
      <c r="R2372"/>
      <c r="S2372"/>
      <c r="T2372"/>
      <c r="U2372"/>
      <c r="V2372"/>
      <c r="W2372"/>
      <c r="X2372"/>
      <c r="Y2372"/>
      <c r="Z2372"/>
      <c r="AA2372"/>
      <c r="AB2372"/>
      <c r="AC2372"/>
      <c r="AD2372"/>
      <c r="AE2372"/>
      <c r="AF2372"/>
      <c r="AG2372"/>
      <c r="AH2372"/>
    </row>
    <row r="2373" spans="2:34" s="7" customFormat="1">
      <c r="B2373"/>
      <c r="C2373"/>
      <c r="D2373"/>
      <c r="E2373"/>
      <c r="F2373"/>
      <c r="G2373"/>
      <c r="H2373"/>
      <c r="I2373"/>
      <c r="J2373"/>
      <c r="K2373"/>
      <c r="L2373"/>
      <c r="M2373"/>
      <c r="N2373"/>
      <c r="O2373"/>
      <c r="P2373"/>
      <c r="Q2373"/>
      <c r="R2373"/>
      <c r="S2373"/>
      <c r="T2373"/>
      <c r="U2373"/>
      <c r="V2373"/>
      <c r="W2373"/>
      <c r="X2373"/>
      <c r="Y2373"/>
      <c r="Z2373"/>
      <c r="AA2373"/>
      <c r="AB2373"/>
      <c r="AC2373"/>
      <c r="AD2373"/>
      <c r="AE2373"/>
      <c r="AF2373"/>
      <c r="AG2373"/>
      <c r="AH2373"/>
    </row>
    <row r="2374" spans="2:34" s="7" customFormat="1">
      <c r="B2374"/>
      <c r="C2374"/>
      <c r="D2374"/>
      <c r="E2374"/>
      <c r="F2374"/>
      <c r="G2374"/>
      <c r="H2374"/>
      <c r="I2374"/>
      <c r="J2374"/>
      <c r="K2374"/>
      <c r="L2374"/>
      <c r="M2374"/>
      <c r="N2374"/>
      <c r="O2374"/>
      <c r="P2374"/>
      <c r="Q2374"/>
      <c r="R2374"/>
      <c r="S2374"/>
      <c r="T2374"/>
      <c r="U2374"/>
      <c r="V2374"/>
      <c r="W2374"/>
      <c r="X2374"/>
      <c r="Y2374"/>
      <c r="Z2374"/>
      <c r="AA2374"/>
      <c r="AB2374"/>
      <c r="AC2374"/>
      <c r="AD2374"/>
      <c r="AE2374"/>
      <c r="AF2374"/>
      <c r="AG2374"/>
      <c r="AH2374"/>
    </row>
    <row r="2375" spans="2:34" s="7" customFormat="1">
      <c r="B2375"/>
      <c r="C2375"/>
      <c r="D2375"/>
      <c r="E2375"/>
      <c r="F2375"/>
      <c r="G2375"/>
      <c r="H2375"/>
      <c r="I2375"/>
      <c r="J2375"/>
      <c r="K2375"/>
      <c r="L2375"/>
      <c r="M2375"/>
      <c r="N2375"/>
      <c r="O2375"/>
      <c r="P2375"/>
      <c r="Q2375"/>
      <c r="R2375"/>
      <c r="S2375"/>
      <c r="T2375"/>
      <c r="U2375"/>
      <c r="V2375"/>
      <c r="W2375"/>
      <c r="X2375"/>
      <c r="Y2375"/>
      <c r="Z2375"/>
      <c r="AA2375"/>
      <c r="AB2375"/>
      <c r="AC2375"/>
      <c r="AD2375"/>
      <c r="AE2375"/>
      <c r="AF2375"/>
      <c r="AG2375"/>
      <c r="AH2375"/>
    </row>
    <row r="2376" spans="2:34" s="7" customFormat="1">
      <c r="B2376"/>
      <c r="C2376"/>
      <c r="D2376"/>
      <c r="E2376"/>
      <c r="F2376"/>
      <c r="G2376"/>
      <c r="H2376"/>
      <c r="I2376"/>
      <c r="J2376"/>
      <c r="K2376"/>
      <c r="L2376"/>
      <c r="M2376"/>
      <c r="N2376"/>
      <c r="O2376"/>
      <c r="P2376"/>
      <c r="Q2376"/>
      <c r="R2376"/>
      <c r="S2376"/>
      <c r="T2376"/>
      <c r="U2376"/>
      <c r="V2376"/>
      <c r="W2376"/>
      <c r="X2376"/>
      <c r="Y2376"/>
      <c r="Z2376"/>
      <c r="AA2376"/>
      <c r="AB2376"/>
      <c r="AC2376"/>
      <c r="AD2376"/>
      <c r="AE2376"/>
      <c r="AF2376"/>
      <c r="AG2376"/>
      <c r="AH2376"/>
    </row>
    <row r="2377" spans="2:34" s="7" customFormat="1">
      <c r="B2377"/>
      <c r="C2377"/>
      <c r="D2377"/>
      <c r="E2377"/>
      <c r="F2377"/>
      <c r="G2377"/>
      <c r="H2377"/>
      <c r="I2377"/>
      <c r="J2377"/>
      <c r="K2377"/>
      <c r="L2377"/>
      <c r="M2377"/>
      <c r="N2377"/>
      <c r="O2377"/>
      <c r="P2377"/>
      <c r="Q2377"/>
      <c r="R2377"/>
      <c r="S2377"/>
      <c r="T2377"/>
      <c r="U2377"/>
      <c r="V2377"/>
      <c r="W2377"/>
      <c r="X2377"/>
      <c r="Y2377"/>
      <c r="Z2377"/>
      <c r="AA2377"/>
      <c r="AB2377"/>
      <c r="AC2377"/>
      <c r="AD2377"/>
      <c r="AE2377"/>
      <c r="AF2377"/>
      <c r="AG2377"/>
      <c r="AH2377"/>
    </row>
    <row r="2378" spans="2:34" s="7" customFormat="1">
      <c r="B2378"/>
      <c r="C2378"/>
      <c r="D2378"/>
      <c r="E2378"/>
      <c r="F2378"/>
      <c r="G2378"/>
      <c r="H2378"/>
      <c r="I2378"/>
      <c r="J2378"/>
      <c r="K2378"/>
      <c r="L2378"/>
      <c r="M2378"/>
      <c r="N2378"/>
      <c r="O2378"/>
      <c r="P2378"/>
      <c r="Q2378"/>
      <c r="R2378"/>
      <c r="S2378"/>
      <c r="T2378"/>
      <c r="U2378"/>
      <c r="V2378"/>
      <c r="W2378"/>
      <c r="X2378"/>
      <c r="Y2378"/>
      <c r="Z2378"/>
      <c r="AA2378"/>
      <c r="AB2378"/>
      <c r="AC2378"/>
      <c r="AD2378"/>
      <c r="AE2378"/>
      <c r="AF2378"/>
      <c r="AG2378"/>
      <c r="AH2378"/>
    </row>
    <row r="2379" spans="2:34" s="7" customFormat="1">
      <c r="B2379"/>
      <c r="C2379"/>
      <c r="D2379"/>
      <c r="E2379"/>
      <c r="F2379"/>
      <c r="G2379"/>
      <c r="H2379"/>
      <c r="I2379"/>
      <c r="J2379"/>
      <c r="K2379"/>
      <c r="L2379"/>
      <c r="M2379"/>
      <c r="N2379"/>
      <c r="O2379"/>
      <c r="P2379"/>
      <c r="Q2379"/>
      <c r="R2379"/>
      <c r="S2379"/>
      <c r="T2379"/>
      <c r="U2379"/>
      <c r="V2379"/>
      <c r="W2379"/>
      <c r="X2379"/>
      <c r="Y2379"/>
      <c r="Z2379"/>
      <c r="AA2379"/>
      <c r="AB2379"/>
      <c r="AC2379"/>
      <c r="AD2379"/>
      <c r="AE2379"/>
      <c r="AF2379"/>
      <c r="AG2379"/>
      <c r="AH2379"/>
    </row>
    <row r="2380" spans="2:34" s="7" customFormat="1">
      <c r="B2380"/>
      <c r="C2380"/>
      <c r="D2380"/>
      <c r="E2380"/>
      <c r="F2380"/>
      <c r="G2380"/>
      <c r="H2380"/>
      <c r="I2380"/>
      <c r="J2380"/>
      <c r="K2380"/>
      <c r="L2380"/>
      <c r="M2380"/>
      <c r="N2380"/>
      <c r="O2380"/>
      <c r="P2380"/>
      <c r="Q2380"/>
      <c r="R2380"/>
      <c r="S2380"/>
      <c r="T2380"/>
      <c r="U2380"/>
      <c r="V2380"/>
      <c r="W2380"/>
      <c r="X2380"/>
      <c r="Y2380"/>
      <c r="Z2380"/>
      <c r="AA2380"/>
      <c r="AB2380"/>
      <c r="AC2380"/>
      <c r="AD2380"/>
      <c r="AE2380"/>
      <c r="AF2380"/>
      <c r="AG2380"/>
      <c r="AH2380"/>
    </row>
    <row r="2381" spans="2:34" s="7" customFormat="1">
      <c r="B2381"/>
      <c r="C2381"/>
      <c r="D2381"/>
      <c r="E2381"/>
      <c r="F2381"/>
      <c r="G2381"/>
      <c r="H2381"/>
      <c r="I2381"/>
      <c r="J2381"/>
      <c r="K2381"/>
      <c r="L2381"/>
      <c r="M2381"/>
      <c r="N2381"/>
      <c r="O2381"/>
      <c r="P2381"/>
      <c r="Q2381"/>
      <c r="R2381"/>
      <c r="S2381"/>
      <c r="T2381"/>
      <c r="U2381"/>
      <c r="V2381"/>
      <c r="W2381"/>
      <c r="X2381"/>
      <c r="Y2381"/>
      <c r="Z2381"/>
      <c r="AA2381"/>
      <c r="AB2381"/>
      <c r="AC2381"/>
      <c r="AD2381"/>
      <c r="AE2381"/>
      <c r="AF2381"/>
      <c r="AG2381"/>
      <c r="AH2381"/>
    </row>
    <row r="2382" spans="2:34" s="7" customFormat="1">
      <c r="B2382"/>
      <c r="C2382"/>
      <c r="D2382"/>
      <c r="E2382"/>
      <c r="F2382"/>
      <c r="G2382"/>
      <c r="H2382"/>
      <c r="I2382"/>
      <c r="J2382"/>
      <c r="K2382"/>
      <c r="L2382"/>
      <c r="M2382"/>
      <c r="N2382"/>
      <c r="O2382"/>
      <c r="P2382"/>
      <c r="Q2382"/>
      <c r="R2382"/>
      <c r="S2382"/>
      <c r="T2382"/>
      <c r="U2382"/>
      <c r="V2382"/>
      <c r="W2382"/>
      <c r="X2382"/>
      <c r="Y2382"/>
      <c r="Z2382"/>
      <c r="AA2382"/>
      <c r="AB2382"/>
      <c r="AC2382"/>
      <c r="AD2382"/>
      <c r="AE2382"/>
      <c r="AF2382"/>
      <c r="AG2382"/>
      <c r="AH2382"/>
    </row>
    <row r="2383" spans="2:34" s="7" customFormat="1">
      <c r="B2383"/>
      <c r="C2383"/>
      <c r="D2383"/>
      <c r="E2383"/>
      <c r="F2383"/>
      <c r="G2383"/>
      <c r="H2383"/>
      <c r="I2383"/>
      <c r="J2383"/>
      <c r="K2383"/>
      <c r="L2383"/>
      <c r="M2383"/>
      <c r="N2383"/>
      <c r="O2383"/>
      <c r="P2383"/>
      <c r="Q2383"/>
      <c r="R2383"/>
      <c r="S2383"/>
      <c r="T2383"/>
      <c r="U2383"/>
      <c r="V2383"/>
      <c r="W2383"/>
      <c r="X2383"/>
      <c r="Y2383"/>
      <c r="Z2383"/>
      <c r="AA2383"/>
      <c r="AB2383"/>
      <c r="AC2383"/>
      <c r="AD2383"/>
      <c r="AE2383"/>
      <c r="AF2383"/>
      <c r="AG2383"/>
      <c r="AH2383"/>
    </row>
    <row r="2384" spans="2:34" s="7" customFormat="1">
      <c r="B2384"/>
      <c r="C2384"/>
      <c r="D2384"/>
      <c r="E2384"/>
      <c r="F2384"/>
      <c r="G2384"/>
      <c r="H2384"/>
      <c r="I2384"/>
      <c r="J2384"/>
      <c r="K2384"/>
      <c r="L2384"/>
      <c r="M2384"/>
      <c r="N2384"/>
      <c r="O2384"/>
      <c r="P2384"/>
      <c r="Q2384"/>
      <c r="R2384"/>
      <c r="S2384"/>
      <c r="T2384"/>
      <c r="U2384"/>
      <c r="V2384"/>
      <c r="W2384"/>
      <c r="X2384"/>
      <c r="Y2384"/>
      <c r="Z2384"/>
      <c r="AA2384"/>
      <c r="AB2384"/>
      <c r="AC2384"/>
      <c r="AD2384"/>
      <c r="AE2384"/>
      <c r="AF2384"/>
      <c r="AG2384"/>
      <c r="AH2384"/>
    </row>
    <row r="2385" spans="2:34" s="7" customFormat="1">
      <c r="B2385"/>
      <c r="C2385"/>
      <c r="D2385"/>
      <c r="E2385"/>
      <c r="F2385"/>
      <c r="G2385"/>
      <c r="H2385"/>
      <c r="I2385"/>
      <c r="J2385"/>
      <c r="K2385"/>
      <c r="L2385"/>
      <c r="M2385"/>
      <c r="N2385"/>
      <c r="O2385"/>
      <c r="P2385"/>
      <c r="Q2385"/>
      <c r="R2385"/>
      <c r="S2385"/>
      <c r="T2385"/>
      <c r="U2385"/>
      <c r="V2385"/>
      <c r="W2385"/>
      <c r="X2385"/>
      <c r="Y2385"/>
      <c r="Z2385"/>
      <c r="AA2385"/>
      <c r="AB2385"/>
      <c r="AC2385"/>
      <c r="AD2385"/>
      <c r="AE2385"/>
      <c r="AF2385"/>
      <c r="AG2385"/>
      <c r="AH2385"/>
    </row>
    <row r="2386" spans="2:34" s="7" customFormat="1">
      <c r="B2386"/>
      <c r="C2386"/>
      <c r="D2386"/>
      <c r="E2386"/>
      <c r="F2386"/>
      <c r="G2386"/>
      <c r="H2386"/>
      <c r="I2386"/>
      <c r="J2386"/>
      <c r="K2386"/>
      <c r="L2386"/>
      <c r="M2386"/>
      <c r="N2386"/>
      <c r="O2386"/>
      <c r="P2386"/>
      <c r="Q2386"/>
      <c r="R2386"/>
      <c r="S2386"/>
      <c r="T2386"/>
      <c r="U2386"/>
      <c r="V2386"/>
      <c r="W2386"/>
      <c r="X2386"/>
      <c r="Y2386"/>
      <c r="Z2386"/>
      <c r="AA2386"/>
      <c r="AB2386"/>
      <c r="AC2386"/>
      <c r="AD2386"/>
      <c r="AE2386"/>
      <c r="AF2386"/>
      <c r="AG2386"/>
      <c r="AH2386"/>
    </row>
    <row r="2387" spans="2:34" s="7" customFormat="1">
      <c r="B2387"/>
      <c r="C2387"/>
      <c r="D2387"/>
      <c r="E2387"/>
      <c r="F2387"/>
      <c r="G2387"/>
      <c r="H2387"/>
      <c r="I2387"/>
      <c r="J2387"/>
      <c r="K2387"/>
      <c r="L2387"/>
      <c r="M2387"/>
      <c r="N2387"/>
      <c r="O2387"/>
      <c r="P2387"/>
      <c r="Q2387"/>
      <c r="R2387"/>
      <c r="S2387"/>
      <c r="T2387"/>
      <c r="U2387"/>
      <c r="V2387"/>
      <c r="W2387"/>
      <c r="X2387"/>
      <c r="Y2387"/>
      <c r="Z2387"/>
      <c r="AA2387"/>
      <c r="AB2387"/>
      <c r="AC2387"/>
      <c r="AD2387"/>
      <c r="AE2387"/>
      <c r="AF2387"/>
      <c r="AG2387"/>
      <c r="AH2387"/>
    </row>
    <row r="2388" spans="2:34" s="7" customFormat="1">
      <c r="B2388"/>
      <c r="C2388"/>
      <c r="D2388"/>
      <c r="E2388"/>
      <c r="F2388"/>
      <c r="G2388"/>
      <c r="H2388"/>
      <c r="I2388"/>
      <c r="J2388"/>
      <c r="K2388"/>
      <c r="L2388"/>
      <c r="M2388"/>
      <c r="N2388"/>
      <c r="O2388"/>
      <c r="P2388"/>
      <c r="Q2388"/>
      <c r="R2388"/>
      <c r="S2388"/>
      <c r="T2388"/>
      <c r="U2388"/>
      <c r="V2388"/>
      <c r="W2388"/>
      <c r="X2388"/>
      <c r="Y2388"/>
      <c r="Z2388"/>
      <c r="AA2388"/>
      <c r="AB2388"/>
      <c r="AC2388"/>
      <c r="AD2388"/>
      <c r="AE2388"/>
      <c r="AF2388"/>
      <c r="AG2388"/>
      <c r="AH2388"/>
    </row>
    <row r="2389" spans="2:34" s="7" customFormat="1">
      <c r="B2389"/>
      <c r="C2389"/>
      <c r="D2389"/>
      <c r="E2389"/>
      <c r="F2389"/>
      <c r="G2389"/>
      <c r="H2389"/>
      <c r="I2389"/>
      <c r="J2389"/>
      <c r="K2389"/>
      <c r="L2389"/>
      <c r="M2389"/>
      <c r="N2389"/>
      <c r="O2389"/>
      <c r="P2389"/>
      <c r="Q2389"/>
      <c r="R2389"/>
      <c r="S2389"/>
      <c r="T2389"/>
      <c r="U2389"/>
      <c r="V2389"/>
      <c r="W2389"/>
      <c r="X2389"/>
      <c r="Y2389"/>
      <c r="Z2389"/>
      <c r="AA2389"/>
      <c r="AB2389"/>
      <c r="AC2389"/>
      <c r="AD2389"/>
      <c r="AE2389"/>
      <c r="AF2389"/>
      <c r="AG2389"/>
      <c r="AH2389"/>
    </row>
    <row r="2390" spans="2:34" s="7" customFormat="1">
      <c r="B2390"/>
      <c r="C2390"/>
      <c r="D2390"/>
      <c r="E2390"/>
      <c r="F2390"/>
      <c r="G2390"/>
      <c r="H2390"/>
      <c r="I2390"/>
      <c r="J2390"/>
      <c r="K2390"/>
      <c r="L2390"/>
      <c r="M2390"/>
      <c r="N2390"/>
      <c r="O2390"/>
      <c r="P2390"/>
      <c r="Q2390"/>
      <c r="R2390"/>
      <c r="S2390"/>
      <c r="T2390"/>
      <c r="U2390"/>
      <c r="V2390"/>
      <c r="W2390"/>
      <c r="X2390"/>
      <c r="Y2390"/>
      <c r="Z2390"/>
      <c r="AA2390"/>
      <c r="AB2390"/>
      <c r="AC2390"/>
      <c r="AD2390"/>
      <c r="AE2390"/>
      <c r="AF2390"/>
      <c r="AG2390"/>
      <c r="AH2390"/>
    </row>
    <row r="2391" spans="2:34" s="7" customFormat="1">
      <c r="B2391"/>
      <c r="C2391"/>
      <c r="D2391"/>
      <c r="E2391"/>
      <c r="F2391"/>
      <c r="G2391"/>
      <c r="H2391"/>
      <c r="I2391"/>
      <c r="J2391"/>
      <c r="K2391"/>
      <c r="L2391"/>
      <c r="M2391"/>
      <c r="N2391"/>
      <c r="O2391"/>
      <c r="P2391"/>
      <c r="Q2391"/>
      <c r="R2391"/>
      <c r="S2391"/>
      <c r="T2391"/>
      <c r="U2391"/>
      <c r="V2391"/>
      <c r="W2391"/>
      <c r="X2391"/>
      <c r="Y2391"/>
      <c r="Z2391"/>
      <c r="AA2391"/>
      <c r="AB2391"/>
      <c r="AC2391"/>
      <c r="AD2391"/>
      <c r="AE2391"/>
      <c r="AF2391"/>
      <c r="AG2391"/>
      <c r="AH2391"/>
    </row>
    <row r="2392" spans="2:34" s="7" customFormat="1">
      <c r="B2392"/>
      <c r="C2392"/>
      <c r="D2392"/>
      <c r="E2392"/>
      <c r="F2392"/>
      <c r="G2392"/>
      <c r="H2392"/>
      <c r="I2392"/>
      <c r="J2392"/>
      <c r="K2392"/>
      <c r="L2392"/>
      <c r="M2392"/>
      <c r="N2392"/>
      <c r="O2392"/>
      <c r="P2392"/>
      <c r="Q2392"/>
      <c r="R2392"/>
      <c r="S2392"/>
      <c r="T2392"/>
      <c r="U2392"/>
      <c r="V2392"/>
      <c r="W2392"/>
      <c r="X2392"/>
      <c r="Y2392"/>
      <c r="Z2392"/>
      <c r="AA2392"/>
      <c r="AB2392"/>
      <c r="AC2392"/>
      <c r="AD2392"/>
      <c r="AE2392"/>
      <c r="AF2392"/>
      <c r="AG2392"/>
      <c r="AH2392"/>
    </row>
    <row r="2393" spans="2:34" s="7" customFormat="1">
      <c r="B2393"/>
      <c r="C2393"/>
      <c r="D2393"/>
      <c r="E2393"/>
      <c r="F2393"/>
      <c r="G2393"/>
      <c r="H2393"/>
      <c r="I2393"/>
      <c r="J2393"/>
      <c r="K2393"/>
      <c r="L2393"/>
      <c r="M2393"/>
      <c r="N2393"/>
      <c r="O2393"/>
      <c r="P2393"/>
      <c r="Q2393"/>
      <c r="R2393"/>
      <c r="S2393"/>
      <c r="T2393"/>
      <c r="U2393"/>
      <c r="V2393"/>
      <c r="W2393"/>
      <c r="X2393"/>
      <c r="Y2393"/>
      <c r="Z2393"/>
      <c r="AA2393"/>
      <c r="AB2393"/>
      <c r="AC2393"/>
      <c r="AD2393"/>
      <c r="AE2393"/>
      <c r="AF2393"/>
      <c r="AG2393"/>
      <c r="AH2393"/>
    </row>
    <row r="2394" spans="2:34" s="7" customFormat="1">
      <c r="B2394"/>
      <c r="C2394"/>
      <c r="D2394"/>
      <c r="E2394"/>
      <c r="F2394"/>
      <c r="G2394"/>
      <c r="H2394"/>
      <c r="I2394"/>
      <c r="J2394"/>
      <c r="K2394"/>
      <c r="L2394"/>
      <c r="M2394"/>
      <c r="N2394"/>
      <c r="O2394"/>
      <c r="P2394"/>
      <c r="Q2394"/>
      <c r="R2394"/>
      <c r="S2394"/>
      <c r="T2394"/>
      <c r="U2394"/>
      <c r="V2394"/>
      <c r="W2394"/>
      <c r="X2394"/>
      <c r="Y2394"/>
      <c r="Z2394"/>
      <c r="AA2394"/>
      <c r="AB2394"/>
      <c r="AC2394"/>
      <c r="AD2394"/>
      <c r="AE2394"/>
      <c r="AF2394"/>
      <c r="AG2394"/>
      <c r="AH2394"/>
    </row>
    <row r="2395" spans="2:34" s="7" customFormat="1">
      <c r="B2395"/>
      <c r="C2395"/>
      <c r="D2395"/>
      <c r="E2395"/>
      <c r="F2395"/>
      <c r="G2395"/>
      <c r="H2395"/>
      <c r="I2395"/>
      <c r="J2395"/>
      <c r="K2395"/>
      <c r="L2395"/>
      <c r="M2395"/>
      <c r="N2395"/>
      <c r="O2395"/>
      <c r="P2395"/>
      <c r="Q2395"/>
      <c r="R2395"/>
      <c r="S2395"/>
      <c r="T2395"/>
      <c r="U2395"/>
      <c r="V2395"/>
      <c r="W2395"/>
      <c r="X2395"/>
      <c r="Y2395"/>
      <c r="Z2395"/>
      <c r="AA2395"/>
      <c r="AB2395"/>
      <c r="AC2395"/>
      <c r="AD2395"/>
      <c r="AE2395"/>
      <c r="AF2395"/>
      <c r="AG2395"/>
      <c r="AH2395"/>
    </row>
    <row r="2396" spans="2:34" s="7" customFormat="1">
      <c r="B2396"/>
      <c r="C2396"/>
      <c r="D2396"/>
      <c r="E2396"/>
      <c r="F2396"/>
      <c r="G2396"/>
      <c r="H2396"/>
      <c r="I2396"/>
      <c r="J2396"/>
      <c r="K2396"/>
      <c r="L2396"/>
      <c r="M2396"/>
      <c r="N2396"/>
      <c r="O2396"/>
      <c r="P2396"/>
      <c r="Q2396"/>
      <c r="R2396"/>
      <c r="S2396"/>
      <c r="T2396"/>
      <c r="U2396"/>
      <c r="V2396"/>
      <c r="W2396"/>
      <c r="X2396"/>
      <c r="Y2396"/>
      <c r="Z2396"/>
      <c r="AA2396"/>
      <c r="AB2396"/>
      <c r="AC2396"/>
      <c r="AD2396"/>
      <c r="AE2396"/>
      <c r="AF2396"/>
      <c r="AG2396"/>
      <c r="AH2396"/>
    </row>
    <row r="2397" spans="2:34" s="7" customFormat="1">
      <c r="B2397"/>
      <c r="C2397"/>
      <c r="D2397"/>
      <c r="E2397"/>
      <c r="F2397"/>
      <c r="G2397"/>
      <c r="H2397"/>
      <c r="I2397"/>
      <c r="J2397"/>
      <c r="K2397"/>
      <c r="L2397"/>
      <c r="M2397"/>
      <c r="N2397"/>
      <c r="O2397"/>
      <c r="P2397"/>
      <c r="Q2397"/>
      <c r="R2397"/>
      <c r="S2397"/>
      <c r="T2397"/>
      <c r="U2397"/>
      <c r="V2397"/>
      <c r="W2397"/>
      <c r="X2397"/>
      <c r="Y2397"/>
      <c r="Z2397"/>
      <c r="AA2397"/>
      <c r="AB2397"/>
      <c r="AC2397"/>
      <c r="AD2397"/>
      <c r="AE2397"/>
      <c r="AF2397"/>
      <c r="AG2397"/>
      <c r="AH2397"/>
    </row>
    <row r="2398" spans="2:34" s="7" customFormat="1">
      <c r="B2398"/>
      <c r="C2398"/>
      <c r="D2398"/>
      <c r="E2398"/>
      <c r="F2398"/>
      <c r="G2398"/>
      <c r="H2398"/>
      <c r="I2398"/>
      <c r="J2398"/>
      <c r="K2398"/>
      <c r="L2398"/>
      <c r="M2398"/>
      <c r="N2398"/>
      <c r="O2398"/>
      <c r="P2398"/>
      <c r="Q2398"/>
      <c r="R2398"/>
      <c r="S2398"/>
      <c r="T2398"/>
      <c r="U2398"/>
      <c r="V2398"/>
      <c r="W2398"/>
      <c r="X2398"/>
      <c r="Y2398"/>
      <c r="Z2398"/>
      <c r="AA2398"/>
      <c r="AB2398"/>
      <c r="AC2398"/>
      <c r="AD2398"/>
      <c r="AE2398"/>
      <c r="AF2398"/>
      <c r="AG2398"/>
      <c r="AH2398"/>
    </row>
    <row r="2399" spans="2:34" s="7" customFormat="1">
      <c r="B2399"/>
      <c r="C2399"/>
      <c r="D2399"/>
      <c r="E2399"/>
      <c r="F2399"/>
      <c r="G2399"/>
      <c r="H2399"/>
      <c r="I2399"/>
      <c r="J2399"/>
      <c r="K2399"/>
      <c r="L2399"/>
      <c r="M2399"/>
      <c r="N2399"/>
      <c r="O2399"/>
      <c r="P2399"/>
      <c r="Q2399"/>
      <c r="R2399"/>
      <c r="S2399"/>
      <c r="T2399"/>
      <c r="U2399"/>
      <c r="V2399"/>
      <c r="W2399"/>
      <c r="X2399"/>
      <c r="Y2399"/>
      <c r="Z2399"/>
      <c r="AA2399"/>
      <c r="AB2399"/>
      <c r="AC2399"/>
      <c r="AD2399"/>
      <c r="AE2399"/>
      <c r="AF2399"/>
      <c r="AG2399"/>
      <c r="AH2399"/>
    </row>
    <row r="2400" spans="2:34" s="7" customFormat="1">
      <c r="B2400"/>
      <c r="C2400"/>
      <c r="D2400"/>
      <c r="E2400"/>
      <c r="F2400"/>
      <c r="G2400"/>
      <c r="H2400"/>
      <c r="I2400"/>
      <c r="J2400"/>
      <c r="K2400"/>
      <c r="L2400"/>
      <c r="M2400"/>
      <c r="N2400"/>
      <c r="O2400"/>
      <c r="P2400"/>
      <c r="Q2400"/>
      <c r="R2400"/>
      <c r="S2400"/>
      <c r="T2400"/>
      <c r="U2400"/>
      <c r="V2400"/>
      <c r="W2400"/>
      <c r="X2400"/>
      <c r="Y2400"/>
      <c r="Z2400"/>
      <c r="AA2400"/>
      <c r="AB2400"/>
      <c r="AC2400"/>
      <c r="AD2400"/>
      <c r="AE2400"/>
      <c r="AF2400"/>
      <c r="AG2400"/>
      <c r="AH2400"/>
    </row>
    <row r="2401" spans="2:34" s="7" customFormat="1">
      <c r="B2401"/>
      <c r="C2401"/>
      <c r="D2401"/>
      <c r="E2401"/>
      <c r="F2401"/>
      <c r="G2401"/>
      <c r="H2401"/>
      <c r="I2401"/>
      <c r="J2401"/>
      <c r="K2401"/>
      <c r="L2401"/>
      <c r="M2401"/>
      <c r="N2401"/>
      <c r="O2401"/>
      <c r="P2401"/>
      <c r="Q2401"/>
      <c r="R2401"/>
      <c r="S2401"/>
      <c r="T2401"/>
      <c r="U2401"/>
      <c r="V2401"/>
      <c r="W2401"/>
      <c r="X2401"/>
      <c r="Y2401"/>
      <c r="Z2401"/>
      <c r="AA2401"/>
      <c r="AB2401"/>
      <c r="AC2401"/>
      <c r="AD2401"/>
      <c r="AE2401"/>
      <c r="AF2401"/>
      <c r="AG2401"/>
      <c r="AH2401"/>
    </row>
    <row r="2402" spans="2:34" s="7" customFormat="1">
      <c r="B2402"/>
      <c r="C2402"/>
      <c r="D2402"/>
      <c r="E2402"/>
      <c r="F2402"/>
      <c r="G2402"/>
      <c r="H2402"/>
      <c r="I2402"/>
      <c r="J2402"/>
      <c r="K2402"/>
      <c r="L2402"/>
      <c r="M2402"/>
      <c r="N2402"/>
      <c r="O2402"/>
      <c r="P2402"/>
      <c r="Q2402"/>
      <c r="R2402"/>
      <c r="S2402"/>
      <c r="T2402"/>
      <c r="U2402"/>
      <c r="V2402"/>
      <c r="W2402"/>
      <c r="X2402"/>
      <c r="Y2402"/>
      <c r="Z2402"/>
      <c r="AA2402"/>
      <c r="AB2402"/>
      <c r="AC2402"/>
      <c r="AD2402"/>
      <c r="AE2402"/>
      <c r="AF2402"/>
      <c r="AG2402"/>
      <c r="AH2402"/>
    </row>
    <row r="2403" spans="2:34" s="7" customFormat="1">
      <c r="B2403"/>
      <c r="C2403"/>
      <c r="D2403"/>
      <c r="E2403"/>
      <c r="F2403"/>
      <c r="G2403"/>
      <c r="H2403"/>
      <c r="I2403"/>
      <c r="J2403"/>
      <c r="K2403"/>
      <c r="L2403"/>
      <c r="M2403"/>
      <c r="N2403"/>
      <c r="O2403"/>
      <c r="P2403"/>
      <c r="Q2403"/>
      <c r="R2403"/>
      <c r="S2403"/>
      <c r="T2403"/>
      <c r="U2403"/>
      <c r="V2403"/>
      <c r="W2403"/>
      <c r="X2403"/>
      <c r="Y2403"/>
      <c r="Z2403"/>
      <c r="AA2403"/>
      <c r="AB2403"/>
      <c r="AC2403"/>
      <c r="AD2403"/>
      <c r="AE2403"/>
      <c r="AF2403"/>
      <c r="AG2403"/>
      <c r="AH2403"/>
    </row>
    <row r="2404" spans="2:34" s="7" customFormat="1">
      <c r="B2404"/>
      <c r="C2404"/>
      <c r="D2404"/>
      <c r="E2404"/>
      <c r="F2404"/>
      <c r="G2404"/>
      <c r="H2404"/>
      <c r="I2404"/>
      <c r="J2404"/>
      <c r="K2404"/>
      <c r="L2404"/>
      <c r="M2404"/>
      <c r="N2404"/>
      <c r="O2404"/>
      <c r="P2404"/>
      <c r="Q2404"/>
      <c r="R2404"/>
      <c r="S2404"/>
      <c r="T2404"/>
      <c r="U2404"/>
      <c r="V2404"/>
      <c r="W2404"/>
      <c r="X2404"/>
      <c r="Y2404"/>
      <c r="Z2404"/>
      <c r="AA2404"/>
      <c r="AB2404"/>
      <c r="AC2404"/>
      <c r="AD2404"/>
      <c r="AE2404"/>
      <c r="AF2404"/>
      <c r="AG2404"/>
      <c r="AH2404"/>
    </row>
    <row r="2405" spans="2:34" s="7" customFormat="1">
      <c r="B2405"/>
      <c r="C2405"/>
      <c r="D2405"/>
      <c r="E2405"/>
      <c r="F2405"/>
      <c r="G2405"/>
      <c r="H2405"/>
      <c r="I2405"/>
      <c r="J2405"/>
      <c r="K2405"/>
      <c r="L2405"/>
      <c r="M2405"/>
      <c r="N2405"/>
      <c r="O2405"/>
      <c r="P2405"/>
      <c r="Q2405"/>
      <c r="R2405"/>
      <c r="S2405"/>
      <c r="T2405"/>
      <c r="U2405"/>
      <c r="V2405"/>
      <c r="W2405"/>
      <c r="X2405"/>
      <c r="Y2405"/>
      <c r="Z2405"/>
      <c r="AA2405"/>
      <c r="AB2405"/>
      <c r="AC2405"/>
      <c r="AD2405"/>
      <c r="AE2405"/>
      <c r="AF2405"/>
      <c r="AG2405"/>
      <c r="AH2405"/>
    </row>
    <row r="2406" spans="2:34" s="7" customFormat="1">
      <c r="B2406"/>
      <c r="C2406"/>
      <c r="D2406"/>
      <c r="E2406"/>
      <c r="F2406"/>
      <c r="G2406"/>
      <c r="H2406"/>
      <c r="I2406"/>
      <c r="J2406"/>
      <c r="K2406"/>
      <c r="L2406"/>
      <c r="M2406"/>
      <c r="N2406"/>
      <c r="O2406"/>
      <c r="P2406"/>
      <c r="Q2406"/>
      <c r="R2406"/>
      <c r="S2406"/>
      <c r="T2406"/>
      <c r="U2406"/>
      <c r="V2406"/>
      <c r="W2406"/>
      <c r="X2406"/>
      <c r="Y2406"/>
      <c r="Z2406"/>
      <c r="AA2406"/>
      <c r="AB2406"/>
      <c r="AC2406"/>
      <c r="AD2406"/>
      <c r="AE2406"/>
      <c r="AF2406"/>
      <c r="AG2406"/>
      <c r="AH2406"/>
    </row>
    <row r="2407" spans="2:34" s="7" customFormat="1">
      <c r="B2407"/>
      <c r="C2407"/>
      <c r="D2407"/>
      <c r="E2407"/>
      <c r="F2407"/>
      <c r="G2407"/>
      <c r="H2407"/>
      <c r="I2407"/>
      <c r="J2407"/>
      <c r="K2407"/>
      <c r="L2407"/>
      <c r="M2407"/>
      <c r="N2407"/>
      <c r="O2407"/>
      <c r="P2407"/>
      <c r="Q2407"/>
      <c r="R2407"/>
      <c r="S2407"/>
      <c r="T2407"/>
      <c r="U2407"/>
      <c r="V2407"/>
      <c r="W2407"/>
      <c r="X2407"/>
      <c r="Y2407"/>
      <c r="Z2407"/>
      <c r="AA2407"/>
      <c r="AB2407"/>
      <c r="AC2407"/>
      <c r="AD2407"/>
      <c r="AE2407"/>
      <c r="AF2407"/>
      <c r="AG2407"/>
      <c r="AH2407"/>
    </row>
    <row r="2408" spans="2:34" s="7" customFormat="1">
      <c r="B2408"/>
      <c r="C2408"/>
      <c r="D2408"/>
      <c r="E2408"/>
      <c r="F2408"/>
      <c r="G2408"/>
      <c r="H2408"/>
      <c r="I2408"/>
      <c r="J2408"/>
      <c r="K2408"/>
      <c r="L2408"/>
      <c r="M2408"/>
      <c r="N2408"/>
      <c r="O2408"/>
      <c r="P2408"/>
      <c r="Q2408"/>
      <c r="R2408"/>
      <c r="S2408"/>
      <c r="T2408"/>
      <c r="U2408"/>
      <c r="V2408"/>
      <c r="W2408"/>
      <c r="X2408"/>
      <c r="Y2408"/>
      <c r="Z2408"/>
      <c r="AA2408"/>
      <c r="AB2408"/>
      <c r="AC2408"/>
      <c r="AD2408"/>
      <c r="AE2408"/>
      <c r="AF2408"/>
      <c r="AG2408"/>
      <c r="AH2408"/>
    </row>
    <row r="2409" spans="2:34" s="7" customFormat="1">
      <c r="B2409"/>
      <c r="C2409"/>
      <c r="D2409"/>
      <c r="E2409"/>
      <c r="F2409"/>
      <c r="G2409"/>
      <c r="H2409"/>
      <c r="I2409"/>
      <c r="J2409"/>
      <c r="K2409"/>
      <c r="L2409"/>
      <c r="M2409"/>
      <c r="N2409"/>
      <c r="O2409"/>
      <c r="P2409"/>
      <c r="Q2409"/>
      <c r="R2409"/>
      <c r="S2409"/>
      <c r="T2409"/>
      <c r="U2409"/>
      <c r="V2409"/>
      <c r="W2409"/>
      <c r="X2409"/>
      <c r="Y2409"/>
      <c r="Z2409"/>
      <c r="AA2409"/>
      <c r="AB2409"/>
      <c r="AC2409"/>
      <c r="AD2409"/>
      <c r="AE2409"/>
      <c r="AF2409"/>
      <c r="AG2409"/>
      <c r="AH2409"/>
    </row>
    <row r="2410" spans="2:34" s="7" customFormat="1">
      <c r="B2410"/>
      <c r="C2410"/>
      <c r="D2410"/>
      <c r="E2410"/>
      <c r="F2410"/>
      <c r="G2410"/>
      <c r="H2410"/>
      <c r="I2410"/>
      <c r="J2410"/>
      <c r="K2410"/>
      <c r="L2410"/>
      <c r="M2410"/>
      <c r="N2410"/>
      <c r="O2410"/>
      <c r="P2410"/>
      <c r="Q2410"/>
      <c r="R2410"/>
      <c r="S2410"/>
      <c r="T2410"/>
      <c r="U2410"/>
      <c r="V2410"/>
      <c r="W2410"/>
      <c r="X2410"/>
      <c r="Y2410"/>
      <c r="Z2410"/>
      <c r="AA2410"/>
      <c r="AB2410"/>
      <c r="AC2410"/>
      <c r="AD2410"/>
      <c r="AE2410"/>
      <c r="AF2410"/>
      <c r="AG2410"/>
      <c r="AH2410"/>
    </row>
    <row r="2411" spans="2:34" s="7" customFormat="1">
      <c r="B2411"/>
      <c r="C2411"/>
      <c r="D2411"/>
      <c r="E2411"/>
      <c r="F2411"/>
      <c r="G2411"/>
      <c r="H2411"/>
      <c r="I2411"/>
      <c r="J2411"/>
      <c r="K2411"/>
      <c r="L2411"/>
      <c r="M2411"/>
      <c r="N2411"/>
      <c r="O2411"/>
      <c r="P2411"/>
      <c r="Q2411"/>
      <c r="R2411"/>
      <c r="S2411"/>
      <c r="T2411"/>
      <c r="U2411"/>
      <c r="V2411"/>
      <c r="W2411"/>
      <c r="X2411"/>
      <c r="Y2411"/>
      <c r="Z2411"/>
      <c r="AA2411"/>
      <c r="AB2411"/>
      <c r="AC2411"/>
      <c r="AD2411"/>
      <c r="AE2411"/>
      <c r="AF2411"/>
      <c r="AG2411"/>
      <c r="AH2411"/>
    </row>
    <row r="2412" spans="2:34" s="7" customFormat="1">
      <c r="B2412"/>
      <c r="C2412"/>
      <c r="D2412"/>
      <c r="E2412"/>
      <c r="F2412"/>
      <c r="G2412"/>
      <c r="H2412"/>
      <c r="I2412"/>
      <c r="J2412"/>
      <c r="K2412"/>
      <c r="L2412"/>
      <c r="M2412"/>
      <c r="N2412"/>
      <c r="O2412"/>
      <c r="P2412"/>
      <c r="Q2412"/>
      <c r="R2412"/>
      <c r="S2412"/>
      <c r="T2412"/>
      <c r="U2412"/>
      <c r="V2412"/>
      <c r="W2412"/>
      <c r="X2412"/>
      <c r="Y2412"/>
      <c r="Z2412"/>
      <c r="AA2412"/>
      <c r="AB2412"/>
      <c r="AC2412"/>
      <c r="AD2412"/>
      <c r="AE2412"/>
      <c r="AF2412"/>
      <c r="AG2412"/>
      <c r="AH2412"/>
    </row>
    <row r="2413" spans="2:34" s="7" customFormat="1">
      <c r="B2413"/>
      <c r="C2413"/>
      <c r="D2413"/>
      <c r="E2413"/>
      <c r="F2413"/>
      <c r="G2413"/>
      <c r="H2413"/>
      <c r="I2413"/>
      <c r="J2413"/>
      <c r="K2413"/>
      <c r="L2413"/>
      <c r="M2413"/>
      <c r="N2413"/>
      <c r="O2413"/>
      <c r="P2413"/>
      <c r="Q2413"/>
      <c r="R2413"/>
      <c r="S2413"/>
      <c r="T2413"/>
      <c r="U2413"/>
      <c r="V2413"/>
      <c r="W2413"/>
      <c r="X2413"/>
      <c r="Y2413"/>
      <c r="Z2413"/>
      <c r="AA2413"/>
      <c r="AB2413"/>
      <c r="AC2413"/>
      <c r="AD2413"/>
      <c r="AE2413"/>
      <c r="AF2413"/>
      <c r="AG2413"/>
      <c r="AH2413"/>
    </row>
    <row r="2414" spans="2:34" s="7" customFormat="1">
      <c r="B2414"/>
      <c r="C2414"/>
      <c r="D2414"/>
      <c r="E2414"/>
      <c r="F2414"/>
      <c r="G2414"/>
      <c r="H2414"/>
      <c r="I2414"/>
      <c r="J2414"/>
      <c r="K2414"/>
      <c r="L2414"/>
      <c r="M2414"/>
      <c r="N2414"/>
      <c r="O2414"/>
      <c r="P2414"/>
      <c r="Q2414"/>
      <c r="R2414"/>
      <c r="S2414"/>
      <c r="T2414"/>
      <c r="U2414"/>
      <c r="V2414"/>
      <c r="W2414"/>
      <c r="X2414"/>
      <c r="Y2414"/>
      <c r="Z2414"/>
      <c r="AA2414"/>
      <c r="AB2414"/>
      <c r="AC2414"/>
      <c r="AD2414"/>
      <c r="AE2414"/>
      <c r="AF2414"/>
      <c r="AG2414"/>
      <c r="AH2414"/>
    </row>
    <row r="2415" spans="2:34" s="7" customFormat="1">
      <c r="B2415"/>
      <c r="C2415"/>
      <c r="D2415"/>
      <c r="E2415"/>
      <c r="F2415"/>
      <c r="G2415"/>
      <c r="H2415"/>
      <c r="I2415"/>
      <c r="J2415"/>
      <c r="K2415"/>
      <c r="L2415"/>
      <c r="M2415"/>
      <c r="N2415"/>
      <c r="O2415"/>
      <c r="P2415"/>
      <c r="Q2415"/>
      <c r="R2415"/>
      <c r="S2415"/>
      <c r="T2415"/>
      <c r="U2415"/>
      <c r="V2415"/>
      <c r="W2415"/>
      <c r="X2415"/>
      <c r="Y2415"/>
      <c r="Z2415"/>
      <c r="AA2415"/>
      <c r="AB2415"/>
      <c r="AC2415"/>
      <c r="AD2415"/>
      <c r="AE2415"/>
      <c r="AF2415"/>
      <c r="AG2415"/>
      <c r="AH2415"/>
    </row>
    <row r="2416" spans="2:34" s="7" customFormat="1">
      <c r="B2416"/>
      <c r="C2416"/>
      <c r="D2416"/>
      <c r="E2416"/>
      <c r="F2416"/>
      <c r="G2416"/>
      <c r="H2416"/>
      <c r="I2416"/>
      <c r="J2416"/>
      <c r="K2416"/>
      <c r="L2416"/>
      <c r="M2416"/>
      <c r="N2416"/>
      <c r="O2416"/>
      <c r="P2416"/>
      <c r="Q2416"/>
      <c r="R2416"/>
      <c r="S2416"/>
      <c r="T2416"/>
      <c r="U2416"/>
      <c r="V2416"/>
      <c r="W2416"/>
      <c r="X2416"/>
      <c r="Y2416"/>
      <c r="Z2416"/>
      <c r="AA2416"/>
      <c r="AB2416"/>
      <c r="AC2416"/>
      <c r="AD2416"/>
      <c r="AE2416"/>
      <c r="AF2416"/>
      <c r="AG2416"/>
      <c r="AH2416"/>
    </row>
    <row r="2417" spans="2:34" s="7" customFormat="1">
      <c r="B2417"/>
      <c r="C2417"/>
      <c r="D2417"/>
      <c r="E2417"/>
      <c r="F2417"/>
      <c r="G2417"/>
      <c r="H2417"/>
      <c r="I2417"/>
      <c r="J2417"/>
      <c r="K2417"/>
      <c r="L2417"/>
      <c r="M2417"/>
      <c r="N2417"/>
      <c r="O2417"/>
      <c r="P2417"/>
      <c r="Q2417"/>
      <c r="R2417"/>
      <c r="S2417"/>
      <c r="T2417"/>
      <c r="U2417"/>
      <c r="V2417"/>
      <c r="W2417"/>
      <c r="X2417"/>
      <c r="Y2417"/>
      <c r="Z2417"/>
      <c r="AA2417"/>
      <c r="AB2417"/>
      <c r="AC2417"/>
      <c r="AD2417"/>
      <c r="AE2417"/>
      <c r="AF2417"/>
      <c r="AG2417"/>
      <c r="AH2417"/>
    </row>
    <row r="2418" spans="2:34" s="7" customFormat="1">
      <c r="B2418"/>
      <c r="C2418"/>
      <c r="D2418"/>
      <c r="E2418"/>
      <c r="F2418"/>
      <c r="G2418"/>
      <c r="H2418"/>
      <c r="I2418"/>
      <c r="J2418"/>
      <c r="K2418"/>
      <c r="L2418"/>
      <c r="M2418"/>
      <c r="N2418"/>
      <c r="O2418"/>
      <c r="P2418"/>
      <c r="Q2418"/>
      <c r="R2418"/>
      <c r="S2418"/>
      <c r="T2418"/>
      <c r="U2418"/>
      <c r="V2418"/>
      <c r="W2418"/>
      <c r="X2418"/>
      <c r="Y2418"/>
      <c r="Z2418"/>
      <c r="AA2418"/>
      <c r="AB2418"/>
      <c r="AC2418"/>
      <c r="AD2418"/>
      <c r="AE2418"/>
      <c r="AF2418"/>
      <c r="AG2418"/>
      <c r="AH2418"/>
    </row>
    <row r="2419" spans="2:34" s="7" customFormat="1">
      <c r="B2419"/>
      <c r="C2419"/>
      <c r="D2419"/>
      <c r="E2419"/>
      <c r="F2419"/>
      <c r="G2419"/>
      <c r="H2419"/>
      <c r="I2419"/>
      <c r="J2419"/>
      <c r="K2419"/>
      <c r="L2419"/>
      <c r="M2419"/>
      <c r="N2419"/>
      <c r="O2419"/>
      <c r="P2419"/>
      <c r="Q2419"/>
      <c r="R2419"/>
      <c r="S2419"/>
      <c r="T2419"/>
      <c r="U2419"/>
      <c r="V2419"/>
      <c r="W2419"/>
      <c r="X2419"/>
      <c r="Y2419"/>
      <c r="Z2419"/>
      <c r="AA2419"/>
      <c r="AB2419"/>
      <c r="AC2419"/>
      <c r="AD2419"/>
      <c r="AE2419"/>
      <c r="AF2419"/>
      <c r="AG2419"/>
      <c r="AH2419"/>
    </row>
    <row r="2420" spans="2:34" s="7" customFormat="1">
      <c r="B2420"/>
      <c r="C2420"/>
      <c r="D2420"/>
      <c r="E2420"/>
      <c r="F2420"/>
      <c r="G2420"/>
      <c r="H2420"/>
      <c r="I2420"/>
      <c r="J2420"/>
      <c r="K2420"/>
      <c r="L2420"/>
      <c r="M2420"/>
      <c r="N2420"/>
      <c r="O2420"/>
      <c r="P2420"/>
      <c r="Q2420"/>
      <c r="R2420"/>
      <c r="S2420"/>
      <c r="T2420"/>
      <c r="U2420"/>
      <c r="V2420"/>
      <c r="W2420"/>
      <c r="X2420"/>
      <c r="Y2420"/>
      <c r="Z2420"/>
      <c r="AA2420"/>
      <c r="AB2420"/>
      <c r="AC2420"/>
      <c r="AD2420"/>
      <c r="AE2420"/>
      <c r="AF2420"/>
      <c r="AG2420"/>
      <c r="AH2420"/>
    </row>
    <row r="2421" spans="2:34" s="7" customFormat="1">
      <c r="B2421"/>
      <c r="C2421"/>
      <c r="D2421"/>
      <c r="E2421"/>
      <c r="F2421"/>
      <c r="G2421"/>
      <c r="H2421"/>
      <c r="I2421"/>
      <c r="J2421"/>
      <c r="K2421"/>
      <c r="L2421"/>
      <c r="M2421"/>
      <c r="N2421"/>
      <c r="O2421"/>
      <c r="P2421"/>
      <c r="Q2421"/>
      <c r="R2421"/>
      <c r="S2421"/>
      <c r="T2421"/>
      <c r="U2421"/>
      <c r="V2421"/>
      <c r="W2421"/>
      <c r="X2421"/>
      <c r="Y2421"/>
      <c r="Z2421"/>
      <c r="AA2421"/>
      <c r="AB2421"/>
      <c r="AC2421"/>
      <c r="AD2421"/>
      <c r="AE2421"/>
      <c r="AF2421"/>
      <c r="AG2421"/>
      <c r="AH2421"/>
    </row>
    <row r="2422" spans="2:34" s="7" customFormat="1">
      <c r="B2422"/>
      <c r="C2422"/>
      <c r="D2422"/>
      <c r="E2422"/>
      <c r="F2422"/>
      <c r="G2422"/>
      <c r="H2422"/>
      <c r="I2422"/>
      <c r="J2422"/>
      <c r="K2422"/>
      <c r="L2422"/>
      <c r="M2422"/>
      <c r="N2422"/>
      <c r="O2422"/>
      <c r="P2422"/>
      <c r="Q2422"/>
      <c r="R2422"/>
      <c r="S2422"/>
      <c r="T2422"/>
      <c r="U2422"/>
      <c r="V2422"/>
      <c r="W2422"/>
      <c r="X2422"/>
      <c r="Y2422"/>
      <c r="Z2422"/>
      <c r="AA2422"/>
      <c r="AB2422"/>
      <c r="AC2422"/>
      <c r="AD2422"/>
      <c r="AE2422"/>
      <c r="AF2422"/>
      <c r="AG2422"/>
      <c r="AH2422"/>
    </row>
    <row r="2423" spans="2:34" s="7" customFormat="1">
      <c r="B2423"/>
      <c r="C2423"/>
      <c r="D2423"/>
      <c r="E2423"/>
      <c r="F2423"/>
      <c r="G2423"/>
      <c r="H2423"/>
      <c r="I2423"/>
      <c r="J2423"/>
      <c r="K2423"/>
      <c r="L2423"/>
      <c r="M2423"/>
      <c r="N2423"/>
      <c r="O2423"/>
      <c r="P2423"/>
      <c r="Q2423"/>
      <c r="R2423"/>
      <c r="S2423"/>
      <c r="T2423"/>
      <c r="U2423"/>
      <c r="V2423"/>
      <c r="W2423"/>
      <c r="X2423"/>
      <c r="Y2423"/>
      <c r="Z2423"/>
      <c r="AA2423"/>
      <c r="AB2423"/>
      <c r="AC2423"/>
      <c r="AD2423"/>
      <c r="AE2423"/>
      <c r="AF2423"/>
      <c r="AG2423"/>
      <c r="AH2423"/>
    </row>
    <row r="2424" spans="2:34" s="7" customFormat="1">
      <c r="B2424"/>
      <c r="C2424"/>
      <c r="D2424"/>
      <c r="E2424"/>
      <c r="F2424"/>
      <c r="G2424"/>
      <c r="H2424"/>
      <c r="I2424"/>
      <c r="J2424"/>
      <c r="K2424"/>
      <c r="L2424"/>
      <c r="M2424"/>
      <c r="N2424"/>
      <c r="O2424"/>
      <c r="P2424"/>
      <c r="Q2424"/>
      <c r="R2424"/>
      <c r="S2424"/>
      <c r="T2424"/>
      <c r="U2424"/>
      <c r="V2424"/>
      <c r="W2424"/>
      <c r="X2424"/>
      <c r="Y2424"/>
      <c r="Z2424"/>
      <c r="AA2424"/>
      <c r="AB2424"/>
      <c r="AC2424"/>
      <c r="AD2424"/>
      <c r="AE2424"/>
      <c r="AF2424"/>
      <c r="AG2424"/>
      <c r="AH2424"/>
    </row>
    <row r="2425" spans="2:34" s="7" customFormat="1">
      <c r="B2425"/>
      <c r="C2425"/>
      <c r="D2425"/>
      <c r="E2425"/>
      <c r="F2425"/>
      <c r="G2425"/>
      <c r="H2425"/>
      <c r="I2425"/>
      <c r="J2425"/>
      <c r="K2425"/>
      <c r="L2425"/>
      <c r="M2425"/>
      <c r="N2425"/>
      <c r="O2425"/>
      <c r="P2425"/>
      <c r="Q2425"/>
      <c r="R2425"/>
      <c r="S2425"/>
      <c r="T2425"/>
      <c r="U2425"/>
      <c r="V2425"/>
      <c r="W2425"/>
      <c r="X2425"/>
      <c r="Y2425"/>
      <c r="Z2425"/>
      <c r="AA2425"/>
      <c r="AB2425"/>
      <c r="AC2425"/>
      <c r="AD2425"/>
      <c r="AE2425"/>
      <c r="AF2425"/>
      <c r="AG2425"/>
      <c r="AH2425"/>
    </row>
    <row r="2426" spans="2:34" s="7" customFormat="1">
      <c r="B2426"/>
      <c r="C2426"/>
      <c r="D2426"/>
      <c r="E2426"/>
      <c r="F2426"/>
      <c r="G2426"/>
      <c r="H2426"/>
      <c r="I2426"/>
      <c r="J2426"/>
      <c r="K2426"/>
      <c r="L2426"/>
      <c r="M2426"/>
      <c r="N2426"/>
      <c r="O2426"/>
      <c r="P2426"/>
      <c r="Q2426"/>
      <c r="R2426"/>
      <c r="S2426"/>
      <c r="T2426"/>
      <c r="U2426"/>
      <c r="V2426"/>
      <c r="W2426"/>
      <c r="X2426"/>
      <c r="Y2426"/>
      <c r="Z2426"/>
      <c r="AA2426"/>
      <c r="AB2426"/>
      <c r="AC2426"/>
      <c r="AD2426"/>
      <c r="AE2426"/>
      <c r="AF2426"/>
      <c r="AG2426"/>
      <c r="AH2426"/>
    </row>
    <row r="2427" spans="2:34" s="7" customFormat="1">
      <c r="B2427"/>
      <c r="C2427"/>
      <c r="D2427"/>
      <c r="E2427"/>
      <c r="F2427"/>
      <c r="G2427"/>
      <c r="H2427"/>
      <c r="I2427"/>
      <c r="J2427"/>
      <c r="K2427"/>
      <c r="L2427"/>
      <c r="M2427"/>
      <c r="N2427"/>
      <c r="O2427"/>
      <c r="P2427"/>
      <c r="Q2427"/>
      <c r="R2427"/>
      <c r="S2427"/>
      <c r="T2427"/>
      <c r="U2427"/>
      <c r="V2427"/>
      <c r="W2427"/>
      <c r="X2427"/>
      <c r="Y2427"/>
      <c r="Z2427"/>
      <c r="AA2427"/>
      <c r="AB2427"/>
      <c r="AC2427"/>
      <c r="AD2427"/>
      <c r="AE2427"/>
      <c r="AF2427"/>
      <c r="AG2427"/>
      <c r="AH2427"/>
    </row>
    <row r="2428" spans="2:34" s="7" customFormat="1">
      <c r="B2428"/>
      <c r="C2428"/>
      <c r="D2428"/>
      <c r="E2428"/>
      <c r="F2428"/>
      <c r="G2428"/>
      <c r="H2428"/>
      <c r="I2428"/>
      <c r="J2428"/>
      <c r="K2428"/>
      <c r="L2428"/>
      <c r="M2428"/>
      <c r="N2428"/>
      <c r="O2428"/>
      <c r="P2428"/>
      <c r="Q2428"/>
      <c r="R2428"/>
      <c r="S2428"/>
      <c r="T2428"/>
      <c r="U2428"/>
      <c r="V2428"/>
      <c r="W2428"/>
      <c r="X2428"/>
      <c r="Y2428"/>
      <c r="Z2428"/>
      <c r="AA2428"/>
      <c r="AB2428"/>
      <c r="AC2428"/>
      <c r="AD2428"/>
      <c r="AE2428"/>
      <c r="AF2428"/>
      <c r="AG2428"/>
      <c r="AH2428"/>
    </row>
    <row r="2429" spans="2:34" s="7" customFormat="1">
      <c r="B2429"/>
      <c r="C2429"/>
      <c r="D2429"/>
      <c r="E2429"/>
      <c r="F2429"/>
      <c r="G2429"/>
      <c r="H2429"/>
      <c r="I2429"/>
      <c r="J2429"/>
      <c r="K2429"/>
      <c r="L2429"/>
      <c r="M2429"/>
      <c r="N2429"/>
      <c r="O2429"/>
      <c r="P2429"/>
      <c r="Q2429"/>
      <c r="R2429"/>
      <c r="S2429"/>
      <c r="T2429"/>
      <c r="U2429"/>
      <c r="V2429"/>
      <c r="W2429"/>
      <c r="X2429"/>
      <c r="Y2429"/>
      <c r="Z2429"/>
      <c r="AA2429"/>
      <c r="AB2429"/>
      <c r="AC2429"/>
      <c r="AD2429"/>
      <c r="AE2429"/>
      <c r="AF2429"/>
      <c r="AG2429"/>
      <c r="AH2429"/>
    </row>
    <row r="2430" spans="2:34" s="7" customFormat="1">
      <c r="B2430"/>
      <c r="C2430"/>
      <c r="D2430"/>
      <c r="E2430"/>
      <c r="F2430"/>
      <c r="G2430"/>
      <c r="H2430"/>
      <c r="I2430"/>
      <c r="J2430"/>
      <c r="K2430"/>
      <c r="L2430"/>
      <c r="M2430"/>
      <c r="N2430"/>
      <c r="O2430"/>
      <c r="P2430"/>
      <c r="Q2430"/>
      <c r="R2430"/>
      <c r="S2430"/>
      <c r="T2430"/>
      <c r="U2430"/>
      <c r="V2430"/>
      <c r="W2430"/>
      <c r="X2430"/>
      <c r="Y2430"/>
      <c r="Z2430"/>
      <c r="AA2430"/>
      <c r="AB2430"/>
      <c r="AC2430"/>
      <c r="AD2430"/>
      <c r="AE2430"/>
      <c r="AF2430"/>
      <c r="AG2430"/>
      <c r="AH2430"/>
    </row>
    <row r="2431" spans="2:34" s="7" customFormat="1">
      <c r="B2431"/>
      <c r="C2431"/>
      <c r="D2431"/>
      <c r="E2431"/>
      <c r="F2431"/>
      <c r="G2431"/>
      <c r="H2431"/>
      <c r="I2431"/>
      <c r="J2431"/>
      <c r="K2431"/>
      <c r="L2431"/>
      <c r="M2431"/>
      <c r="N2431"/>
      <c r="O2431"/>
      <c r="P2431"/>
      <c r="Q2431"/>
      <c r="R2431"/>
      <c r="S2431"/>
      <c r="T2431"/>
      <c r="U2431"/>
      <c r="V2431"/>
      <c r="W2431"/>
      <c r="X2431"/>
      <c r="Y2431"/>
      <c r="Z2431"/>
      <c r="AA2431"/>
      <c r="AB2431"/>
      <c r="AC2431"/>
      <c r="AD2431"/>
      <c r="AE2431"/>
      <c r="AF2431"/>
      <c r="AG2431"/>
      <c r="AH2431"/>
    </row>
    <row r="2432" spans="2:34" s="7" customFormat="1">
      <c r="B2432"/>
      <c r="C2432"/>
      <c r="D2432"/>
      <c r="E2432"/>
      <c r="F2432"/>
      <c r="G2432"/>
      <c r="H2432"/>
      <c r="I2432"/>
      <c r="J2432"/>
      <c r="K2432"/>
      <c r="L2432"/>
      <c r="M2432"/>
      <c r="N2432"/>
      <c r="O2432"/>
      <c r="P2432"/>
      <c r="Q2432"/>
      <c r="R2432"/>
      <c r="S2432"/>
      <c r="T2432"/>
      <c r="U2432"/>
      <c r="V2432"/>
      <c r="W2432"/>
      <c r="X2432"/>
      <c r="Y2432"/>
      <c r="Z2432"/>
      <c r="AA2432"/>
      <c r="AB2432"/>
      <c r="AC2432"/>
      <c r="AD2432"/>
      <c r="AE2432"/>
      <c r="AF2432"/>
      <c r="AG2432"/>
      <c r="AH2432"/>
    </row>
    <row r="2433" spans="2:34" s="7" customFormat="1">
      <c r="B2433"/>
      <c r="C2433"/>
      <c r="D2433"/>
      <c r="E2433"/>
      <c r="F2433"/>
      <c r="G2433"/>
      <c r="H2433"/>
      <c r="I2433"/>
      <c r="J2433"/>
      <c r="K2433"/>
      <c r="L2433"/>
      <c r="M2433"/>
      <c r="N2433"/>
      <c r="O2433"/>
      <c r="P2433"/>
      <c r="Q2433"/>
      <c r="R2433"/>
      <c r="S2433"/>
      <c r="T2433"/>
      <c r="U2433"/>
      <c r="V2433"/>
      <c r="W2433"/>
      <c r="X2433"/>
      <c r="Y2433"/>
      <c r="Z2433"/>
      <c r="AA2433"/>
      <c r="AB2433"/>
      <c r="AC2433"/>
      <c r="AD2433"/>
      <c r="AE2433"/>
      <c r="AF2433"/>
      <c r="AG2433"/>
      <c r="AH2433"/>
    </row>
    <row r="2434" spans="2:34" s="7" customFormat="1">
      <c r="B2434"/>
      <c r="C2434"/>
      <c r="D2434"/>
      <c r="E2434"/>
      <c r="F2434"/>
      <c r="G2434"/>
      <c r="H2434"/>
      <c r="I2434"/>
      <c r="J2434"/>
      <c r="K2434"/>
      <c r="L2434"/>
      <c r="M2434"/>
      <c r="N2434"/>
      <c r="O2434"/>
      <c r="P2434"/>
      <c r="Q2434"/>
      <c r="R2434"/>
      <c r="S2434"/>
      <c r="T2434"/>
      <c r="U2434"/>
      <c r="V2434"/>
      <c r="W2434"/>
      <c r="X2434"/>
      <c r="Y2434"/>
      <c r="Z2434"/>
      <c r="AA2434"/>
      <c r="AB2434"/>
      <c r="AC2434"/>
      <c r="AD2434"/>
      <c r="AE2434"/>
      <c r="AF2434"/>
      <c r="AG2434"/>
      <c r="AH2434"/>
    </row>
    <row r="2435" spans="2:34" s="7" customFormat="1">
      <c r="B2435"/>
      <c r="C2435"/>
      <c r="D2435"/>
      <c r="E2435"/>
      <c r="F2435"/>
      <c r="G2435"/>
      <c r="H2435"/>
      <c r="I2435"/>
      <c r="J2435"/>
      <c r="K2435"/>
      <c r="L2435"/>
      <c r="M2435"/>
      <c r="N2435"/>
      <c r="O2435"/>
      <c r="P2435"/>
      <c r="Q2435"/>
      <c r="R2435"/>
      <c r="S2435"/>
      <c r="T2435"/>
      <c r="U2435"/>
      <c r="V2435"/>
      <c r="W2435"/>
      <c r="X2435"/>
      <c r="Y2435"/>
      <c r="Z2435"/>
      <c r="AA2435"/>
      <c r="AB2435"/>
      <c r="AC2435"/>
      <c r="AD2435"/>
      <c r="AE2435"/>
      <c r="AF2435"/>
      <c r="AG2435"/>
      <c r="AH2435"/>
    </row>
    <row r="2436" spans="2:34" s="7" customFormat="1">
      <c r="B2436"/>
      <c r="C2436"/>
      <c r="D2436"/>
      <c r="E2436"/>
      <c r="F2436"/>
      <c r="G2436"/>
      <c r="H2436"/>
      <c r="I2436"/>
      <c r="J2436"/>
      <c r="K2436"/>
      <c r="L2436"/>
      <c r="M2436"/>
      <c r="N2436"/>
      <c r="O2436"/>
      <c r="P2436"/>
      <c r="Q2436"/>
      <c r="R2436"/>
      <c r="S2436"/>
      <c r="T2436"/>
      <c r="U2436"/>
      <c r="V2436"/>
      <c r="W2436"/>
      <c r="X2436"/>
      <c r="Y2436"/>
      <c r="Z2436"/>
      <c r="AA2436"/>
      <c r="AB2436"/>
      <c r="AC2436"/>
      <c r="AD2436"/>
      <c r="AE2436"/>
      <c r="AF2436"/>
      <c r="AG2436"/>
      <c r="AH2436"/>
    </row>
    <row r="2437" spans="2:34" s="7" customFormat="1">
      <c r="B2437"/>
      <c r="C2437"/>
      <c r="D2437"/>
      <c r="E2437"/>
      <c r="F2437"/>
      <c r="G2437"/>
      <c r="H2437"/>
      <c r="I2437"/>
      <c r="J2437"/>
      <c r="K2437"/>
      <c r="L2437"/>
      <c r="M2437"/>
      <c r="N2437"/>
      <c r="O2437"/>
      <c r="P2437"/>
      <c r="Q2437"/>
      <c r="R2437"/>
      <c r="S2437"/>
      <c r="T2437"/>
      <c r="U2437"/>
      <c r="V2437"/>
      <c r="W2437"/>
      <c r="X2437"/>
      <c r="Y2437"/>
      <c r="Z2437"/>
      <c r="AA2437"/>
      <c r="AB2437"/>
      <c r="AC2437"/>
      <c r="AD2437"/>
      <c r="AE2437"/>
      <c r="AF2437"/>
      <c r="AG2437"/>
      <c r="AH2437"/>
    </row>
    <row r="2438" spans="2:34" s="7" customFormat="1">
      <c r="B2438"/>
      <c r="C2438"/>
      <c r="D2438"/>
      <c r="E2438"/>
      <c r="F2438"/>
      <c r="G2438"/>
      <c r="H2438"/>
      <c r="I2438"/>
      <c r="J2438"/>
      <c r="K2438"/>
      <c r="L2438"/>
      <c r="M2438"/>
      <c r="N2438"/>
      <c r="O2438"/>
      <c r="P2438"/>
      <c r="Q2438"/>
      <c r="R2438"/>
      <c r="S2438"/>
      <c r="T2438"/>
      <c r="U2438"/>
      <c r="V2438"/>
      <c r="W2438"/>
      <c r="X2438"/>
      <c r="Y2438"/>
      <c r="Z2438"/>
      <c r="AA2438"/>
      <c r="AB2438"/>
      <c r="AC2438"/>
      <c r="AD2438"/>
      <c r="AE2438"/>
      <c r="AF2438"/>
      <c r="AG2438"/>
      <c r="AH2438"/>
    </row>
    <row r="2439" spans="2:34" s="7" customFormat="1">
      <c r="B2439"/>
      <c r="C2439"/>
      <c r="D2439"/>
      <c r="E2439"/>
      <c r="F2439"/>
      <c r="G2439"/>
      <c r="H2439"/>
      <c r="I2439"/>
      <c r="J2439"/>
      <c r="K2439"/>
      <c r="L2439"/>
      <c r="M2439"/>
      <c r="N2439"/>
      <c r="O2439"/>
      <c r="P2439"/>
      <c r="Q2439"/>
      <c r="R2439"/>
      <c r="S2439"/>
      <c r="T2439"/>
      <c r="U2439"/>
      <c r="V2439"/>
      <c r="W2439"/>
      <c r="X2439"/>
      <c r="Y2439"/>
      <c r="Z2439"/>
      <c r="AA2439"/>
      <c r="AB2439"/>
      <c r="AC2439"/>
      <c r="AD2439"/>
      <c r="AE2439"/>
      <c r="AF2439"/>
      <c r="AG2439"/>
      <c r="AH2439"/>
    </row>
    <row r="2440" spans="2:34" s="7" customFormat="1">
      <c r="B2440"/>
      <c r="C2440"/>
      <c r="D2440"/>
      <c r="E2440"/>
      <c r="F2440"/>
      <c r="G2440"/>
      <c r="H2440"/>
      <c r="I2440"/>
      <c r="J2440"/>
      <c r="K2440"/>
      <c r="L2440"/>
      <c r="M2440"/>
      <c r="N2440"/>
      <c r="O2440"/>
      <c r="P2440"/>
      <c r="Q2440"/>
      <c r="R2440"/>
      <c r="S2440"/>
      <c r="T2440"/>
      <c r="U2440"/>
      <c r="V2440"/>
      <c r="W2440"/>
      <c r="X2440"/>
      <c r="Y2440"/>
      <c r="Z2440"/>
      <c r="AA2440"/>
      <c r="AB2440"/>
      <c r="AC2440"/>
      <c r="AD2440"/>
      <c r="AE2440"/>
      <c r="AF2440"/>
      <c r="AG2440"/>
      <c r="AH2440"/>
    </row>
    <row r="2441" spans="2:34" s="7" customFormat="1">
      <c r="B2441"/>
      <c r="C2441"/>
      <c r="D2441"/>
      <c r="E2441"/>
      <c r="F2441"/>
      <c r="G2441"/>
      <c r="H2441"/>
      <c r="I2441"/>
      <c r="J2441"/>
      <c r="K2441"/>
      <c r="L2441"/>
      <c r="M2441"/>
      <c r="N2441"/>
      <c r="O2441"/>
      <c r="P2441"/>
      <c r="Q2441"/>
      <c r="R2441"/>
      <c r="S2441"/>
      <c r="T2441"/>
      <c r="U2441"/>
      <c r="V2441"/>
      <c r="W2441"/>
      <c r="X2441"/>
      <c r="Y2441"/>
      <c r="Z2441"/>
      <c r="AA2441"/>
      <c r="AB2441"/>
      <c r="AC2441"/>
      <c r="AD2441"/>
      <c r="AE2441"/>
      <c r="AF2441"/>
      <c r="AG2441"/>
      <c r="AH2441"/>
    </row>
    <row r="2442" spans="2:34" s="7" customFormat="1">
      <c r="B2442"/>
      <c r="C2442"/>
      <c r="D2442"/>
      <c r="E2442"/>
      <c r="F2442"/>
      <c r="G2442"/>
      <c r="H2442"/>
      <c r="I2442"/>
      <c r="J2442"/>
      <c r="K2442"/>
      <c r="L2442"/>
      <c r="M2442"/>
      <c r="N2442"/>
      <c r="O2442"/>
      <c r="P2442"/>
      <c r="Q2442"/>
      <c r="R2442"/>
      <c r="S2442"/>
      <c r="T2442"/>
      <c r="U2442"/>
      <c r="V2442"/>
      <c r="W2442"/>
      <c r="X2442"/>
      <c r="Y2442"/>
      <c r="Z2442"/>
      <c r="AA2442"/>
      <c r="AB2442"/>
      <c r="AC2442"/>
      <c r="AD2442"/>
      <c r="AE2442"/>
      <c r="AF2442"/>
      <c r="AG2442"/>
      <c r="AH2442"/>
    </row>
    <row r="2443" spans="2:34" s="7" customFormat="1">
      <c r="B2443"/>
      <c r="C2443"/>
      <c r="D2443"/>
      <c r="E2443"/>
      <c r="F2443"/>
      <c r="G2443"/>
      <c r="H2443"/>
      <c r="I2443"/>
      <c r="J2443"/>
      <c r="K2443"/>
      <c r="L2443"/>
      <c r="M2443"/>
      <c r="N2443"/>
      <c r="O2443"/>
      <c r="P2443"/>
      <c r="Q2443"/>
      <c r="R2443"/>
      <c r="S2443"/>
      <c r="T2443"/>
      <c r="U2443"/>
      <c r="V2443"/>
      <c r="W2443"/>
      <c r="X2443"/>
      <c r="Y2443"/>
      <c r="Z2443"/>
      <c r="AA2443"/>
      <c r="AB2443"/>
      <c r="AC2443"/>
      <c r="AD2443"/>
      <c r="AE2443"/>
      <c r="AF2443"/>
      <c r="AG2443"/>
      <c r="AH2443"/>
    </row>
    <row r="2444" spans="2:34" s="7" customFormat="1">
      <c r="B2444"/>
      <c r="C2444"/>
      <c r="D2444"/>
      <c r="E2444"/>
      <c r="F2444"/>
      <c r="G2444"/>
      <c r="H2444"/>
      <c r="I2444"/>
      <c r="J2444"/>
      <c r="K2444"/>
      <c r="L2444"/>
      <c r="M2444"/>
      <c r="N2444"/>
      <c r="O2444"/>
      <c r="P2444"/>
      <c r="Q2444"/>
      <c r="R2444"/>
      <c r="S2444"/>
      <c r="T2444"/>
      <c r="U2444"/>
      <c r="V2444"/>
      <c r="W2444"/>
      <c r="X2444"/>
      <c r="Y2444"/>
      <c r="Z2444"/>
      <c r="AA2444"/>
      <c r="AB2444"/>
      <c r="AC2444"/>
      <c r="AD2444"/>
      <c r="AE2444"/>
      <c r="AF2444"/>
      <c r="AG2444"/>
      <c r="AH2444"/>
    </row>
    <row r="2445" spans="2:34" s="7" customFormat="1">
      <c r="B2445"/>
      <c r="C2445"/>
      <c r="D2445"/>
      <c r="E2445"/>
      <c r="F2445"/>
      <c r="G2445"/>
      <c r="H2445"/>
      <c r="I2445"/>
      <c r="J2445"/>
      <c r="K2445"/>
      <c r="L2445"/>
      <c r="M2445"/>
      <c r="N2445"/>
      <c r="O2445"/>
      <c r="P2445"/>
      <c r="Q2445"/>
      <c r="R2445"/>
      <c r="S2445"/>
      <c r="T2445"/>
      <c r="U2445"/>
      <c r="V2445"/>
      <c r="W2445"/>
      <c r="X2445"/>
      <c r="Y2445"/>
      <c r="Z2445"/>
      <c r="AA2445"/>
      <c r="AB2445"/>
      <c r="AC2445"/>
      <c r="AD2445"/>
      <c r="AE2445"/>
      <c r="AF2445"/>
      <c r="AG2445"/>
      <c r="AH2445"/>
    </row>
    <row r="2446" spans="2:34" s="7" customFormat="1">
      <c r="B2446"/>
      <c r="C2446"/>
      <c r="D2446"/>
      <c r="E2446"/>
      <c r="F2446"/>
      <c r="G2446"/>
      <c r="H2446"/>
      <c r="I2446"/>
      <c r="J2446"/>
      <c r="K2446"/>
      <c r="L2446"/>
      <c r="M2446"/>
      <c r="N2446"/>
      <c r="O2446"/>
      <c r="P2446"/>
      <c r="Q2446"/>
      <c r="R2446"/>
      <c r="S2446"/>
      <c r="T2446"/>
      <c r="U2446"/>
      <c r="V2446"/>
      <c r="W2446"/>
      <c r="X2446"/>
      <c r="Y2446"/>
      <c r="Z2446"/>
      <c r="AA2446"/>
      <c r="AB2446"/>
      <c r="AC2446"/>
      <c r="AD2446"/>
      <c r="AE2446"/>
      <c r="AF2446"/>
      <c r="AG2446"/>
      <c r="AH2446"/>
    </row>
    <row r="2447" spans="2:34" s="7" customFormat="1">
      <c r="B2447"/>
      <c r="C2447"/>
      <c r="D2447"/>
      <c r="E2447"/>
      <c r="F2447"/>
      <c r="G2447"/>
      <c r="H2447"/>
      <c r="I2447"/>
      <c r="J2447"/>
      <c r="K2447"/>
      <c r="L2447"/>
      <c r="M2447"/>
      <c r="N2447"/>
      <c r="O2447"/>
      <c r="P2447"/>
      <c r="Q2447"/>
      <c r="R2447"/>
      <c r="S2447"/>
      <c r="T2447"/>
      <c r="U2447"/>
      <c r="V2447"/>
      <c r="W2447"/>
      <c r="X2447"/>
      <c r="Y2447"/>
      <c r="Z2447"/>
      <c r="AA2447"/>
      <c r="AB2447"/>
      <c r="AC2447"/>
      <c r="AD2447"/>
      <c r="AE2447"/>
      <c r="AF2447"/>
      <c r="AG2447"/>
      <c r="AH2447"/>
    </row>
    <row r="2448" spans="2:34" s="7" customFormat="1">
      <c r="B2448"/>
      <c r="C2448"/>
      <c r="D2448"/>
      <c r="E2448"/>
      <c r="F2448"/>
      <c r="G2448"/>
      <c r="H2448"/>
      <c r="I2448"/>
      <c r="J2448"/>
      <c r="K2448"/>
      <c r="L2448"/>
      <c r="M2448"/>
      <c r="N2448"/>
      <c r="O2448"/>
      <c r="P2448"/>
      <c r="Q2448"/>
      <c r="R2448"/>
      <c r="S2448"/>
      <c r="T2448"/>
      <c r="U2448"/>
      <c r="V2448"/>
      <c r="W2448"/>
      <c r="X2448"/>
      <c r="Y2448"/>
      <c r="Z2448"/>
      <c r="AA2448"/>
      <c r="AB2448"/>
      <c r="AC2448"/>
      <c r="AD2448"/>
      <c r="AE2448"/>
      <c r="AF2448"/>
      <c r="AG2448"/>
      <c r="AH2448"/>
    </row>
    <row r="2449" spans="2:34" s="7" customFormat="1">
      <c r="B2449"/>
      <c r="C2449"/>
      <c r="D2449"/>
      <c r="E2449"/>
      <c r="F2449"/>
      <c r="G2449"/>
      <c r="H2449"/>
      <c r="I2449"/>
      <c r="J2449"/>
      <c r="K2449"/>
      <c r="L2449"/>
      <c r="M2449"/>
      <c r="N2449"/>
      <c r="O2449"/>
      <c r="P2449"/>
      <c r="Q2449"/>
      <c r="R2449"/>
      <c r="S2449"/>
      <c r="T2449"/>
      <c r="U2449"/>
      <c r="V2449"/>
      <c r="W2449"/>
      <c r="X2449"/>
      <c r="Y2449"/>
      <c r="Z2449"/>
      <c r="AA2449"/>
      <c r="AB2449"/>
      <c r="AC2449"/>
      <c r="AD2449"/>
      <c r="AE2449"/>
      <c r="AF2449"/>
      <c r="AG2449"/>
      <c r="AH2449"/>
    </row>
    <row r="2450" spans="2:34" s="7" customFormat="1">
      <c r="B2450"/>
      <c r="C2450"/>
      <c r="D2450"/>
      <c r="E2450"/>
      <c r="F2450"/>
      <c r="G2450"/>
      <c r="H2450"/>
      <c r="I2450"/>
      <c r="J2450"/>
      <c r="K2450"/>
      <c r="L2450"/>
      <c r="M2450"/>
      <c r="N2450"/>
      <c r="O2450"/>
      <c r="P2450"/>
      <c r="Q2450"/>
      <c r="R2450"/>
      <c r="S2450"/>
      <c r="T2450"/>
      <c r="U2450"/>
      <c r="V2450"/>
      <c r="W2450"/>
      <c r="X2450"/>
      <c r="Y2450"/>
      <c r="Z2450"/>
      <c r="AA2450"/>
      <c r="AB2450"/>
      <c r="AC2450"/>
      <c r="AD2450"/>
      <c r="AE2450"/>
      <c r="AF2450"/>
      <c r="AG2450"/>
      <c r="AH2450"/>
    </row>
    <row r="2451" spans="2:34" s="7" customFormat="1">
      <c r="B2451"/>
      <c r="C2451"/>
      <c r="D2451"/>
      <c r="E2451"/>
      <c r="F2451"/>
      <c r="G2451"/>
      <c r="H2451"/>
      <c r="I2451"/>
      <c r="J2451"/>
      <c r="K2451"/>
      <c r="L2451"/>
      <c r="M2451"/>
      <c r="N2451"/>
      <c r="O2451"/>
      <c r="P2451"/>
      <c r="Q2451"/>
      <c r="R2451"/>
      <c r="S2451"/>
      <c r="T2451"/>
      <c r="U2451"/>
      <c r="V2451"/>
      <c r="W2451"/>
      <c r="X2451"/>
      <c r="Y2451"/>
      <c r="Z2451"/>
      <c r="AA2451"/>
      <c r="AB2451"/>
      <c r="AC2451"/>
      <c r="AD2451"/>
      <c r="AE2451"/>
      <c r="AF2451"/>
      <c r="AG2451"/>
      <c r="AH2451"/>
    </row>
    <row r="2452" spans="2:34" s="7" customFormat="1">
      <c r="B2452"/>
      <c r="C2452"/>
      <c r="D2452"/>
      <c r="E2452"/>
      <c r="F2452"/>
      <c r="G2452"/>
      <c r="H2452"/>
      <c r="I2452"/>
      <c r="J2452"/>
      <c r="K2452"/>
      <c r="L2452"/>
      <c r="M2452"/>
      <c r="N2452"/>
      <c r="O2452"/>
      <c r="P2452"/>
      <c r="Q2452"/>
      <c r="R2452"/>
      <c r="S2452"/>
      <c r="T2452"/>
      <c r="U2452"/>
      <c r="V2452"/>
      <c r="W2452"/>
      <c r="X2452"/>
      <c r="Y2452"/>
      <c r="Z2452"/>
      <c r="AA2452"/>
      <c r="AB2452"/>
      <c r="AC2452"/>
      <c r="AD2452"/>
      <c r="AE2452"/>
      <c r="AF2452"/>
      <c r="AG2452"/>
      <c r="AH2452"/>
    </row>
    <row r="2453" spans="2:34" s="7" customFormat="1">
      <c r="B2453"/>
      <c r="C2453"/>
      <c r="D2453"/>
      <c r="E2453"/>
      <c r="F2453"/>
      <c r="G2453"/>
      <c r="H2453"/>
      <c r="I2453"/>
      <c r="J2453"/>
      <c r="K2453"/>
      <c r="L2453"/>
      <c r="M2453"/>
      <c r="N2453"/>
      <c r="O2453"/>
      <c r="P2453"/>
      <c r="Q2453"/>
      <c r="R2453"/>
      <c r="S2453"/>
      <c r="T2453"/>
      <c r="U2453"/>
      <c r="V2453"/>
      <c r="W2453"/>
      <c r="X2453"/>
      <c r="Y2453"/>
      <c r="Z2453"/>
      <c r="AA2453"/>
      <c r="AB2453"/>
      <c r="AC2453"/>
      <c r="AD2453"/>
      <c r="AE2453"/>
      <c r="AF2453"/>
      <c r="AG2453"/>
      <c r="AH2453"/>
    </row>
    <row r="2454" spans="2:34" s="7" customFormat="1">
      <c r="B2454"/>
      <c r="C2454"/>
      <c r="D2454"/>
      <c r="E2454"/>
      <c r="F2454"/>
      <c r="G2454"/>
      <c r="H2454"/>
      <c r="I2454"/>
      <c r="J2454"/>
      <c r="K2454"/>
      <c r="L2454"/>
      <c r="M2454"/>
      <c r="N2454"/>
      <c r="O2454"/>
      <c r="P2454"/>
      <c r="Q2454"/>
      <c r="R2454"/>
      <c r="S2454"/>
      <c r="T2454"/>
      <c r="U2454"/>
      <c r="V2454"/>
      <c r="W2454"/>
      <c r="X2454"/>
      <c r="Y2454"/>
      <c r="Z2454"/>
      <c r="AA2454"/>
      <c r="AB2454"/>
      <c r="AC2454"/>
      <c r="AD2454"/>
      <c r="AE2454"/>
      <c r="AF2454"/>
      <c r="AG2454"/>
      <c r="AH2454"/>
    </row>
    <row r="2455" spans="2:34" s="7" customFormat="1">
      <c r="B2455"/>
      <c r="C2455"/>
      <c r="D2455"/>
      <c r="E2455"/>
      <c r="F2455"/>
      <c r="G2455"/>
      <c r="H2455"/>
      <c r="I2455"/>
      <c r="J2455"/>
      <c r="K2455"/>
      <c r="L2455"/>
      <c r="M2455"/>
      <c r="N2455"/>
      <c r="O2455"/>
      <c r="P2455"/>
      <c r="Q2455"/>
      <c r="R2455"/>
      <c r="S2455"/>
      <c r="T2455"/>
      <c r="U2455"/>
      <c r="V2455"/>
      <c r="W2455"/>
      <c r="X2455"/>
      <c r="Y2455"/>
      <c r="Z2455"/>
      <c r="AA2455"/>
      <c r="AB2455"/>
      <c r="AC2455"/>
      <c r="AD2455"/>
      <c r="AE2455"/>
      <c r="AF2455"/>
      <c r="AG2455"/>
      <c r="AH2455"/>
    </row>
    <row r="2456" spans="2:34" s="7" customFormat="1">
      <c r="B2456"/>
      <c r="C2456"/>
      <c r="D2456"/>
      <c r="E2456"/>
      <c r="F2456"/>
      <c r="G2456"/>
      <c r="H2456"/>
      <c r="I2456"/>
      <c r="J2456"/>
      <c r="K2456"/>
      <c r="L2456"/>
      <c r="M2456"/>
      <c r="N2456"/>
      <c r="O2456"/>
      <c r="P2456"/>
      <c r="Q2456"/>
      <c r="R2456"/>
      <c r="S2456"/>
      <c r="T2456"/>
      <c r="U2456"/>
      <c r="V2456"/>
      <c r="W2456"/>
      <c r="X2456"/>
      <c r="Y2456"/>
      <c r="Z2456"/>
      <c r="AA2456"/>
      <c r="AB2456"/>
      <c r="AC2456"/>
      <c r="AD2456"/>
      <c r="AE2456"/>
      <c r="AF2456"/>
      <c r="AG2456"/>
      <c r="AH2456"/>
    </row>
    <row r="2457" spans="2:34" s="7" customFormat="1">
      <c r="B2457"/>
      <c r="C2457"/>
      <c r="D2457"/>
      <c r="E2457"/>
      <c r="F2457"/>
      <c r="G2457"/>
      <c r="H2457"/>
      <c r="I2457"/>
      <c r="J2457"/>
      <c r="K2457"/>
      <c r="L2457"/>
      <c r="M2457"/>
      <c r="N2457"/>
      <c r="O2457"/>
      <c r="P2457"/>
      <c r="Q2457"/>
      <c r="R2457"/>
      <c r="S2457"/>
      <c r="T2457"/>
      <c r="U2457"/>
      <c r="V2457"/>
      <c r="W2457"/>
      <c r="X2457"/>
      <c r="Y2457"/>
      <c r="Z2457"/>
      <c r="AA2457"/>
      <c r="AB2457"/>
      <c r="AC2457"/>
      <c r="AD2457"/>
      <c r="AE2457"/>
      <c r="AF2457"/>
      <c r="AG2457"/>
      <c r="AH2457"/>
    </row>
    <row r="2458" spans="2:34" s="7" customFormat="1">
      <c r="B2458"/>
      <c r="C2458"/>
      <c r="D2458"/>
      <c r="E2458"/>
      <c r="F2458"/>
      <c r="G2458"/>
      <c r="H2458"/>
      <c r="I2458"/>
      <c r="J2458"/>
      <c r="K2458"/>
      <c r="L2458"/>
      <c r="M2458"/>
      <c r="N2458"/>
      <c r="O2458"/>
      <c r="P2458"/>
      <c r="Q2458"/>
      <c r="R2458"/>
      <c r="S2458"/>
      <c r="T2458"/>
      <c r="U2458"/>
      <c r="V2458"/>
      <c r="W2458"/>
      <c r="X2458"/>
      <c r="Y2458"/>
      <c r="Z2458"/>
      <c r="AA2458"/>
      <c r="AB2458"/>
      <c r="AC2458"/>
      <c r="AD2458"/>
      <c r="AE2458"/>
      <c r="AF2458"/>
      <c r="AG2458"/>
      <c r="AH2458"/>
    </row>
    <row r="2459" spans="2:34" s="7" customFormat="1">
      <c r="B2459"/>
      <c r="C2459"/>
      <c r="D2459"/>
      <c r="E2459"/>
      <c r="F2459"/>
      <c r="G2459"/>
      <c r="H2459"/>
      <c r="I2459"/>
      <c r="J2459"/>
      <c r="K2459"/>
      <c r="L2459"/>
      <c r="M2459"/>
      <c r="N2459"/>
      <c r="O2459"/>
      <c r="P2459"/>
      <c r="Q2459"/>
      <c r="R2459"/>
      <c r="S2459"/>
      <c r="T2459"/>
      <c r="U2459"/>
      <c r="V2459"/>
      <c r="W2459"/>
      <c r="X2459"/>
      <c r="Y2459"/>
      <c r="Z2459"/>
      <c r="AA2459"/>
      <c r="AB2459"/>
      <c r="AC2459"/>
      <c r="AD2459"/>
      <c r="AE2459"/>
      <c r="AF2459"/>
      <c r="AG2459"/>
      <c r="AH2459"/>
    </row>
    <row r="2460" spans="2:34" s="7" customFormat="1">
      <c r="B2460"/>
      <c r="C2460"/>
      <c r="D2460"/>
      <c r="E2460"/>
      <c r="F2460"/>
      <c r="G2460"/>
      <c r="H2460"/>
      <c r="I2460"/>
      <c r="J2460"/>
      <c r="K2460"/>
      <c r="L2460"/>
      <c r="M2460"/>
      <c r="N2460"/>
      <c r="O2460"/>
      <c r="P2460"/>
      <c r="Q2460"/>
      <c r="R2460"/>
      <c r="S2460"/>
      <c r="T2460"/>
      <c r="U2460"/>
      <c r="V2460"/>
      <c r="W2460"/>
      <c r="X2460"/>
      <c r="Y2460"/>
      <c r="Z2460"/>
      <c r="AA2460"/>
      <c r="AB2460"/>
      <c r="AC2460"/>
      <c r="AD2460"/>
      <c r="AE2460"/>
      <c r="AF2460"/>
      <c r="AG2460"/>
      <c r="AH2460"/>
    </row>
    <row r="2461" spans="2:34" s="7" customFormat="1">
      <c r="B2461"/>
      <c r="C2461"/>
      <c r="D2461"/>
      <c r="E2461"/>
      <c r="F2461"/>
      <c r="G2461"/>
      <c r="H2461"/>
      <c r="I2461"/>
      <c r="J2461"/>
      <c r="K2461"/>
      <c r="L2461"/>
      <c r="M2461"/>
      <c r="N2461"/>
      <c r="O2461"/>
      <c r="P2461"/>
      <c r="Q2461"/>
      <c r="R2461"/>
      <c r="S2461"/>
      <c r="T2461"/>
      <c r="U2461"/>
      <c r="V2461"/>
      <c r="W2461"/>
      <c r="X2461"/>
      <c r="Y2461"/>
      <c r="Z2461"/>
      <c r="AA2461"/>
      <c r="AB2461"/>
      <c r="AC2461"/>
      <c r="AD2461"/>
      <c r="AE2461"/>
      <c r="AF2461"/>
      <c r="AG2461"/>
      <c r="AH2461"/>
    </row>
    <row r="2462" spans="2:34" s="7" customFormat="1">
      <c r="B2462"/>
      <c r="C2462"/>
      <c r="D2462"/>
      <c r="E2462"/>
      <c r="F2462"/>
      <c r="G2462"/>
      <c r="H2462"/>
      <c r="I2462"/>
      <c r="J2462"/>
      <c r="K2462"/>
      <c r="L2462"/>
      <c r="M2462"/>
      <c r="N2462"/>
      <c r="O2462"/>
      <c r="P2462"/>
      <c r="Q2462"/>
      <c r="R2462"/>
      <c r="S2462"/>
      <c r="T2462"/>
      <c r="U2462"/>
      <c r="V2462"/>
      <c r="W2462"/>
      <c r="X2462"/>
      <c r="Y2462"/>
      <c r="Z2462"/>
      <c r="AA2462"/>
      <c r="AB2462"/>
      <c r="AC2462"/>
      <c r="AD2462"/>
      <c r="AE2462"/>
      <c r="AF2462"/>
      <c r="AG2462"/>
      <c r="AH2462"/>
    </row>
    <row r="2463" spans="2:34" s="7" customFormat="1">
      <c r="B2463"/>
      <c r="C2463"/>
      <c r="D2463"/>
      <c r="E2463"/>
      <c r="F2463"/>
      <c r="G2463"/>
      <c r="H2463"/>
      <c r="I2463"/>
      <c r="J2463"/>
      <c r="K2463"/>
      <c r="L2463"/>
      <c r="M2463"/>
      <c r="N2463"/>
      <c r="O2463"/>
      <c r="P2463"/>
      <c r="Q2463"/>
      <c r="R2463"/>
      <c r="S2463"/>
      <c r="T2463"/>
      <c r="U2463"/>
      <c r="V2463"/>
      <c r="W2463"/>
      <c r="X2463"/>
      <c r="Y2463"/>
      <c r="Z2463"/>
      <c r="AA2463"/>
      <c r="AB2463"/>
      <c r="AC2463"/>
      <c r="AD2463"/>
      <c r="AE2463"/>
      <c r="AF2463"/>
      <c r="AG2463"/>
      <c r="AH2463"/>
    </row>
    <row r="2464" spans="2:34" s="7" customFormat="1">
      <c r="B2464"/>
      <c r="C2464"/>
      <c r="D2464"/>
      <c r="E2464"/>
      <c r="F2464"/>
      <c r="G2464"/>
      <c r="H2464"/>
      <c r="I2464"/>
      <c r="J2464"/>
      <c r="K2464"/>
      <c r="L2464"/>
      <c r="M2464"/>
      <c r="N2464"/>
      <c r="O2464"/>
      <c r="P2464"/>
      <c r="Q2464"/>
      <c r="R2464"/>
      <c r="S2464"/>
      <c r="T2464"/>
      <c r="U2464"/>
      <c r="V2464"/>
      <c r="W2464"/>
      <c r="X2464"/>
      <c r="Y2464"/>
      <c r="Z2464"/>
      <c r="AA2464"/>
      <c r="AB2464"/>
      <c r="AC2464"/>
      <c r="AD2464"/>
      <c r="AE2464"/>
      <c r="AF2464"/>
      <c r="AG2464"/>
      <c r="AH2464"/>
    </row>
    <row r="2465" spans="2:34" s="7" customFormat="1">
      <c r="B2465"/>
      <c r="C2465"/>
      <c r="D2465"/>
      <c r="E2465"/>
      <c r="F2465"/>
      <c r="G2465"/>
      <c r="H2465"/>
      <c r="I2465"/>
      <c r="J2465"/>
      <c r="K2465"/>
      <c r="L2465"/>
      <c r="M2465"/>
      <c r="N2465"/>
      <c r="O2465"/>
      <c r="P2465"/>
      <c r="Q2465"/>
      <c r="R2465"/>
      <c r="S2465"/>
      <c r="T2465"/>
      <c r="U2465"/>
      <c r="V2465"/>
      <c r="W2465"/>
      <c r="X2465"/>
      <c r="Y2465"/>
      <c r="Z2465"/>
      <c r="AA2465"/>
      <c r="AB2465"/>
      <c r="AC2465"/>
      <c r="AD2465"/>
      <c r="AE2465"/>
      <c r="AF2465"/>
      <c r="AG2465"/>
      <c r="AH2465"/>
    </row>
    <row r="2466" spans="2:34" s="7" customFormat="1">
      <c r="B2466"/>
      <c r="C2466"/>
      <c r="D2466"/>
      <c r="E2466"/>
      <c r="F2466"/>
      <c r="G2466"/>
      <c r="H2466"/>
      <c r="I2466"/>
      <c r="J2466"/>
      <c r="K2466"/>
      <c r="L2466"/>
      <c r="M2466"/>
      <c r="N2466"/>
      <c r="O2466"/>
      <c r="P2466"/>
      <c r="Q2466"/>
      <c r="R2466"/>
      <c r="S2466"/>
      <c r="T2466"/>
      <c r="U2466"/>
      <c r="V2466"/>
      <c r="W2466"/>
      <c r="X2466"/>
      <c r="Y2466"/>
      <c r="Z2466"/>
      <c r="AA2466"/>
      <c r="AB2466"/>
      <c r="AC2466"/>
      <c r="AD2466"/>
      <c r="AE2466"/>
      <c r="AF2466"/>
      <c r="AG2466"/>
      <c r="AH2466"/>
    </row>
    <row r="2467" spans="2:34" s="7" customFormat="1">
      <c r="B2467"/>
      <c r="C2467"/>
      <c r="D2467"/>
      <c r="E2467"/>
      <c r="F2467"/>
      <c r="G2467"/>
      <c r="H2467"/>
      <c r="I2467"/>
      <c r="J2467"/>
      <c r="K2467"/>
      <c r="L2467"/>
      <c r="M2467"/>
      <c r="N2467"/>
      <c r="O2467"/>
      <c r="P2467"/>
      <c r="Q2467"/>
      <c r="R2467"/>
      <c r="S2467"/>
      <c r="T2467"/>
      <c r="U2467"/>
      <c r="V2467"/>
      <c r="W2467"/>
      <c r="X2467"/>
      <c r="Y2467"/>
      <c r="Z2467"/>
      <c r="AA2467"/>
      <c r="AB2467"/>
      <c r="AC2467"/>
      <c r="AD2467"/>
      <c r="AE2467"/>
      <c r="AF2467"/>
      <c r="AG2467"/>
      <c r="AH2467"/>
    </row>
    <row r="2468" spans="2:34" s="7" customFormat="1">
      <c r="B2468"/>
      <c r="C2468"/>
      <c r="D2468"/>
      <c r="E2468"/>
      <c r="F2468"/>
      <c r="G2468"/>
      <c r="H2468"/>
      <c r="I2468"/>
      <c r="J2468"/>
      <c r="K2468"/>
      <c r="L2468"/>
      <c r="M2468"/>
      <c r="N2468"/>
      <c r="O2468"/>
      <c r="P2468"/>
      <c r="Q2468"/>
      <c r="R2468"/>
      <c r="S2468"/>
      <c r="T2468"/>
      <c r="U2468"/>
      <c r="V2468"/>
      <c r="W2468"/>
      <c r="X2468"/>
      <c r="Y2468"/>
      <c r="Z2468"/>
      <c r="AA2468"/>
      <c r="AB2468"/>
      <c r="AC2468"/>
      <c r="AD2468"/>
      <c r="AE2468"/>
      <c r="AF2468"/>
      <c r="AG2468"/>
      <c r="AH2468"/>
    </row>
    <row r="2469" spans="2:34" s="7" customFormat="1">
      <c r="B2469"/>
      <c r="C2469"/>
      <c r="D2469"/>
      <c r="E2469"/>
      <c r="F2469"/>
      <c r="G2469"/>
      <c r="H2469"/>
      <c r="I2469"/>
      <c r="J2469"/>
      <c r="K2469"/>
      <c r="L2469"/>
      <c r="M2469"/>
      <c r="N2469"/>
      <c r="O2469"/>
      <c r="P2469"/>
      <c r="Q2469"/>
      <c r="R2469"/>
      <c r="S2469"/>
      <c r="T2469"/>
      <c r="U2469"/>
      <c r="V2469"/>
      <c r="W2469"/>
      <c r="X2469"/>
      <c r="Y2469"/>
      <c r="Z2469"/>
      <c r="AA2469"/>
      <c r="AB2469"/>
      <c r="AC2469"/>
      <c r="AD2469"/>
      <c r="AE2469"/>
      <c r="AF2469"/>
      <c r="AG2469"/>
      <c r="AH2469"/>
    </row>
    <row r="2470" spans="2:34" s="7" customFormat="1">
      <c r="B2470"/>
      <c r="C2470"/>
      <c r="D2470"/>
      <c r="E2470"/>
      <c r="F2470"/>
      <c r="G2470"/>
      <c r="H2470"/>
      <c r="I2470"/>
      <c r="J2470"/>
      <c r="K2470"/>
      <c r="L2470"/>
      <c r="M2470"/>
      <c r="N2470"/>
      <c r="O2470"/>
      <c r="P2470"/>
      <c r="Q2470"/>
      <c r="R2470"/>
      <c r="S2470"/>
      <c r="T2470"/>
      <c r="U2470"/>
      <c r="V2470"/>
      <c r="W2470"/>
      <c r="X2470"/>
      <c r="Y2470"/>
      <c r="Z2470"/>
      <c r="AA2470"/>
      <c r="AB2470"/>
      <c r="AC2470"/>
      <c r="AD2470"/>
      <c r="AE2470"/>
      <c r="AF2470"/>
      <c r="AG2470"/>
      <c r="AH2470"/>
    </row>
    <row r="2471" spans="2:34" s="7" customFormat="1">
      <c r="B2471"/>
      <c r="C2471"/>
      <c r="D2471"/>
      <c r="E2471"/>
      <c r="F2471"/>
      <c r="G2471"/>
      <c r="H2471"/>
      <c r="I2471"/>
      <c r="J2471"/>
      <c r="K2471"/>
      <c r="L2471"/>
      <c r="M2471"/>
      <c r="N2471"/>
      <c r="O2471"/>
      <c r="P2471"/>
      <c r="Q2471"/>
      <c r="R2471"/>
      <c r="S2471"/>
      <c r="T2471"/>
      <c r="U2471"/>
      <c r="V2471"/>
      <c r="W2471"/>
      <c r="X2471"/>
      <c r="Y2471"/>
      <c r="Z2471"/>
      <c r="AA2471"/>
      <c r="AB2471"/>
      <c r="AC2471"/>
      <c r="AD2471"/>
      <c r="AE2471"/>
      <c r="AF2471"/>
      <c r="AG2471"/>
      <c r="AH2471"/>
    </row>
    <row r="2472" spans="2:34" s="7" customFormat="1">
      <c r="B2472"/>
      <c r="C2472"/>
      <c r="D2472"/>
      <c r="E2472"/>
      <c r="F2472"/>
      <c r="G2472"/>
      <c r="H2472"/>
      <c r="I2472"/>
      <c r="J2472"/>
      <c r="K2472"/>
      <c r="L2472"/>
      <c r="M2472"/>
      <c r="N2472"/>
      <c r="O2472"/>
      <c r="P2472"/>
      <c r="Q2472"/>
      <c r="R2472"/>
      <c r="S2472"/>
      <c r="T2472"/>
      <c r="U2472"/>
      <c r="V2472"/>
      <c r="W2472"/>
      <c r="X2472"/>
      <c r="Y2472"/>
      <c r="Z2472"/>
      <c r="AA2472"/>
      <c r="AB2472"/>
      <c r="AC2472"/>
      <c r="AD2472"/>
      <c r="AE2472"/>
      <c r="AF2472"/>
      <c r="AG2472"/>
      <c r="AH2472"/>
    </row>
    <row r="2473" spans="2:34" s="7" customFormat="1">
      <c r="B2473"/>
      <c r="C2473"/>
      <c r="D2473"/>
      <c r="E2473"/>
      <c r="F2473"/>
      <c r="G2473"/>
      <c r="H2473"/>
      <c r="I2473"/>
      <c r="J2473"/>
      <c r="K2473"/>
      <c r="L2473"/>
      <c r="M2473"/>
      <c r="N2473"/>
      <c r="O2473"/>
      <c r="P2473"/>
      <c r="Q2473"/>
      <c r="R2473"/>
      <c r="S2473"/>
      <c r="T2473"/>
      <c r="U2473"/>
      <c r="V2473"/>
      <c r="W2473"/>
      <c r="X2473"/>
      <c r="Y2473"/>
      <c r="Z2473"/>
      <c r="AA2473"/>
      <c r="AB2473"/>
      <c r="AC2473"/>
      <c r="AD2473"/>
      <c r="AE2473"/>
      <c r="AF2473"/>
      <c r="AG2473"/>
      <c r="AH2473"/>
    </row>
    <row r="2474" spans="2:34" s="7" customFormat="1">
      <c r="B2474"/>
      <c r="C2474"/>
      <c r="D2474"/>
      <c r="E2474"/>
      <c r="F2474"/>
      <c r="G2474"/>
      <c r="H2474"/>
      <c r="I2474"/>
      <c r="J2474"/>
      <c r="K2474"/>
      <c r="L2474"/>
      <c r="M2474"/>
      <c r="N2474"/>
      <c r="O2474"/>
      <c r="P2474"/>
      <c r="Q2474"/>
      <c r="R2474"/>
      <c r="S2474"/>
      <c r="T2474"/>
      <c r="U2474"/>
      <c r="V2474"/>
      <c r="W2474"/>
      <c r="X2474"/>
      <c r="Y2474"/>
      <c r="Z2474"/>
      <c r="AA2474"/>
      <c r="AB2474"/>
      <c r="AC2474"/>
      <c r="AD2474"/>
      <c r="AE2474"/>
      <c r="AF2474"/>
      <c r="AG2474"/>
      <c r="AH2474"/>
    </row>
    <row r="2475" spans="2:34" s="7" customFormat="1">
      <c r="B2475"/>
      <c r="C2475"/>
      <c r="D2475"/>
      <c r="E2475"/>
      <c r="F2475"/>
      <c r="G2475"/>
      <c r="H2475"/>
      <c r="I2475"/>
      <c r="J2475"/>
      <c r="K2475"/>
      <c r="L2475"/>
      <c r="M2475"/>
      <c r="N2475"/>
      <c r="O2475"/>
      <c r="P2475"/>
      <c r="Q2475"/>
      <c r="R2475"/>
      <c r="S2475"/>
      <c r="T2475"/>
      <c r="U2475"/>
      <c r="V2475"/>
      <c r="W2475"/>
      <c r="X2475"/>
      <c r="Y2475"/>
      <c r="Z2475"/>
      <c r="AA2475"/>
      <c r="AB2475"/>
      <c r="AC2475"/>
      <c r="AD2475"/>
      <c r="AE2475"/>
      <c r="AF2475"/>
      <c r="AG2475"/>
      <c r="AH2475"/>
    </row>
    <row r="2476" spans="2:34" s="7" customFormat="1">
      <c r="B2476"/>
      <c r="C2476"/>
      <c r="D2476"/>
      <c r="E2476"/>
      <c r="F2476"/>
      <c r="G2476"/>
      <c r="H2476"/>
      <c r="I2476"/>
      <c r="J2476"/>
      <c r="K2476"/>
      <c r="L2476"/>
      <c r="M2476"/>
      <c r="N2476"/>
      <c r="O2476"/>
      <c r="P2476"/>
      <c r="Q2476"/>
      <c r="R2476"/>
      <c r="S2476"/>
      <c r="T2476"/>
      <c r="U2476"/>
      <c r="V2476"/>
      <c r="W2476"/>
      <c r="X2476"/>
      <c r="Y2476"/>
      <c r="Z2476"/>
      <c r="AA2476"/>
      <c r="AB2476"/>
      <c r="AC2476"/>
      <c r="AD2476"/>
      <c r="AE2476"/>
      <c r="AF2476"/>
      <c r="AG2476"/>
      <c r="AH2476"/>
    </row>
    <row r="2477" spans="2:34" s="7" customFormat="1">
      <c r="B2477"/>
      <c r="C2477"/>
      <c r="D2477"/>
      <c r="E2477"/>
      <c r="F2477"/>
      <c r="G2477"/>
      <c r="H2477"/>
      <c r="I2477"/>
      <c r="J2477"/>
      <c r="K2477"/>
      <c r="L2477"/>
      <c r="M2477"/>
      <c r="N2477"/>
      <c r="O2477"/>
      <c r="P2477"/>
      <c r="Q2477"/>
      <c r="R2477"/>
      <c r="S2477"/>
      <c r="T2477"/>
      <c r="U2477"/>
      <c r="V2477"/>
      <c r="W2477"/>
      <c r="X2477"/>
      <c r="Y2477"/>
      <c r="Z2477"/>
      <c r="AA2477"/>
      <c r="AB2477"/>
      <c r="AC2477"/>
      <c r="AD2477"/>
      <c r="AE2477"/>
      <c r="AF2477"/>
      <c r="AG2477"/>
      <c r="AH2477"/>
    </row>
    <row r="2478" spans="2:34" s="7" customFormat="1">
      <c r="B2478"/>
      <c r="C2478"/>
      <c r="D2478"/>
      <c r="E2478"/>
      <c r="F2478"/>
      <c r="G2478"/>
      <c r="H2478"/>
      <c r="I2478"/>
      <c r="J2478"/>
      <c r="K2478"/>
      <c r="L2478"/>
      <c r="M2478"/>
      <c r="N2478"/>
      <c r="O2478"/>
      <c r="P2478"/>
      <c r="Q2478"/>
      <c r="R2478"/>
      <c r="S2478"/>
      <c r="T2478"/>
      <c r="U2478"/>
      <c r="V2478"/>
      <c r="W2478"/>
      <c r="X2478"/>
      <c r="Y2478"/>
      <c r="Z2478"/>
      <c r="AA2478"/>
      <c r="AB2478"/>
      <c r="AC2478"/>
      <c r="AD2478"/>
      <c r="AE2478"/>
      <c r="AF2478"/>
      <c r="AG2478"/>
      <c r="AH2478"/>
    </row>
    <row r="2479" spans="2:34" s="7" customFormat="1">
      <c r="B2479"/>
      <c r="C2479"/>
      <c r="D2479"/>
      <c r="E2479"/>
      <c r="F2479"/>
      <c r="G2479"/>
      <c r="H2479"/>
      <c r="I2479"/>
      <c r="J2479"/>
      <c r="K2479"/>
      <c r="L2479"/>
      <c r="M2479"/>
      <c r="N2479"/>
      <c r="O2479"/>
      <c r="P2479"/>
      <c r="Q2479"/>
      <c r="R2479"/>
      <c r="S2479"/>
      <c r="T2479"/>
      <c r="U2479"/>
      <c r="V2479"/>
      <c r="W2479"/>
      <c r="X2479"/>
      <c r="Y2479"/>
      <c r="Z2479"/>
      <c r="AA2479"/>
      <c r="AB2479"/>
      <c r="AC2479"/>
      <c r="AD2479"/>
      <c r="AE2479"/>
      <c r="AF2479"/>
      <c r="AG2479"/>
      <c r="AH2479"/>
    </row>
    <row r="2480" spans="2:34" s="7" customFormat="1">
      <c r="B2480"/>
      <c r="C2480"/>
      <c r="D2480"/>
      <c r="E2480"/>
      <c r="F2480"/>
      <c r="G2480"/>
      <c r="H2480"/>
      <c r="I2480"/>
      <c r="J2480"/>
      <c r="K2480"/>
      <c r="L2480"/>
      <c r="M2480"/>
      <c r="N2480"/>
      <c r="O2480"/>
      <c r="P2480"/>
      <c r="Q2480"/>
      <c r="R2480"/>
      <c r="S2480"/>
      <c r="T2480"/>
      <c r="U2480"/>
      <c r="V2480"/>
      <c r="W2480"/>
      <c r="X2480"/>
      <c r="Y2480"/>
      <c r="Z2480"/>
      <c r="AA2480"/>
      <c r="AB2480"/>
      <c r="AC2480"/>
      <c r="AD2480"/>
      <c r="AE2480"/>
      <c r="AF2480"/>
      <c r="AG2480"/>
      <c r="AH2480"/>
    </row>
    <row r="2481" spans="2:34" s="7" customFormat="1">
      <c r="B2481"/>
      <c r="C2481"/>
      <c r="D2481"/>
      <c r="E2481"/>
      <c r="F2481"/>
      <c r="G2481"/>
      <c r="H2481"/>
      <c r="I2481"/>
      <c r="J2481"/>
      <c r="K2481"/>
      <c r="L2481"/>
      <c r="M2481"/>
      <c r="N2481"/>
      <c r="O2481"/>
      <c r="P2481"/>
      <c r="Q2481"/>
      <c r="R2481"/>
      <c r="S2481"/>
      <c r="T2481"/>
      <c r="U2481"/>
      <c r="V2481"/>
      <c r="W2481"/>
      <c r="X2481"/>
      <c r="Y2481"/>
      <c r="Z2481"/>
      <c r="AA2481"/>
      <c r="AB2481"/>
      <c r="AC2481"/>
      <c r="AD2481"/>
      <c r="AE2481"/>
      <c r="AF2481"/>
      <c r="AG2481"/>
      <c r="AH2481"/>
    </row>
    <row r="2482" spans="2:34" s="7" customFormat="1">
      <c r="B2482"/>
      <c r="C2482"/>
      <c r="D2482"/>
      <c r="E2482"/>
      <c r="F2482"/>
      <c r="G2482"/>
      <c r="H2482"/>
      <c r="I2482"/>
      <c r="J2482"/>
      <c r="K2482"/>
      <c r="L2482"/>
      <c r="M2482"/>
      <c r="N2482"/>
      <c r="O2482"/>
      <c r="P2482"/>
      <c r="Q2482"/>
      <c r="R2482"/>
      <c r="S2482"/>
      <c r="T2482"/>
      <c r="U2482"/>
      <c r="V2482"/>
      <c r="W2482"/>
      <c r="X2482"/>
      <c r="Y2482"/>
      <c r="Z2482"/>
      <c r="AA2482"/>
      <c r="AB2482"/>
      <c r="AC2482"/>
      <c r="AD2482"/>
      <c r="AE2482"/>
      <c r="AF2482"/>
      <c r="AG2482"/>
      <c r="AH2482"/>
    </row>
    <row r="2483" spans="2:34" s="7" customFormat="1">
      <c r="B2483"/>
      <c r="C2483"/>
      <c r="D2483"/>
      <c r="E2483"/>
      <c r="F2483"/>
      <c r="G2483"/>
      <c r="H2483"/>
      <c r="I2483"/>
      <c r="J2483"/>
      <c r="K2483"/>
      <c r="L2483"/>
      <c r="M2483"/>
      <c r="N2483"/>
      <c r="O2483"/>
      <c r="P2483"/>
      <c r="Q2483"/>
      <c r="R2483"/>
      <c r="S2483"/>
      <c r="T2483"/>
      <c r="U2483"/>
      <c r="V2483"/>
      <c r="W2483"/>
      <c r="X2483"/>
      <c r="Y2483"/>
      <c r="Z2483"/>
      <c r="AA2483"/>
      <c r="AB2483"/>
      <c r="AC2483"/>
      <c r="AD2483"/>
      <c r="AE2483"/>
      <c r="AF2483"/>
      <c r="AG2483"/>
      <c r="AH2483"/>
    </row>
    <row r="2484" spans="2:34" s="7" customFormat="1">
      <c r="B2484"/>
      <c r="C2484"/>
      <c r="D2484"/>
      <c r="E2484"/>
      <c r="F2484"/>
      <c r="G2484"/>
      <c r="H2484"/>
      <c r="I2484"/>
      <c r="J2484"/>
      <c r="K2484"/>
      <c r="L2484"/>
      <c r="M2484"/>
      <c r="N2484"/>
      <c r="O2484"/>
      <c r="P2484"/>
      <c r="Q2484"/>
      <c r="R2484"/>
      <c r="S2484"/>
      <c r="T2484"/>
      <c r="U2484"/>
      <c r="V2484"/>
      <c r="W2484"/>
      <c r="X2484"/>
      <c r="Y2484"/>
      <c r="Z2484"/>
      <c r="AA2484"/>
      <c r="AB2484"/>
      <c r="AC2484"/>
      <c r="AD2484"/>
      <c r="AE2484"/>
      <c r="AF2484"/>
      <c r="AG2484"/>
      <c r="AH2484"/>
    </row>
    <row r="2485" spans="2:34" s="7" customFormat="1">
      <c r="B2485"/>
      <c r="C2485"/>
      <c r="D2485"/>
      <c r="E2485"/>
      <c r="F2485"/>
      <c r="G2485"/>
      <c r="H2485"/>
      <c r="I2485"/>
      <c r="J2485"/>
      <c r="K2485"/>
      <c r="L2485"/>
      <c r="M2485"/>
      <c r="N2485"/>
      <c r="O2485"/>
      <c r="P2485"/>
      <c r="Q2485"/>
      <c r="R2485"/>
      <c r="S2485"/>
      <c r="T2485"/>
      <c r="U2485"/>
      <c r="V2485"/>
      <c r="W2485"/>
      <c r="X2485"/>
      <c r="Y2485"/>
      <c r="Z2485"/>
      <c r="AA2485"/>
      <c r="AB2485"/>
      <c r="AC2485"/>
      <c r="AD2485"/>
      <c r="AE2485"/>
      <c r="AF2485"/>
      <c r="AG2485"/>
      <c r="AH2485"/>
    </row>
    <row r="2486" spans="2:34" s="7" customFormat="1">
      <c r="B2486"/>
      <c r="C2486"/>
      <c r="D2486"/>
      <c r="E2486"/>
      <c r="F2486"/>
      <c r="G2486"/>
      <c r="H2486"/>
      <c r="I2486"/>
      <c r="J2486"/>
      <c r="K2486"/>
      <c r="L2486"/>
      <c r="M2486"/>
      <c r="N2486"/>
      <c r="O2486"/>
      <c r="P2486"/>
      <c r="Q2486"/>
      <c r="R2486"/>
      <c r="S2486"/>
      <c r="T2486"/>
      <c r="U2486"/>
      <c r="V2486"/>
      <c r="W2486"/>
      <c r="X2486"/>
      <c r="Y2486"/>
      <c r="Z2486"/>
      <c r="AA2486"/>
      <c r="AB2486"/>
      <c r="AC2486"/>
      <c r="AD2486"/>
      <c r="AE2486"/>
      <c r="AF2486"/>
      <c r="AG2486"/>
      <c r="AH2486"/>
    </row>
    <row r="2487" spans="2:34" s="7" customFormat="1">
      <c r="B2487"/>
      <c r="C2487"/>
      <c r="D2487"/>
      <c r="E2487"/>
      <c r="F2487"/>
      <c r="G2487"/>
      <c r="H2487"/>
      <c r="I2487"/>
      <c r="J2487"/>
      <c r="K2487"/>
      <c r="L2487"/>
      <c r="M2487"/>
      <c r="N2487"/>
      <c r="O2487"/>
      <c r="P2487"/>
      <c r="Q2487"/>
      <c r="R2487"/>
      <c r="S2487"/>
      <c r="T2487"/>
      <c r="U2487"/>
      <c r="V2487"/>
      <c r="W2487"/>
      <c r="X2487"/>
      <c r="Y2487"/>
      <c r="Z2487"/>
      <c r="AA2487"/>
      <c r="AB2487"/>
      <c r="AC2487"/>
      <c r="AD2487"/>
      <c r="AE2487"/>
      <c r="AF2487"/>
      <c r="AG2487"/>
      <c r="AH2487"/>
    </row>
    <row r="2488" spans="2:34" s="7" customFormat="1">
      <c r="B2488"/>
      <c r="C2488"/>
      <c r="D2488"/>
      <c r="E2488"/>
      <c r="F2488"/>
      <c r="G2488"/>
      <c r="H2488"/>
      <c r="I2488"/>
      <c r="J2488"/>
      <c r="K2488"/>
      <c r="L2488"/>
      <c r="M2488"/>
      <c r="N2488"/>
      <c r="O2488"/>
      <c r="P2488"/>
      <c r="Q2488"/>
      <c r="R2488"/>
      <c r="S2488"/>
      <c r="T2488"/>
      <c r="U2488"/>
      <c r="V2488"/>
      <c r="W2488"/>
      <c r="X2488"/>
      <c r="Y2488"/>
      <c r="Z2488"/>
      <c r="AA2488"/>
      <c r="AB2488"/>
      <c r="AC2488"/>
      <c r="AD2488"/>
      <c r="AE2488"/>
      <c r="AF2488"/>
      <c r="AG2488"/>
      <c r="AH2488"/>
    </row>
    <row r="2489" spans="2:34" s="7" customFormat="1">
      <c r="B2489"/>
      <c r="C2489"/>
      <c r="D2489"/>
      <c r="E2489"/>
      <c r="F2489"/>
      <c r="G2489"/>
      <c r="H2489"/>
      <c r="I2489"/>
      <c r="J2489"/>
      <c r="K2489"/>
      <c r="L2489"/>
      <c r="M2489"/>
      <c r="N2489"/>
      <c r="O2489"/>
      <c r="P2489"/>
      <c r="Q2489"/>
      <c r="R2489"/>
      <c r="S2489"/>
      <c r="T2489"/>
      <c r="U2489"/>
      <c r="V2489"/>
      <c r="W2489"/>
      <c r="X2489"/>
      <c r="Y2489"/>
      <c r="Z2489"/>
      <c r="AA2489"/>
      <c r="AB2489"/>
      <c r="AC2489"/>
      <c r="AD2489"/>
      <c r="AE2489"/>
      <c r="AF2489"/>
      <c r="AG2489"/>
      <c r="AH2489"/>
    </row>
    <row r="2490" spans="2:34" s="7" customFormat="1">
      <c r="B2490"/>
      <c r="C2490"/>
      <c r="D2490"/>
      <c r="E2490"/>
      <c r="F2490"/>
      <c r="G2490"/>
      <c r="H2490"/>
      <c r="I2490"/>
      <c r="J2490"/>
      <c r="K2490"/>
      <c r="L2490"/>
      <c r="M2490"/>
      <c r="N2490"/>
      <c r="O2490"/>
      <c r="P2490"/>
      <c r="Q2490"/>
      <c r="R2490"/>
      <c r="S2490"/>
      <c r="T2490"/>
      <c r="U2490"/>
      <c r="V2490"/>
      <c r="W2490"/>
      <c r="X2490"/>
      <c r="Y2490"/>
      <c r="Z2490"/>
      <c r="AA2490"/>
      <c r="AB2490"/>
      <c r="AC2490"/>
      <c r="AD2490"/>
      <c r="AE2490"/>
      <c r="AF2490"/>
      <c r="AG2490"/>
      <c r="AH2490"/>
    </row>
    <row r="2491" spans="2:34" s="7" customFormat="1">
      <c r="B2491"/>
      <c r="C2491"/>
      <c r="D2491"/>
      <c r="E2491"/>
      <c r="F2491"/>
      <c r="G2491"/>
      <c r="H2491"/>
      <c r="I2491"/>
      <c r="J2491"/>
      <c r="K2491"/>
      <c r="L2491"/>
      <c r="M2491"/>
      <c r="N2491"/>
      <c r="O2491"/>
      <c r="P2491"/>
      <c r="Q2491"/>
      <c r="R2491"/>
      <c r="S2491"/>
      <c r="T2491"/>
      <c r="U2491"/>
      <c r="V2491"/>
      <c r="W2491"/>
      <c r="X2491"/>
      <c r="Y2491"/>
      <c r="Z2491"/>
      <c r="AA2491"/>
      <c r="AB2491"/>
      <c r="AC2491"/>
      <c r="AD2491"/>
      <c r="AE2491"/>
      <c r="AF2491"/>
      <c r="AG2491"/>
      <c r="AH2491"/>
    </row>
    <row r="2492" spans="2:34" s="7" customFormat="1">
      <c r="B2492"/>
      <c r="C2492"/>
      <c r="D2492"/>
      <c r="E2492"/>
      <c r="F2492"/>
      <c r="G2492"/>
      <c r="H2492"/>
      <c r="I2492"/>
      <c r="J2492"/>
      <c r="K2492"/>
      <c r="L2492"/>
      <c r="M2492"/>
      <c r="N2492"/>
      <c r="O2492"/>
      <c r="P2492"/>
      <c r="Q2492"/>
      <c r="R2492"/>
      <c r="S2492"/>
      <c r="T2492"/>
      <c r="U2492"/>
      <c r="V2492"/>
      <c r="W2492"/>
      <c r="X2492"/>
      <c r="Y2492"/>
      <c r="Z2492"/>
      <c r="AA2492"/>
      <c r="AB2492"/>
      <c r="AC2492"/>
      <c r="AD2492"/>
      <c r="AE2492"/>
      <c r="AF2492"/>
      <c r="AG2492"/>
      <c r="AH2492"/>
    </row>
    <row r="2493" spans="2:34" s="7" customFormat="1">
      <c r="B2493"/>
      <c r="C2493"/>
      <c r="D2493"/>
      <c r="E2493"/>
      <c r="F2493"/>
      <c r="G2493"/>
      <c r="H2493"/>
      <c r="I2493"/>
      <c r="J2493"/>
      <c r="K2493"/>
      <c r="L2493"/>
      <c r="M2493"/>
      <c r="N2493"/>
      <c r="O2493"/>
      <c r="P2493"/>
      <c r="Q2493"/>
      <c r="R2493"/>
      <c r="S2493"/>
      <c r="T2493"/>
      <c r="U2493"/>
      <c r="V2493"/>
      <c r="W2493"/>
      <c r="X2493"/>
      <c r="Y2493"/>
      <c r="Z2493"/>
      <c r="AA2493"/>
      <c r="AB2493"/>
      <c r="AC2493"/>
      <c r="AD2493"/>
      <c r="AE2493"/>
      <c r="AF2493"/>
      <c r="AG2493"/>
      <c r="AH2493"/>
    </row>
    <row r="2494" spans="2:34" s="7" customFormat="1">
      <c r="B2494"/>
      <c r="C2494"/>
      <c r="D2494"/>
      <c r="E2494"/>
      <c r="F2494"/>
      <c r="G2494"/>
      <c r="H2494"/>
      <c r="I2494"/>
      <c r="J2494"/>
      <c r="K2494"/>
      <c r="L2494"/>
      <c r="M2494"/>
      <c r="N2494"/>
      <c r="O2494"/>
      <c r="P2494"/>
      <c r="Q2494"/>
      <c r="R2494"/>
      <c r="S2494"/>
      <c r="T2494"/>
      <c r="U2494"/>
      <c r="V2494"/>
      <c r="W2494"/>
      <c r="X2494"/>
      <c r="Y2494"/>
      <c r="Z2494"/>
      <c r="AA2494"/>
      <c r="AB2494"/>
      <c r="AC2494"/>
      <c r="AD2494"/>
      <c r="AE2494"/>
      <c r="AF2494"/>
      <c r="AG2494"/>
      <c r="AH2494"/>
    </row>
    <row r="2495" spans="2:34" s="7" customFormat="1">
      <c r="B2495"/>
      <c r="C2495"/>
      <c r="D2495"/>
      <c r="E2495"/>
      <c r="F2495"/>
      <c r="G2495"/>
      <c r="H2495"/>
      <c r="I2495"/>
      <c r="J2495"/>
      <c r="K2495"/>
      <c r="L2495"/>
      <c r="M2495"/>
      <c r="N2495"/>
      <c r="O2495"/>
      <c r="P2495"/>
      <c r="Q2495"/>
      <c r="R2495"/>
      <c r="S2495"/>
      <c r="T2495"/>
      <c r="U2495"/>
      <c r="V2495"/>
      <c r="W2495"/>
      <c r="X2495"/>
      <c r="Y2495"/>
      <c r="Z2495"/>
      <c r="AA2495"/>
      <c r="AB2495"/>
      <c r="AC2495"/>
      <c r="AD2495"/>
      <c r="AE2495"/>
      <c r="AF2495"/>
      <c r="AG2495"/>
      <c r="AH2495"/>
    </row>
    <row r="2496" spans="2:34" s="7" customFormat="1">
      <c r="B2496"/>
      <c r="C2496"/>
      <c r="D2496"/>
      <c r="E2496"/>
      <c r="F2496"/>
      <c r="G2496"/>
      <c r="H2496"/>
      <c r="I2496"/>
      <c r="J2496"/>
      <c r="K2496"/>
      <c r="L2496"/>
      <c r="M2496"/>
      <c r="N2496"/>
      <c r="O2496"/>
      <c r="P2496"/>
      <c r="Q2496"/>
      <c r="R2496"/>
      <c r="S2496"/>
      <c r="T2496"/>
      <c r="U2496"/>
      <c r="V2496"/>
      <c r="W2496"/>
      <c r="X2496"/>
      <c r="Y2496"/>
      <c r="Z2496"/>
      <c r="AA2496"/>
      <c r="AB2496"/>
      <c r="AC2496"/>
      <c r="AD2496"/>
      <c r="AE2496"/>
      <c r="AF2496"/>
      <c r="AG2496"/>
      <c r="AH2496"/>
    </row>
    <row r="2497" spans="2:34" s="7" customFormat="1">
      <c r="B2497"/>
      <c r="C2497"/>
      <c r="D2497"/>
      <c r="E2497"/>
      <c r="F2497"/>
      <c r="G2497"/>
      <c r="H2497"/>
      <c r="I2497"/>
      <c r="J2497"/>
      <c r="K2497"/>
      <c r="L2497"/>
      <c r="M2497"/>
      <c r="N2497"/>
      <c r="O2497"/>
      <c r="P2497"/>
      <c r="Q2497"/>
      <c r="R2497"/>
      <c r="S2497"/>
      <c r="T2497"/>
      <c r="U2497"/>
      <c r="V2497"/>
      <c r="W2497"/>
      <c r="X2497"/>
      <c r="Y2497"/>
      <c r="Z2497"/>
      <c r="AA2497"/>
      <c r="AB2497"/>
      <c r="AC2497"/>
      <c r="AD2497"/>
      <c r="AE2497"/>
      <c r="AF2497"/>
      <c r="AG2497"/>
      <c r="AH2497"/>
    </row>
    <row r="2498" spans="2:34" s="7" customFormat="1">
      <c r="B2498"/>
      <c r="C2498"/>
      <c r="D2498"/>
      <c r="E2498"/>
      <c r="F2498"/>
      <c r="G2498"/>
      <c r="H2498"/>
      <c r="I2498"/>
      <c r="J2498"/>
      <c r="K2498"/>
      <c r="L2498"/>
      <c r="M2498"/>
      <c r="N2498"/>
      <c r="O2498"/>
      <c r="P2498"/>
      <c r="Q2498"/>
      <c r="R2498"/>
      <c r="S2498"/>
      <c r="T2498"/>
      <c r="U2498"/>
      <c r="V2498"/>
      <c r="W2498"/>
      <c r="X2498"/>
      <c r="Y2498"/>
      <c r="Z2498"/>
      <c r="AA2498"/>
      <c r="AB2498"/>
      <c r="AC2498"/>
      <c r="AD2498"/>
      <c r="AE2498"/>
      <c r="AF2498"/>
      <c r="AG2498"/>
      <c r="AH2498"/>
    </row>
    <row r="2499" spans="2:34" s="7" customFormat="1">
      <c r="B2499"/>
      <c r="C2499"/>
      <c r="D2499"/>
      <c r="E2499"/>
      <c r="F2499"/>
      <c r="G2499"/>
      <c r="H2499"/>
      <c r="I2499"/>
      <c r="J2499"/>
      <c r="K2499"/>
      <c r="L2499"/>
      <c r="M2499"/>
      <c r="N2499"/>
      <c r="O2499"/>
      <c r="P2499"/>
      <c r="Q2499"/>
      <c r="R2499"/>
      <c r="S2499"/>
      <c r="T2499"/>
      <c r="U2499"/>
      <c r="V2499"/>
      <c r="W2499"/>
      <c r="X2499"/>
      <c r="Y2499"/>
      <c r="Z2499"/>
      <c r="AA2499"/>
      <c r="AB2499"/>
      <c r="AC2499"/>
      <c r="AD2499"/>
      <c r="AE2499"/>
      <c r="AF2499"/>
      <c r="AG2499"/>
      <c r="AH2499"/>
    </row>
    <row r="2500" spans="2:34" s="7" customFormat="1">
      <c r="B2500"/>
      <c r="C2500"/>
      <c r="D2500"/>
      <c r="E2500"/>
      <c r="F2500"/>
      <c r="G2500"/>
      <c r="H2500"/>
      <c r="I2500"/>
      <c r="J2500"/>
      <c r="K2500"/>
      <c r="L2500"/>
      <c r="M2500"/>
      <c r="N2500"/>
      <c r="O2500"/>
      <c r="P2500"/>
      <c r="Q2500"/>
      <c r="R2500"/>
      <c r="S2500"/>
      <c r="T2500"/>
      <c r="U2500"/>
      <c r="V2500"/>
      <c r="W2500"/>
      <c r="X2500"/>
      <c r="Y2500"/>
      <c r="Z2500"/>
      <c r="AA2500"/>
      <c r="AB2500"/>
      <c r="AC2500"/>
      <c r="AD2500"/>
      <c r="AE2500"/>
      <c r="AF2500"/>
      <c r="AG2500"/>
      <c r="AH2500"/>
    </row>
    <row r="2501" spans="2:34" s="7" customFormat="1">
      <c r="B2501"/>
      <c r="C2501"/>
      <c r="D2501"/>
      <c r="E2501"/>
      <c r="F2501"/>
      <c r="G2501"/>
      <c r="H2501"/>
      <c r="I2501"/>
      <c r="J2501"/>
      <c r="K2501"/>
      <c r="L2501"/>
      <c r="M2501"/>
      <c r="N2501"/>
      <c r="O2501"/>
      <c r="P2501"/>
      <c r="Q2501"/>
      <c r="R2501"/>
      <c r="S2501"/>
      <c r="T2501"/>
      <c r="U2501"/>
      <c r="V2501"/>
      <c r="W2501"/>
      <c r="X2501"/>
      <c r="Y2501"/>
      <c r="Z2501"/>
      <c r="AA2501"/>
      <c r="AB2501"/>
      <c r="AC2501"/>
      <c r="AD2501"/>
      <c r="AE2501"/>
      <c r="AF2501"/>
      <c r="AG2501"/>
      <c r="AH2501"/>
    </row>
    <row r="2502" spans="2:34" s="7" customFormat="1">
      <c r="B2502"/>
      <c r="C2502"/>
      <c r="D2502"/>
      <c r="E2502"/>
      <c r="F2502"/>
      <c r="G2502"/>
      <c r="H2502"/>
      <c r="I2502"/>
      <c r="J2502"/>
      <c r="K2502"/>
      <c r="L2502"/>
      <c r="M2502"/>
      <c r="N2502"/>
      <c r="O2502"/>
      <c r="P2502"/>
      <c r="Q2502"/>
      <c r="R2502"/>
      <c r="S2502"/>
      <c r="T2502"/>
      <c r="U2502"/>
      <c r="V2502"/>
      <c r="W2502"/>
      <c r="X2502"/>
      <c r="Y2502"/>
      <c r="Z2502"/>
      <c r="AA2502"/>
      <c r="AB2502"/>
      <c r="AC2502"/>
      <c r="AD2502"/>
      <c r="AE2502"/>
      <c r="AF2502"/>
      <c r="AG2502"/>
      <c r="AH2502"/>
    </row>
    <row r="2503" spans="2:34" s="7" customFormat="1">
      <c r="B2503"/>
      <c r="C2503"/>
      <c r="D2503"/>
      <c r="E2503"/>
      <c r="F2503"/>
      <c r="G2503"/>
      <c r="H2503"/>
      <c r="I2503"/>
      <c r="J2503"/>
      <c r="K2503"/>
      <c r="L2503"/>
      <c r="M2503"/>
      <c r="N2503"/>
      <c r="O2503"/>
      <c r="P2503"/>
      <c r="Q2503"/>
      <c r="R2503"/>
      <c r="S2503"/>
      <c r="T2503"/>
      <c r="U2503"/>
      <c r="V2503"/>
      <c r="W2503"/>
      <c r="X2503"/>
      <c r="Y2503"/>
      <c r="Z2503"/>
      <c r="AA2503"/>
      <c r="AB2503"/>
      <c r="AC2503"/>
      <c r="AD2503"/>
      <c r="AE2503"/>
      <c r="AF2503"/>
      <c r="AG2503"/>
      <c r="AH2503"/>
    </row>
    <row r="2504" spans="2:34" s="7" customFormat="1">
      <c r="B2504"/>
      <c r="C2504"/>
      <c r="D2504"/>
      <c r="E2504"/>
      <c r="F2504"/>
      <c r="G2504"/>
      <c r="H2504"/>
      <c r="I2504"/>
      <c r="J2504"/>
      <c r="K2504"/>
      <c r="L2504"/>
      <c r="M2504"/>
      <c r="N2504"/>
      <c r="O2504"/>
      <c r="P2504"/>
      <c r="Q2504"/>
      <c r="R2504"/>
      <c r="S2504"/>
      <c r="T2504"/>
      <c r="U2504"/>
      <c r="V2504"/>
      <c r="W2504"/>
      <c r="X2504"/>
      <c r="Y2504"/>
      <c r="Z2504"/>
      <c r="AA2504"/>
      <c r="AB2504"/>
      <c r="AC2504"/>
      <c r="AD2504"/>
      <c r="AE2504"/>
      <c r="AF2504"/>
      <c r="AG2504"/>
      <c r="AH2504"/>
    </row>
    <row r="2505" spans="2:34" s="7" customFormat="1">
      <c r="B2505"/>
      <c r="C2505"/>
      <c r="D2505"/>
      <c r="E2505"/>
      <c r="F2505"/>
      <c r="G2505"/>
      <c r="H2505"/>
      <c r="I2505"/>
      <c r="J2505"/>
      <c r="K2505"/>
      <c r="L2505"/>
      <c r="M2505"/>
      <c r="N2505"/>
      <c r="O2505"/>
      <c r="P2505"/>
      <c r="Q2505"/>
      <c r="R2505"/>
      <c r="S2505"/>
      <c r="T2505"/>
      <c r="U2505"/>
      <c r="V2505"/>
      <c r="W2505"/>
      <c r="X2505"/>
      <c r="Y2505"/>
      <c r="Z2505"/>
      <c r="AA2505"/>
      <c r="AB2505"/>
      <c r="AC2505"/>
      <c r="AD2505"/>
      <c r="AE2505"/>
      <c r="AF2505"/>
      <c r="AG2505"/>
      <c r="AH2505"/>
    </row>
    <row r="2506" spans="2:34" s="7" customFormat="1">
      <c r="B2506"/>
      <c r="C2506"/>
      <c r="D2506"/>
      <c r="E2506"/>
      <c r="F2506"/>
      <c r="G2506"/>
      <c r="H2506"/>
      <c r="I2506"/>
      <c r="J2506"/>
      <c r="K2506"/>
      <c r="L2506"/>
      <c r="M2506"/>
      <c r="N2506"/>
      <c r="O2506"/>
      <c r="P2506"/>
      <c r="Q2506"/>
      <c r="R2506"/>
      <c r="S2506"/>
      <c r="T2506"/>
      <c r="U2506"/>
      <c r="V2506"/>
      <c r="W2506"/>
      <c r="X2506"/>
      <c r="Y2506"/>
      <c r="Z2506"/>
      <c r="AA2506"/>
      <c r="AB2506"/>
      <c r="AC2506"/>
      <c r="AD2506"/>
      <c r="AE2506"/>
      <c r="AF2506"/>
      <c r="AG2506"/>
      <c r="AH2506"/>
    </row>
    <row r="2507" spans="2:34" s="7" customFormat="1">
      <c r="B2507"/>
      <c r="C2507"/>
      <c r="D2507"/>
      <c r="E2507"/>
      <c r="F2507"/>
      <c r="G2507"/>
      <c r="H2507"/>
      <c r="I2507"/>
      <c r="J2507"/>
      <c r="K2507"/>
      <c r="L2507"/>
      <c r="M2507"/>
      <c r="N2507"/>
      <c r="O2507"/>
      <c r="P2507"/>
      <c r="Q2507"/>
      <c r="R2507"/>
      <c r="S2507"/>
      <c r="T2507"/>
      <c r="U2507"/>
      <c r="V2507"/>
      <c r="W2507"/>
      <c r="X2507"/>
      <c r="Y2507"/>
      <c r="Z2507"/>
      <c r="AA2507"/>
      <c r="AB2507"/>
      <c r="AC2507"/>
      <c r="AD2507"/>
      <c r="AE2507"/>
      <c r="AF2507"/>
      <c r="AG2507"/>
      <c r="AH2507"/>
    </row>
    <row r="2508" spans="2:34" s="7" customFormat="1">
      <c r="B2508"/>
      <c r="C2508"/>
      <c r="D2508"/>
      <c r="E2508"/>
      <c r="F2508"/>
      <c r="G2508"/>
      <c r="H2508"/>
      <c r="I2508"/>
      <c r="J2508"/>
      <c r="K2508"/>
      <c r="L2508"/>
      <c r="M2508"/>
      <c r="N2508"/>
      <c r="O2508"/>
      <c r="P2508"/>
      <c r="Q2508"/>
      <c r="R2508"/>
      <c r="S2508"/>
      <c r="T2508"/>
      <c r="U2508"/>
      <c r="V2508"/>
      <c r="W2508"/>
      <c r="X2508"/>
      <c r="Y2508"/>
      <c r="Z2508"/>
      <c r="AA2508"/>
      <c r="AB2508"/>
      <c r="AC2508"/>
      <c r="AD2508"/>
      <c r="AE2508"/>
      <c r="AF2508"/>
      <c r="AG2508"/>
      <c r="AH2508"/>
    </row>
    <row r="2509" spans="2:34" s="7" customFormat="1">
      <c r="B2509"/>
      <c r="C2509"/>
      <c r="D2509"/>
      <c r="E2509"/>
      <c r="F2509"/>
      <c r="G2509"/>
      <c r="H2509"/>
      <c r="I2509"/>
      <c r="J2509"/>
      <c r="K2509"/>
      <c r="L2509"/>
      <c r="M2509"/>
      <c r="N2509"/>
      <c r="O2509"/>
      <c r="P2509"/>
      <c r="Q2509"/>
      <c r="R2509"/>
      <c r="S2509"/>
      <c r="T2509"/>
      <c r="U2509"/>
      <c r="V2509"/>
      <c r="W2509"/>
      <c r="X2509"/>
      <c r="Y2509"/>
      <c r="Z2509"/>
      <c r="AA2509"/>
      <c r="AB2509"/>
      <c r="AC2509"/>
      <c r="AD2509"/>
      <c r="AE2509"/>
      <c r="AF2509"/>
      <c r="AG2509"/>
      <c r="AH2509"/>
    </row>
    <row r="2510" spans="2:34" s="7" customFormat="1">
      <c r="B2510"/>
      <c r="C2510"/>
      <c r="D2510"/>
      <c r="E2510"/>
      <c r="F2510"/>
      <c r="G2510"/>
      <c r="H2510"/>
      <c r="I2510"/>
      <c r="J2510"/>
      <c r="K2510"/>
      <c r="L2510"/>
      <c r="M2510"/>
      <c r="N2510"/>
      <c r="O2510"/>
      <c r="P2510"/>
      <c r="Q2510"/>
      <c r="R2510"/>
      <c r="S2510"/>
      <c r="T2510"/>
      <c r="U2510"/>
      <c r="V2510"/>
      <c r="W2510"/>
      <c r="X2510"/>
      <c r="Y2510"/>
      <c r="Z2510"/>
      <c r="AA2510"/>
      <c r="AB2510"/>
      <c r="AC2510"/>
      <c r="AD2510"/>
      <c r="AE2510"/>
      <c r="AF2510"/>
      <c r="AG2510"/>
      <c r="AH2510"/>
    </row>
    <row r="2511" spans="2:34" s="7" customFormat="1">
      <c r="B2511"/>
      <c r="C2511"/>
      <c r="D2511"/>
      <c r="E2511"/>
      <c r="F2511"/>
      <c r="G2511"/>
      <c r="H2511"/>
      <c r="I2511"/>
      <c r="J2511"/>
      <c r="K2511"/>
      <c r="L2511"/>
      <c r="M2511"/>
      <c r="N2511"/>
      <c r="O2511"/>
      <c r="P2511"/>
      <c r="Q2511"/>
      <c r="R2511"/>
      <c r="S2511"/>
      <c r="T2511"/>
      <c r="U2511"/>
      <c r="V2511"/>
      <c r="W2511"/>
      <c r="X2511"/>
      <c r="Y2511"/>
      <c r="Z2511"/>
      <c r="AA2511"/>
      <c r="AB2511"/>
      <c r="AC2511"/>
      <c r="AD2511"/>
      <c r="AE2511"/>
      <c r="AF2511"/>
      <c r="AG2511"/>
      <c r="AH2511"/>
    </row>
    <row r="2512" spans="2:34" s="7" customFormat="1">
      <c r="B2512"/>
      <c r="C2512"/>
      <c r="D2512"/>
      <c r="E2512"/>
      <c r="F2512"/>
      <c r="G2512"/>
      <c r="H2512"/>
      <c r="I2512"/>
      <c r="J2512"/>
      <c r="K2512"/>
      <c r="L2512"/>
      <c r="M2512"/>
      <c r="N2512"/>
      <c r="O2512"/>
      <c r="P2512"/>
      <c r="Q2512"/>
      <c r="R2512"/>
      <c r="S2512"/>
      <c r="T2512"/>
      <c r="U2512"/>
      <c r="V2512"/>
      <c r="W2512"/>
      <c r="X2512"/>
      <c r="Y2512"/>
      <c r="Z2512"/>
      <c r="AA2512"/>
      <c r="AB2512"/>
      <c r="AC2512"/>
      <c r="AD2512"/>
      <c r="AE2512"/>
      <c r="AF2512"/>
      <c r="AG2512"/>
      <c r="AH2512"/>
    </row>
    <row r="2513" spans="2:34" s="7" customFormat="1">
      <c r="B2513"/>
      <c r="C2513"/>
      <c r="D2513"/>
      <c r="E2513"/>
      <c r="F2513"/>
      <c r="G2513"/>
      <c r="H2513"/>
      <c r="I2513"/>
      <c r="J2513"/>
      <c r="K2513"/>
      <c r="L2513"/>
      <c r="M2513"/>
      <c r="N2513"/>
      <c r="O2513"/>
      <c r="P2513"/>
      <c r="Q2513"/>
      <c r="R2513"/>
      <c r="S2513"/>
      <c r="T2513"/>
      <c r="U2513"/>
      <c r="V2513"/>
      <c r="W2513"/>
      <c r="X2513"/>
      <c r="Y2513"/>
      <c r="Z2513"/>
      <c r="AA2513"/>
      <c r="AB2513"/>
      <c r="AC2513"/>
      <c r="AD2513"/>
      <c r="AE2513"/>
      <c r="AF2513"/>
      <c r="AG2513"/>
      <c r="AH2513"/>
    </row>
    <row r="2514" spans="2:34" s="7" customFormat="1">
      <c r="B2514"/>
      <c r="C2514"/>
      <c r="D2514"/>
      <c r="E2514"/>
      <c r="F2514"/>
      <c r="G2514"/>
      <c r="H2514"/>
      <c r="I2514"/>
      <c r="J2514"/>
      <c r="K2514"/>
      <c r="L2514"/>
      <c r="M2514"/>
      <c r="N2514"/>
      <c r="O2514"/>
      <c r="P2514"/>
      <c r="Q2514"/>
      <c r="R2514"/>
      <c r="S2514"/>
      <c r="T2514"/>
      <c r="U2514"/>
      <c r="V2514"/>
      <c r="W2514"/>
      <c r="X2514"/>
      <c r="Y2514"/>
      <c r="Z2514"/>
      <c r="AA2514"/>
      <c r="AB2514"/>
      <c r="AC2514"/>
      <c r="AD2514"/>
      <c r="AE2514"/>
      <c r="AF2514"/>
      <c r="AG2514"/>
      <c r="AH2514"/>
    </row>
    <row r="2515" spans="2:34" s="7" customFormat="1">
      <c r="B2515"/>
      <c r="C2515"/>
      <c r="D2515"/>
      <c r="E2515"/>
      <c r="F2515"/>
      <c r="G2515"/>
      <c r="H2515"/>
      <c r="I2515"/>
      <c r="J2515"/>
      <c r="K2515"/>
      <c r="L2515"/>
      <c r="M2515"/>
      <c r="N2515"/>
      <c r="O2515"/>
      <c r="P2515"/>
      <c r="Q2515"/>
      <c r="R2515"/>
      <c r="S2515"/>
      <c r="T2515"/>
      <c r="U2515"/>
      <c r="V2515"/>
      <c r="W2515"/>
      <c r="X2515"/>
      <c r="Y2515"/>
      <c r="Z2515"/>
      <c r="AA2515"/>
      <c r="AB2515"/>
      <c r="AC2515"/>
      <c r="AD2515"/>
      <c r="AE2515"/>
      <c r="AF2515"/>
      <c r="AG2515"/>
      <c r="AH2515"/>
    </row>
    <row r="2516" spans="2:34" s="7" customFormat="1">
      <c r="B2516"/>
      <c r="C2516"/>
      <c r="D2516"/>
      <c r="E2516"/>
      <c r="F2516"/>
      <c r="G2516"/>
      <c r="H2516"/>
      <c r="I2516"/>
      <c r="J2516"/>
      <c r="K2516"/>
      <c r="L2516"/>
      <c r="M2516"/>
      <c r="N2516"/>
      <c r="O2516"/>
      <c r="P2516"/>
      <c r="Q2516"/>
      <c r="R2516"/>
      <c r="S2516"/>
      <c r="T2516"/>
      <c r="U2516"/>
      <c r="V2516"/>
      <c r="W2516"/>
      <c r="X2516"/>
      <c r="Y2516"/>
      <c r="Z2516"/>
      <c r="AA2516"/>
      <c r="AB2516"/>
      <c r="AC2516"/>
      <c r="AD2516"/>
      <c r="AE2516"/>
      <c r="AF2516"/>
      <c r="AG2516"/>
      <c r="AH2516"/>
    </row>
    <row r="2517" spans="2:34" s="7" customFormat="1">
      <c r="B2517"/>
      <c r="C2517"/>
      <c r="D2517"/>
      <c r="E2517"/>
      <c r="F2517"/>
      <c r="G2517"/>
      <c r="H2517"/>
      <c r="I2517"/>
      <c r="J2517"/>
      <c r="K2517"/>
      <c r="L2517"/>
      <c r="M2517"/>
      <c r="N2517"/>
      <c r="O2517"/>
      <c r="P2517"/>
      <c r="Q2517"/>
      <c r="R2517"/>
      <c r="S2517"/>
      <c r="T2517"/>
      <c r="U2517"/>
      <c r="V2517"/>
      <c r="W2517"/>
      <c r="X2517"/>
      <c r="Y2517"/>
      <c r="Z2517"/>
      <c r="AA2517"/>
      <c r="AB2517"/>
      <c r="AC2517"/>
      <c r="AD2517"/>
      <c r="AE2517"/>
      <c r="AF2517"/>
      <c r="AG2517"/>
      <c r="AH2517"/>
    </row>
    <row r="2518" spans="2:34" s="7" customFormat="1">
      <c r="B2518"/>
      <c r="C2518"/>
      <c r="D2518"/>
      <c r="E2518"/>
      <c r="F2518"/>
      <c r="G2518"/>
      <c r="H2518"/>
      <c r="I2518"/>
      <c r="J2518"/>
      <c r="K2518"/>
      <c r="L2518"/>
      <c r="M2518"/>
      <c r="N2518"/>
      <c r="O2518"/>
      <c r="P2518"/>
      <c r="Q2518"/>
      <c r="R2518"/>
      <c r="S2518"/>
      <c r="T2518"/>
      <c r="U2518"/>
      <c r="V2518"/>
      <c r="W2518"/>
      <c r="X2518"/>
      <c r="Y2518"/>
      <c r="Z2518"/>
      <c r="AA2518"/>
      <c r="AB2518"/>
      <c r="AC2518"/>
      <c r="AD2518"/>
      <c r="AE2518"/>
      <c r="AF2518"/>
      <c r="AG2518"/>
      <c r="AH2518"/>
    </row>
    <row r="2519" spans="2:34" s="7" customFormat="1">
      <c r="B2519"/>
      <c r="C2519"/>
      <c r="D2519"/>
      <c r="E2519"/>
      <c r="F2519"/>
      <c r="G2519"/>
      <c r="H2519"/>
      <c r="I2519"/>
      <c r="J2519"/>
      <c r="K2519"/>
      <c r="L2519"/>
      <c r="M2519"/>
      <c r="N2519"/>
      <c r="O2519"/>
      <c r="P2519"/>
      <c r="Q2519"/>
      <c r="R2519"/>
      <c r="S2519"/>
      <c r="T2519"/>
      <c r="U2519"/>
      <c r="V2519"/>
      <c r="W2519"/>
      <c r="X2519"/>
      <c r="Y2519"/>
      <c r="Z2519"/>
      <c r="AA2519"/>
      <c r="AB2519"/>
      <c r="AC2519"/>
      <c r="AD2519"/>
      <c r="AE2519"/>
      <c r="AF2519"/>
      <c r="AG2519"/>
      <c r="AH2519"/>
    </row>
    <row r="2520" spans="2:34" s="7" customFormat="1">
      <c r="B2520"/>
      <c r="C2520"/>
      <c r="D2520"/>
      <c r="E2520"/>
      <c r="F2520"/>
      <c r="G2520"/>
      <c r="H2520"/>
      <c r="I2520"/>
      <c r="J2520"/>
      <c r="K2520"/>
      <c r="L2520"/>
      <c r="M2520"/>
      <c r="N2520"/>
      <c r="O2520"/>
      <c r="P2520"/>
      <c r="Q2520"/>
      <c r="R2520"/>
      <c r="S2520"/>
      <c r="T2520"/>
      <c r="U2520"/>
      <c r="V2520"/>
      <c r="W2520"/>
      <c r="X2520"/>
      <c r="Y2520"/>
      <c r="Z2520"/>
      <c r="AA2520"/>
      <c r="AB2520"/>
      <c r="AC2520"/>
      <c r="AD2520"/>
      <c r="AE2520"/>
      <c r="AF2520"/>
      <c r="AG2520"/>
      <c r="AH2520"/>
    </row>
    <row r="2521" spans="2:34" s="7" customFormat="1">
      <c r="B2521"/>
      <c r="C2521"/>
      <c r="D2521"/>
      <c r="E2521"/>
      <c r="F2521"/>
      <c r="G2521"/>
      <c r="H2521"/>
      <c r="I2521"/>
      <c r="J2521"/>
      <c r="K2521"/>
      <c r="L2521"/>
      <c r="M2521"/>
      <c r="N2521"/>
      <c r="O2521"/>
      <c r="P2521"/>
      <c r="Q2521"/>
      <c r="R2521"/>
      <c r="S2521"/>
      <c r="T2521"/>
      <c r="U2521"/>
      <c r="V2521"/>
      <c r="W2521"/>
      <c r="X2521"/>
      <c r="Y2521"/>
      <c r="Z2521"/>
      <c r="AA2521"/>
      <c r="AB2521"/>
      <c r="AC2521"/>
      <c r="AD2521"/>
      <c r="AE2521"/>
      <c r="AF2521"/>
      <c r="AG2521"/>
      <c r="AH2521"/>
    </row>
    <row r="2522" spans="2:34" s="7" customFormat="1">
      <c r="B2522"/>
      <c r="C2522"/>
      <c r="D2522"/>
      <c r="E2522"/>
      <c r="F2522"/>
      <c r="G2522"/>
      <c r="H2522"/>
      <c r="I2522"/>
      <c r="J2522"/>
      <c r="K2522"/>
      <c r="L2522"/>
      <c r="M2522"/>
      <c r="N2522"/>
      <c r="O2522"/>
      <c r="P2522"/>
      <c r="Q2522"/>
      <c r="R2522"/>
      <c r="S2522"/>
      <c r="T2522"/>
      <c r="U2522"/>
      <c r="V2522"/>
      <c r="W2522"/>
      <c r="X2522"/>
      <c r="Y2522"/>
      <c r="Z2522"/>
      <c r="AA2522"/>
      <c r="AB2522"/>
      <c r="AC2522"/>
      <c r="AD2522"/>
      <c r="AE2522"/>
      <c r="AF2522"/>
      <c r="AG2522"/>
      <c r="AH2522"/>
    </row>
    <row r="2523" spans="2:34" s="7" customFormat="1">
      <c r="B2523"/>
      <c r="C2523"/>
      <c r="D2523"/>
      <c r="E2523"/>
      <c r="F2523"/>
      <c r="G2523"/>
      <c r="H2523"/>
      <c r="I2523"/>
      <c r="J2523"/>
      <c r="K2523"/>
      <c r="L2523"/>
      <c r="M2523"/>
      <c r="N2523"/>
      <c r="O2523"/>
      <c r="P2523"/>
      <c r="Q2523"/>
      <c r="R2523"/>
      <c r="S2523"/>
      <c r="T2523"/>
      <c r="U2523"/>
      <c r="V2523"/>
      <c r="W2523"/>
      <c r="X2523"/>
      <c r="Y2523"/>
      <c r="Z2523"/>
      <c r="AA2523"/>
      <c r="AB2523"/>
      <c r="AC2523"/>
      <c r="AD2523"/>
      <c r="AE2523"/>
      <c r="AF2523"/>
      <c r="AG2523"/>
      <c r="AH2523"/>
    </row>
    <row r="2524" spans="2:34" s="7" customFormat="1">
      <c r="B2524"/>
      <c r="C2524"/>
      <c r="D2524"/>
      <c r="E2524"/>
      <c r="F2524"/>
      <c r="G2524"/>
      <c r="H2524"/>
      <c r="I2524"/>
      <c r="J2524"/>
      <c r="K2524"/>
      <c r="L2524"/>
      <c r="M2524"/>
      <c r="N2524"/>
      <c r="O2524"/>
      <c r="P2524"/>
      <c r="Q2524"/>
      <c r="R2524"/>
      <c r="S2524"/>
      <c r="T2524"/>
      <c r="U2524"/>
      <c r="V2524"/>
      <c r="W2524"/>
      <c r="X2524"/>
      <c r="Y2524"/>
      <c r="Z2524"/>
      <c r="AA2524"/>
      <c r="AB2524"/>
      <c r="AC2524"/>
      <c r="AD2524"/>
      <c r="AE2524"/>
      <c r="AF2524"/>
      <c r="AG2524"/>
      <c r="AH2524"/>
    </row>
    <row r="2525" spans="2:34" s="7" customFormat="1">
      <c r="B2525"/>
      <c r="C2525"/>
      <c r="D2525"/>
      <c r="E2525"/>
      <c r="F2525"/>
      <c r="G2525"/>
      <c r="H2525"/>
      <c r="I2525"/>
      <c r="J2525"/>
      <c r="K2525"/>
      <c r="L2525"/>
      <c r="M2525"/>
      <c r="N2525"/>
      <c r="O2525"/>
      <c r="P2525"/>
      <c r="Q2525"/>
      <c r="R2525"/>
      <c r="S2525"/>
      <c r="T2525"/>
      <c r="U2525"/>
      <c r="V2525"/>
      <c r="W2525"/>
      <c r="X2525"/>
      <c r="Y2525"/>
      <c r="Z2525"/>
      <c r="AA2525"/>
      <c r="AB2525"/>
      <c r="AC2525"/>
      <c r="AD2525"/>
      <c r="AE2525"/>
      <c r="AF2525"/>
      <c r="AG2525"/>
      <c r="AH2525"/>
    </row>
    <row r="2526" spans="2:34" s="7" customFormat="1">
      <c r="B2526"/>
      <c r="C2526"/>
      <c r="D2526"/>
      <c r="E2526"/>
      <c r="F2526"/>
      <c r="G2526"/>
      <c r="H2526"/>
      <c r="I2526"/>
      <c r="J2526"/>
      <c r="K2526"/>
      <c r="L2526"/>
      <c r="M2526"/>
      <c r="N2526"/>
      <c r="O2526"/>
      <c r="P2526"/>
      <c r="Q2526"/>
      <c r="R2526"/>
      <c r="S2526"/>
      <c r="T2526"/>
      <c r="U2526"/>
      <c r="V2526"/>
      <c r="W2526"/>
      <c r="X2526"/>
      <c r="Y2526"/>
      <c r="Z2526"/>
      <c r="AA2526"/>
      <c r="AB2526"/>
      <c r="AC2526"/>
      <c r="AD2526"/>
      <c r="AE2526"/>
      <c r="AF2526"/>
      <c r="AG2526"/>
      <c r="AH2526"/>
    </row>
    <row r="2527" spans="2:34" s="7" customFormat="1">
      <c r="B2527"/>
      <c r="C2527"/>
      <c r="D2527"/>
      <c r="E2527"/>
      <c r="F2527"/>
      <c r="G2527"/>
      <c r="H2527"/>
      <c r="I2527"/>
      <c r="J2527"/>
      <c r="K2527"/>
      <c r="L2527"/>
      <c r="M2527"/>
      <c r="N2527"/>
      <c r="O2527"/>
      <c r="P2527"/>
      <c r="Q2527"/>
      <c r="R2527"/>
      <c r="S2527"/>
      <c r="T2527"/>
      <c r="U2527"/>
      <c r="V2527"/>
      <c r="W2527"/>
      <c r="X2527"/>
      <c r="Y2527"/>
      <c r="Z2527"/>
      <c r="AA2527"/>
      <c r="AB2527"/>
      <c r="AC2527"/>
      <c r="AD2527"/>
      <c r="AE2527"/>
      <c r="AF2527"/>
      <c r="AG2527"/>
      <c r="AH2527"/>
    </row>
    <row r="2528" spans="2:34" s="7" customFormat="1">
      <c r="B2528"/>
      <c r="C2528"/>
      <c r="D2528"/>
      <c r="E2528"/>
      <c r="F2528"/>
      <c r="G2528"/>
      <c r="H2528"/>
      <c r="I2528"/>
      <c r="J2528"/>
      <c r="K2528"/>
      <c r="L2528"/>
      <c r="M2528"/>
      <c r="N2528"/>
      <c r="O2528"/>
      <c r="P2528"/>
      <c r="Q2528"/>
      <c r="R2528"/>
      <c r="S2528"/>
      <c r="T2528"/>
      <c r="U2528"/>
      <c r="V2528"/>
      <c r="W2528"/>
      <c r="X2528"/>
      <c r="Y2528"/>
      <c r="Z2528"/>
      <c r="AA2528"/>
      <c r="AB2528"/>
      <c r="AC2528"/>
      <c r="AD2528"/>
      <c r="AE2528"/>
      <c r="AF2528"/>
      <c r="AG2528"/>
      <c r="AH2528"/>
    </row>
    <row r="2529" spans="2:34" s="7" customFormat="1">
      <c r="B2529"/>
      <c r="C2529"/>
      <c r="D2529"/>
      <c r="E2529"/>
      <c r="F2529"/>
      <c r="G2529"/>
      <c r="H2529"/>
      <c r="I2529"/>
      <c r="J2529"/>
      <c r="K2529"/>
      <c r="L2529"/>
      <c r="M2529"/>
      <c r="N2529"/>
      <c r="O2529"/>
      <c r="P2529"/>
      <c r="Q2529"/>
      <c r="R2529"/>
      <c r="S2529"/>
      <c r="T2529"/>
      <c r="U2529"/>
      <c r="V2529"/>
      <c r="W2529"/>
      <c r="X2529"/>
      <c r="Y2529"/>
      <c r="Z2529"/>
      <c r="AA2529"/>
      <c r="AB2529"/>
      <c r="AC2529"/>
      <c r="AD2529"/>
      <c r="AE2529"/>
      <c r="AF2529"/>
      <c r="AG2529"/>
      <c r="AH2529"/>
    </row>
    <row r="2530" spans="2:34" s="7" customFormat="1">
      <c r="B2530"/>
      <c r="C2530"/>
      <c r="D2530"/>
      <c r="E2530"/>
      <c r="F2530"/>
      <c r="G2530"/>
      <c r="H2530"/>
      <c r="I2530"/>
      <c r="J2530"/>
      <c r="K2530"/>
      <c r="L2530"/>
      <c r="M2530"/>
      <c r="N2530"/>
      <c r="O2530"/>
      <c r="P2530"/>
      <c r="Q2530"/>
      <c r="R2530"/>
      <c r="S2530"/>
      <c r="T2530"/>
      <c r="U2530"/>
      <c r="V2530"/>
      <c r="W2530"/>
      <c r="X2530"/>
      <c r="Y2530"/>
      <c r="Z2530"/>
      <c r="AA2530"/>
      <c r="AB2530"/>
      <c r="AC2530"/>
      <c r="AD2530"/>
      <c r="AE2530"/>
      <c r="AF2530"/>
      <c r="AG2530"/>
      <c r="AH2530"/>
    </row>
    <row r="2531" spans="2:34" s="7" customFormat="1">
      <c r="B2531"/>
      <c r="C2531"/>
      <c r="D2531"/>
      <c r="E2531"/>
      <c r="F2531"/>
      <c r="G2531"/>
      <c r="H2531"/>
      <c r="I2531"/>
      <c r="J2531"/>
      <c r="K2531"/>
      <c r="L2531"/>
      <c r="M2531"/>
      <c r="N2531"/>
      <c r="O2531"/>
      <c r="P2531"/>
      <c r="Q2531"/>
      <c r="R2531"/>
      <c r="S2531"/>
      <c r="T2531"/>
      <c r="U2531"/>
      <c r="V2531"/>
      <c r="W2531"/>
      <c r="X2531"/>
      <c r="Y2531"/>
      <c r="Z2531"/>
      <c r="AA2531"/>
      <c r="AB2531"/>
      <c r="AC2531"/>
      <c r="AD2531"/>
      <c r="AE2531"/>
      <c r="AF2531"/>
      <c r="AG2531"/>
      <c r="AH2531"/>
    </row>
    <row r="2532" spans="2:34" s="7" customFormat="1">
      <c r="B2532"/>
      <c r="C2532"/>
      <c r="D2532"/>
      <c r="E2532"/>
      <c r="F2532"/>
      <c r="G2532"/>
      <c r="H2532"/>
      <c r="I2532"/>
      <c r="J2532"/>
      <c r="K2532"/>
      <c r="L2532"/>
      <c r="M2532"/>
      <c r="N2532"/>
      <c r="O2532"/>
      <c r="P2532"/>
      <c r="Q2532"/>
      <c r="R2532"/>
      <c r="S2532"/>
      <c r="T2532"/>
      <c r="U2532"/>
      <c r="V2532"/>
      <c r="W2532"/>
      <c r="X2532"/>
      <c r="Y2532"/>
      <c r="Z2532"/>
      <c r="AA2532"/>
      <c r="AB2532"/>
      <c r="AC2532"/>
      <c r="AD2532"/>
      <c r="AE2532"/>
      <c r="AF2532"/>
      <c r="AG2532"/>
      <c r="AH2532"/>
    </row>
    <row r="2533" spans="2:34" s="7" customFormat="1">
      <c r="B2533"/>
      <c r="C2533"/>
      <c r="D2533"/>
      <c r="E2533"/>
      <c r="F2533"/>
      <c r="G2533"/>
      <c r="H2533"/>
      <c r="I2533"/>
      <c r="J2533"/>
      <c r="K2533"/>
      <c r="L2533"/>
      <c r="M2533"/>
      <c r="N2533"/>
      <c r="O2533"/>
      <c r="P2533"/>
      <c r="Q2533"/>
      <c r="R2533"/>
      <c r="S2533"/>
      <c r="T2533"/>
      <c r="U2533"/>
      <c r="V2533"/>
      <c r="W2533"/>
      <c r="X2533"/>
      <c r="Y2533"/>
      <c r="Z2533"/>
      <c r="AA2533"/>
      <c r="AB2533"/>
      <c r="AC2533"/>
      <c r="AD2533"/>
      <c r="AE2533"/>
      <c r="AF2533"/>
      <c r="AG2533"/>
      <c r="AH2533"/>
    </row>
    <row r="2534" spans="2:34" s="7" customFormat="1">
      <c r="B2534"/>
      <c r="C2534"/>
      <c r="D2534"/>
      <c r="E2534"/>
      <c r="F2534"/>
      <c r="G2534"/>
      <c r="H2534"/>
      <c r="I2534"/>
      <c r="J2534"/>
      <c r="K2534"/>
      <c r="L2534"/>
      <c r="M2534"/>
      <c r="N2534"/>
      <c r="O2534"/>
      <c r="P2534"/>
      <c r="Q2534"/>
      <c r="R2534"/>
      <c r="S2534"/>
      <c r="T2534"/>
      <c r="U2534"/>
      <c r="V2534"/>
      <c r="W2534"/>
      <c r="X2534"/>
      <c r="Y2534"/>
      <c r="Z2534"/>
      <c r="AA2534"/>
      <c r="AB2534"/>
      <c r="AC2534"/>
      <c r="AD2534"/>
      <c r="AE2534"/>
      <c r="AF2534"/>
      <c r="AG2534"/>
      <c r="AH2534"/>
    </row>
    <row r="2535" spans="2:34" s="7" customFormat="1">
      <c r="B2535"/>
      <c r="C2535"/>
      <c r="D2535"/>
      <c r="E2535"/>
      <c r="F2535"/>
      <c r="G2535"/>
      <c r="H2535"/>
      <c r="I2535"/>
      <c r="J2535"/>
      <c r="K2535"/>
      <c r="L2535"/>
      <c r="M2535"/>
      <c r="N2535"/>
      <c r="O2535"/>
      <c r="P2535"/>
      <c r="Q2535"/>
      <c r="R2535"/>
      <c r="S2535"/>
      <c r="T2535"/>
      <c r="U2535"/>
      <c r="V2535"/>
      <c r="W2535"/>
      <c r="X2535"/>
      <c r="Y2535"/>
      <c r="Z2535"/>
      <c r="AA2535"/>
      <c r="AB2535"/>
      <c r="AC2535"/>
      <c r="AD2535"/>
      <c r="AE2535"/>
      <c r="AF2535"/>
      <c r="AG2535"/>
      <c r="AH2535"/>
    </row>
    <row r="2536" spans="2:34" s="7" customFormat="1">
      <c r="B2536"/>
      <c r="C2536"/>
      <c r="D2536"/>
      <c r="E2536"/>
      <c r="F2536"/>
      <c r="G2536"/>
      <c r="H2536"/>
      <c r="I2536"/>
      <c r="J2536"/>
      <c r="K2536"/>
      <c r="L2536"/>
      <c r="M2536"/>
      <c r="N2536"/>
      <c r="O2536"/>
      <c r="P2536"/>
      <c r="Q2536"/>
      <c r="R2536"/>
      <c r="S2536"/>
      <c r="T2536"/>
      <c r="U2536"/>
      <c r="V2536"/>
      <c r="W2536"/>
      <c r="X2536"/>
      <c r="Y2536"/>
      <c r="Z2536"/>
      <c r="AA2536"/>
      <c r="AB2536"/>
      <c r="AC2536"/>
      <c r="AD2536"/>
      <c r="AE2536"/>
      <c r="AF2536"/>
      <c r="AG2536"/>
      <c r="AH2536"/>
    </row>
    <row r="2537" spans="2:34" s="7" customFormat="1">
      <c r="B2537"/>
      <c r="C2537"/>
      <c r="D2537"/>
      <c r="E2537"/>
      <c r="F2537"/>
      <c r="G2537"/>
      <c r="H2537"/>
      <c r="I2537"/>
      <c r="J2537"/>
      <c r="K2537"/>
      <c r="L2537"/>
      <c r="M2537"/>
      <c r="N2537"/>
      <c r="O2537"/>
      <c r="P2537"/>
      <c r="Q2537"/>
      <c r="R2537"/>
      <c r="S2537"/>
      <c r="T2537"/>
      <c r="U2537"/>
      <c r="V2537"/>
      <c r="W2537"/>
      <c r="X2537"/>
      <c r="Y2537"/>
      <c r="Z2537"/>
      <c r="AA2537"/>
      <c r="AB2537"/>
      <c r="AC2537"/>
      <c r="AD2537"/>
      <c r="AE2537"/>
      <c r="AF2537"/>
      <c r="AG2537"/>
      <c r="AH2537"/>
    </row>
    <row r="2538" spans="2:34" s="7" customFormat="1">
      <c r="B2538"/>
      <c r="C2538"/>
      <c r="D2538"/>
      <c r="E2538"/>
      <c r="F2538"/>
      <c r="G2538"/>
      <c r="H2538"/>
      <c r="I2538"/>
      <c r="J2538"/>
      <c r="K2538"/>
      <c r="L2538"/>
      <c r="M2538"/>
      <c r="N2538"/>
      <c r="O2538"/>
      <c r="P2538"/>
      <c r="Q2538"/>
      <c r="R2538"/>
      <c r="S2538"/>
      <c r="T2538"/>
      <c r="U2538"/>
      <c r="V2538"/>
      <c r="W2538"/>
      <c r="X2538"/>
      <c r="Y2538"/>
      <c r="Z2538"/>
      <c r="AA2538"/>
      <c r="AB2538"/>
      <c r="AC2538"/>
      <c r="AD2538"/>
      <c r="AE2538"/>
      <c r="AF2538"/>
      <c r="AG2538"/>
      <c r="AH2538"/>
    </row>
    <row r="2539" spans="2:34" s="7" customFormat="1">
      <c r="B2539"/>
      <c r="C2539"/>
      <c r="D2539"/>
      <c r="E2539"/>
      <c r="F2539"/>
      <c r="G2539"/>
      <c r="H2539"/>
      <c r="I2539"/>
      <c r="J2539"/>
      <c r="K2539"/>
      <c r="L2539"/>
      <c r="M2539"/>
      <c r="N2539"/>
      <c r="O2539"/>
      <c r="P2539"/>
      <c r="Q2539"/>
      <c r="R2539"/>
      <c r="S2539"/>
      <c r="T2539"/>
      <c r="U2539"/>
      <c r="V2539"/>
      <c r="W2539"/>
      <c r="X2539"/>
      <c r="Y2539"/>
      <c r="Z2539"/>
      <c r="AA2539"/>
      <c r="AB2539"/>
      <c r="AC2539"/>
      <c r="AD2539"/>
      <c r="AE2539"/>
      <c r="AF2539"/>
      <c r="AG2539"/>
      <c r="AH2539"/>
    </row>
    <row r="2540" spans="2:34" s="7" customFormat="1">
      <c r="B2540"/>
      <c r="C2540"/>
      <c r="D2540"/>
      <c r="E2540"/>
      <c r="F2540"/>
      <c r="G2540"/>
      <c r="H2540"/>
      <c r="I2540"/>
      <c r="J2540"/>
      <c r="K2540"/>
      <c r="L2540"/>
      <c r="M2540"/>
      <c r="N2540"/>
      <c r="O2540"/>
      <c r="P2540"/>
      <c r="Q2540"/>
      <c r="R2540"/>
      <c r="S2540"/>
      <c r="T2540"/>
      <c r="U2540"/>
      <c r="V2540"/>
      <c r="W2540"/>
      <c r="X2540"/>
      <c r="Y2540"/>
      <c r="Z2540"/>
      <c r="AA2540"/>
      <c r="AB2540"/>
      <c r="AC2540"/>
      <c r="AD2540"/>
      <c r="AE2540"/>
      <c r="AF2540"/>
      <c r="AG2540"/>
      <c r="AH2540"/>
    </row>
    <row r="2541" spans="2:34" s="7" customFormat="1">
      <c r="B2541"/>
      <c r="C2541"/>
      <c r="D2541"/>
      <c r="E2541"/>
      <c r="F2541"/>
      <c r="G2541"/>
      <c r="H2541"/>
      <c r="I2541"/>
      <c r="J2541"/>
      <c r="K2541"/>
      <c r="L2541"/>
      <c r="M2541"/>
      <c r="N2541"/>
      <c r="O2541"/>
      <c r="P2541"/>
      <c r="Q2541"/>
      <c r="R2541"/>
      <c r="S2541"/>
      <c r="T2541"/>
      <c r="U2541"/>
      <c r="V2541"/>
      <c r="W2541"/>
      <c r="X2541"/>
      <c r="Y2541"/>
      <c r="Z2541"/>
      <c r="AA2541"/>
      <c r="AB2541"/>
      <c r="AC2541"/>
      <c r="AD2541"/>
      <c r="AE2541"/>
      <c r="AF2541"/>
      <c r="AG2541"/>
      <c r="AH2541"/>
    </row>
    <row r="2542" spans="2:34" s="7" customFormat="1">
      <c r="B2542"/>
      <c r="C2542"/>
      <c r="D2542"/>
      <c r="E2542"/>
      <c r="F2542"/>
      <c r="G2542"/>
      <c r="H2542"/>
      <c r="I2542"/>
      <c r="J2542"/>
      <c r="K2542"/>
      <c r="L2542"/>
      <c r="M2542"/>
      <c r="N2542"/>
      <c r="O2542"/>
      <c r="P2542"/>
      <c r="Q2542"/>
      <c r="R2542"/>
      <c r="S2542"/>
      <c r="T2542"/>
      <c r="U2542"/>
      <c r="V2542"/>
      <c r="W2542"/>
      <c r="X2542"/>
      <c r="Y2542"/>
      <c r="Z2542"/>
      <c r="AA2542"/>
      <c r="AB2542"/>
      <c r="AC2542"/>
      <c r="AD2542"/>
      <c r="AE2542"/>
      <c r="AF2542"/>
      <c r="AG2542"/>
      <c r="AH2542"/>
    </row>
    <row r="2543" spans="2:34" s="7" customFormat="1">
      <c r="B2543"/>
      <c r="C2543"/>
      <c r="D2543"/>
      <c r="E2543"/>
      <c r="F2543"/>
      <c r="G2543"/>
      <c r="H2543"/>
      <c r="I2543"/>
      <c r="J2543"/>
      <c r="K2543"/>
      <c r="L2543"/>
      <c r="M2543"/>
      <c r="N2543"/>
      <c r="O2543"/>
      <c r="P2543"/>
      <c r="Q2543"/>
      <c r="R2543"/>
      <c r="S2543"/>
      <c r="T2543"/>
      <c r="U2543"/>
      <c r="V2543"/>
      <c r="W2543"/>
      <c r="X2543"/>
      <c r="Y2543"/>
      <c r="Z2543"/>
      <c r="AA2543"/>
      <c r="AB2543"/>
      <c r="AC2543"/>
      <c r="AD2543"/>
      <c r="AE2543"/>
      <c r="AF2543"/>
      <c r="AG2543"/>
      <c r="AH2543"/>
    </row>
    <row r="2544" spans="2:34" s="7" customFormat="1">
      <c r="B2544"/>
      <c r="C2544"/>
      <c r="D2544"/>
      <c r="E2544"/>
      <c r="F2544"/>
      <c r="G2544"/>
      <c r="H2544"/>
      <c r="I2544"/>
      <c r="J2544"/>
      <c r="K2544"/>
      <c r="L2544"/>
      <c r="M2544"/>
      <c r="N2544"/>
      <c r="O2544"/>
      <c r="P2544"/>
      <c r="Q2544"/>
      <c r="R2544"/>
      <c r="S2544"/>
      <c r="T2544"/>
      <c r="U2544"/>
      <c r="V2544"/>
      <c r="W2544"/>
      <c r="X2544"/>
      <c r="Y2544"/>
      <c r="Z2544"/>
      <c r="AA2544"/>
      <c r="AB2544"/>
      <c r="AC2544"/>
      <c r="AD2544"/>
      <c r="AE2544"/>
      <c r="AF2544"/>
      <c r="AG2544"/>
      <c r="AH2544"/>
    </row>
    <row r="2545" spans="2:34" s="7" customFormat="1">
      <c r="B2545"/>
      <c r="C2545"/>
      <c r="D2545"/>
      <c r="E2545"/>
      <c r="F2545"/>
      <c r="G2545"/>
      <c r="H2545"/>
      <c r="I2545"/>
      <c r="J2545"/>
      <c r="K2545"/>
      <c r="L2545"/>
      <c r="M2545"/>
      <c r="N2545"/>
      <c r="O2545"/>
      <c r="P2545"/>
      <c r="Q2545"/>
      <c r="R2545"/>
      <c r="S2545"/>
      <c r="T2545"/>
      <c r="U2545"/>
      <c r="V2545"/>
      <c r="W2545"/>
      <c r="X2545"/>
      <c r="Y2545"/>
      <c r="Z2545"/>
      <c r="AA2545"/>
      <c r="AB2545"/>
      <c r="AC2545"/>
      <c r="AD2545"/>
      <c r="AE2545"/>
      <c r="AF2545"/>
      <c r="AG2545"/>
      <c r="AH2545"/>
    </row>
    <row r="2546" spans="2:34" s="7" customFormat="1">
      <c r="B2546"/>
      <c r="C2546"/>
      <c r="D2546"/>
      <c r="E2546"/>
      <c r="F2546"/>
      <c r="G2546"/>
      <c r="H2546"/>
      <c r="I2546"/>
      <c r="J2546"/>
      <c r="K2546"/>
      <c r="L2546"/>
      <c r="M2546"/>
      <c r="N2546"/>
      <c r="O2546"/>
      <c r="P2546"/>
      <c r="Q2546"/>
      <c r="R2546"/>
      <c r="S2546"/>
      <c r="T2546"/>
      <c r="U2546"/>
      <c r="V2546"/>
      <c r="W2546"/>
      <c r="X2546"/>
      <c r="Y2546"/>
      <c r="Z2546"/>
      <c r="AA2546"/>
      <c r="AB2546"/>
      <c r="AC2546"/>
      <c r="AD2546"/>
      <c r="AE2546"/>
      <c r="AF2546"/>
      <c r="AG2546"/>
      <c r="AH2546"/>
    </row>
    <row r="2547" spans="2:34" s="7" customFormat="1">
      <c r="B2547"/>
      <c r="C2547"/>
      <c r="D2547"/>
      <c r="E2547"/>
      <c r="F2547"/>
      <c r="G2547"/>
      <c r="H2547"/>
      <c r="I2547"/>
      <c r="J2547"/>
      <c r="K2547"/>
      <c r="L2547"/>
      <c r="M2547"/>
      <c r="N2547"/>
      <c r="O2547"/>
      <c r="P2547"/>
      <c r="Q2547"/>
      <c r="R2547"/>
      <c r="S2547"/>
      <c r="T2547"/>
      <c r="U2547"/>
      <c r="V2547"/>
      <c r="W2547"/>
      <c r="X2547"/>
      <c r="Y2547"/>
      <c r="Z2547"/>
      <c r="AA2547"/>
      <c r="AB2547"/>
      <c r="AC2547"/>
      <c r="AD2547"/>
      <c r="AE2547"/>
      <c r="AF2547"/>
      <c r="AG2547"/>
      <c r="AH2547"/>
    </row>
    <row r="2548" spans="2:34" s="7" customFormat="1">
      <c r="B2548"/>
      <c r="C2548"/>
      <c r="D2548"/>
      <c r="E2548"/>
      <c r="F2548"/>
      <c r="G2548"/>
      <c r="H2548"/>
      <c r="I2548"/>
      <c r="J2548"/>
      <c r="K2548"/>
      <c r="L2548"/>
      <c r="M2548"/>
      <c r="N2548"/>
      <c r="O2548"/>
      <c r="P2548"/>
      <c r="Q2548"/>
      <c r="R2548"/>
      <c r="S2548"/>
      <c r="T2548"/>
      <c r="U2548"/>
      <c r="V2548"/>
      <c r="W2548"/>
      <c r="X2548"/>
      <c r="Y2548"/>
      <c r="Z2548"/>
      <c r="AA2548"/>
      <c r="AB2548"/>
      <c r="AC2548"/>
      <c r="AD2548"/>
      <c r="AE2548"/>
      <c r="AF2548"/>
      <c r="AG2548"/>
      <c r="AH2548"/>
    </row>
    <row r="2549" spans="2:34" s="7" customFormat="1">
      <c r="B2549"/>
      <c r="C2549"/>
      <c r="D2549"/>
      <c r="E2549"/>
      <c r="F2549"/>
      <c r="G2549"/>
      <c r="H2549"/>
      <c r="I2549"/>
      <c r="J2549"/>
      <c r="K2549"/>
      <c r="L2549"/>
      <c r="M2549"/>
      <c r="N2549"/>
      <c r="O2549"/>
      <c r="P2549"/>
      <c r="Q2549"/>
      <c r="R2549"/>
      <c r="S2549"/>
      <c r="T2549"/>
      <c r="U2549"/>
      <c r="V2549"/>
      <c r="W2549"/>
      <c r="X2549"/>
      <c r="Y2549"/>
      <c r="Z2549"/>
      <c r="AA2549"/>
      <c r="AB2549"/>
      <c r="AC2549"/>
      <c r="AD2549"/>
      <c r="AE2549"/>
      <c r="AF2549"/>
      <c r="AG2549"/>
      <c r="AH2549"/>
    </row>
    <row r="2550" spans="2:34" s="7" customFormat="1">
      <c r="B2550"/>
      <c r="C2550"/>
      <c r="D2550"/>
      <c r="E2550"/>
      <c r="F2550"/>
      <c r="G2550"/>
      <c r="H2550"/>
      <c r="I2550"/>
      <c r="J2550"/>
      <c r="K2550"/>
      <c r="L2550"/>
      <c r="M2550"/>
      <c r="N2550"/>
      <c r="O2550"/>
      <c r="P2550"/>
      <c r="Q2550"/>
      <c r="R2550"/>
      <c r="S2550"/>
      <c r="T2550"/>
      <c r="U2550"/>
      <c r="V2550"/>
      <c r="W2550"/>
      <c r="X2550"/>
      <c r="Y2550"/>
      <c r="Z2550"/>
      <c r="AA2550"/>
      <c r="AB2550"/>
      <c r="AC2550"/>
      <c r="AD2550"/>
      <c r="AE2550"/>
      <c r="AF2550"/>
      <c r="AG2550"/>
      <c r="AH2550"/>
    </row>
    <row r="2551" spans="2:34" s="7" customFormat="1">
      <c r="B2551"/>
      <c r="C2551"/>
      <c r="D2551"/>
      <c r="E2551"/>
      <c r="F2551"/>
      <c r="G2551"/>
      <c r="H2551"/>
      <c r="I2551"/>
      <c r="J2551"/>
      <c r="K2551"/>
      <c r="L2551"/>
      <c r="M2551"/>
      <c r="N2551"/>
      <c r="O2551"/>
      <c r="P2551"/>
      <c r="Q2551"/>
      <c r="R2551"/>
      <c r="S2551"/>
      <c r="T2551"/>
      <c r="U2551"/>
      <c r="V2551"/>
      <c r="W2551"/>
      <c r="X2551"/>
      <c r="Y2551"/>
      <c r="Z2551"/>
      <c r="AA2551"/>
      <c r="AB2551"/>
      <c r="AC2551"/>
      <c r="AD2551"/>
      <c r="AE2551"/>
      <c r="AF2551"/>
      <c r="AG2551"/>
      <c r="AH2551"/>
    </row>
    <row r="2552" spans="2:34" s="7" customFormat="1">
      <c r="B2552"/>
      <c r="C2552"/>
      <c r="D2552"/>
      <c r="E2552"/>
      <c r="F2552"/>
      <c r="G2552"/>
      <c r="H2552"/>
      <c r="I2552"/>
      <c r="J2552"/>
      <c r="K2552"/>
      <c r="L2552"/>
      <c r="M2552"/>
      <c r="N2552"/>
      <c r="O2552"/>
      <c r="P2552"/>
      <c r="Q2552"/>
      <c r="R2552"/>
      <c r="S2552"/>
      <c r="T2552"/>
      <c r="U2552"/>
      <c r="V2552"/>
      <c r="W2552"/>
      <c r="X2552"/>
      <c r="Y2552"/>
      <c r="Z2552"/>
      <c r="AA2552"/>
      <c r="AB2552"/>
      <c r="AC2552"/>
      <c r="AD2552"/>
      <c r="AE2552"/>
      <c r="AF2552"/>
      <c r="AG2552"/>
      <c r="AH2552"/>
    </row>
    <row r="2553" spans="2:34" s="7" customFormat="1">
      <c r="B2553"/>
      <c r="C2553"/>
      <c r="D2553"/>
      <c r="E2553"/>
      <c r="F2553"/>
      <c r="G2553"/>
      <c r="H2553"/>
      <c r="I2553"/>
      <c r="J2553"/>
      <c r="K2553"/>
      <c r="L2553"/>
      <c r="M2553"/>
      <c r="N2553"/>
      <c r="O2553"/>
      <c r="P2553"/>
      <c r="Q2553"/>
      <c r="R2553"/>
      <c r="S2553"/>
      <c r="T2553"/>
      <c r="U2553"/>
      <c r="V2553"/>
      <c r="W2553"/>
      <c r="X2553"/>
      <c r="Y2553"/>
      <c r="Z2553"/>
      <c r="AA2553"/>
      <c r="AB2553"/>
      <c r="AC2553"/>
      <c r="AD2553"/>
      <c r="AE2553"/>
      <c r="AF2553"/>
      <c r="AG2553"/>
      <c r="AH2553"/>
    </row>
    <row r="2554" spans="2:34" s="7" customFormat="1">
      <c r="B2554"/>
      <c r="C2554"/>
      <c r="D2554"/>
      <c r="E2554"/>
      <c r="F2554"/>
      <c r="G2554"/>
      <c r="H2554"/>
      <c r="I2554"/>
      <c r="J2554"/>
      <c r="K2554"/>
      <c r="L2554"/>
      <c r="M2554"/>
      <c r="N2554"/>
      <c r="O2554"/>
      <c r="P2554"/>
      <c r="Q2554"/>
      <c r="R2554"/>
      <c r="S2554"/>
      <c r="T2554"/>
      <c r="U2554"/>
      <c r="V2554"/>
      <c r="W2554"/>
      <c r="X2554"/>
      <c r="Y2554"/>
      <c r="Z2554"/>
      <c r="AA2554"/>
      <c r="AB2554"/>
      <c r="AC2554"/>
      <c r="AD2554"/>
      <c r="AE2554"/>
      <c r="AF2554"/>
      <c r="AG2554"/>
      <c r="AH2554"/>
    </row>
    <row r="2555" spans="2:34" s="7" customFormat="1">
      <c r="B2555"/>
      <c r="C2555"/>
      <c r="D2555"/>
      <c r="E2555"/>
      <c r="F2555"/>
      <c r="G2555"/>
      <c r="H2555"/>
      <c r="I2555"/>
      <c r="J2555"/>
      <c r="K2555"/>
      <c r="L2555"/>
      <c r="M2555"/>
      <c r="N2555"/>
      <c r="O2555"/>
      <c r="P2555"/>
      <c r="Q2555"/>
      <c r="R2555"/>
      <c r="S2555"/>
      <c r="T2555"/>
      <c r="U2555"/>
      <c r="V2555"/>
      <c r="W2555"/>
      <c r="X2555"/>
      <c r="Y2555"/>
      <c r="Z2555"/>
      <c r="AA2555"/>
      <c r="AB2555"/>
      <c r="AC2555"/>
      <c r="AD2555"/>
      <c r="AE2555"/>
      <c r="AF2555"/>
      <c r="AG2555"/>
      <c r="AH2555"/>
    </row>
    <row r="2556" spans="2:34" s="7" customFormat="1">
      <c r="B2556"/>
      <c r="C2556"/>
      <c r="D2556"/>
      <c r="E2556"/>
      <c r="F2556"/>
      <c r="G2556"/>
      <c r="H2556"/>
      <c r="I2556"/>
      <c r="J2556"/>
      <c r="K2556"/>
      <c r="L2556"/>
      <c r="M2556"/>
      <c r="N2556"/>
      <c r="O2556"/>
      <c r="P2556"/>
      <c r="Q2556"/>
      <c r="R2556"/>
      <c r="S2556"/>
      <c r="T2556"/>
      <c r="U2556"/>
      <c r="V2556"/>
      <c r="W2556"/>
      <c r="X2556"/>
      <c r="Y2556"/>
      <c r="Z2556"/>
      <c r="AA2556"/>
      <c r="AB2556"/>
      <c r="AC2556"/>
      <c r="AD2556"/>
      <c r="AE2556"/>
      <c r="AF2556"/>
      <c r="AG2556"/>
      <c r="AH2556"/>
    </row>
    <row r="2557" spans="2:34" s="7" customFormat="1">
      <c r="B2557"/>
      <c r="C2557"/>
      <c r="D2557"/>
      <c r="E2557"/>
      <c r="F2557"/>
      <c r="G2557"/>
      <c r="H2557"/>
      <c r="I2557"/>
      <c r="J2557"/>
      <c r="K2557"/>
      <c r="L2557"/>
      <c r="M2557"/>
      <c r="N2557"/>
      <c r="O2557"/>
      <c r="P2557"/>
      <c r="Q2557"/>
      <c r="R2557"/>
      <c r="S2557"/>
      <c r="T2557"/>
      <c r="U2557"/>
      <c r="V2557"/>
      <c r="W2557"/>
      <c r="X2557"/>
      <c r="Y2557"/>
      <c r="Z2557"/>
      <c r="AA2557"/>
      <c r="AB2557"/>
      <c r="AC2557"/>
      <c r="AD2557"/>
      <c r="AE2557"/>
      <c r="AF2557"/>
      <c r="AG2557"/>
      <c r="AH2557"/>
    </row>
    <row r="2558" spans="2:34" s="7" customFormat="1">
      <c r="B2558"/>
      <c r="C2558"/>
      <c r="D2558"/>
      <c r="E2558"/>
      <c r="F2558"/>
      <c r="G2558"/>
      <c r="H2558"/>
      <c r="I2558"/>
      <c r="J2558"/>
      <c r="K2558"/>
      <c r="L2558"/>
      <c r="M2558"/>
      <c r="N2558"/>
      <c r="O2558"/>
      <c r="P2558"/>
      <c r="Q2558"/>
      <c r="R2558"/>
      <c r="S2558"/>
      <c r="T2558"/>
      <c r="U2558"/>
      <c r="V2558"/>
      <c r="W2558"/>
      <c r="X2558"/>
      <c r="Y2558"/>
      <c r="Z2558"/>
      <c r="AA2558"/>
      <c r="AB2558"/>
      <c r="AC2558"/>
      <c r="AD2558"/>
      <c r="AE2558"/>
      <c r="AF2558"/>
      <c r="AG2558"/>
      <c r="AH2558"/>
    </row>
    <row r="2559" spans="2:34" s="7" customFormat="1">
      <c r="B2559"/>
      <c r="C2559"/>
      <c r="D2559"/>
      <c r="E2559"/>
      <c r="F2559"/>
      <c r="G2559"/>
      <c r="H2559"/>
      <c r="I2559"/>
      <c r="J2559"/>
      <c r="K2559"/>
      <c r="L2559"/>
      <c r="M2559"/>
      <c r="N2559"/>
      <c r="O2559"/>
      <c r="P2559"/>
      <c r="Q2559"/>
      <c r="R2559"/>
      <c r="S2559"/>
      <c r="T2559"/>
      <c r="U2559"/>
      <c r="V2559"/>
      <c r="W2559"/>
      <c r="X2559"/>
      <c r="Y2559"/>
      <c r="Z2559"/>
      <c r="AA2559"/>
      <c r="AB2559"/>
      <c r="AC2559"/>
      <c r="AD2559"/>
      <c r="AE2559"/>
      <c r="AF2559"/>
      <c r="AG2559"/>
      <c r="AH2559"/>
    </row>
    <row r="2560" spans="2:34" s="7" customFormat="1">
      <c r="B2560"/>
      <c r="C2560"/>
      <c r="D2560"/>
      <c r="E2560"/>
      <c r="F2560"/>
      <c r="G2560"/>
      <c r="H2560"/>
      <c r="I2560"/>
      <c r="J2560"/>
      <c r="K2560"/>
      <c r="L2560"/>
      <c r="M2560"/>
      <c r="N2560"/>
      <c r="O2560"/>
      <c r="P2560"/>
      <c r="Q2560"/>
      <c r="R2560"/>
      <c r="S2560"/>
      <c r="T2560"/>
      <c r="U2560"/>
      <c r="V2560"/>
      <c r="W2560"/>
      <c r="X2560"/>
      <c r="Y2560"/>
      <c r="Z2560"/>
      <c r="AA2560"/>
      <c r="AB2560"/>
      <c r="AC2560"/>
      <c r="AD2560"/>
      <c r="AE2560"/>
      <c r="AF2560"/>
      <c r="AG2560"/>
      <c r="AH2560"/>
    </row>
    <row r="2561" spans="2:34" s="7" customFormat="1">
      <c r="B2561"/>
      <c r="C2561"/>
      <c r="D2561"/>
      <c r="E2561"/>
      <c r="F2561"/>
      <c r="G2561"/>
      <c r="H2561"/>
      <c r="I2561"/>
      <c r="J2561"/>
      <c r="K2561"/>
      <c r="L2561"/>
      <c r="M2561"/>
      <c r="N2561"/>
      <c r="O2561"/>
      <c r="P2561"/>
      <c r="Q2561"/>
      <c r="R2561"/>
      <c r="S2561"/>
      <c r="T2561"/>
      <c r="U2561"/>
      <c r="V2561"/>
      <c r="W2561"/>
      <c r="X2561"/>
      <c r="Y2561"/>
      <c r="Z2561"/>
      <c r="AA2561"/>
      <c r="AB2561"/>
      <c r="AC2561"/>
      <c r="AD2561"/>
      <c r="AE2561"/>
      <c r="AF2561"/>
      <c r="AG2561"/>
      <c r="AH2561"/>
    </row>
    <row r="2562" spans="2:34" s="7" customFormat="1">
      <c r="B2562"/>
      <c r="C2562"/>
      <c r="D2562"/>
      <c r="E2562"/>
      <c r="F2562"/>
      <c r="G2562"/>
      <c r="H2562"/>
      <c r="I2562"/>
      <c r="J2562"/>
      <c r="K2562"/>
      <c r="L2562"/>
      <c r="M2562"/>
      <c r="N2562"/>
      <c r="O2562"/>
      <c r="P2562"/>
      <c r="Q2562"/>
      <c r="R2562"/>
      <c r="S2562"/>
      <c r="T2562"/>
      <c r="U2562"/>
      <c r="V2562"/>
      <c r="W2562"/>
      <c r="X2562"/>
      <c r="Y2562"/>
      <c r="Z2562"/>
      <c r="AA2562"/>
      <c r="AB2562"/>
      <c r="AC2562"/>
      <c r="AD2562"/>
      <c r="AE2562"/>
      <c r="AF2562"/>
      <c r="AG2562"/>
      <c r="AH2562"/>
    </row>
    <row r="2563" spans="2:34" s="7" customFormat="1">
      <c r="B2563"/>
      <c r="C2563"/>
      <c r="D2563"/>
      <c r="E2563"/>
      <c r="F2563"/>
      <c r="G2563"/>
      <c r="H2563"/>
      <c r="I2563"/>
      <c r="J2563"/>
      <c r="K2563"/>
      <c r="L2563"/>
      <c r="M2563"/>
      <c r="N2563"/>
      <c r="O2563"/>
      <c r="P2563"/>
      <c r="Q2563"/>
      <c r="R2563"/>
      <c r="S2563"/>
      <c r="T2563"/>
      <c r="U2563"/>
      <c r="V2563"/>
      <c r="W2563"/>
      <c r="X2563"/>
      <c r="Y2563"/>
      <c r="Z2563"/>
      <c r="AA2563"/>
      <c r="AB2563"/>
      <c r="AC2563"/>
      <c r="AD2563"/>
      <c r="AE2563"/>
      <c r="AF2563"/>
      <c r="AG2563"/>
      <c r="AH2563"/>
    </row>
    <row r="2564" spans="2:34" s="7" customFormat="1">
      <c r="B2564"/>
      <c r="C2564"/>
      <c r="D2564"/>
      <c r="E2564"/>
      <c r="F2564"/>
      <c r="G2564"/>
      <c r="H2564"/>
      <c r="I2564"/>
      <c r="J2564"/>
      <c r="K2564"/>
      <c r="L2564"/>
      <c r="M2564"/>
      <c r="N2564"/>
      <c r="O2564"/>
      <c r="P2564"/>
      <c r="Q2564"/>
      <c r="R2564"/>
      <c r="S2564"/>
      <c r="T2564"/>
      <c r="U2564"/>
      <c r="V2564"/>
      <c r="W2564"/>
      <c r="X2564"/>
      <c r="Y2564"/>
      <c r="Z2564"/>
      <c r="AA2564"/>
      <c r="AB2564"/>
      <c r="AC2564"/>
      <c r="AD2564"/>
      <c r="AE2564"/>
      <c r="AF2564"/>
      <c r="AG2564"/>
      <c r="AH2564"/>
    </row>
    <row r="2565" spans="2:34" s="7" customFormat="1">
      <c r="B2565"/>
      <c r="C2565"/>
      <c r="D2565"/>
      <c r="E2565"/>
      <c r="F2565"/>
      <c r="G2565"/>
      <c r="H2565"/>
      <c r="I2565"/>
      <c r="J2565"/>
      <c r="K2565"/>
      <c r="L2565"/>
      <c r="M2565"/>
      <c r="N2565"/>
      <c r="O2565"/>
      <c r="P2565"/>
      <c r="Q2565"/>
      <c r="R2565"/>
      <c r="S2565"/>
      <c r="T2565"/>
      <c r="U2565"/>
      <c r="V2565"/>
      <c r="W2565"/>
      <c r="X2565"/>
      <c r="Y2565"/>
      <c r="Z2565"/>
      <c r="AA2565"/>
      <c r="AB2565"/>
      <c r="AC2565"/>
      <c r="AD2565"/>
      <c r="AE2565"/>
      <c r="AF2565"/>
      <c r="AG2565"/>
      <c r="AH2565"/>
    </row>
    <row r="2566" spans="2:34" s="7" customFormat="1">
      <c r="B2566"/>
      <c r="C2566"/>
      <c r="D2566"/>
      <c r="E2566"/>
      <c r="F2566"/>
      <c r="G2566"/>
      <c r="H2566"/>
      <c r="I2566"/>
      <c r="J2566"/>
      <c r="K2566"/>
      <c r="L2566"/>
      <c r="M2566"/>
      <c r="N2566"/>
      <c r="O2566"/>
      <c r="P2566"/>
      <c r="Q2566"/>
      <c r="R2566"/>
      <c r="S2566"/>
      <c r="T2566"/>
      <c r="U2566"/>
      <c r="V2566"/>
      <c r="W2566"/>
      <c r="X2566"/>
      <c r="Y2566"/>
      <c r="Z2566"/>
      <c r="AA2566"/>
      <c r="AB2566"/>
      <c r="AC2566"/>
      <c r="AD2566"/>
      <c r="AE2566"/>
      <c r="AF2566"/>
      <c r="AG2566"/>
      <c r="AH2566"/>
    </row>
    <row r="2567" spans="2:34" s="7" customFormat="1">
      <c r="B2567"/>
      <c r="C2567"/>
      <c r="D2567"/>
      <c r="E2567"/>
      <c r="F2567"/>
      <c r="G2567"/>
      <c r="H2567"/>
      <c r="I2567"/>
      <c r="J2567"/>
      <c r="K2567"/>
      <c r="L2567"/>
      <c r="M2567"/>
      <c r="N2567"/>
      <c r="O2567"/>
      <c r="P2567"/>
      <c r="Q2567"/>
      <c r="R2567"/>
      <c r="S2567"/>
      <c r="T2567"/>
      <c r="U2567"/>
      <c r="V2567"/>
      <c r="W2567"/>
      <c r="X2567"/>
      <c r="Y2567"/>
      <c r="Z2567"/>
      <c r="AA2567"/>
      <c r="AB2567"/>
      <c r="AC2567"/>
      <c r="AD2567"/>
      <c r="AE2567"/>
      <c r="AF2567"/>
      <c r="AG2567"/>
      <c r="AH2567"/>
    </row>
    <row r="2568" spans="2:34" s="7" customFormat="1">
      <c r="B2568"/>
      <c r="C2568"/>
      <c r="D2568"/>
      <c r="E2568"/>
      <c r="F2568"/>
      <c r="G2568"/>
      <c r="H2568"/>
      <c r="I2568"/>
      <c r="J2568"/>
      <c r="K2568"/>
      <c r="L2568"/>
      <c r="M2568"/>
      <c r="N2568"/>
      <c r="O2568"/>
      <c r="P2568"/>
      <c r="Q2568"/>
      <c r="R2568"/>
      <c r="S2568"/>
      <c r="T2568"/>
      <c r="U2568"/>
      <c r="V2568"/>
      <c r="W2568"/>
      <c r="X2568"/>
      <c r="Y2568"/>
      <c r="Z2568"/>
      <c r="AA2568"/>
      <c r="AB2568"/>
      <c r="AC2568"/>
      <c r="AD2568"/>
      <c r="AE2568"/>
      <c r="AF2568"/>
      <c r="AG2568"/>
      <c r="AH2568"/>
    </row>
    <row r="2569" spans="2:34" s="7" customFormat="1">
      <c r="B2569"/>
      <c r="C2569"/>
      <c r="D2569"/>
      <c r="E2569"/>
      <c r="F2569"/>
      <c r="G2569"/>
      <c r="H2569"/>
      <c r="I2569"/>
      <c r="J2569"/>
      <c r="K2569"/>
      <c r="L2569"/>
      <c r="M2569"/>
      <c r="N2569"/>
      <c r="O2569"/>
      <c r="P2569"/>
      <c r="Q2569"/>
      <c r="R2569"/>
      <c r="S2569"/>
      <c r="T2569"/>
      <c r="U2569"/>
      <c r="V2569"/>
      <c r="W2569"/>
      <c r="X2569"/>
      <c r="Y2569"/>
      <c r="Z2569"/>
      <c r="AA2569"/>
      <c r="AB2569"/>
      <c r="AC2569"/>
      <c r="AD2569"/>
      <c r="AE2569"/>
      <c r="AF2569"/>
      <c r="AG2569"/>
      <c r="AH2569"/>
    </row>
    <row r="2570" spans="2:34" s="7" customFormat="1">
      <c r="B2570"/>
      <c r="C2570"/>
      <c r="D2570"/>
      <c r="E2570"/>
      <c r="F2570"/>
      <c r="G2570"/>
      <c r="H2570"/>
      <c r="I2570"/>
      <c r="J2570"/>
      <c r="K2570"/>
      <c r="L2570"/>
      <c r="M2570"/>
      <c r="N2570"/>
      <c r="O2570"/>
      <c r="P2570"/>
      <c r="Q2570"/>
      <c r="R2570"/>
      <c r="S2570"/>
      <c r="T2570"/>
      <c r="U2570"/>
      <c r="V2570"/>
      <c r="W2570"/>
      <c r="X2570"/>
      <c r="Y2570"/>
      <c r="Z2570"/>
      <c r="AA2570"/>
      <c r="AB2570"/>
      <c r="AC2570"/>
      <c r="AD2570"/>
      <c r="AE2570"/>
      <c r="AF2570"/>
      <c r="AG2570"/>
      <c r="AH2570"/>
    </row>
    <row r="2571" spans="2:34" s="7" customFormat="1">
      <c r="B2571"/>
      <c r="C2571"/>
      <c r="D2571"/>
      <c r="E2571"/>
      <c r="F2571"/>
      <c r="G2571"/>
      <c r="H2571"/>
      <c r="I2571"/>
      <c r="J2571"/>
      <c r="K2571"/>
      <c r="L2571"/>
      <c r="M2571"/>
      <c r="N2571"/>
      <c r="O2571"/>
      <c r="P2571"/>
      <c r="Q2571"/>
      <c r="R2571"/>
      <c r="S2571"/>
      <c r="T2571"/>
      <c r="U2571"/>
      <c r="V2571"/>
      <c r="W2571"/>
      <c r="X2571"/>
      <c r="Y2571"/>
      <c r="Z2571"/>
      <c r="AA2571"/>
      <c r="AB2571"/>
      <c r="AC2571"/>
      <c r="AD2571"/>
      <c r="AE2571"/>
      <c r="AF2571"/>
      <c r="AG2571"/>
      <c r="AH2571"/>
    </row>
    <row r="2572" spans="2:34" s="7" customFormat="1">
      <c r="B2572"/>
      <c r="C2572"/>
      <c r="D2572"/>
      <c r="E2572"/>
      <c r="F2572"/>
      <c r="G2572"/>
      <c r="H2572"/>
      <c r="I2572"/>
      <c r="J2572"/>
      <c r="K2572"/>
      <c r="L2572"/>
      <c r="M2572"/>
      <c r="N2572"/>
      <c r="O2572"/>
      <c r="P2572"/>
      <c r="Q2572"/>
      <c r="R2572"/>
      <c r="S2572"/>
      <c r="T2572"/>
      <c r="U2572"/>
      <c r="V2572"/>
      <c r="W2572"/>
      <c r="X2572"/>
      <c r="Y2572"/>
      <c r="Z2572"/>
      <c r="AA2572"/>
      <c r="AB2572"/>
      <c r="AC2572"/>
      <c r="AD2572"/>
      <c r="AE2572"/>
      <c r="AF2572"/>
      <c r="AG2572"/>
      <c r="AH2572"/>
    </row>
    <row r="2573" spans="2:34" s="7" customFormat="1">
      <c r="B2573"/>
      <c r="C2573"/>
      <c r="D2573"/>
      <c r="E2573"/>
      <c r="F2573"/>
      <c r="G2573"/>
      <c r="H2573"/>
      <c r="I2573"/>
      <c r="J2573"/>
      <c r="K2573"/>
      <c r="L2573"/>
      <c r="M2573"/>
      <c r="N2573"/>
      <c r="O2573"/>
      <c r="P2573"/>
      <c r="Q2573"/>
      <c r="R2573"/>
      <c r="S2573"/>
      <c r="T2573"/>
      <c r="U2573"/>
      <c r="V2573"/>
      <c r="W2573"/>
      <c r="X2573"/>
      <c r="Y2573"/>
      <c r="Z2573"/>
      <c r="AA2573"/>
      <c r="AB2573"/>
      <c r="AC2573"/>
      <c r="AD2573"/>
      <c r="AE2573"/>
      <c r="AF2573"/>
      <c r="AG2573"/>
      <c r="AH2573"/>
    </row>
    <row r="2574" spans="2:34" s="7" customFormat="1">
      <c r="B2574"/>
      <c r="C2574"/>
      <c r="D2574"/>
      <c r="E2574"/>
      <c r="F2574"/>
      <c r="G2574"/>
      <c r="H2574"/>
      <c r="I2574"/>
      <c r="J2574"/>
      <c r="K2574"/>
      <c r="L2574"/>
      <c r="M2574"/>
      <c r="N2574"/>
      <c r="O2574"/>
      <c r="P2574"/>
      <c r="Q2574"/>
      <c r="R2574"/>
      <c r="S2574"/>
      <c r="T2574"/>
      <c r="U2574"/>
      <c r="V2574"/>
      <c r="W2574"/>
      <c r="X2574"/>
      <c r="Y2574"/>
      <c r="Z2574"/>
      <c r="AA2574"/>
      <c r="AB2574"/>
      <c r="AC2574"/>
      <c r="AD2574"/>
      <c r="AE2574"/>
      <c r="AF2574"/>
      <c r="AG2574"/>
      <c r="AH2574"/>
    </row>
    <row r="2575" spans="2:34" s="7" customFormat="1">
      <c r="B2575"/>
      <c r="C2575"/>
      <c r="D2575"/>
      <c r="E2575"/>
      <c r="F2575"/>
      <c r="G2575"/>
      <c r="H2575"/>
      <c r="I2575"/>
      <c r="J2575"/>
      <c r="K2575"/>
      <c r="L2575"/>
      <c r="M2575"/>
      <c r="N2575"/>
      <c r="O2575"/>
      <c r="P2575"/>
      <c r="Q2575"/>
      <c r="R2575"/>
      <c r="S2575"/>
      <c r="T2575"/>
      <c r="U2575"/>
      <c r="V2575"/>
      <c r="W2575"/>
      <c r="X2575"/>
      <c r="Y2575"/>
      <c r="Z2575"/>
      <c r="AA2575"/>
      <c r="AB2575"/>
      <c r="AC2575"/>
      <c r="AD2575"/>
      <c r="AE2575"/>
      <c r="AF2575"/>
      <c r="AG2575"/>
      <c r="AH2575"/>
    </row>
    <row r="2576" spans="2:34" s="7" customFormat="1">
      <c r="B2576"/>
      <c r="C2576"/>
      <c r="D2576"/>
      <c r="E2576"/>
      <c r="F2576"/>
      <c r="G2576"/>
      <c r="H2576"/>
      <c r="I2576"/>
      <c r="J2576"/>
      <c r="K2576"/>
      <c r="L2576"/>
      <c r="M2576"/>
      <c r="N2576"/>
      <c r="O2576"/>
      <c r="P2576"/>
      <c r="Q2576"/>
      <c r="R2576"/>
      <c r="S2576"/>
      <c r="T2576"/>
      <c r="U2576"/>
      <c r="V2576"/>
      <c r="W2576"/>
      <c r="X2576"/>
      <c r="Y2576"/>
      <c r="Z2576"/>
      <c r="AA2576"/>
      <c r="AB2576"/>
      <c r="AC2576"/>
      <c r="AD2576"/>
      <c r="AE2576"/>
      <c r="AF2576"/>
      <c r="AG2576"/>
      <c r="AH2576"/>
    </row>
    <row r="2577" spans="2:34" s="7" customFormat="1">
      <c r="B2577"/>
      <c r="C2577"/>
      <c r="D2577"/>
      <c r="E2577"/>
      <c r="F2577"/>
      <c r="G2577"/>
      <c r="H2577"/>
      <c r="I2577"/>
      <c r="J2577"/>
      <c r="K2577"/>
      <c r="L2577"/>
      <c r="M2577"/>
      <c r="N2577"/>
      <c r="O2577"/>
      <c r="P2577"/>
      <c r="Q2577"/>
      <c r="R2577"/>
      <c r="S2577"/>
      <c r="T2577"/>
      <c r="U2577"/>
      <c r="V2577"/>
      <c r="W2577"/>
      <c r="X2577"/>
      <c r="Y2577"/>
      <c r="Z2577"/>
      <c r="AA2577"/>
      <c r="AB2577"/>
      <c r="AC2577"/>
      <c r="AD2577"/>
      <c r="AE2577"/>
      <c r="AF2577"/>
      <c r="AG2577"/>
      <c r="AH2577"/>
    </row>
    <row r="2578" spans="2:34" s="7" customFormat="1">
      <c r="B2578"/>
      <c r="C2578"/>
      <c r="D2578"/>
      <c r="E2578"/>
      <c r="F2578"/>
      <c r="G2578"/>
      <c r="H2578"/>
      <c r="I2578"/>
      <c r="J2578"/>
      <c r="K2578"/>
      <c r="L2578"/>
      <c r="M2578"/>
      <c r="N2578"/>
      <c r="O2578"/>
      <c r="P2578"/>
      <c r="Q2578"/>
      <c r="R2578"/>
      <c r="S2578"/>
      <c r="T2578"/>
      <c r="U2578"/>
      <c r="V2578"/>
      <c r="W2578"/>
      <c r="X2578"/>
      <c r="Y2578"/>
      <c r="Z2578"/>
      <c r="AA2578"/>
      <c r="AB2578"/>
      <c r="AC2578"/>
      <c r="AD2578"/>
      <c r="AE2578"/>
      <c r="AF2578"/>
      <c r="AG2578"/>
      <c r="AH2578"/>
    </row>
    <row r="2579" spans="2:34" s="7" customFormat="1">
      <c r="B2579"/>
      <c r="C2579"/>
      <c r="D2579"/>
      <c r="E2579"/>
      <c r="F2579"/>
      <c r="G2579"/>
      <c r="H2579"/>
      <c r="I2579"/>
      <c r="J2579"/>
      <c r="K2579"/>
      <c r="L2579"/>
      <c r="M2579"/>
      <c r="N2579"/>
      <c r="O2579"/>
      <c r="P2579"/>
      <c r="Q2579"/>
      <c r="R2579"/>
      <c r="S2579"/>
      <c r="T2579"/>
      <c r="U2579"/>
      <c r="V2579"/>
      <c r="W2579"/>
      <c r="X2579"/>
      <c r="Y2579"/>
      <c r="Z2579"/>
      <c r="AA2579"/>
      <c r="AB2579"/>
      <c r="AC2579"/>
      <c r="AD2579"/>
      <c r="AE2579"/>
      <c r="AF2579"/>
      <c r="AG2579"/>
      <c r="AH2579"/>
    </row>
    <row r="2580" spans="2:34" s="7" customFormat="1">
      <c r="B2580"/>
      <c r="C2580"/>
      <c r="D2580"/>
      <c r="E2580"/>
      <c r="F2580"/>
      <c r="G2580"/>
      <c r="H2580"/>
      <c r="I2580"/>
      <c r="J2580"/>
      <c r="K2580"/>
      <c r="L2580"/>
      <c r="M2580"/>
      <c r="N2580"/>
      <c r="O2580"/>
      <c r="P2580"/>
      <c r="Q2580"/>
      <c r="R2580"/>
      <c r="S2580"/>
      <c r="T2580"/>
      <c r="U2580"/>
      <c r="V2580"/>
      <c r="W2580"/>
      <c r="X2580"/>
      <c r="Y2580"/>
      <c r="Z2580"/>
      <c r="AA2580"/>
      <c r="AB2580"/>
      <c r="AC2580"/>
      <c r="AD2580"/>
      <c r="AE2580"/>
      <c r="AF2580"/>
      <c r="AG2580"/>
      <c r="AH2580"/>
    </row>
    <row r="2581" spans="2:34" s="7" customFormat="1">
      <c r="B2581"/>
      <c r="C2581"/>
      <c r="D2581"/>
      <c r="E2581"/>
      <c r="F2581"/>
      <c r="G2581"/>
      <c r="H2581"/>
      <c r="I2581"/>
      <c r="J2581"/>
      <c r="K2581"/>
      <c r="L2581"/>
      <c r="M2581"/>
      <c r="N2581"/>
      <c r="O2581"/>
      <c r="P2581"/>
      <c r="Q2581"/>
      <c r="R2581"/>
      <c r="S2581"/>
      <c r="T2581"/>
      <c r="U2581"/>
      <c r="V2581"/>
      <c r="W2581"/>
      <c r="X2581"/>
      <c r="Y2581"/>
      <c r="Z2581"/>
      <c r="AA2581"/>
      <c r="AB2581"/>
      <c r="AC2581"/>
      <c r="AD2581"/>
      <c r="AE2581"/>
      <c r="AF2581"/>
      <c r="AG2581"/>
      <c r="AH2581"/>
    </row>
    <row r="2582" spans="2:34" s="7" customFormat="1">
      <c r="B2582"/>
      <c r="C2582"/>
      <c r="D2582"/>
      <c r="E2582"/>
      <c r="F2582"/>
      <c r="G2582"/>
      <c r="H2582"/>
      <c r="I2582"/>
      <c r="J2582"/>
      <c r="K2582"/>
      <c r="L2582"/>
      <c r="M2582"/>
      <c r="N2582"/>
      <c r="O2582"/>
      <c r="P2582"/>
      <c r="Q2582"/>
      <c r="R2582"/>
      <c r="S2582"/>
      <c r="T2582"/>
      <c r="U2582"/>
      <c r="V2582"/>
      <c r="W2582"/>
      <c r="X2582"/>
      <c r="Y2582"/>
      <c r="Z2582"/>
      <c r="AA2582"/>
      <c r="AB2582"/>
      <c r="AC2582"/>
      <c r="AD2582"/>
      <c r="AE2582"/>
      <c r="AF2582"/>
      <c r="AG2582"/>
      <c r="AH2582"/>
    </row>
    <row r="2583" spans="2:34" s="7" customFormat="1">
      <c r="B2583"/>
      <c r="C2583"/>
      <c r="D2583"/>
      <c r="E2583"/>
      <c r="F2583"/>
      <c r="G2583"/>
      <c r="H2583"/>
      <c r="I2583"/>
      <c r="J2583"/>
      <c r="K2583"/>
      <c r="L2583"/>
      <c r="M2583"/>
      <c r="N2583"/>
      <c r="O2583"/>
      <c r="P2583"/>
      <c r="Q2583"/>
      <c r="R2583"/>
      <c r="S2583"/>
      <c r="T2583"/>
      <c r="U2583"/>
      <c r="V2583"/>
      <c r="W2583"/>
      <c r="X2583"/>
      <c r="Y2583"/>
      <c r="Z2583"/>
      <c r="AA2583"/>
      <c r="AB2583"/>
      <c r="AC2583"/>
      <c r="AD2583"/>
      <c r="AE2583"/>
      <c r="AF2583"/>
      <c r="AG2583"/>
      <c r="AH2583"/>
    </row>
    <row r="2584" spans="2:34" s="7" customFormat="1">
      <c r="B2584"/>
      <c r="C2584"/>
      <c r="D2584"/>
      <c r="E2584"/>
      <c r="F2584"/>
      <c r="G2584"/>
      <c r="H2584"/>
      <c r="I2584"/>
      <c r="J2584"/>
      <c r="K2584"/>
      <c r="L2584"/>
      <c r="M2584"/>
      <c r="N2584"/>
      <c r="O2584"/>
      <c r="P2584"/>
      <c r="Q2584"/>
      <c r="R2584"/>
      <c r="S2584"/>
      <c r="T2584"/>
      <c r="U2584"/>
      <c r="V2584"/>
      <c r="W2584"/>
      <c r="X2584"/>
      <c r="Y2584"/>
      <c r="Z2584"/>
      <c r="AA2584"/>
      <c r="AB2584"/>
      <c r="AC2584"/>
      <c r="AD2584"/>
      <c r="AE2584"/>
      <c r="AF2584"/>
      <c r="AG2584"/>
      <c r="AH2584"/>
    </row>
    <row r="2585" spans="2:34" s="7" customFormat="1">
      <c r="B2585"/>
      <c r="C2585"/>
      <c r="D2585"/>
      <c r="E2585"/>
      <c r="F2585"/>
      <c r="G2585"/>
      <c r="H2585"/>
      <c r="I2585"/>
      <c r="J2585"/>
      <c r="K2585"/>
      <c r="L2585"/>
      <c r="M2585"/>
      <c r="N2585"/>
      <c r="O2585"/>
      <c r="P2585"/>
      <c r="Q2585"/>
      <c r="R2585"/>
      <c r="S2585"/>
      <c r="T2585"/>
      <c r="U2585"/>
      <c r="V2585"/>
      <c r="W2585"/>
      <c r="X2585"/>
      <c r="Y2585"/>
      <c r="Z2585"/>
      <c r="AA2585"/>
      <c r="AB2585"/>
      <c r="AC2585"/>
      <c r="AD2585"/>
      <c r="AE2585"/>
      <c r="AF2585"/>
      <c r="AG2585"/>
      <c r="AH2585"/>
    </row>
    <row r="2586" spans="2:34" s="7" customFormat="1">
      <c r="B2586"/>
      <c r="C2586"/>
      <c r="D2586"/>
      <c r="E2586"/>
      <c r="F2586"/>
      <c r="G2586"/>
      <c r="H2586"/>
      <c r="I2586"/>
      <c r="J2586"/>
      <c r="K2586"/>
      <c r="L2586"/>
      <c r="M2586"/>
      <c r="N2586"/>
      <c r="O2586"/>
      <c r="P2586"/>
      <c r="Q2586"/>
      <c r="R2586"/>
      <c r="S2586"/>
      <c r="T2586"/>
      <c r="U2586"/>
      <c r="V2586"/>
      <c r="W2586"/>
      <c r="X2586"/>
      <c r="Y2586"/>
      <c r="Z2586"/>
      <c r="AA2586"/>
      <c r="AB2586"/>
      <c r="AC2586"/>
      <c r="AD2586"/>
      <c r="AE2586"/>
      <c r="AF2586"/>
      <c r="AG2586"/>
      <c r="AH2586"/>
    </row>
    <row r="2587" spans="2:34" s="7" customFormat="1">
      <c r="B2587"/>
      <c r="C2587"/>
      <c r="D2587"/>
      <c r="E2587"/>
      <c r="F2587"/>
      <c r="G2587"/>
      <c r="H2587"/>
      <c r="I2587"/>
      <c r="J2587"/>
      <c r="K2587"/>
      <c r="L2587"/>
      <c r="M2587"/>
      <c r="N2587"/>
      <c r="O2587"/>
      <c r="P2587"/>
      <c r="Q2587"/>
      <c r="R2587"/>
      <c r="S2587"/>
      <c r="T2587"/>
      <c r="U2587"/>
      <c r="V2587"/>
      <c r="W2587"/>
      <c r="X2587"/>
      <c r="Y2587"/>
      <c r="Z2587"/>
      <c r="AA2587"/>
      <c r="AB2587"/>
      <c r="AC2587"/>
      <c r="AD2587"/>
      <c r="AE2587"/>
      <c r="AF2587"/>
      <c r="AG2587"/>
      <c r="AH2587"/>
    </row>
    <row r="2588" spans="2:34" s="7" customFormat="1">
      <c r="B2588"/>
      <c r="C2588"/>
      <c r="D2588"/>
      <c r="E2588"/>
      <c r="F2588"/>
      <c r="G2588"/>
      <c r="H2588"/>
      <c r="I2588"/>
      <c r="J2588"/>
      <c r="K2588"/>
      <c r="L2588"/>
      <c r="M2588"/>
      <c r="N2588"/>
      <c r="O2588"/>
      <c r="P2588"/>
      <c r="Q2588"/>
      <c r="R2588"/>
      <c r="S2588"/>
      <c r="T2588"/>
      <c r="U2588"/>
      <c r="V2588"/>
      <c r="W2588"/>
      <c r="X2588"/>
      <c r="Y2588"/>
      <c r="Z2588"/>
      <c r="AA2588"/>
      <c r="AB2588"/>
      <c r="AC2588"/>
      <c r="AD2588"/>
      <c r="AE2588"/>
      <c r="AF2588"/>
      <c r="AG2588"/>
      <c r="AH2588"/>
    </row>
    <row r="2589" spans="2:34" s="7" customFormat="1">
      <c r="B2589"/>
      <c r="C2589"/>
      <c r="D2589"/>
      <c r="E2589"/>
      <c r="F2589"/>
      <c r="G2589"/>
      <c r="H2589"/>
      <c r="I2589"/>
      <c r="J2589"/>
      <c r="K2589"/>
      <c r="L2589"/>
      <c r="M2589"/>
      <c r="N2589"/>
      <c r="O2589"/>
      <c r="P2589"/>
      <c r="Q2589"/>
      <c r="R2589"/>
      <c r="S2589"/>
      <c r="T2589"/>
      <c r="U2589"/>
      <c r="V2589"/>
      <c r="W2589"/>
      <c r="X2589"/>
      <c r="Y2589"/>
      <c r="Z2589"/>
      <c r="AA2589"/>
      <c r="AB2589"/>
      <c r="AC2589"/>
      <c r="AD2589"/>
      <c r="AE2589"/>
      <c r="AF2589"/>
      <c r="AG2589"/>
      <c r="AH2589"/>
    </row>
    <row r="2590" spans="2:34" s="7" customFormat="1">
      <c r="B2590"/>
      <c r="C2590"/>
      <c r="D2590"/>
      <c r="E2590"/>
      <c r="F2590"/>
      <c r="G2590"/>
      <c r="H2590"/>
      <c r="I2590"/>
      <c r="J2590"/>
      <c r="K2590"/>
      <c r="L2590"/>
      <c r="M2590"/>
      <c r="N2590"/>
      <c r="O2590"/>
      <c r="P2590"/>
      <c r="Q2590"/>
      <c r="R2590"/>
      <c r="S2590"/>
      <c r="T2590"/>
      <c r="U2590"/>
      <c r="V2590"/>
      <c r="W2590"/>
      <c r="X2590"/>
      <c r="Y2590"/>
      <c r="Z2590"/>
      <c r="AA2590"/>
      <c r="AB2590"/>
      <c r="AC2590"/>
      <c r="AD2590"/>
      <c r="AE2590"/>
      <c r="AF2590"/>
      <c r="AG2590"/>
      <c r="AH2590"/>
    </row>
    <row r="2591" spans="2:34" s="7" customFormat="1">
      <c r="B2591"/>
      <c r="C2591"/>
      <c r="D2591"/>
      <c r="E2591"/>
      <c r="F2591"/>
      <c r="G2591"/>
      <c r="H2591"/>
      <c r="I2591"/>
      <c r="J2591"/>
      <c r="K2591"/>
      <c r="L2591"/>
      <c r="M2591"/>
      <c r="N2591"/>
      <c r="O2591"/>
      <c r="P2591"/>
      <c r="Q2591"/>
      <c r="R2591"/>
      <c r="S2591"/>
      <c r="T2591"/>
      <c r="U2591"/>
      <c r="V2591"/>
      <c r="W2591"/>
      <c r="X2591"/>
      <c r="Y2591"/>
      <c r="Z2591"/>
      <c r="AA2591"/>
      <c r="AB2591"/>
      <c r="AC2591"/>
      <c r="AD2591"/>
      <c r="AE2591"/>
      <c r="AF2591"/>
      <c r="AG2591"/>
      <c r="AH2591"/>
    </row>
    <row r="2592" spans="2:34" s="7" customFormat="1">
      <c r="B2592"/>
      <c r="C2592"/>
      <c r="D2592"/>
      <c r="E2592"/>
      <c r="F2592"/>
      <c r="G2592"/>
      <c r="H2592"/>
      <c r="I2592"/>
      <c r="J2592"/>
      <c r="K2592"/>
      <c r="L2592"/>
      <c r="M2592"/>
      <c r="N2592"/>
      <c r="O2592"/>
      <c r="P2592"/>
      <c r="Q2592"/>
      <c r="R2592"/>
      <c r="S2592"/>
      <c r="T2592"/>
      <c r="U2592"/>
      <c r="V2592"/>
      <c r="W2592"/>
      <c r="X2592"/>
      <c r="Y2592"/>
      <c r="Z2592"/>
      <c r="AA2592"/>
      <c r="AB2592"/>
      <c r="AC2592"/>
      <c r="AD2592"/>
      <c r="AE2592"/>
      <c r="AF2592"/>
      <c r="AG2592"/>
      <c r="AH2592"/>
    </row>
    <row r="2593" spans="2:34" s="7" customFormat="1">
      <c r="B2593"/>
      <c r="C2593"/>
      <c r="D2593"/>
      <c r="E2593"/>
      <c r="F2593"/>
      <c r="G2593"/>
      <c r="H2593"/>
      <c r="I2593"/>
      <c r="J2593"/>
      <c r="K2593"/>
      <c r="L2593"/>
      <c r="M2593"/>
      <c r="N2593"/>
      <c r="O2593"/>
      <c r="P2593"/>
      <c r="Q2593"/>
      <c r="R2593"/>
      <c r="S2593"/>
      <c r="T2593"/>
      <c r="U2593"/>
      <c r="V2593"/>
      <c r="W2593"/>
      <c r="X2593"/>
      <c r="Y2593"/>
      <c r="Z2593"/>
      <c r="AA2593"/>
      <c r="AB2593"/>
      <c r="AC2593"/>
      <c r="AD2593"/>
      <c r="AE2593"/>
      <c r="AF2593"/>
      <c r="AG2593"/>
      <c r="AH2593"/>
    </row>
    <row r="2594" spans="2:34" s="7" customFormat="1">
      <c r="B2594"/>
      <c r="C2594"/>
      <c r="D2594"/>
      <c r="E2594"/>
      <c r="F2594"/>
      <c r="G2594"/>
      <c r="H2594"/>
      <c r="I2594"/>
      <c r="J2594"/>
      <c r="K2594"/>
      <c r="L2594"/>
      <c r="M2594"/>
      <c r="N2594"/>
      <c r="O2594"/>
      <c r="P2594"/>
      <c r="Q2594"/>
      <c r="R2594"/>
      <c r="S2594"/>
      <c r="T2594"/>
      <c r="U2594"/>
      <c r="V2594"/>
      <c r="W2594"/>
      <c r="X2594"/>
      <c r="Y2594"/>
      <c r="Z2594"/>
      <c r="AA2594"/>
      <c r="AB2594"/>
      <c r="AC2594"/>
      <c r="AD2594"/>
      <c r="AE2594"/>
      <c r="AF2594"/>
      <c r="AG2594"/>
      <c r="AH2594"/>
    </row>
    <row r="2595" spans="2:34" s="7" customFormat="1">
      <c r="B2595"/>
      <c r="C2595"/>
      <c r="D2595"/>
      <c r="E2595"/>
      <c r="F2595"/>
      <c r="G2595"/>
      <c r="H2595"/>
      <c r="I2595"/>
      <c r="J2595"/>
      <c r="K2595"/>
      <c r="L2595"/>
      <c r="M2595"/>
      <c r="N2595"/>
      <c r="O2595"/>
      <c r="P2595"/>
      <c r="Q2595"/>
      <c r="R2595"/>
      <c r="S2595"/>
      <c r="T2595"/>
      <c r="U2595"/>
      <c r="V2595"/>
      <c r="W2595"/>
      <c r="X2595"/>
      <c r="Y2595"/>
      <c r="Z2595"/>
      <c r="AA2595"/>
      <c r="AB2595"/>
      <c r="AC2595"/>
      <c r="AD2595"/>
      <c r="AE2595"/>
      <c r="AF2595"/>
      <c r="AG2595"/>
      <c r="AH2595"/>
    </row>
    <row r="2596" spans="2:34" s="7" customFormat="1">
      <c r="B2596"/>
      <c r="C2596"/>
      <c r="D2596"/>
      <c r="E2596"/>
      <c r="F2596"/>
      <c r="G2596"/>
      <c r="H2596"/>
      <c r="I2596"/>
      <c r="J2596"/>
      <c r="K2596"/>
      <c r="L2596"/>
      <c r="M2596"/>
      <c r="N2596"/>
      <c r="O2596"/>
      <c r="P2596"/>
      <c r="Q2596"/>
      <c r="R2596"/>
      <c r="S2596"/>
      <c r="T2596"/>
      <c r="U2596"/>
      <c r="V2596"/>
      <c r="W2596"/>
      <c r="X2596"/>
      <c r="Y2596"/>
      <c r="Z2596"/>
      <c r="AA2596"/>
      <c r="AB2596"/>
      <c r="AC2596"/>
      <c r="AD2596"/>
      <c r="AE2596"/>
      <c r="AF2596"/>
      <c r="AG2596"/>
      <c r="AH2596"/>
    </row>
    <row r="2597" spans="2:34" s="7" customFormat="1">
      <c r="B2597"/>
      <c r="C2597"/>
      <c r="D2597"/>
      <c r="E2597"/>
      <c r="F2597"/>
      <c r="G2597"/>
      <c r="H2597"/>
      <c r="I2597"/>
      <c r="J2597"/>
      <c r="K2597"/>
      <c r="L2597"/>
      <c r="M2597"/>
      <c r="N2597"/>
      <c r="O2597"/>
      <c r="P2597"/>
      <c r="Q2597"/>
      <c r="R2597"/>
      <c r="S2597"/>
      <c r="T2597"/>
      <c r="U2597"/>
      <c r="V2597"/>
      <c r="W2597"/>
      <c r="X2597"/>
      <c r="Y2597"/>
      <c r="Z2597"/>
      <c r="AA2597"/>
      <c r="AB2597"/>
      <c r="AC2597"/>
      <c r="AD2597"/>
      <c r="AE2597"/>
      <c r="AF2597"/>
      <c r="AG2597"/>
      <c r="AH2597"/>
    </row>
    <row r="2598" spans="2:34" s="7" customFormat="1">
      <c r="B2598"/>
      <c r="C2598"/>
      <c r="D2598"/>
      <c r="E2598"/>
      <c r="F2598"/>
      <c r="G2598"/>
      <c r="H2598"/>
      <c r="I2598"/>
      <c r="J2598"/>
      <c r="K2598"/>
      <c r="L2598"/>
      <c r="M2598"/>
      <c r="N2598"/>
      <c r="O2598"/>
      <c r="P2598"/>
      <c r="Q2598"/>
      <c r="R2598"/>
      <c r="S2598"/>
      <c r="T2598"/>
      <c r="U2598"/>
      <c r="V2598"/>
      <c r="W2598"/>
      <c r="X2598"/>
      <c r="Y2598"/>
      <c r="Z2598"/>
      <c r="AA2598"/>
      <c r="AB2598"/>
      <c r="AC2598"/>
      <c r="AD2598"/>
      <c r="AE2598"/>
      <c r="AF2598"/>
      <c r="AG2598"/>
      <c r="AH2598"/>
    </row>
    <row r="2599" spans="2:34" s="7" customFormat="1">
      <c r="B2599"/>
      <c r="C2599"/>
      <c r="D2599"/>
      <c r="E2599"/>
      <c r="F2599"/>
      <c r="G2599"/>
      <c r="H2599"/>
      <c r="I2599"/>
      <c r="J2599"/>
      <c r="K2599"/>
      <c r="L2599"/>
      <c r="M2599"/>
      <c r="N2599"/>
      <c r="O2599"/>
      <c r="P2599"/>
      <c r="Q2599"/>
      <c r="R2599"/>
      <c r="S2599"/>
      <c r="T2599"/>
      <c r="U2599"/>
      <c r="V2599"/>
      <c r="W2599"/>
      <c r="X2599"/>
      <c r="Y2599"/>
      <c r="Z2599"/>
      <c r="AA2599"/>
      <c r="AB2599"/>
      <c r="AC2599"/>
      <c r="AD2599"/>
      <c r="AE2599"/>
      <c r="AF2599"/>
      <c r="AG2599"/>
      <c r="AH2599"/>
    </row>
    <row r="2600" spans="2:34" s="7" customFormat="1">
      <c r="B2600"/>
      <c r="C2600"/>
      <c r="D2600"/>
      <c r="E2600"/>
      <c r="F2600"/>
      <c r="G2600"/>
      <c r="H2600"/>
      <c r="I2600"/>
      <c r="J2600"/>
      <c r="K2600"/>
      <c r="L2600"/>
      <c r="M2600"/>
      <c r="N2600"/>
      <c r="O2600"/>
      <c r="P2600"/>
      <c r="Q2600"/>
      <c r="R2600"/>
      <c r="S2600"/>
      <c r="T2600"/>
      <c r="U2600"/>
      <c r="V2600"/>
      <c r="W2600"/>
      <c r="X2600"/>
      <c r="Y2600"/>
      <c r="Z2600"/>
      <c r="AA2600"/>
      <c r="AB2600"/>
      <c r="AC2600"/>
      <c r="AD2600"/>
      <c r="AE2600"/>
      <c r="AF2600"/>
      <c r="AG2600"/>
      <c r="AH2600"/>
    </row>
    <row r="2601" spans="2:34" s="7" customFormat="1">
      <c r="B2601"/>
      <c r="C2601"/>
      <c r="D2601"/>
      <c r="E2601"/>
      <c r="F2601"/>
      <c r="G2601"/>
      <c r="H2601"/>
      <c r="I2601"/>
      <c r="J2601"/>
      <c r="K2601"/>
      <c r="L2601"/>
      <c r="M2601"/>
      <c r="N2601"/>
      <c r="O2601"/>
      <c r="P2601"/>
      <c r="Q2601"/>
      <c r="R2601"/>
      <c r="S2601"/>
      <c r="T2601"/>
      <c r="U2601"/>
      <c r="V2601"/>
      <c r="W2601"/>
      <c r="X2601"/>
      <c r="Y2601"/>
      <c r="Z2601"/>
      <c r="AA2601"/>
      <c r="AB2601"/>
      <c r="AC2601"/>
      <c r="AD2601"/>
      <c r="AE2601"/>
      <c r="AF2601"/>
      <c r="AG2601"/>
      <c r="AH2601"/>
    </row>
    <row r="2602" spans="2:34" s="7" customFormat="1">
      <c r="B2602"/>
      <c r="C2602"/>
      <c r="D2602"/>
      <c r="E2602"/>
      <c r="F2602"/>
      <c r="G2602"/>
      <c r="H2602"/>
      <c r="I2602"/>
      <c r="J2602"/>
      <c r="K2602"/>
      <c r="L2602"/>
      <c r="M2602"/>
      <c r="N2602"/>
      <c r="O2602"/>
      <c r="P2602"/>
      <c r="Q2602"/>
      <c r="R2602"/>
      <c r="S2602"/>
      <c r="T2602"/>
      <c r="U2602"/>
      <c r="V2602"/>
      <c r="W2602"/>
      <c r="X2602"/>
      <c r="Y2602"/>
      <c r="Z2602"/>
      <c r="AA2602"/>
      <c r="AB2602"/>
      <c r="AC2602"/>
      <c r="AD2602"/>
      <c r="AE2602"/>
      <c r="AF2602"/>
      <c r="AG2602"/>
      <c r="AH2602"/>
    </row>
    <row r="2603" spans="2:34" s="7" customFormat="1">
      <c r="B2603"/>
      <c r="C2603"/>
      <c r="D2603"/>
      <c r="E2603"/>
      <c r="F2603"/>
      <c r="G2603"/>
      <c r="H2603"/>
      <c r="I2603"/>
      <c r="J2603"/>
      <c r="K2603"/>
      <c r="L2603"/>
      <c r="M2603"/>
      <c r="N2603"/>
      <c r="O2603"/>
      <c r="P2603"/>
      <c r="Q2603"/>
      <c r="R2603"/>
      <c r="S2603"/>
      <c r="T2603"/>
      <c r="U2603"/>
      <c r="V2603"/>
      <c r="W2603"/>
      <c r="X2603"/>
      <c r="Y2603"/>
      <c r="Z2603"/>
      <c r="AA2603"/>
      <c r="AB2603"/>
      <c r="AC2603"/>
      <c r="AD2603"/>
      <c r="AE2603"/>
      <c r="AF2603"/>
      <c r="AG2603"/>
      <c r="AH2603"/>
    </row>
    <row r="2604" spans="2:34" s="7" customFormat="1">
      <c r="B2604"/>
      <c r="C2604"/>
      <c r="D2604"/>
      <c r="E2604"/>
      <c r="F2604"/>
      <c r="G2604"/>
      <c r="H2604"/>
      <c r="I2604"/>
      <c r="J2604"/>
      <c r="K2604"/>
      <c r="L2604"/>
      <c r="M2604"/>
      <c r="N2604"/>
      <c r="O2604"/>
      <c r="P2604"/>
      <c r="Q2604"/>
      <c r="R2604"/>
      <c r="S2604"/>
      <c r="T2604"/>
      <c r="U2604"/>
      <c r="V2604"/>
      <c r="W2604"/>
      <c r="X2604"/>
      <c r="Y2604"/>
      <c r="Z2604"/>
      <c r="AA2604"/>
      <c r="AB2604"/>
      <c r="AC2604"/>
      <c r="AD2604"/>
      <c r="AE2604"/>
      <c r="AF2604"/>
      <c r="AG2604"/>
      <c r="AH2604"/>
    </row>
    <row r="2605" spans="2:34" s="7" customFormat="1">
      <c r="B2605"/>
      <c r="C2605"/>
      <c r="D2605"/>
      <c r="E2605"/>
      <c r="F2605"/>
      <c r="G2605"/>
      <c r="H2605"/>
      <c r="I2605"/>
      <c r="J2605"/>
      <c r="K2605"/>
      <c r="L2605"/>
      <c r="M2605"/>
      <c r="N2605"/>
      <c r="O2605"/>
      <c r="P2605"/>
      <c r="Q2605"/>
      <c r="R2605"/>
      <c r="S2605"/>
      <c r="T2605"/>
      <c r="U2605"/>
      <c r="V2605"/>
      <c r="W2605"/>
      <c r="X2605"/>
      <c r="Y2605"/>
      <c r="Z2605"/>
      <c r="AA2605"/>
      <c r="AB2605"/>
      <c r="AC2605"/>
      <c r="AD2605"/>
      <c r="AE2605"/>
      <c r="AF2605"/>
      <c r="AG2605"/>
      <c r="AH2605"/>
    </row>
    <row r="2606" spans="2:34" s="7" customFormat="1">
      <c r="B2606"/>
      <c r="C2606"/>
      <c r="D2606"/>
      <c r="E2606"/>
      <c r="F2606"/>
      <c r="G2606"/>
      <c r="H2606"/>
      <c r="I2606"/>
      <c r="J2606"/>
      <c r="K2606"/>
      <c r="L2606"/>
      <c r="M2606"/>
      <c r="N2606"/>
      <c r="O2606"/>
      <c r="P2606"/>
      <c r="Q2606"/>
      <c r="R2606"/>
      <c r="S2606"/>
      <c r="T2606"/>
      <c r="U2606"/>
      <c r="V2606"/>
      <c r="W2606"/>
      <c r="X2606"/>
      <c r="Y2606"/>
      <c r="Z2606"/>
      <c r="AA2606"/>
      <c r="AB2606"/>
      <c r="AC2606"/>
      <c r="AD2606"/>
      <c r="AE2606"/>
      <c r="AF2606"/>
      <c r="AG2606"/>
      <c r="AH2606"/>
    </row>
    <row r="2607" spans="2:34" s="7" customFormat="1">
      <c r="B2607"/>
      <c r="C2607"/>
      <c r="D2607"/>
      <c r="E2607"/>
      <c r="F2607"/>
      <c r="G2607"/>
      <c r="H2607"/>
      <c r="I2607"/>
      <c r="J2607"/>
      <c r="K2607"/>
      <c r="L2607"/>
      <c r="M2607"/>
      <c r="N2607"/>
      <c r="O2607"/>
      <c r="P2607"/>
      <c r="Q2607"/>
      <c r="R2607"/>
      <c r="S2607"/>
      <c r="T2607"/>
      <c r="U2607"/>
      <c r="V2607"/>
      <c r="W2607"/>
      <c r="X2607"/>
      <c r="Y2607"/>
      <c r="Z2607"/>
      <c r="AA2607"/>
      <c r="AB2607"/>
      <c r="AC2607"/>
      <c r="AD2607"/>
      <c r="AE2607"/>
      <c r="AF2607"/>
      <c r="AG2607"/>
      <c r="AH2607"/>
    </row>
    <row r="2608" spans="2:34" s="7" customFormat="1">
      <c r="B2608"/>
      <c r="C2608"/>
      <c r="D2608"/>
      <c r="E2608"/>
      <c r="F2608"/>
      <c r="G2608"/>
      <c r="H2608"/>
      <c r="I2608"/>
      <c r="J2608"/>
      <c r="K2608"/>
      <c r="L2608"/>
      <c r="M2608"/>
      <c r="N2608"/>
      <c r="O2608"/>
      <c r="P2608"/>
      <c r="Q2608"/>
      <c r="R2608"/>
      <c r="S2608"/>
      <c r="T2608"/>
      <c r="U2608"/>
      <c r="V2608"/>
      <c r="W2608"/>
      <c r="X2608"/>
      <c r="Y2608"/>
      <c r="Z2608"/>
      <c r="AA2608"/>
      <c r="AB2608"/>
      <c r="AC2608"/>
      <c r="AD2608"/>
      <c r="AE2608"/>
      <c r="AF2608"/>
      <c r="AG2608"/>
      <c r="AH2608"/>
    </row>
    <row r="2609" spans="2:34" s="7" customFormat="1">
      <c r="B2609"/>
      <c r="C2609"/>
      <c r="D2609"/>
      <c r="E2609"/>
      <c r="F2609"/>
      <c r="G2609"/>
      <c r="H2609"/>
      <c r="I2609"/>
      <c r="J2609"/>
      <c r="K2609"/>
      <c r="L2609"/>
      <c r="M2609"/>
      <c r="N2609"/>
      <c r="O2609"/>
      <c r="P2609"/>
      <c r="Q2609"/>
      <c r="R2609"/>
      <c r="S2609"/>
      <c r="T2609"/>
      <c r="U2609"/>
      <c r="V2609"/>
      <c r="W2609"/>
      <c r="X2609"/>
      <c r="Y2609"/>
      <c r="Z2609"/>
      <c r="AA2609"/>
      <c r="AB2609"/>
      <c r="AC2609"/>
      <c r="AD2609"/>
      <c r="AE2609"/>
      <c r="AF2609"/>
      <c r="AG2609"/>
      <c r="AH2609"/>
    </row>
    <row r="2610" spans="2:34" s="7" customFormat="1">
      <c r="B2610"/>
      <c r="C2610"/>
      <c r="D2610"/>
      <c r="E2610"/>
      <c r="F2610"/>
      <c r="G2610"/>
      <c r="H2610"/>
      <c r="I2610"/>
      <c r="J2610"/>
      <c r="K2610"/>
      <c r="L2610"/>
      <c r="M2610"/>
      <c r="N2610"/>
      <c r="O2610"/>
      <c r="P2610"/>
      <c r="Q2610"/>
      <c r="R2610"/>
      <c r="S2610"/>
      <c r="T2610"/>
      <c r="U2610"/>
      <c r="V2610"/>
      <c r="W2610"/>
      <c r="X2610"/>
      <c r="Y2610"/>
      <c r="Z2610"/>
      <c r="AA2610"/>
      <c r="AB2610"/>
      <c r="AC2610"/>
      <c r="AD2610"/>
      <c r="AE2610"/>
      <c r="AF2610"/>
      <c r="AG2610"/>
      <c r="AH2610"/>
    </row>
    <row r="2611" spans="2:34" s="7" customFormat="1">
      <c r="B2611"/>
      <c r="C2611"/>
      <c r="D2611"/>
      <c r="E2611"/>
      <c r="F2611"/>
      <c r="G2611"/>
      <c r="H2611"/>
      <c r="I2611"/>
      <c r="J2611"/>
      <c r="K2611"/>
      <c r="L2611"/>
      <c r="M2611"/>
      <c r="N2611"/>
      <c r="O2611"/>
      <c r="P2611"/>
      <c r="Q2611"/>
      <c r="R2611"/>
      <c r="S2611"/>
      <c r="T2611"/>
      <c r="U2611"/>
      <c r="V2611"/>
      <c r="W2611"/>
      <c r="X2611"/>
      <c r="Y2611"/>
      <c r="Z2611"/>
      <c r="AA2611"/>
      <c r="AB2611"/>
      <c r="AC2611"/>
      <c r="AD2611"/>
      <c r="AE2611"/>
      <c r="AF2611"/>
      <c r="AG2611"/>
      <c r="AH2611"/>
    </row>
    <row r="2612" spans="2:34" s="7" customFormat="1">
      <c r="B2612"/>
      <c r="C2612"/>
      <c r="D2612"/>
      <c r="E2612"/>
      <c r="F2612"/>
      <c r="G2612"/>
      <c r="H2612"/>
      <c r="I2612"/>
      <c r="J2612"/>
      <c r="K2612"/>
      <c r="L2612"/>
      <c r="M2612"/>
      <c r="N2612"/>
      <c r="O2612"/>
      <c r="P2612"/>
      <c r="Q2612"/>
      <c r="R2612"/>
      <c r="S2612"/>
      <c r="T2612"/>
      <c r="U2612"/>
      <c r="V2612"/>
      <c r="W2612"/>
      <c r="X2612"/>
      <c r="Y2612"/>
      <c r="Z2612"/>
      <c r="AA2612"/>
      <c r="AB2612"/>
      <c r="AC2612"/>
      <c r="AD2612"/>
      <c r="AE2612"/>
      <c r="AF2612"/>
      <c r="AG2612"/>
      <c r="AH2612"/>
    </row>
    <row r="2613" spans="2:34" s="7" customFormat="1">
      <c r="B2613"/>
      <c r="C2613"/>
      <c r="D2613"/>
      <c r="E2613"/>
      <c r="F2613"/>
      <c r="G2613"/>
      <c r="H2613"/>
      <c r="I2613"/>
      <c r="J2613"/>
      <c r="K2613"/>
      <c r="L2613"/>
      <c r="M2613"/>
      <c r="N2613"/>
      <c r="O2613"/>
      <c r="P2613"/>
      <c r="Q2613"/>
      <c r="R2613"/>
      <c r="S2613"/>
      <c r="T2613"/>
      <c r="U2613"/>
      <c r="V2613"/>
      <c r="W2613"/>
      <c r="X2613"/>
      <c r="Y2613"/>
      <c r="Z2613"/>
      <c r="AA2613"/>
      <c r="AB2613"/>
      <c r="AC2613"/>
      <c r="AD2613"/>
      <c r="AE2613"/>
      <c r="AF2613"/>
      <c r="AG2613"/>
      <c r="AH2613"/>
    </row>
    <row r="2614" spans="2:34" s="7" customFormat="1">
      <c r="B2614"/>
      <c r="C2614"/>
      <c r="D2614"/>
      <c r="E2614"/>
      <c r="F2614"/>
      <c r="G2614"/>
      <c r="H2614"/>
      <c r="I2614"/>
      <c r="J2614"/>
      <c r="K2614"/>
      <c r="L2614"/>
      <c r="M2614"/>
      <c r="N2614"/>
      <c r="O2614"/>
      <c r="P2614"/>
      <c r="Q2614"/>
      <c r="R2614"/>
      <c r="S2614"/>
      <c r="T2614"/>
      <c r="U2614"/>
      <c r="V2614"/>
      <c r="W2614"/>
      <c r="X2614"/>
      <c r="Y2614"/>
      <c r="Z2614"/>
      <c r="AA2614"/>
      <c r="AB2614"/>
      <c r="AC2614"/>
      <c r="AD2614"/>
      <c r="AE2614"/>
      <c r="AF2614"/>
      <c r="AG2614"/>
      <c r="AH2614"/>
    </row>
    <row r="2615" spans="2:34" s="7" customFormat="1">
      <c r="B2615"/>
      <c r="C2615"/>
      <c r="D2615"/>
      <c r="E2615"/>
      <c r="F2615"/>
      <c r="G2615"/>
      <c r="H2615"/>
      <c r="I2615"/>
      <c r="J2615"/>
      <c r="K2615"/>
      <c r="L2615"/>
      <c r="M2615"/>
      <c r="N2615"/>
      <c r="O2615"/>
      <c r="P2615"/>
      <c r="Q2615"/>
      <c r="R2615"/>
      <c r="S2615"/>
      <c r="T2615"/>
      <c r="U2615"/>
      <c r="V2615"/>
      <c r="W2615"/>
      <c r="X2615"/>
      <c r="Y2615"/>
      <c r="Z2615"/>
      <c r="AA2615"/>
      <c r="AB2615"/>
      <c r="AC2615"/>
      <c r="AD2615"/>
      <c r="AE2615"/>
      <c r="AF2615"/>
      <c r="AG2615"/>
      <c r="AH2615"/>
    </row>
    <row r="2616" spans="2:34" s="7" customFormat="1">
      <c r="B2616"/>
      <c r="C2616"/>
      <c r="D2616"/>
      <c r="E2616"/>
      <c r="F2616"/>
      <c r="G2616"/>
      <c r="H2616"/>
      <c r="I2616"/>
      <c r="J2616"/>
      <c r="K2616"/>
      <c r="L2616"/>
      <c r="M2616"/>
      <c r="N2616"/>
      <c r="O2616"/>
      <c r="P2616"/>
      <c r="Q2616"/>
      <c r="R2616"/>
      <c r="S2616"/>
      <c r="T2616"/>
      <c r="U2616"/>
      <c r="V2616"/>
      <c r="W2616"/>
      <c r="X2616"/>
      <c r="Y2616"/>
      <c r="Z2616"/>
      <c r="AA2616"/>
      <c r="AB2616"/>
      <c r="AC2616"/>
      <c r="AD2616"/>
      <c r="AE2616"/>
      <c r="AF2616"/>
      <c r="AG2616"/>
      <c r="AH2616"/>
    </row>
    <row r="2617" spans="2:34" s="7" customFormat="1">
      <c r="B2617"/>
      <c r="C2617"/>
      <c r="D2617"/>
      <c r="E2617"/>
      <c r="F2617"/>
      <c r="G2617"/>
      <c r="H2617"/>
      <c r="I2617"/>
      <c r="J2617"/>
      <c r="K2617"/>
      <c r="L2617"/>
      <c r="M2617"/>
      <c r="N2617"/>
      <c r="O2617"/>
      <c r="P2617"/>
      <c r="Q2617"/>
      <c r="R2617"/>
      <c r="S2617"/>
      <c r="T2617"/>
      <c r="U2617"/>
      <c r="V2617"/>
      <c r="W2617"/>
      <c r="X2617"/>
      <c r="Y2617"/>
      <c r="Z2617"/>
      <c r="AA2617"/>
      <c r="AB2617"/>
      <c r="AC2617"/>
      <c r="AD2617"/>
      <c r="AE2617"/>
      <c r="AF2617"/>
      <c r="AG2617"/>
      <c r="AH2617"/>
    </row>
    <row r="2618" spans="2:34" s="7" customFormat="1">
      <c r="B2618"/>
      <c r="C2618"/>
      <c r="D2618"/>
      <c r="E2618"/>
      <c r="F2618"/>
      <c r="G2618"/>
      <c r="H2618"/>
      <c r="I2618"/>
      <c r="J2618"/>
      <c r="K2618"/>
      <c r="L2618"/>
      <c r="M2618"/>
      <c r="N2618"/>
      <c r="O2618"/>
      <c r="P2618"/>
      <c r="Q2618"/>
      <c r="R2618"/>
      <c r="S2618"/>
      <c r="T2618"/>
      <c r="U2618"/>
      <c r="V2618"/>
      <c r="W2618"/>
      <c r="X2618"/>
      <c r="Y2618"/>
      <c r="Z2618"/>
      <c r="AA2618"/>
      <c r="AB2618"/>
      <c r="AC2618"/>
      <c r="AD2618"/>
      <c r="AE2618"/>
      <c r="AF2618"/>
      <c r="AG2618"/>
      <c r="AH2618"/>
    </row>
    <row r="2619" spans="2:34" s="7" customFormat="1">
      <c r="B2619"/>
      <c r="C2619"/>
      <c r="D2619"/>
      <c r="E2619"/>
      <c r="F2619"/>
      <c r="G2619"/>
      <c r="H2619"/>
      <c r="I2619"/>
      <c r="J2619"/>
      <c r="K2619"/>
      <c r="L2619"/>
      <c r="M2619"/>
      <c r="N2619"/>
      <c r="O2619"/>
      <c r="P2619"/>
      <c r="Q2619"/>
      <c r="R2619"/>
      <c r="S2619"/>
      <c r="T2619"/>
      <c r="U2619"/>
      <c r="V2619"/>
      <c r="W2619"/>
      <c r="X2619"/>
      <c r="Y2619"/>
      <c r="Z2619"/>
      <c r="AA2619"/>
      <c r="AB2619"/>
      <c r="AC2619"/>
      <c r="AD2619"/>
      <c r="AE2619"/>
      <c r="AF2619"/>
      <c r="AG2619"/>
      <c r="AH2619"/>
    </row>
    <row r="2620" spans="2:34" s="7" customFormat="1">
      <c r="B2620"/>
      <c r="C2620"/>
      <c r="D2620"/>
      <c r="E2620"/>
      <c r="F2620"/>
      <c r="G2620"/>
      <c r="H2620"/>
      <c r="I2620"/>
      <c r="J2620"/>
      <c r="K2620"/>
      <c r="L2620"/>
      <c r="M2620"/>
      <c r="N2620"/>
      <c r="O2620"/>
      <c r="P2620"/>
      <c r="Q2620"/>
      <c r="R2620"/>
      <c r="S2620"/>
      <c r="T2620"/>
      <c r="U2620"/>
      <c r="V2620"/>
      <c r="W2620"/>
      <c r="X2620"/>
      <c r="Y2620"/>
      <c r="Z2620"/>
      <c r="AA2620"/>
      <c r="AB2620"/>
      <c r="AC2620"/>
      <c r="AD2620"/>
      <c r="AE2620"/>
      <c r="AF2620"/>
      <c r="AG2620"/>
      <c r="AH2620"/>
    </row>
    <row r="2621" spans="2:34" s="7" customFormat="1">
      <c r="B2621"/>
      <c r="C2621"/>
      <c r="D2621"/>
      <c r="E2621"/>
      <c r="F2621"/>
      <c r="G2621"/>
      <c r="H2621"/>
      <c r="I2621"/>
      <c r="J2621"/>
      <c r="K2621"/>
      <c r="L2621"/>
      <c r="M2621"/>
      <c r="N2621"/>
      <c r="O2621"/>
      <c r="P2621"/>
      <c r="Q2621"/>
      <c r="R2621"/>
      <c r="S2621"/>
      <c r="T2621"/>
      <c r="U2621"/>
      <c r="V2621"/>
      <c r="W2621"/>
      <c r="X2621"/>
      <c r="Y2621"/>
      <c r="Z2621"/>
      <c r="AA2621"/>
      <c r="AB2621"/>
      <c r="AC2621"/>
      <c r="AD2621"/>
      <c r="AE2621"/>
      <c r="AF2621"/>
      <c r="AG2621"/>
      <c r="AH2621"/>
    </row>
    <row r="2622" spans="2:34" s="7" customFormat="1">
      <c r="B2622"/>
      <c r="C2622"/>
      <c r="D2622"/>
      <c r="E2622"/>
      <c r="F2622"/>
      <c r="G2622"/>
      <c r="H2622"/>
      <c r="I2622"/>
      <c r="J2622"/>
      <c r="K2622"/>
      <c r="L2622"/>
      <c r="M2622"/>
      <c r="N2622"/>
      <c r="O2622"/>
      <c r="P2622"/>
      <c r="Q2622"/>
      <c r="R2622"/>
      <c r="S2622"/>
      <c r="T2622"/>
      <c r="U2622"/>
      <c r="V2622"/>
      <c r="W2622"/>
      <c r="X2622"/>
      <c r="Y2622"/>
      <c r="Z2622"/>
      <c r="AA2622"/>
      <c r="AB2622"/>
      <c r="AC2622"/>
      <c r="AD2622"/>
      <c r="AE2622"/>
      <c r="AF2622"/>
      <c r="AG2622"/>
      <c r="AH2622"/>
    </row>
    <row r="2623" spans="2:34" s="7" customFormat="1">
      <c r="B2623"/>
      <c r="C2623"/>
      <c r="D2623"/>
      <c r="E2623"/>
      <c r="F2623"/>
      <c r="G2623"/>
      <c r="H2623"/>
      <c r="I2623"/>
      <c r="J2623"/>
      <c r="K2623"/>
      <c r="L2623"/>
      <c r="M2623"/>
      <c r="N2623"/>
      <c r="O2623"/>
      <c r="P2623"/>
      <c r="Q2623"/>
      <c r="R2623"/>
      <c r="S2623"/>
      <c r="T2623"/>
      <c r="U2623"/>
      <c r="V2623"/>
      <c r="W2623"/>
      <c r="X2623"/>
      <c r="Y2623"/>
      <c r="Z2623"/>
      <c r="AA2623"/>
      <c r="AB2623"/>
      <c r="AC2623"/>
      <c r="AD2623"/>
      <c r="AE2623"/>
      <c r="AF2623"/>
      <c r="AG2623"/>
      <c r="AH2623"/>
    </row>
    <row r="2624" spans="2:34" s="7" customFormat="1">
      <c r="B2624"/>
      <c r="C2624"/>
      <c r="D2624"/>
      <c r="E2624"/>
      <c r="F2624"/>
      <c r="G2624"/>
      <c r="H2624"/>
      <c r="I2624"/>
      <c r="J2624"/>
      <c r="K2624"/>
      <c r="L2624"/>
      <c r="M2624"/>
      <c r="N2624"/>
      <c r="O2624"/>
      <c r="P2624"/>
      <c r="Q2624"/>
      <c r="R2624"/>
      <c r="S2624"/>
      <c r="T2624"/>
      <c r="U2624"/>
      <c r="V2624"/>
      <c r="W2624"/>
      <c r="X2624"/>
      <c r="Y2624"/>
      <c r="Z2624"/>
      <c r="AA2624"/>
      <c r="AB2624"/>
      <c r="AC2624"/>
      <c r="AD2624"/>
      <c r="AE2624"/>
      <c r="AF2624"/>
      <c r="AG2624"/>
      <c r="AH2624"/>
    </row>
    <row r="2625" spans="2:34" s="7" customFormat="1">
      <c r="B2625"/>
      <c r="C2625"/>
      <c r="D2625"/>
      <c r="E2625"/>
      <c r="F2625"/>
      <c r="G2625"/>
      <c r="H2625"/>
      <c r="I2625"/>
      <c r="J2625"/>
      <c r="K2625"/>
      <c r="L2625"/>
      <c r="M2625"/>
      <c r="N2625"/>
      <c r="O2625"/>
      <c r="P2625"/>
      <c r="Q2625"/>
      <c r="R2625"/>
      <c r="S2625"/>
      <c r="T2625"/>
      <c r="U2625"/>
      <c r="V2625"/>
      <c r="W2625"/>
      <c r="X2625"/>
      <c r="Y2625"/>
      <c r="Z2625"/>
      <c r="AA2625"/>
      <c r="AB2625"/>
      <c r="AC2625"/>
      <c r="AD2625"/>
      <c r="AE2625"/>
      <c r="AF2625"/>
      <c r="AG2625"/>
      <c r="AH2625"/>
    </row>
    <row r="2626" spans="2:34" s="7" customFormat="1">
      <c r="B2626"/>
      <c r="C2626"/>
      <c r="D2626"/>
      <c r="E2626"/>
      <c r="F2626"/>
      <c r="G2626"/>
      <c r="H2626"/>
      <c r="I2626"/>
      <c r="J2626"/>
      <c r="K2626"/>
      <c r="L2626"/>
      <c r="M2626"/>
      <c r="N2626"/>
      <c r="O2626"/>
      <c r="P2626"/>
      <c r="Q2626"/>
      <c r="R2626"/>
      <c r="S2626"/>
      <c r="T2626"/>
      <c r="U2626"/>
      <c r="V2626"/>
      <c r="W2626"/>
      <c r="X2626"/>
      <c r="Y2626"/>
      <c r="Z2626"/>
      <c r="AA2626"/>
      <c r="AB2626"/>
      <c r="AC2626"/>
      <c r="AD2626"/>
      <c r="AE2626"/>
      <c r="AF2626"/>
      <c r="AG2626"/>
      <c r="AH2626"/>
    </row>
    <row r="2627" spans="2:34" s="7" customFormat="1">
      <c r="B2627"/>
      <c r="C2627"/>
      <c r="D2627"/>
      <c r="E2627"/>
      <c r="F2627"/>
      <c r="G2627"/>
      <c r="H2627"/>
      <c r="I2627"/>
      <c r="J2627"/>
      <c r="K2627"/>
      <c r="L2627"/>
      <c r="M2627"/>
      <c r="N2627"/>
      <c r="O2627"/>
      <c r="P2627"/>
      <c r="Q2627"/>
      <c r="R2627"/>
      <c r="S2627"/>
      <c r="T2627"/>
      <c r="U2627"/>
      <c r="V2627"/>
      <c r="W2627"/>
      <c r="X2627"/>
      <c r="Y2627"/>
      <c r="Z2627"/>
      <c r="AA2627"/>
      <c r="AB2627"/>
      <c r="AC2627"/>
      <c r="AD2627"/>
      <c r="AE2627"/>
      <c r="AF2627"/>
      <c r="AG2627"/>
      <c r="AH2627"/>
    </row>
    <row r="2628" spans="2:34" s="7" customFormat="1">
      <c r="B2628"/>
      <c r="C2628"/>
      <c r="D2628"/>
      <c r="E2628"/>
      <c r="F2628"/>
      <c r="G2628"/>
      <c r="H2628"/>
      <c r="I2628"/>
      <c r="J2628"/>
      <c r="K2628"/>
      <c r="L2628"/>
      <c r="M2628"/>
      <c r="N2628"/>
      <c r="O2628"/>
      <c r="P2628"/>
      <c r="Q2628"/>
      <c r="R2628"/>
      <c r="S2628"/>
      <c r="T2628"/>
      <c r="U2628"/>
      <c r="V2628"/>
      <c r="W2628"/>
      <c r="X2628"/>
      <c r="Y2628"/>
      <c r="Z2628"/>
      <c r="AA2628"/>
      <c r="AB2628"/>
      <c r="AC2628"/>
      <c r="AD2628"/>
      <c r="AE2628"/>
      <c r="AF2628"/>
      <c r="AG2628"/>
      <c r="AH2628"/>
    </row>
    <row r="2629" spans="2:34" s="7" customFormat="1">
      <c r="B2629"/>
      <c r="C2629"/>
      <c r="D2629"/>
      <c r="E2629"/>
      <c r="F2629"/>
      <c r="G2629"/>
      <c r="H2629"/>
      <c r="I2629"/>
      <c r="J2629"/>
      <c r="K2629"/>
      <c r="L2629"/>
      <c r="M2629"/>
      <c r="N2629"/>
      <c r="O2629"/>
      <c r="P2629"/>
      <c r="Q2629"/>
      <c r="R2629"/>
      <c r="S2629"/>
      <c r="T2629"/>
      <c r="U2629"/>
      <c r="V2629"/>
      <c r="W2629"/>
      <c r="X2629"/>
      <c r="Y2629"/>
      <c r="Z2629"/>
      <c r="AA2629"/>
      <c r="AB2629"/>
      <c r="AC2629"/>
      <c r="AD2629"/>
      <c r="AE2629"/>
      <c r="AF2629"/>
      <c r="AG2629"/>
      <c r="AH2629"/>
    </row>
    <row r="2630" spans="2:34" s="7" customFormat="1">
      <c r="B2630"/>
      <c r="C2630"/>
      <c r="D2630"/>
      <c r="E2630"/>
      <c r="F2630"/>
      <c r="G2630"/>
      <c r="H2630"/>
      <c r="I2630"/>
      <c r="J2630"/>
      <c r="K2630"/>
      <c r="L2630"/>
      <c r="M2630"/>
      <c r="N2630"/>
      <c r="O2630"/>
      <c r="P2630"/>
      <c r="Q2630"/>
      <c r="R2630"/>
      <c r="S2630"/>
      <c r="T2630"/>
      <c r="U2630"/>
      <c r="V2630"/>
      <c r="W2630"/>
      <c r="X2630"/>
      <c r="Y2630"/>
      <c r="Z2630"/>
      <c r="AA2630"/>
      <c r="AB2630"/>
      <c r="AC2630"/>
      <c r="AD2630"/>
      <c r="AE2630"/>
      <c r="AF2630"/>
      <c r="AG2630"/>
      <c r="AH2630"/>
    </row>
    <row r="2631" spans="2:34" s="7" customFormat="1">
      <c r="B2631"/>
      <c r="C2631"/>
      <c r="D2631"/>
      <c r="E2631"/>
      <c r="F2631"/>
      <c r="G2631"/>
      <c r="H2631"/>
      <c r="I2631"/>
      <c r="J2631"/>
      <c r="K2631"/>
      <c r="L2631"/>
      <c r="M2631"/>
      <c r="N2631"/>
      <c r="O2631"/>
      <c r="P2631"/>
      <c r="Q2631"/>
      <c r="R2631"/>
      <c r="S2631"/>
      <c r="T2631"/>
      <c r="U2631"/>
      <c r="V2631"/>
      <c r="W2631"/>
      <c r="X2631"/>
      <c r="Y2631"/>
      <c r="Z2631"/>
      <c r="AA2631"/>
      <c r="AB2631"/>
      <c r="AC2631"/>
      <c r="AD2631"/>
      <c r="AE2631"/>
      <c r="AF2631"/>
      <c r="AG2631"/>
      <c r="AH2631"/>
    </row>
    <row r="2632" spans="2:34" s="7" customFormat="1">
      <c r="B2632"/>
      <c r="C2632"/>
      <c r="D2632"/>
      <c r="E2632"/>
      <c r="F2632"/>
      <c r="G2632"/>
      <c r="H2632"/>
      <c r="I2632"/>
      <c r="J2632"/>
      <c r="K2632"/>
      <c r="L2632"/>
      <c r="M2632"/>
      <c r="N2632"/>
      <c r="O2632"/>
      <c r="P2632"/>
      <c r="Q2632"/>
      <c r="R2632"/>
      <c r="S2632"/>
      <c r="T2632"/>
      <c r="U2632"/>
      <c r="V2632"/>
      <c r="W2632"/>
      <c r="X2632"/>
      <c r="Y2632"/>
      <c r="Z2632"/>
      <c r="AA2632"/>
      <c r="AB2632"/>
      <c r="AC2632"/>
      <c r="AD2632"/>
      <c r="AE2632"/>
      <c r="AF2632"/>
      <c r="AG2632"/>
      <c r="AH2632"/>
    </row>
    <row r="2633" spans="2:34" s="7" customFormat="1">
      <c r="B2633"/>
      <c r="C2633"/>
      <c r="D2633"/>
      <c r="E2633"/>
      <c r="F2633"/>
      <c r="G2633"/>
      <c r="H2633"/>
      <c r="I2633"/>
      <c r="J2633"/>
      <c r="K2633"/>
      <c r="L2633"/>
      <c r="M2633"/>
      <c r="N2633"/>
      <c r="O2633"/>
      <c r="P2633"/>
      <c r="Q2633"/>
      <c r="R2633"/>
      <c r="S2633"/>
      <c r="T2633"/>
      <c r="U2633"/>
      <c r="V2633"/>
      <c r="W2633"/>
      <c r="X2633"/>
      <c r="Y2633"/>
      <c r="Z2633"/>
      <c r="AA2633"/>
      <c r="AB2633"/>
      <c r="AC2633"/>
      <c r="AD2633"/>
      <c r="AE2633"/>
      <c r="AF2633"/>
      <c r="AG2633"/>
      <c r="AH2633"/>
    </row>
    <row r="2634" spans="2:34" s="7" customFormat="1">
      <c r="B2634"/>
      <c r="C2634"/>
      <c r="D2634"/>
      <c r="E2634"/>
      <c r="F2634"/>
      <c r="G2634"/>
      <c r="H2634"/>
      <c r="I2634"/>
      <c r="J2634"/>
      <c r="K2634"/>
      <c r="L2634"/>
      <c r="M2634"/>
      <c r="N2634"/>
      <c r="O2634"/>
      <c r="P2634"/>
      <c r="Q2634"/>
      <c r="R2634"/>
      <c r="S2634"/>
      <c r="T2634"/>
      <c r="U2634"/>
      <c r="V2634"/>
      <c r="W2634"/>
      <c r="X2634"/>
      <c r="Y2634"/>
      <c r="Z2634"/>
      <c r="AA2634"/>
      <c r="AB2634"/>
      <c r="AC2634"/>
      <c r="AD2634"/>
      <c r="AE2634"/>
      <c r="AF2634"/>
      <c r="AG2634"/>
      <c r="AH2634"/>
    </row>
    <row r="2635" spans="2:34" s="7" customFormat="1">
      <c r="B2635"/>
      <c r="C2635"/>
      <c r="D2635"/>
      <c r="E2635"/>
      <c r="F2635"/>
      <c r="G2635"/>
      <c r="H2635"/>
      <c r="I2635"/>
      <c r="J2635"/>
      <c r="K2635"/>
      <c r="L2635"/>
      <c r="M2635"/>
      <c r="N2635"/>
      <c r="O2635"/>
      <c r="P2635"/>
      <c r="Q2635"/>
      <c r="R2635"/>
      <c r="S2635"/>
      <c r="T2635"/>
      <c r="U2635"/>
      <c r="V2635"/>
      <c r="W2635"/>
      <c r="X2635"/>
      <c r="Y2635"/>
      <c r="Z2635"/>
      <c r="AA2635"/>
      <c r="AB2635"/>
      <c r="AC2635"/>
      <c r="AD2635"/>
      <c r="AE2635"/>
      <c r="AF2635"/>
      <c r="AG2635"/>
      <c r="AH2635"/>
    </row>
    <row r="2636" spans="2:34" s="7" customFormat="1">
      <c r="B2636"/>
      <c r="C2636"/>
      <c r="D2636"/>
      <c r="E2636"/>
      <c r="F2636"/>
      <c r="G2636"/>
      <c r="H2636"/>
      <c r="I2636"/>
      <c r="J2636"/>
      <c r="K2636"/>
      <c r="L2636"/>
      <c r="M2636"/>
      <c r="N2636"/>
      <c r="O2636"/>
      <c r="P2636"/>
      <c r="Q2636"/>
      <c r="R2636"/>
      <c r="S2636"/>
      <c r="T2636"/>
      <c r="U2636"/>
      <c r="V2636"/>
      <c r="W2636"/>
      <c r="X2636"/>
      <c r="Y2636"/>
      <c r="Z2636"/>
      <c r="AA2636"/>
      <c r="AB2636"/>
      <c r="AC2636"/>
      <c r="AD2636"/>
      <c r="AE2636"/>
      <c r="AF2636"/>
      <c r="AG2636"/>
      <c r="AH2636"/>
    </row>
    <row r="2637" spans="2:34" s="7" customFormat="1">
      <c r="B2637"/>
      <c r="C2637"/>
      <c r="D2637"/>
      <c r="E2637"/>
      <c r="F2637"/>
      <c r="G2637"/>
      <c r="H2637"/>
      <c r="I2637"/>
      <c r="J2637"/>
      <c r="K2637"/>
      <c r="L2637"/>
      <c r="M2637"/>
      <c r="N2637"/>
      <c r="O2637"/>
      <c r="P2637"/>
      <c r="Q2637"/>
      <c r="R2637"/>
      <c r="S2637"/>
      <c r="T2637"/>
      <c r="U2637"/>
      <c r="V2637"/>
      <c r="W2637"/>
      <c r="X2637"/>
      <c r="Y2637"/>
      <c r="Z2637"/>
      <c r="AA2637"/>
      <c r="AB2637"/>
      <c r="AC2637"/>
      <c r="AD2637"/>
      <c r="AE2637"/>
      <c r="AF2637"/>
      <c r="AG2637"/>
      <c r="AH2637"/>
    </row>
    <row r="2638" spans="2:34" s="7" customFormat="1">
      <c r="B2638"/>
      <c r="C2638"/>
      <c r="D2638"/>
      <c r="E2638"/>
      <c r="F2638"/>
      <c r="G2638"/>
      <c r="H2638"/>
      <c r="I2638"/>
      <c r="J2638"/>
      <c r="K2638"/>
      <c r="L2638"/>
      <c r="M2638"/>
      <c r="N2638"/>
      <c r="O2638"/>
      <c r="P2638"/>
      <c r="Q2638"/>
      <c r="R2638"/>
      <c r="S2638"/>
      <c r="T2638"/>
      <c r="U2638"/>
      <c r="V2638"/>
      <c r="W2638"/>
      <c r="X2638"/>
      <c r="Y2638"/>
      <c r="Z2638"/>
      <c r="AA2638"/>
      <c r="AB2638"/>
      <c r="AC2638"/>
      <c r="AD2638"/>
      <c r="AE2638"/>
      <c r="AF2638"/>
      <c r="AG2638"/>
      <c r="AH2638"/>
    </row>
    <row r="2639" spans="2:34" s="7" customFormat="1">
      <c r="B2639"/>
      <c r="C2639"/>
      <c r="D2639"/>
      <c r="E2639"/>
      <c r="F2639"/>
      <c r="G2639"/>
      <c r="H2639"/>
      <c r="I2639"/>
      <c r="J2639"/>
      <c r="K2639"/>
      <c r="L2639"/>
      <c r="M2639"/>
      <c r="N2639"/>
      <c r="O2639"/>
      <c r="P2639"/>
      <c r="Q2639"/>
      <c r="R2639"/>
      <c r="S2639"/>
      <c r="T2639"/>
      <c r="U2639"/>
      <c r="V2639"/>
      <c r="W2639"/>
      <c r="X2639"/>
      <c r="Y2639"/>
      <c r="Z2639"/>
      <c r="AA2639"/>
      <c r="AB2639"/>
      <c r="AC2639"/>
      <c r="AD2639"/>
      <c r="AE2639"/>
      <c r="AF2639"/>
      <c r="AG2639"/>
      <c r="AH2639"/>
    </row>
    <row r="2640" spans="2:34" s="7" customFormat="1">
      <c r="B2640"/>
      <c r="C2640"/>
      <c r="D2640"/>
      <c r="E2640"/>
      <c r="F2640"/>
      <c r="G2640"/>
      <c r="H2640"/>
      <c r="I2640"/>
      <c r="J2640"/>
      <c r="K2640"/>
      <c r="L2640"/>
      <c r="M2640"/>
      <c r="N2640"/>
      <c r="O2640"/>
      <c r="P2640"/>
      <c r="Q2640"/>
      <c r="R2640"/>
      <c r="S2640"/>
      <c r="T2640"/>
      <c r="U2640"/>
      <c r="V2640"/>
      <c r="W2640"/>
      <c r="X2640"/>
      <c r="Y2640"/>
      <c r="Z2640"/>
      <c r="AA2640"/>
      <c r="AB2640"/>
      <c r="AC2640"/>
      <c r="AD2640"/>
      <c r="AE2640"/>
      <c r="AF2640"/>
      <c r="AG2640"/>
      <c r="AH2640"/>
    </row>
    <row r="2641" spans="2:34" s="7" customFormat="1">
      <c r="B2641"/>
      <c r="C2641"/>
      <c r="D2641"/>
      <c r="E2641"/>
      <c r="F2641"/>
      <c r="G2641"/>
      <c r="H2641"/>
      <c r="I2641"/>
      <c r="J2641"/>
      <c r="K2641"/>
      <c r="L2641"/>
      <c r="M2641"/>
      <c r="N2641"/>
      <c r="O2641"/>
      <c r="P2641"/>
      <c r="Q2641"/>
      <c r="R2641"/>
      <c r="S2641"/>
      <c r="T2641"/>
      <c r="U2641"/>
      <c r="V2641"/>
      <c r="W2641"/>
      <c r="X2641"/>
      <c r="Y2641"/>
      <c r="Z2641"/>
      <c r="AA2641"/>
      <c r="AB2641"/>
      <c r="AC2641"/>
      <c r="AD2641"/>
      <c r="AE2641"/>
      <c r="AF2641"/>
      <c r="AG2641"/>
      <c r="AH2641"/>
    </row>
    <row r="2642" spans="2:34" s="7" customFormat="1">
      <c r="B2642"/>
      <c r="C2642"/>
      <c r="D2642"/>
      <c r="E2642"/>
      <c r="F2642"/>
      <c r="G2642"/>
      <c r="H2642"/>
      <c r="I2642"/>
      <c r="J2642"/>
      <c r="K2642"/>
      <c r="L2642"/>
      <c r="M2642"/>
      <c r="N2642"/>
      <c r="O2642"/>
      <c r="P2642"/>
      <c r="Q2642"/>
      <c r="R2642"/>
      <c r="S2642"/>
      <c r="T2642"/>
      <c r="U2642"/>
      <c r="V2642"/>
      <c r="W2642"/>
      <c r="X2642"/>
      <c r="Y2642"/>
      <c r="Z2642"/>
      <c r="AA2642"/>
      <c r="AB2642"/>
      <c r="AC2642"/>
      <c r="AD2642"/>
      <c r="AE2642"/>
      <c r="AF2642"/>
      <c r="AG2642"/>
      <c r="AH2642"/>
    </row>
    <row r="2643" spans="2:34" s="7" customFormat="1">
      <c r="B2643"/>
      <c r="C2643"/>
      <c r="D2643"/>
      <c r="E2643"/>
      <c r="F2643"/>
      <c r="G2643"/>
      <c r="H2643"/>
      <c r="I2643"/>
      <c r="J2643"/>
      <c r="K2643"/>
      <c r="L2643"/>
      <c r="M2643"/>
      <c r="N2643"/>
      <c r="O2643"/>
      <c r="P2643"/>
      <c r="Q2643"/>
      <c r="R2643"/>
      <c r="S2643"/>
      <c r="T2643"/>
      <c r="U2643"/>
      <c r="V2643"/>
      <c r="W2643"/>
      <c r="X2643"/>
      <c r="Y2643"/>
      <c r="Z2643"/>
      <c r="AA2643"/>
      <c r="AB2643"/>
      <c r="AC2643"/>
      <c r="AD2643"/>
      <c r="AE2643"/>
      <c r="AF2643"/>
      <c r="AG2643"/>
      <c r="AH2643"/>
    </row>
    <row r="2644" spans="2:34" s="7" customFormat="1">
      <c r="B2644"/>
      <c r="C2644"/>
      <c r="D2644"/>
      <c r="E2644"/>
      <c r="F2644"/>
      <c r="G2644"/>
      <c r="H2644"/>
      <c r="I2644"/>
      <c r="J2644"/>
      <c r="K2644"/>
      <c r="L2644"/>
      <c r="M2644"/>
      <c r="N2644"/>
      <c r="O2644"/>
      <c r="P2644"/>
      <c r="Q2644"/>
      <c r="R2644"/>
      <c r="S2644"/>
      <c r="T2644"/>
      <c r="U2644"/>
      <c r="V2644"/>
      <c r="W2644"/>
      <c r="X2644"/>
      <c r="Y2644"/>
      <c r="Z2644"/>
      <c r="AA2644"/>
      <c r="AB2644"/>
      <c r="AC2644"/>
      <c r="AD2644"/>
      <c r="AE2644"/>
      <c r="AF2644"/>
      <c r="AG2644"/>
      <c r="AH2644"/>
    </row>
    <row r="2645" spans="2:34" s="7" customFormat="1">
      <c r="B2645"/>
      <c r="C2645"/>
      <c r="D2645"/>
      <c r="E2645"/>
      <c r="F2645"/>
      <c r="G2645"/>
      <c r="H2645"/>
      <c r="I2645"/>
      <c r="J2645"/>
      <c r="K2645"/>
      <c r="L2645"/>
      <c r="M2645"/>
      <c r="N2645"/>
      <c r="O2645"/>
      <c r="P2645"/>
      <c r="Q2645"/>
      <c r="R2645"/>
      <c r="S2645"/>
      <c r="T2645"/>
      <c r="U2645"/>
      <c r="V2645"/>
      <c r="W2645"/>
      <c r="X2645"/>
      <c r="Y2645"/>
      <c r="Z2645"/>
      <c r="AA2645"/>
      <c r="AB2645"/>
      <c r="AC2645"/>
      <c r="AD2645"/>
      <c r="AE2645"/>
      <c r="AF2645"/>
      <c r="AG2645"/>
      <c r="AH2645"/>
    </row>
    <row r="2646" spans="2:34" s="7" customFormat="1">
      <c r="B2646"/>
      <c r="C2646"/>
      <c r="D2646"/>
      <c r="E2646"/>
      <c r="F2646"/>
      <c r="G2646"/>
      <c r="H2646"/>
      <c r="I2646"/>
      <c r="J2646"/>
      <c r="K2646"/>
      <c r="L2646"/>
      <c r="M2646"/>
      <c r="N2646"/>
      <c r="O2646"/>
      <c r="P2646"/>
      <c r="Q2646"/>
      <c r="R2646"/>
      <c r="S2646"/>
      <c r="T2646"/>
      <c r="U2646"/>
      <c r="V2646"/>
      <c r="W2646"/>
      <c r="X2646"/>
      <c r="Y2646"/>
      <c r="Z2646"/>
      <c r="AA2646"/>
      <c r="AB2646"/>
      <c r="AC2646"/>
      <c r="AD2646"/>
      <c r="AE2646"/>
      <c r="AF2646"/>
      <c r="AG2646"/>
      <c r="AH2646"/>
    </row>
    <row r="2647" spans="2:34" s="7" customFormat="1">
      <c r="B2647"/>
      <c r="C2647"/>
      <c r="D2647"/>
      <c r="E2647"/>
      <c r="F2647"/>
      <c r="G2647"/>
      <c r="H2647"/>
      <c r="I2647"/>
      <c r="J2647"/>
      <c r="K2647"/>
      <c r="L2647"/>
      <c r="M2647"/>
      <c r="N2647"/>
      <c r="O2647"/>
      <c r="P2647"/>
      <c r="Q2647"/>
      <c r="R2647"/>
      <c r="S2647"/>
      <c r="T2647"/>
      <c r="U2647"/>
      <c r="V2647"/>
      <c r="W2647"/>
      <c r="X2647"/>
      <c r="Y2647"/>
      <c r="Z2647"/>
      <c r="AA2647"/>
      <c r="AB2647"/>
      <c r="AC2647"/>
      <c r="AD2647"/>
      <c r="AE2647"/>
      <c r="AF2647"/>
      <c r="AG2647"/>
      <c r="AH2647"/>
    </row>
    <row r="2648" spans="2:34" s="7" customFormat="1">
      <c r="B2648"/>
      <c r="C2648"/>
      <c r="D2648"/>
      <c r="E2648"/>
      <c r="F2648"/>
      <c r="G2648"/>
      <c r="H2648"/>
      <c r="I2648"/>
      <c r="J2648"/>
      <c r="K2648"/>
      <c r="L2648"/>
      <c r="M2648"/>
      <c r="N2648"/>
      <c r="O2648"/>
      <c r="P2648"/>
      <c r="Q2648"/>
      <c r="R2648"/>
      <c r="S2648"/>
      <c r="T2648"/>
      <c r="U2648"/>
      <c r="V2648"/>
      <c r="W2648"/>
      <c r="X2648"/>
      <c r="Y2648"/>
      <c r="Z2648"/>
      <c r="AA2648"/>
      <c r="AB2648"/>
      <c r="AC2648"/>
      <c r="AD2648"/>
      <c r="AE2648"/>
      <c r="AF2648"/>
      <c r="AG2648"/>
      <c r="AH2648"/>
    </row>
    <row r="2649" spans="2:34" s="7" customFormat="1">
      <c r="B2649"/>
      <c r="C2649"/>
      <c r="D2649"/>
      <c r="E2649"/>
      <c r="F2649"/>
      <c r="G2649"/>
      <c r="H2649"/>
      <c r="I2649"/>
      <c r="J2649"/>
      <c r="K2649"/>
      <c r="L2649"/>
      <c r="M2649"/>
      <c r="N2649"/>
      <c r="O2649"/>
      <c r="P2649"/>
      <c r="Q2649"/>
      <c r="R2649"/>
      <c r="S2649"/>
      <c r="T2649"/>
      <c r="U2649"/>
      <c r="V2649"/>
      <c r="W2649"/>
      <c r="X2649"/>
      <c r="Y2649"/>
      <c r="Z2649"/>
      <c r="AA2649"/>
      <c r="AB2649"/>
      <c r="AC2649"/>
      <c r="AD2649"/>
      <c r="AE2649"/>
      <c r="AF2649"/>
      <c r="AG2649"/>
      <c r="AH2649"/>
    </row>
    <row r="2650" spans="2:34" s="7" customFormat="1">
      <c r="B2650"/>
      <c r="C2650"/>
      <c r="D2650"/>
      <c r="E2650"/>
      <c r="F2650"/>
      <c r="G2650"/>
      <c r="H2650"/>
      <c r="I2650"/>
      <c r="J2650"/>
      <c r="K2650"/>
      <c r="L2650"/>
      <c r="M2650"/>
      <c r="N2650"/>
      <c r="O2650"/>
      <c r="P2650"/>
      <c r="Q2650"/>
      <c r="R2650"/>
      <c r="S2650"/>
      <c r="T2650"/>
      <c r="U2650"/>
      <c r="V2650"/>
      <c r="W2650"/>
      <c r="X2650"/>
      <c r="Y2650"/>
      <c r="Z2650"/>
      <c r="AA2650"/>
      <c r="AB2650"/>
      <c r="AC2650"/>
      <c r="AD2650"/>
      <c r="AE2650"/>
      <c r="AF2650"/>
      <c r="AG2650"/>
      <c r="AH2650"/>
    </row>
    <row r="2651" spans="2:34" s="7" customFormat="1">
      <c r="B2651"/>
      <c r="C2651"/>
      <c r="D2651"/>
      <c r="E2651"/>
      <c r="F2651"/>
      <c r="G2651"/>
      <c r="H2651"/>
      <c r="I2651"/>
      <c r="J2651"/>
      <c r="K2651"/>
      <c r="L2651"/>
      <c r="M2651"/>
      <c r="N2651"/>
      <c r="O2651"/>
      <c r="P2651"/>
      <c r="Q2651"/>
      <c r="R2651"/>
      <c r="S2651"/>
      <c r="T2651"/>
      <c r="U2651"/>
      <c r="V2651"/>
      <c r="W2651"/>
      <c r="X2651"/>
      <c r="Y2651"/>
      <c r="Z2651"/>
      <c r="AA2651"/>
      <c r="AB2651"/>
      <c r="AC2651"/>
      <c r="AD2651"/>
      <c r="AE2651"/>
      <c r="AF2651"/>
      <c r="AG2651"/>
      <c r="AH2651"/>
    </row>
    <row r="2652" spans="2:34" s="7" customFormat="1">
      <c r="B2652"/>
      <c r="C2652"/>
      <c r="D2652"/>
      <c r="E2652"/>
      <c r="F2652"/>
      <c r="G2652"/>
      <c r="H2652"/>
      <c r="I2652"/>
      <c r="J2652"/>
      <c r="K2652"/>
      <c r="L2652"/>
      <c r="M2652"/>
      <c r="N2652"/>
      <c r="O2652"/>
      <c r="P2652"/>
      <c r="Q2652"/>
      <c r="R2652"/>
      <c r="S2652"/>
      <c r="T2652"/>
      <c r="U2652"/>
      <c r="V2652"/>
      <c r="W2652"/>
      <c r="X2652"/>
      <c r="Y2652"/>
      <c r="Z2652"/>
      <c r="AA2652"/>
      <c r="AB2652"/>
      <c r="AC2652"/>
      <c r="AD2652"/>
      <c r="AE2652"/>
      <c r="AF2652"/>
      <c r="AG2652"/>
      <c r="AH2652"/>
    </row>
    <row r="2653" spans="2:34" s="7" customFormat="1">
      <c r="B2653"/>
      <c r="C2653"/>
      <c r="D2653"/>
      <c r="E2653"/>
      <c r="F2653"/>
      <c r="G2653"/>
      <c r="H2653"/>
      <c r="I2653"/>
      <c r="J2653"/>
      <c r="K2653"/>
      <c r="L2653"/>
      <c r="M2653"/>
      <c r="N2653"/>
      <c r="O2653"/>
      <c r="P2653"/>
      <c r="Q2653"/>
      <c r="R2653"/>
      <c r="S2653"/>
      <c r="T2653"/>
      <c r="U2653"/>
      <c r="V2653"/>
      <c r="W2653"/>
      <c r="X2653"/>
      <c r="Y2653"/>
      <c r="Z2653"/>
      <c r="AA2653"/>
      <c r="AB2653"/>
      <c r="AC2653"/>
      <c r="AD2653"/>
      <c r="AE2653"/>
      <c r="AF2653"/>
      <c r="AG2653"/>
      <c r="AH2653"/>
    </row>
    <row r="2654" spans="2:34" s="7" customFormat="1">
      <c r="B2654"/>
      <c r="C2654"/>
      <c r="D2654"/>
      <c r="E2654"/>
      <c r="F2654"/>
      <c r="G2654"/>
      <c r="H2654"/>
      <c r="I2654"/>
      <c r="J2654"/>
      <c r="K2654"/>
      <c r="L2654"/>
      <c r="M2654"/>
      <c r="N2654"/>
      <c r="O2654"/>
      <c r="P2654"/>
      <c r="Q2654"/>
      <c r="R2654"/>
      <c r="S2654"/>
      <c r="T2654"/>
      <c r="U2654"/>
      <c r="V2654"/>
      <c r="W2654"/>
      <c r="X2654"/>
      <c r="Y2654"/>
      <c r="Z2654"/>
      <c r="AA2654"/>
      <c r="AB2654"/>
      <c r="AC2654"/>
      <c r="AD2654"/>
      <c r="AE2654"/>
      <c r="AF2654"/>
      <c r="AG2654"/>
      <c r="AH2654"/>
    </row>
    <row r="2655" spans="2:34" s="7" customFormat="1">
      <c r="B2655"/>
      <c r="C2655"/>
      <c r="D2655"/>
      <c r="E2655"/>
      <c r="F2655"/>
      <c r="G2655"/>
      <c r="H2655"/>
      <c r="I2655"/>
      <c r="J2655"/>
      <c r="K2655"/>
      <c r="L2655"/>
      <c r="M2655"/>
      <c r="N2655"/>
      <c r="O2655"/>
      <c r="P2655"/>
      <c r="Q2655"/>
      <c r="R2655"/>
      <c r="S2655"/>
      <c r="T2655"/>
      <c r="U2655"/>
      <c r="V2655"/>
      <c r="W2655"/>
      <c r="X2655"/>
      <c r="Y2655"/>
      <c r="Z2655"/>
      <c r="AA2655"/>
      <c r="AB2655"/>
      <c r="AC2655"/>
      <c r="AD2655"/>
      <c r="AE2655"/>
      <c r="AF2655"/>
      <c r="AG2655"/>
      <c r="AH2655"/>
    </row>
    <row r="2656" spans="2:34" s="7" customFormat="1">
      <c r="B2656"/>
      <c r="C2656"/>
      <c r="D2656"/>
      <c r="E2656"/>
      <c r="F2656"/>
      <c r="G2656"/>
      <c r="H2656"/>
      <c r="I2656"/>
      <c r="J2656"/>
      <c r="K2656"/>
      <c r="L2656"/>
      <c r="M2656"/>
      <c r="N2656"/>
      <c r="O2656"/>
      <c r="P2656"/>
      <c r="Q2656"/>
      <c r="R2656"/>
      <c r="S2656"/>
      <c r="T2656"/>
      <c r="U2656"/>
      <c r="V2656"/>
      <c r="W2656"/>
      <c r="X2656"/>
      <c r="Y2656"/>
      <c r="Z2656"/>
      <c r="AA2656"/>
      <c r="AB2656"/>
      <c r="AC2656"/>
      <c r="AD2656"/>
      <c r="AE2656"/>
      <c r="AF2656"/>
      <c r="AG2656"/>
      <c r="AH2656"/>
    </row>
    <row r="2657" spans="2:34" s="7" customFormat="1">
      <c r="B2657"/>
      <c r="C2657"/>
      <c r="D2657"/>
      <c r="E2657"/>
      <c r="F2657"/>
      <c r="G2657"/>
      <c r="H2657"/>
      <c r="I2657"/>
      <c r="J2657"/>
      <c r="K2657"/>
      <c r="L2657"/>
      <c r="M2657"/>
      <c r="N2657"/>
      <c r="O2657"/>
      <c r="P2657"/>
      <c r="Q2657"/>
      <c r="R2657"/>
      <c r="S2657"/>
      <c r="T2657"/>
      <c r="U2657"/>
      <c r="V2657"/>
      <c r="W2657"/>
      <c r="X2657"/>
      <c r="Y2657"/>
      <c r="Z2657"/>
      <c r="AA2657"/>
      <c r="AB2657"/>
      <c r="AC2657"/>
      <c r="AD2657"/>
      <c r="AE2657"/>
      <c r="AF2657"/>
      <c r="AG2657"/>
      <c r="AH2657"/>
    </row>
    <row r="2658" spans="2:34" s="7" customFormat="1">
      <c r="B2658"/>
      <c r="C2658"/>
      <c r="D2658"/>
      <c r="E2658"/>
      <c r="F2658"/>
      <c r="G2658"/>
      <c r="H2658"/>
      <c r="I2658"/>
      <c r="J2658"/>
      <c r="K2658"/>
      <c r="L2658"/>
      <c r="M2658"/>
      <c r="N2658"/>
      <c r="O2658"/>
      <c r="P2658"/>
      <c r="Q2658"/>
      <c r="R2658"/>
      <c r="S2658"/>
      <c r="T2658"/>
      <c r="U2658"/>
      <c r="V2658"/>
      <c r="W2658"/>
      <c r="X2658"/>
      <c r="Y2658"/>
      <c r="Z2658"/>
      <c r="AA2658"/>
      <c r="AB2658"/>
      <c r="AC2658"/>
      <c r="AD2658"/>
      <c r="AE2658"/>
      <c r="AF2658"/>
      <c r="AG2658"/>
      <c r="AH2658"/>
    </row>
    <row r="2659" spans="2:34" s="7" customFormat="1">
      <c r="B2659"/>
      <c r="C2659"/>
      <c r="D2659"/>
      <c r="E2659"/>
      <c r="F2659"/>
      <c r="G2659"/>
      <c r="H2659"/>
      <c r="I2659"/>
      <c r="J2659"/>
      <c r="K2659"/>
      <c r="L2659"/>
      <c r="M2659"/>
      <c r="N2659"/>
      <c r="O2659"/>
      <c r="P2659"/>
      <c r="Q2659"/>
      <c r="R2659"/>
      <c r="S2659"/>
      <c r="T2659"/>
      <c r="U2659"/>
      <c r="V2659"/>
      <c r="W2659"/>
      <c r="X2659"/>
      <c r="Y2659"/>
      <c r="Z2659"/>
      <c r="AA2659"/>
      <c r="AB2659"/>
      <c r="AC2659"/>
      <c r="AD2659"/>
      <c r="AE2659"/>
      <c r="AF2659"/>
      <c r="AG2659"/>
      <c r="AH2659"/>
    </row>
    <row r="2660" spans="2:34" s="7" customFormat="1">
      <c r="B2660"/>
      <c r="C2660"/>
      <c r="D2660"/>
      <c r="E2660"/>
      <c r="F2660"/>
      <c r="G2660"/>
      <c r="H2660"/>
      <c r="I2660"/>
      <c r="J2660"/>
      <c r="K2660"/>
      <c r="L2660"/>
      <c r="M2660"/>
      <c r="N2660"/>
      <c r="O2660"/>
      <c r="P2660"/>
      <c r="Q2660"/>
      <c r="R2660"/>
      <c r="S2660"/>
      <c r="T2660"/>
      <c r="U2660"/>
      <c r="V2660"/>
      <c r="W2660"/>
      <c r="X2660"/>
      <c r="Y2660"/>
      <c r="Z2660"/>
      <c r="AA2660"/>
      <c r="AB2660"/>
      <c r="AC2660"/>
      <c r="AD2660"/>
      <c r="AE2660"/>
      <c r="AF2660"/>
      <c r="AG2660"/>
      <c r="AH2660"/>
    </row>
    <row r="2661" spans="2:34" s="7" customFormat="1">
      <c r="B2661"/>
      <c r="C2661"/>
      <c r="D2661"/>
      <c r="E2661"/>
      <c r="F2661"/>
      <c r="G2661"/>
      <c r="H2661"/>
      <c r="I2661"/>
      <c r="J2661"/>
      <c r="K2661"/>
      <c r="L2661"/>
      <c r="M2661"/>
      <c r="N2661"/>
      <c r="O2661"/>
      <c r="P2661"/>
      <c r="Q2661"/>
      <c r="R2661"/>
      <c r="S2661"/>
      <c r="T2661"/>
      <c r="U2661"/>
      <c r="V2661"/>
      <c r="W2661"/>
      <c r="X2661"/>
      <c r="Y2661"/>
      <c r="Z2661"/>
      <c r="AA2661"/>
      <c r="AB2661"/>
      <c r="AC2661"/>
      <c r="AD2661"/>
      <c r="AE2661"/>
      <c r="AF2661"/>
      <c r="AG2661"/>
      <c r="AH2661"/>
    </row>
    <row r="2662" spans="2:34" s="7" customFormat="1">
      <c r="B2662"/>
      <c r="C2662"/>
      <c r="D2662"/>
      <c r="E2662"/>
      <c r="F2662"/>
      <c r="G2662"/>
      <c r="H2662"/>
      <c r="I2662"/>
      <c r="J2662"/>
      <c r="K2662"/>
      <c r="L2662"/>
      <c r="M2662"/>
      <c r="N2662"/>
      <c r="O2662"/>
      <c r="P2662"/>
      <c r="Q2662"/>
      <c r="R2662"/>
      <c r="S2662"/>
      <c r="T2662"/>
      <c r="U2662"/>
      <c r="V2662"/>
      <c r="W2662"/>
      <c r="X2662"/>
      <c r="Y2662"/>
      <c r="Z2662"/>
      <c r="AA2662"/>
      <c r="AB2662"/>
      <c r="AC2662"/>
      <c r="AD2662"/>
      <c r="AE2662"/>
      <c r="AF2662"/>
      <c r="AG2662"/>
      <c r="AH2662"/>
    </row>
    <row r="2663" spans="2:34" s="7" customFormat="1">
      <c r="B2663"/>
      <c r="C2663"/>
      <c r="D2663"/>
      <c r="E2663"/>
      <c r="F2663"/>
      <c r="G2663"/>
      <c r="H2663"/>
      <c r="I2663"/>
      <c r="J2663"/>
      <c r="K2663"/>
      <c r="L2663"/>
      <c r="M2663"/>
      <c r="N2663"/>
      <c r="O2663"/>
      <c r="P2663"/>
      <c r="Q2663"/>
      <c r="R2663"/>
      <c r="S2663"/>
      <c r="T2663"/>
      <c r="U2663"/>
      <c r="V2663"/>
      <c r="W2663"/>
      <c r="X2663"/>
      <c r="Y2663"/>
      <c r="Z2663"/>
      <c r="AA2663"/>
      <c r="AB2663"/>
      <c r="AC2663"/>
      <c r="AD2663"/>
      <c r="AE2663"/>
      <c r="AF2663"/>
      <c r="AG2663"/>
      <c r="AH2663"/>
    </row>
    <row r="2664" spans="2:34" s="7" customFormat="1">
      <c r="B2664"/>
      <c r="C2664"/>
      <c r="D2664"/>
      <c r="E2664"/>
      <c r="F2664"/>
      <c r="G2664"/>
      <c r="H2664"/>
      <c r="I2664"/>
      <c r="J2664"/>
      <c r="K2664"/>
      <c r="L2664"/>
      <c r="M2664"/>
      <c r="N2664"/>
      <c r="O2664"/>
      <c r="P2664"/>
      <c r="Q2664"/>
      <c r="R2664"/>
      <c r="S2664"/>
      <c r="T2664"/>
      <c r="U2664"/>
      <c r="V2664"/>
      <c r="W2664"/>
      <c r="X2664"/>
      <c r="Y2664"/>
      <c r="Z2664"/>
      <c r="AA2664"/>
      <c r="AB2664"/>
      <c r="AC2664"/>
      <c r="AD2664"/>
      <c r="AE2664"/>
      <c r="AF2664"/>
      <c r="AG2664"/>
      <c r="AH2664"/>
    </row>
    <row r="2665" spans="2:34" s="7" customFormat="1">
      <c r="B2665"/>
      <c r="C2665"/>
      <c r="D2665"/>
      <c r="E2665"/>
      <c r="F2665"/>
      <c r="G2665"/>
      <c r="H2665"/>
      <c r="I2665"/>
      <c r="J2665"/>
      <c r="K2665"/>
      <c r="L2665"/>
      <c r="M2665"/>
      <c r="N2665"/>
      <c r="O2665"/>
      <c r="P2665"/>
      <c r="Q2665"/>
      <c r="R2665"/>
      <c r="S2665"/>
      <c r="T2665"/>
      <c r="U2665"/>
      <c r="V2665"/>
      <c r="W2665"/>
      <c r="X2665"/>
      <c r="Y2665"/>
      <c r="Z2665"/>
      <c r="AA2665"/>
      <c r="AB2665"/>
      <c r="AC2665"/>
      <c r="AD2665"/>
      <c r="AE2665"/>
      <c r="AF2665"/>
      <c r="AG2665"/>
      <c r="AH2665"/>
    </row>
    <row r="2666" spans="2:34" s="7" customFormat="1">
      <c r="B2666"/>
      <c r="C2666"/>
      <c r="D2666"/>
      <c r="E2666"/>
      <c r="F2666"/>
      <c r="G2666"/>
      <c r="H2666"/>
      <c r="I2666"/>
      <c r="J2666"/>
      <c r="K2666"/>
      <c r="L2666"/>
      <c r="M2666"/>
      <c r="N2666"/>
      <c r="O2666"/>
      <c r="P2666"/>
      <c r="Q2666"/>
      <c r="R2666"/>
      <c r="S2666"/>
      <c r="T2666"/>
      <c r="U2666"/>
      <c r="V2666"/>
      <c r="W2666"/>
      <c r="X2666"/>
      <c r="Y2666"/>
      <c r="Z2666"/>
      <c r="AA2666"/>
      <c r="AB2666"/>
      <c r="AC2666"/>
      <c r="AD2666"/>
      <c r="AE2666"/>
      <c r="AF2666"/>
      <c r="AG2666"/>
      <c r="AH2666"/>
    </row>
    <row r="2667" spans="2:34" s="7" customFormat="1">
      <c r="B2667"/>
      <c r="C2667"/>
      <c r="D2667"/>
      <c r="E2667"/>
      <c r="F2667"/>
      <c r="G2667"/>
      <c r="H2667"/>
      <c r="I2667"/>
      <c r="J2667"/>
      <c r="K2667"/>
      <c r="L2667"/>
      <c r="M2667"/>
      <c r="N2667"/>
      <c r="O2667"/>
      <c r="P2667"/>
      <c r="Q2667"/>
      <c r="R2667"/>
      <c r="S2667"/>
      <c r="T2667"/>
      <c r="U2667"/>
      <c r="V2667"/>
      <c r="W2667"/>
      <c r="X2667"/>
      <c r="Y2667"/>
      <c r="Z2667"/>
      <c r="AA2667"/>
      <c r="AB2667"/>
      <c r="AC2667"/>
      <c r="AD2667"/>
      <c r="AE2667"/>
      <c r="AF2667"/>
      <c r="AG2667"/>
      <c r="AH2667"/>
    </row>
    <row r="2668" spans="2:34" s="7" customFormat="1">
      <c r="B2668"/>
      <c r="C2668"/>
      <c r="D2668"/>
      <c r="E2668"/>
      <c r="F2668"/>
      <c r="G2668"/>
      <c r="H2668"/>
      <c r="I2668"/>
      <c r="J2668"/>
      <c r="K2668"/>
      <c r="L2668"/>
      <c r="M2668"/>
      <c r="N2668"/>
      <c r="O2668"/>
      <c r="P2668"/>
      <c r="Q2668"/>
      <c r="R2668"/>
      <c r="S2668"/>
      <c r="T2668"/>
      <c r="U2668"/>
      <c r="V2668"/>
      <c r="W2668"/>
      <c r="X2668"/>
      <c r="Y2668"/>
      <c r="Z2668"/>
      <c r="AA2668"/>
      <c r="AB2668"/>
      <c r="AC2668"/>
      <c r="AD2668"/>
      <c r="AE2668"/>
      <c r="AF2668"/>
      <c r="AG2668"/>
      <c r="AH2668"/>
    </row>
    <row r="2669" spans="2:34" s="7" customFormat="1">
      <c r="B2669"/>
      <c r="C2669"/>
      <c r="D2669"/>
      <c r="E2669"/>
      <c r="F2669"/>
      <c r="G2669"/>
      <c r="H2669"/>
      <c r="I2669"/>
      <c r="J2669"/>
      <c r="K2669"/>
      <c r="L2669"/>
      <c r="M2669"/>
      <c r="N2669"/>
      <c r="O2669"/>
      <c r="P2669"/>
      <c r="Q2669"/>
      <c r="R2669"/>
      <c r="S2669"/>
      <c r="T2669"/>
      <c r="U2669"/>
      <c r="V2669"/>
      <c r="W2669"/>
      <c r="X2669"/>
      <c r="Y2669"/>
      <c r="Z2669"/>
      <c r="AA2669"/>
      <c r="AB2669"/>
      <c r="AC2669"/>
      <c r="AD2669"/>
      <c r="AE2669"/>
      <c r="AF2669"/>
      <c r="AG2669"/>
      <c r="AH2669"/>
    </row>
    <row r="2670" spans="2:34" s="7" customFormat="1">
      <c r="B2670"/>
      <c r="C2670"/>
      <c r="D2670"/>
      <c r="E2670"/>
      <c r="F2670"/>
      <c r="G2670"/>
      <c r="H2670"/>
      <c r="I2670"/>
      <c r="J2670"/>
      <c r="K2670"/>
      <c r="L2670"/>
      <c r="M2670"/>
      <c r="N2670"/>
      <c r="O2670"/>
      <c r="P2670"/>
      <c r="Q2670"/>
      <c r="R2670"/>
      <c r="S2670"/>
      <c r="T2670"/>
      <c r="U2670"/>
      <c r="V2670"/>
      <c r="W2670"/>
      <c r="X2670"/>
      <c r="Y2670"/>
      <c r="Z2670"/>
      <c r="AA2670"/>
      <c r="AB2670"/>
      <c r="AC2670"/>
      <c r="AD2670"/>
      <c r="AE2670"/>
      <c r="AF2670"/>
      <c r="AG2670"/>
      <c r="AH2670"/>
    </row>
    <row r="2671" spans="2:34" s="7" customFormat="1">
      <c r="B2671"/>
      <c r="C2671"/>
      <c r="D2671"/>
      <c r="E2671"/>
      <c r="F2671"/>
      <c r="G2671"/>
      <c r="H2671"/>
      <c r="I2671"/>
      <c r="J2671"/>
      <c r="K2671"/>
      <c r="L2671"/>
      <c r="M2671"/>
      <c r="N2671"/>
      <c r="O2671"/>
      <c r="P2671"/>
      <c r="Q2671"/>
      <c r="R2671"/>
      <c r="S2671"/>
      <c r="T2671"/>
      <c r="U2671"/>
      <c r="V2671"/>
      <c r="W2671"/>
      <c r="X2671"/>
      <c r="Y2671"/>
      <c r="Z2671"/>
      <c r="AA2671"/>
      <c r="AB2671"/>
      <c r="AC2671"/>
      <c r="AD2671"/>
      <c r="AE2671"/>
      <c r="AF2671"/>
      <c r="AG2671"/>
      <c r="AH2671"/>
    </row>
    <row r="2672" spans="2:34" s="7" customFormat="1">
      <c r="B2672"/>
      <c r="C2672"/>
      <c r="D2672"/>
      <c r="E2672"/>
      <c r="F2672"/>
      <c r="G2672"/>
      <c r="H2672"/>
      <c r="I2672"/>
      <c r="J2672"/>
      <c r="K2672"/>
      <c r="L2672"/>
      <c r="M2672"/>
      <c r="N2672"/>
      <c r="O2672"/>
      <c r="P2672"/>
      <c r="Q2672"/>
      <c r="R2672"/>
      <c r="S2672"/>
      <c r="T2672"/>
      <c r="U2672"/>
      <c r="V2672"/>
      <c r="W2672"/>
      <c r="X2672"/>
      <c r="Y2672"/>
      <c r="Z2672"/>
      <c r="AA2672"/>
      <c r="AB2672"/>
      <c r="AC2672"/>
      <c r="AD2672"/>
      <c r="AE2672"/>
      <c r="AF2672"/>
      <c r="AG2672"/>
      <c r="AH2672"/>
    </row>
    <row r="2673" spans="2:34" s="7" customFormat="1">
      <c r="B2673"/>
      <c r="C2673"/>
      <c r="D2673"/>
      <c r="E2673"/>
      <c r="F2673"/>
      <c r="G2673"/>
      <c r="H2673"/>
      <c r="I2673"/>
      <c r="J2673"/>
      <c r="K2673"/>
      <c r="L2673"/>
      <c r="M2673"/>
      <c r="N2673"/>
      <c r="O2673"/>
      <c r="P2673"/>
      <c r="Q2673"/>
      <c r="R2673"/>
      <c r="S2673"/>
      <c r="T2673"/>
      <c r="U2673"/>
      <c r="V2673"/>
      <c r="W2673"/>
      <c r="X2673"/>
      <c r="Y2673"/>
      <c r="Z2673"/>
      <c r="AA2673"/>
      <c r="AB2673"/>
      <c r="AC2673"/>
      <c r="AD2673"/>
      <c r="AE2673"/>
      <c r="AF2673"/>
      <c r="AG2673"/>
      <c r="AH2673"/>
    </row>
    <row r="2674" spans="2:34" s="7" customFormat="1">
      <c r="B2674"/>
      <c r="C2674"/>
      <c r="D2674"/>
      <c r="E2674"/>
      <c r="F2674"/>
      <c r="G2674"/>
      <c r="H2674"/>
      <c r="I2674"/>
      <c r="J2674"/>
      <c r="K2674"/>
      <c r="L2674"/>
      <c r="M2674"/>
      <c r="N2674"/>
      <c r="O2674"/>
      <c r="P2674"/>
      <c r="Q2674"/>
      <c r="R2674"/>
      <c r="S2674"/>
      <c r="T2674"/>
      <c r="U2674"/>
      <c r="V2674"/>
      <c r="W2674"/>
      <c r="X2674"/>
      <c r="Y2674"/>
      <c r="Z2674"/>
      <c r="AA2674"/>
      <c r="AB2674"/>
      <c r="AC2674"/>
      <c r="AD2674"/>
      <c r="AE2674"/>
      <c r="AF2674"/>
      <c r="AG2674"/>
      <c r="AH2674"/>
    </row>
    <row r="2675" spans="2:34" s="7" customFormat="1">
      <c r="B2675"/>
      <c r="C2675"/>
      <c r="D2675"/>
      <c r="E2675"/>
      <c r="F2675"/>
      <c r="G2675"/>
      <c r="H2675"/>
      <c r="I2675"/>
      <c r="J2675"/>
      <c r="K2675"/>
      <c r="L2675"/>
      <c r="M2675"/>
      <c r="N2675"/>
      <c r="O2675"/>
      <c r="P2675"/>
      <c r="Q2675"/>
      <c r="R2675"/>
      <c r="S2675"/>
      <c r="T2675"/>
      <c r="U2675"/>
      <c r="V2675"/>
      <c r="W2675"/>
      <c r="X2675"/>
      <c r="Y2675"/>
      <c r="Z2675"/>
      <c r="AA2675"/>
      <c r="AB2675"/>
      <c r="AC2675"/>
      <c r="AD2675"/>
      <c r="AE2675"/>
      <c r="AF2675"/>
      <c r="AG2675"/>
      <c r="AH2675"/>
    </row>
    <row r="2676" spans="2:34" s="7" customFormat="1">
      <c r="B2676"/>
      <c r="C2676"/>
      <c r="D2676"/>
      <c r="E2676"/>
      <c r="F2676"/>
      <c r="G2676"/>
      <c r="H2676"/>
      <c r="I2676"/>
      <c r="J2676"/>
      <c r="K2676"/>
      <c r="L2676"/>
      <c r="M2676"/>
      <c r="N2676"/>
      <c r="O2676"/>
      <c r="P2676"/>
      <c r="Q2676"/>
      <c r="R2676"/>
      <c r="S2676"/>
      <c r="T2676"/>
      <c r="U2676"/>
      <c r="V2676"/>
      <c r="W2676"/>
      <c r="X2676"/>
      <c r="Y2676"/>
      <c r="Z2676"/>
      <c r="AA2676"/>
      <c r="AB2676"/>
      <c r="AC2676"/>
      <c r="AD2676"/>
      <c r="AE2676"/>
      <c r="AF2676"/>
      <c r="AG2676"/>
      <c r="AH2676"/>
    </row>
    <row r="2677" spans="2:34" s="7" customFormat="1">
      <c r="B2677"/>
      <c r="C2677"/>
      <c r="D2677"/>
      <c r="E2677"/>
      <c r="F2677"/>
      <c r="G2677"/>
      <c r="H2677"/>
      <c r="I2677"/>
      <c r="J2677"/>
      <c r="K2677"/>
      <c r="L2677"/>
      <c r="M2677"/>
      <c r="N2677"/>
      <c r="O2677"/>
      <c r="P2677"/>
      <c r="Q2677"/>
      <c r="R2677"/>
      <c r="S2677"/>
      <c r="T2677"/>
      <c r="U2677"/>
      <c r="V2677"/>
      <c r="W2677"/>
      <c r="X2677"/>
      <c r="Y2677"/>
      <c r="Z2677"/>
      <c r="AA2677"/>
      <c r="AB2677"/>
      <c r="AC2677"/>
      <c r="AD2677"/>
      <c r="AE2677"/>
      <c r="AF2677"/>
      <c r="AG2677"/>
      <c r="AH2677"/>
    </row>
    <row r="2678" spans="2:34" s="7" customFormat="1">
      <c r="B2678"/>
      <c r="C2678"/>
      <c r="D2678"/>
      <c r="E2678"/>
      <c r="F2678"/>
      <c r="G2678"/>
      <c r="H2678"/>
      <c r="I2678"/>
      <c r="J2678"/>
      <c r="K2678"/>
      <c r="L2678"/>
      <c r="M2678"/>
      <c r="N2678"/>
      <c r="O2678"/>
      <c r="P2678"/>
      <c r="Q2678"/>
      <c r="R2678"/>
      <c r="S2678"/>
      <c r="T2678"/>
      <c r="U2678"/>
      <c r="V2678"/>
      <c r="W2678"/>
      <c r="X2678"/>
      <c r="Y2678"/>
      <c r="Z2678"/>
      <c r="AA2678"/>
      <c r="AB2678"/>
      <c r="AC2678"/>
      <c r="AD2678"/>
      <c r="AE2678"/>
      <c r="AF2678"/>
      <c r="AG2678"/>
      <c r="AH2678"/>
    </row>
    <row r="2679" spans="2:34" s="7" customFormat="1">
      <c r="B2679"/>
      <c r="C2679"/>
      <c r="D2679"/>
      <c r="E2679"/>
      <c r="F2679"/>
      <c r="G2679"/>
      <c r="H2679"/>
      <c r="I2679"/>
      <c r="J2679"/>
      <c r="K2679"/>
      <c r="L2679"/>
      <c r="M2679"/>
      <c r="N2679"/>
      <c r="O2679"/>
      <c r="P2679"/>
      <c r="Q2679"/>
      <c r="R2679"/>
      <c r="S2679"/>
      <c r="T2679"/>
      <c r="U2679"/>
      <c r="V2679"/>
      <c r="W2679"/>
      <c r="X2679"/>
      <c r="Y2679"/>
      <c r="Z2679"/>
      <c r="AA2679"/>
      <c r="AB2679"/>
      <c r="AC2679"/>
      <c r="AD2679"/>
      <c r="AE2679"/>
      <c r="AF2679"/>
      <c r="AG2679"/>
      <c r="AH2679"/>
    </row>
    <row r="2680" spans="2:34" s="7" customFormat="1">
      <c r="B2680"/>
      <c r="C2680"/>
      <c r="D2680"/>
      <c r="E2680"/>
      <c r="F2680"/>
      <c r="G2680"/>
      <c r="H2680"/>
      <c r="I2680"/>
      <c r="J2680"/>
      <c r="K2680"/>
      <c r="L2680"/>
      <c r="M2680"/>
      <c r="N2680"/>
      <c r="O2680"/>
      <c r="P2680"/>
      <c r="Q2680"/>
      <c r="R2680"/>
      <c r="S2680"/>
      <c r="T2680"/>
      <c r="U2680"/>
      <c r="V2680"/>
      <c r="W2680"/>
      <c r="X2680"/>
      <c r="Y2680"/>
      <c r="Z2680"/>
      <c r="AA2680"/>
      <c r="AB2680"/>
      <c r="AC2680"/>
      <c r="AD2680"/>
      <c r="AE2680"/>
      <c r="AF2680"/>
      <c r="AG2680"/>
      <c r="AH2680"/>
    </row>
    <row r="2681" spans="2:34" s="7" customFormat="1">
      <c r="B2681"/>
      <c r="C2681"/>
      <c r="D2681"/>
      <c r="E2681"/>
      <c r="F2681"/>
      <c r="G2681"/>
      <c r="H2681"/>
      <c r="I2681"/>
      <c r="J2681"/>
      <c r="K2681"/>
      <c r="L2681"/>
      <c r="M2681"/>
      <c r="N2681"/>
      <c r="O2681"/>
      <c r="P2681"/>
      <c r="Q2681"/>
      <c r="R2681"/>
      <c r="S2681"/>
      <c r="T2681"/>
      <c r="U2681"/>
      <c r="V2681"/>
      <c r="W2681"/>
      <c r="X2681"/>
      <c r="Y2681"/>
      <c r="Z2681"/>
      <c r="AA2681"/>
      <c r="AB2681"/>
      <c r="AC2681"/>
      <c r="AD2681"/>
      <c r="AE2681"/>
      <c r="AF2681"/>
      <c r="AG2681"/>
      <c r="AH2681"/>
    </row>
    <row r="2682" spans="2:34" s="7" customFormat="1">
      <c r="B2682"/>
      <c r="C2682"/>
      <c r="D2682"/>
      <c r="E2682"/>
      <c r="F2682"/>
      <c r="G2682"/>
      <c r="H2682"/>
      <c r="I2682"/>
      <c r="J2682"/>
      <c r="K2682"/>
      <c r="L2682"/>
      <c r="M2682"/>
      <c r="N2682"/>
      <c r="O2682"/>
      <c r="P2682"/>
      <c r="Q2682"/>
      <c r="R2682"/>
      <c r="S2682"/>
      <c r="T2682"/>
      <c r="U2682"/>
      <c r="V2682"/>
      <c r="W2682"/>
      <c r="X2682"/>
      <c r="Y2682"/>
      <c r="Z2682"/>
      <c r="AA2682"/>
      <c r="AB2682"/>
      <c r="AC2682"/>
      <c r="AD2682"/>
      <c r="AE2682"/>
      <c r="AF2682"/>
      <c r="AG2682"/>
      <c r="AH2682"/>
    </row>
    <row r="2683" spans="2:34" s="7" customFormat="1">
      <c r="B2683"/>
      <c r="C2683"/>
      <c r="D2683"/>
      <c r="E2683"/>
      <c r="F2683"/>
      <c r="G2683"/>
      <c r="H2683"/>
      <c r="I2683"/>
      <c r="J2683"/>
      <c r="K2683"/>
      <c r="L2683"/>
      <c r="M2683"/>
      <c r="N2683"/>
      <c r="O2683"/>
      <c r="P2683"/>
      <c r="Q2683"/>
      <c r="R2683"/>
      <c r="S2683"/>
      <c r="T2683"/>
      <c r="U2683"/>
      <c r="V2683"/>
      <c r="W2683"/>
      <c r="X2683"/>
      <c r="Y2683"/>
      <c r="Z2683"/>
      <c r="AA2683"/>
      <c r="AB2683"/>
      <c r="AC2683"/>
      <c r="AD2683"/>
      <c r="AE2683"/>
      <c r="AF2683"/>
      <c r="AG2683"/>
      <c r="AH2683"/>
    </row>
    <row r="2684" spans="2:34" s="7" customFormat="1">
      <c r="B2684"/>
      <c r="C2684"/>
      <c r="D2684"/>
      <c r="E2684"/>
      <c r="F2684"/>
      <c r="G2684"/>
      <c r="H2684"/>
      <c r="I2684"/>
      <c r="J2684"/>
      <c r="K2684"/>
      <c r="L2684"/>
      <c r="M2684"/>
      <c r="N2684"/>
      <c r="O2684"/>
      <c r="P2684"/>
      <c r="Q2684"/>
      <c r="R2684"/>
      <c r="S2684"/>
      <c r="T2684"/>
      <c r="U2684"/>
      <c r="V2684"/>
      <c r="W2684"/>
      <c r="X2684"/>
      <c r="Y2684"/>
      <c r="Z2684"/>
      <c r="AA2684"/>
      <c r="AB2684"/>
      <c r="AC2684"/>
      <c r="AD2684"/>
      <c r="AE2684"/>
      <c r="AF2684"/>
      <c r="AG2684"/>
      <c r="AH2684"/>
    </row>
    <row r="2685" spans="2:34" s="7" customFormat="1">
      <c r="B2685"/>
      <c r="C2685"/>
      <c r="D2685"/>
      <c r="E2685"/>
      <c r="F2685"/>
      <c r="G2685"/>
      <c r="H2685"/>
      <c r="I2685"/>
      <c r="J2685"/>
      <c r="K2685"/>
      <c r="L2685"/>
      <c r="M2685"/>
      <c r="N2685"/>
      <c r="O2685"/>
      <c r="P2685"/>
      <c r="Q2685"/>
      <c r="R2685"/>
      <c r="S2685"/>
      <c r="T2685"/>
      <c r="U2685"/>
      <c r="V2685"/>
      <c r="W2685"/>
      <c r="X2685"/>
      <c r="Y2685"/>
      <c r="Z2685"/>
      <c r="AA2685"/>
      <c r="AB2685"/>
      <c r="AC2685"/>
      <c r="AD2685"/>
      <c r="AE2685"/>
      <c r="AF2685"/>
      <c r="AG2685"/>
      <c r="AH2685"/>
    </row>
    <row r="2686" spans="2:34" s="7" customFormat="1">
      <c r="B2686"/>
      <c r="C2686"/>
      <c r="D2686"/>
      <c r="E2686"/>
      <c r="F2686"/>
      <c r="G2686"/>
      <c r="H2686"/>
      <c r="I2686"/>
      <c r="J2686"/>
      <c r="K2686"/>
      <c r="L2686"/>
      <c r="M2686"/>
      <c r="N2686"/>
      <c r="O2686"/>
      <c r="P2686"/>
      <c r="Q2686"/>
      <c r="R2686"/>
      <c r="S2686"/>
      <c r="T2686"/>
      <c r="U2686"/>
      <c r="V2686"/>
      <c r="W2686"/>
      <c r="X2686"/>
      <c r="Y2686"/>
      <c r="Z2686"/>
      <c r="AA2686"/>
      <c r="AB2686"/>
      <c r="AC2686"/>
      <c r="AD2686"/>
      <c r="AE2686"/>
      <c r="AF2686"/>
      <c r="AG2686"/>
      <c r="AH2686"/>
    </row>
    <row r="2687" spans="2:34" s="7" customFormat="1">
      <c r="B2687"/>
      <c r="C2687"/>
      <c r="D2687"/>
      <c r="E2687"/>
      <c r="F2687"/>
      <c r="G2687"/>
      <c r="H2687"/>
      <c r="I2687"/>
      <c r="J2687"/>
      <c r="K2687"/>
      <c r="L2687"/>
      <c r="M2687"/>
      <c r="N2687"/>
      <c r="O2687"/>
      <c r="P2687"/>
      <c r="Q2687"/>
      <c r="R2687"/>
      <c r="S2687"/>
      <c r="T2687"/>
      <c r="U2687"/>
      <c r="V2687"/>
      <c r="W2687"/>
      <c r="X2687"/>
      <c r="Y2687"/>
      <c r="Z2687"/>
      <c r="AA2687"/>
      <c r="AB2687"/>
      <c r="AC2687"/>
      <c r="AD2687"/>
      <c r="AE2687"/>
      <c r="AF2687"/>
      <c r="AG2687"/>
      <c r="AH2687"/>
    </row>
    <row r="2688" spans="2:34" s="7" customFormat="1">
      <c r="B2688"/>
      <c r="C2688"/>
      <c r="D2688"/>
      <c r="E2688"/>
      <c r="F2688"/>
      <c r="G2688"/>
      <c r="H2688"/>
      <c r="I2688"/>
      <c r="J2688"/>
      <c r="K2688"/>
      <c r="L2688"/>
      <c r="M2688"/>
      <c r="N2688"/>
      <c r="O2688"/>
      <c r="P2688"/>
      <c r="Q2688"/>
      <c r="R2688"/>
      <c r="S2688"/>
      <c r="T2688"/>
      <c r="U2688"/>
      <c r="V2688"/>
      <c r="W2688"/>
      <c r="X2688"/>
      <c r="Y2688"/>
      <c r="Z2688"/>
      <c r="AA2688"/>
      <c r="AB2688"/>
      <c r="AC2688"/>
      <c r="AD2688"/>
      <c r="AE2688"/>
      <c r="AF2688"/>
      <c r="AG2688"/>
      <c r="AH2688"/>
    </row>
    <row r="2689" spans="2:34" s="7" customFormat="1">
      <c r="B2689"/>
      <c r="C2689"/>
      <c r="D2689"/>
      <c r="E2689"/>
      <c r="F2689"/>
      <c r="G2689"/>
      <c r="H2689"/>
      <c r="I2689"/>
      <c r="J2689"/>
      <c r="K2689"/>
      <c r="L2689"/>
      <c r="M2689"/>
      <c r="N2689"/>
      <c r="O2689"/>
      <c r="P2689"/>
      <c r="Q2689"/>
      <c r="R2689"/>
      <c r="S2689"/>
      <c r="T2689"/>
      <c r="U2689"/>
      <c r="V2689"/>
      <c r="W2689"/>
      <c r="X2689"/>
      <c r="Y2689"/>
      <c r="Z2689"/>
      <c r="AA2689"/>
      <c r="AB2689"/>
      <c r="AC2689"/>
      <c r="AD2689"/>
      <c r="AE2689"/>
      <c r="AF2689"/>
      <c r="AG2689"/>
      <c r="AH2689"/>
    </row>
    <row r="2690" spans="2:34" s="7" customFormat="1">
      <c r="B2690"/>
      <c r="C2690"/>
      <c r="D2690"/>
      <c r="E2690"/>
      <c r="F2690"/>
      <c r="G2690"/>
      <c r="H2690"/>
      <c r="I2690"/>
      <c r="J2690"/>
      <c r="K2690"/>
      <c r="L2690"/>
      <c r="M2690"/>
      <c r="N2690"/>
      <c r="O2690"/>
      <c r="P2690"/>
      <c r="Q2690"/>
      <c r="R2690"/>
      <c r="S2690"/>
      <c r="T2690"/>
      <c r="U2690"/>
      <c r="V2690"/>
      <c r="W2690"/>
      <c r="X2690"/>
      <c r="Y2690"/>
      <c r="Z2690"/>
      <c r="AA2690"/>
      <c r="AB2690"/>
      <c r="AC2690"/>
      <c r="AD2690"/>
      <c r="AE2690"/>
      <c r="AF2690"/>
      <c r="AG2690"/>
      <c r="AH2690"/>
    </row>
    <row r="2691" spans="2:34" s="7" customFormat="1">
      <c r="B2691"/>
      <c r="C2691"/>
      <c r="D2691"/>
      <c r="E2691"/>
      <c r="F2691"/>
      <c r="G2691"/>
      <c r="H2691"/>
      <c r="I2691"/>
      <c r="J2691"/>
      <c r="K2691"/>
      <c r="L2691"/>
      <c r="M2691"/>
      <c r="N2691"/>
      <c r="O2691"/>
      <c r="P2691"/>
      <c r="Q2691"/>
      <c r="R2691"/>
      <c r="S2691"/>
      <c r="T2691"/>
      <c r="U2691"/>
      <c r="V2691"/>
      <c r="W2691"/>
      <c r="X2691"/>
      <c r="Y2691"/>
      <c r="Z2691"/>
      <c r="AA2691"/>
      <c r="AB2691"/>
      <c r="AC2691"/>
      <c r="AD2691"/>
      <c r="AE2691"/>
      <c r="AF2691"/>
      <c r="AG2691"/>
      <c r="AH2691"/>
    </row>
    <row r="2692" spans="2:34" s="7" customFormat="1">
      <c r="B2692"/>
      <c r="C2692"/>
      <c r="D2692"/>
      <c r="E2692"/>
      <c r="F2692"/>
      <c r="G2692"/>
      <c r="H2692"/>
      <c r="I2692"/>
      <c r="J2692"/>
      <c r="K2692"/>
      <c r="L2692"/>
      <c r="M2692"/>
      <c r="N2692"/>
      <c r="O2692"/>
      <c r="P2692"/>
      <c r="Q2692"/>
      <c r="R2692"/>
      <c r="S2692"/>
      <c r="T2692"/>
      <c r="U2692"/>
      <c r="V2692"/>
      <c r="W2692"/>
      <c r="X2692"/>
      <c r="Y2692"/>
      <c r="Z2692"/>
      <c r="AA2692"/>
      <c r="AB2692"/>
      <c r="AC2692"/>
      <c r="AD2692"/>
      <c r="AE2692"/>
      <c r="AF2692"/>
      <c r="AG2692"/>
      <c r="AH2692"/>
    </row>
    <row r="2693" spans="2:34" s="7" customFormat="1">
      <c r="B2693"/>
      <c r="C2693"/>
      <c r="D2693"/>
      <c r="E2693"/>
      <c r="F2693"/>
      <c r="G2693"/>
      <c r="H2693"/>
      <c r="I2693"/>
      <c r="J2693"/>
      <c r="K2693"/>
      <c r="L2693"/>
      <c r="M2693"/>
      <c r="N2693"/>
      <c r="O2693"/>
      <c r="P2693"/>
      <c r="Q2693"/>
      <c r="R2693"/>
      <c r="S2693"/>
      <c r="T2693"/>
      <c r="U2693"/>
      <c r="V2693"/>
      <c r="W2693"/>
      <c r="X2693"/>
      <c r="Y2693"/>
      <c r="Z2693"/>
      <c r="AA2693"/>
      <c r="AB2693"/>
      <c r="AC2693"/>
      <c r="AD2693"/>
      <c r="AE2693"/>
      <c r="AF2693"/>
      <c r="AG2693"/>
      <c r="AH2693"/>
    </row>
    <row r="2694" spans="2:34" s="7" customFormat="1">
      <c r="B2694"/>
      <c r="C2694"/>
      <c r="D2694"/>
      <c r="E2694"/>
      <c r="F2694"/>
      <c r="G2694"/>
      <c r="H2694"/>
      <c r="I2694"/>
      <c r="J2694"/>
      <c r="K2694"/>
      <c r="L2694"/>
      <c r="M2694"/>
      <c r="N2694"/>
      <c r="O2694"/>
      <c r="P2694"/>
      <c r="Q2694"/>
      <c r="R2694"/>
      <c r="S2694"/>
      <c r="T2694"/>
      <c r="U2694"/>
      <c r="V2694"/>
      <c r="W2694"/>
      <c r="X2694"/>
      <c r="Y2694"/>
      <c r="Z2694"/>
      <c r="AA2694"/>
      <c r="AB2694"/>
      <c r="AC2694"/>
      <c r="AD2694"/>
      <c r="AE2694"/>
      <c r="AF2694"/>
      <c r="AG2694"/>
      <c r="AH2694"/>
    </row>
    <row r="2695" spans="2:34" s="7" customFormat="1">
      <c r="B2695"/>
      <c r="C2695"/>
      <c r="D2695"/>
      <c r="E2695"/>
      <c r="F2695"/>
      <c r="G2695"/>
      <c r="H2695"/>
      <c r="I2695"/>
      <c r="J2695"/>
      <c r="K2695"/>
      <c r="L2695"/>
      <c r="M2695"/>
      <c r="N2695"/>
      <c r="O2695"/>
      <c r="P2695"/>
      <c r="Q2695"/>
      <c r="R2695"/>
      <c r="S2695"/>
      <c r="T2695"/>
      <c r="U2695"/>
      <c r="V2695"/>
      <c r="W2695"/>
      <c r="X2695"/>
      <c r="Y2695"/>
      <c r="Z2695"/>
      <c r="AA2695"/>
      <c r="AB2695"/>
      <c r="AC2695"/>
      <c r="AD2695"/>
      <c r="AE2695"/>
      <c r="AF2695"/>
      <c r="AG2695"/>
      <c r="AH2695"/>
    </row>
    <row r="2696" spans="2:34" s="7" customFormat="1">
      <c r="B2696"/>
      <c r="C2696"/>
      <c r="D2696"/>
      <c r="E2696"/>
      <c r="F2696"/>
      <c r="G2696"/>
      <c r="H2696"/>
      <c r="I2696"/>
      <c r="J2696"/>
      <c r="K2696"/>
      <c r="L2696"/>
      <c r="M2696"/>
      <c r="N2696"/>
      <c r="O2696"/>
      <c r="P2696"/>
      <c r="Q2696"/>
      <c r="R2696"/>
      <c r="S2696"/>
      <c r="T2696"/>
      <c r="U2696"/>
      <c r="V2696"/>
      <c r="W2696"/>
      <c r="X2696"/>
      <c r="Y2696"/>
      <c r="Z2696"/>
      <c r="AA2696"/>
      <c r="AB2696"/>
      <c r="AC2696"/>
      <c r="AD2696"/>
      <c r="AE2696"/>
      <c r="AF2696"/>
      <c r="AG2696"/>
      <c r="AH2696"/>
    </row>
    <row r="2697" spans="2:34" s="7" customFormat="1">
      <c r="B2697"/>
      <c r="C2697"/>
      <c r="D2697"/>
      <c r="E2697"/>
      <c r="F2697"/>
      <c r="G2697"/>
      <c r="H2697"/>
      <c r="I2697"/>
      <c r="J2697"/>
      <c r="K2697"/>
      <c r="L2697"/>
      <c r="M2697"/>
      <c r="N2697"/>
      <c r="O2697"/>
      <c r="P2697"/>
      <c r="Q2697"/>
      <c r="R2697"/>
      <c r="S2697"/>
      <c r="T2697"/>
      <c r="U2697"/>
      <c r="V2697"/>
      <c r="W2697"/>
      <c r="X2697"/>
      <c r="Y2697"/>
      <c r="Z2697"/>
      <c r="AA2697"/>
      <c r="AB2697"/>
      <c r="AC2697"/>
      <c r="AD2697"/>
      <c r="AE2697"/>
      <c r="AF2697"/>
      <c r="AG2697"/>
      <c r="AH2697"/>
    </row>
    <row r="2698" spans="2:34" s="7" customFormat="1">
      <c r="B2698"/>
      <c r="C2698"/>
      <c r="D2698"/>
      <c r="E2698"/>
      <c r="F2698"/>
      <c r="G2698"/>
      <c r="H2698"/>
      <c r="I2698"/>
      <c r="J2698"/>
      <c r="K2698"/>
      <c r="L2698"/>
      <c r="M2698"/>
      <c r="N2698"/>
      <c r="O2698"/>
      <c r="P2698"/>
      <c r="Q2698"/>
      <c r="R2698"/>
      <c r="S2698"/>
      <c r="T2698"/>
      <c r="U2698"/>
      <c r="V2698"/>
      <c r="W2698"/>
      <c r="X2698"/>
      <c r="Y2698"/>
      <c r="Z2698"/>
      <c r="AA2698"/>
      <c r="AB2698"/>
      <c r="AC2698"/>
      <c r="AD2698"/>
      <c r="AE2698"/>
      <c r="AF2698"/>
      <c r="AG2698"/>
      <c r="AH2698"/>
    </row>
    <row r="2699" spans="2:34" s="7" customFormat="1">
      <c r="B2699"/>
      <c r="C2699"/>
      <c r="D2699"/>
      <c r="E2699"/>
      <c r="F2699"/>
      <c r="G2699"/>
      <c r="H2699"/>
      <c r="I2699"/>
      <c r="J2699"/>
      <c r="K2699"/>
      <c r="L2699"/>
      <c r="M2699"/>
      <c r="N2699"/>
      <c r="O2699"/>
      <c r="P2699"/>
      <c r="Q2699"/>
      <c r="R2699"/>
      <c r="S2699"/>
      <c r="T2699"/>
      <c r="U2699"/>
      <c r="V2699"/>
      <c r="W2699"/>
      <c r="X2699"/>
      <c r="Y2699"/>
      <c r="Z2699"/>
      <c r="AA2699"/>
      <c r="AB2699"/>
      <c r="AC2699"/>
      <c r="AD2699"/>
      <c r="AE2699"/>
      <c r="AF2699"/>
      <c r="AG2699"/>
      <c r="AH2699"/>
    </row>
    <row r="2700" spans="2:34" s="7" customFormat="1">
      <c r="B2700"/>
      <c r="C2700"/>
      <c r="D2700"/>
      <c r="E2700"/>
      <c r="F2700"/>
      <c r="G2700"/>
      <c r="H2700"/>
      <c r="I2700"/>
      <c r="J2700"/>
      <c r="K2700"/>
      <c r="L2700"/>
      <c r="M2700"/>
      <c r="N2700"/>
      <c r="O2700"/>
      <c r="P2700"/>
      <c r="Q2700"/>
      <c r="R2700"/>
      <c r="S2700"/>
      <c r="T2700"/>
      <c r="U2700"/>
      <c r="V2700"/>
      <c r="W2700"/>
      <c r="X2700"/>
      <c r="Y2700"/>
      <c r="Z2700"/>
      <c r="AA2700"/>
      <c r="AB2700"/>
      <c r="AC2700"/>
      <c r="AD2700"/>
      <c r="AE2700"/>
      <c r="AF2700"/>
      <c r="AG2700"/>
      <c r="AH2700"/>
    </row>
    <row r="2701" spans="2:34" s="7" customFormat="1">
      <c r="B2701"/>
      <c r="C2701"/>
      <c r="D2701"/>
      <c r="E2701"/>
      <c r="F2701"/>
      <c r="G2701"/>
      <c r="H2701"/>
      <c r="I2701"/>
      <c r="J2701"/>
      <c r="K2701"/>
      <c r="L2701"/>
      <c r="M2701"/>
      <c r="N2701"/>
      <c r="O2701"/>
      <c r="P2701"/>
      <c r="Q2701"/>
      <c r="R2701"/>
      <c r="S2701"/>
      <c r="T2701"/>
      <c r="U2701"/>
      <c r="V2701"/>
      <c r="W2701"/>
      <c r="X2701"/>
      <c r="Y2701"/>
      <c r="Z2701"/>
      <c r="AA2701"/>
      <c r="AB2701"/>
      <c r="AC2701"/>
      <c r="AD2701"/>
      <c r="AE2701"/>
      <c r="AF2701"/>
      <c r="AG2701"/>
      <c r="AH2701"/>
    </row>
    <row r="2702" spans="2:34" s="7" customFormat="1">
      <c r="B2702"/>
      <c r="C2702"/>
      <c r="D2702"/>
      <c r="E2702"/>
      <c r="F2702"/>
      <c r="G2702"/>
      <c r="H2702"/>
      <c r="I2702"/>
      <c r="J2702"/>
      <c r="K2702"/>
      <c r="L2702"/>
      <c r="M2702"/>
      <c r="N2702"/>
      <c r="O2702"/>
      <c r="P2702"/>
      <c r="Q2702"/>
      <c r="R2702"/>
      <c r="S2702"/>
      <c r="T2702"/>
      <c r="U2702"/>
      <c r="V2702"/>
      <c r="W2702"/>
      <c r="X2702"/>
      <c r="Y2702"/>
      <c r="Z2702"/>
      <c r="AA2702"/>
      <c r="AB2702"/>
      <c r="AC2702"/>
      <c r="AD2702"/>
      <c r="AE2702"/>
      <c r="AF2702"/>
      <c r="AG2702"/>
      <c r="AH2702"/>
    </row>
    <row r="2703" spans="2:34" s="7" customFormat="1">
      <c r="B2703"/>
      <c r="C2703"/>
      <c r="D2703"/>
      <c r="E2703"/>
      <c r="F2703"/>
      <c r="G2703"/>
      <c r="H2703"/>
      <c r="I2703"/>
      <c r="J2703"/>
      <c r="K2703"/>
      <c r="L2703"/>
      <c r="M2703"/>
      <c r="N2703"/>
      <c r="O2703"/>
      <c r="P2703"/>
      <c r="Q2703"/>
      <c r="R2703"/>
      <c r="S2703"/>
      <c r="T2703"/>
      <c r="U2703"/>
      <c r="V2703"/>
      <c r="W2703"/>
      <c r="X2703"/>
      <c r="Y2703"/>
      <c r="Z2703"/>
      <c r="AA2703"/>
      <c r="AB2703"/>
      <c r="AC2703"/>
      <c r="AD2703"/>
      <c r="AE2703"/>
      <c r="AF2703"/>
      <c r="AG2703"/>
      <c r="AH2703"/>
    </row>
    <row r="2704" spans="2:34" s="7" customFormat="1">
      <c r="B2704"/>
      <c r="C2704"/>
      <c r="D2704"/>
      <c r="E2704"/>
      <c r="F2704"/>
      <c r="G2704"/>
      <c r="H2704"/>
      <c r="I2704"/>
      <c r="J2704"/>
      <c r="K2704"/>
      <c r="L2704"/>
      <c r="M2704"/>
      <c r="N2704"/>
      <c r="O2704"/>
      <c r="P2704"/>
      <c r="Q2704"/>
      <c r="R2704"/>
      <c r="S2704"/>
      <c r="T2704"/>
      <c r="U2704"/>
      <c r="V2704"/>
      <c r="W2704"/>
      <c r="X2704"/>
      <c r="Y2704"/>
      <c r="Z2704"/>
      <c r="AA2704"/>
      <c r="AB2704"/>
      <c r="AC2704"/>
      <c r="AD2704"/>
      <c r="AE2704"/>
      <c r="AF2704"/>
      <c r="AG2704"/>
      <c r="AH2704"/>
    </row>
    <row r="2705" spans="2:34" s="7" customFormat="1">
      <c r="B2705"/>
      <c r="C2705"/>
      <c r="D2705"/>
      <c r="E2705"/>
      <c r="F2705"/>
      <c r="G2705"/>
      <c r="H2705"/>
      <c r="I2705"/>
      <c r="J2705"/>
      <c r="K2705"/>
      <c r="L2705"/>
      <c r="M2705"/>
      <c r="N2705"/>
      <c r="O2705"/>
      <c r="P2705"/>
      <c r="Q2705"/>
      <c r="R2705"/>
      <c r="S2705"/>
      <c r="T2705"/>
      <c r="U2705"/>
      <c r="V2705"/>
      <c r="W2705"/>
      <c r="X2705"/>
      <c r="Y2705"/>
      <c r="Z2705"/>
      <c r="AA2705"/>
      <c r="AB2705"/>
      <c r="AC2705"/>
      <c r="AD2705"/>
      <c r="AE2705"/>
      <c r="AF2705"/>
      <c r="AG2705"/>
      <c r="AH2705"/>
    </row>
    <row r="2706" spans="2:34" s="7" customFormat="1">
      <c r="B2706"/>
      <c r="C2706"/>
      <c r="D2706"/>
      <c r="E2706"/>
      <c r="F2706"/>
      <c r="G2706"/>
      <c r="H2706"/>
      <c r="I2706"/>
      <c r="J2706"/>
      <c r="K2706"/>
      <c r="L2706"/>
      <c r="M2706"/>
      <c r="N2706"/>
      <c r="O2706"/>
      <c r="P2706"/>
      <c r="Q2706"/>
      <c r="R2706"/>
      <c r="S2706"/>
      <c r="T2706"/>
      <c r="U2706"/>
      <c r="V2706"/>
      <c r="W2706"/>
      <c r="X2706"/>
      <c r="Y2706"/>
      <c r="Z2706"/>
      <c r="AA2706"/>
      <c r="AB2706"/>
      <c r="AC2706"/>
      <c r="AD2706"/>
      <c r="AE2706"/>
      <c r="AF2706"/>
      <c r="AG2706"/>
      <c r="AH2706"/>
    </row>
    <row r="2707" spans="2:34" s="7" customFormat="1">
      <c r="B2707"/>
      <c r="C2707"/>
      <c r="D2707"/>
      <c r="E2707"/>
      <c r="F2707"/>
      <c r="G2707"/>
      <c r="H2707"/>
      <c r="I2707"/>
      <c r="J2707"/>
      <c r="K2707"/>
      <c r="L2707"/>
      <c r="M2707"/>
      <c r="N2707"/>
      <c r="O2707"/>
      <c r="P2707"/>
      <c r="Q2707"/>
      <c r="R2707"/>
      <c r="S2707"/>
      <c r="T2707"/>
      <c r="U2707"/>
      <c r="V2707"/>
      <c r="W2707"/>
      <c r="X2707"/>
      <c r="Y2707"/>
      <c r="Z2707"/>
      <c r="AA2707"/>
      <c r="AB2707"/>
      <c r="AC2707"/>
      <c r="AD2707"/>
      <c r="AE2707"/>
      <c r="AF2707"/>
      <c r="AG2707"/>
      <c r="AH2707"/>
    </row>
    <row r="2708" spans="2:34" s="7" customFormat="1">
      <c r="B2708"/>
      <c r="C2708"/>
      <c r="D2708"/>
      <c r="E2708"/>
      <c r="F2708"/>
      <c r="G2708"/>
      <c r="H2708"/>
      <c r="I2708"/>
      <c r="J2708"/>
      <c r="K2708"/>
      <c r="L2708"/>
      <c r="M2708"/>
      <c r="N2708"/>
      <c r="O2708"/>
      <c r="P2708"/>
      <c r="Q2708"/>
      <c r="R2708"/>
      <c r="S2708"/>
      <c r="T2708"/>
      <c r="U2708"/>
      <c r="V2708"/>
      <c r="W2708"/>
      <c r="X2708"/>
      <c r="Y2708"/>
      <c r="Z2708"/>
      <c r="AA2708"/>
      <c r="AB2708"/>
      <c r="AC2708"/>
      <c r="AD2708"/>
      <c r="AE2708"/>
      <c r="AF2708"/>
      <c r="AG2708"/>
      <c r="AH2708"/>
    </row>
    <row r="2709" spans="2:34" s="7" customFormat="1">
      <c r="B2709"/>
      <c r="C2709"/>
      <c r="D2709"/>
      <c r="E2709"/>
      <c r="F2709"/>
      <c r="G2709"/>
      <c r="H2709"/>
      <c r="I2709"/>
      <c r="J2709"/>
      <c r="K2709"/>
      <c r="L2709"/>
      <c r="M2709"/>
      <c r="N2709"/>
      <c r="O2709"/>
      <c r="P2709"/>
      <c r="Q2709"/>
      <c r="R2709"/>
      <c r="S2709"/>
      <c r="T2709"/>
      <c r="U2709"/>
      <c r="V2709"/>
      <c r="W2709"/>
      <c r="X2709"/>
      <c r="Y2709"/>
      <c r="Z2709"/>
      <c r="AA2709"/>
      <c r="AB2709"/>
      <c r="AC2709"/>
      <c r="AD2709"/>
      <c r="AE2709"/>
      <c r="AF2709"/>
      <c r="AG2709"/>
      <c r="AH2709"/>
    </row>
    <row r="2710" spans="2:34" s="7" customFormat="1">
      <c r="B2710"/>
      <c r="C2710"/>
      <c r="D2710"/>
      <c r="E2710"/>
      <c r="F2710"/>
      <c r="G2710"/>
      <c r="H2710"/>
      <c r="I2710"/>
      <c r="J2710"/>
      <c r="K2710"/>
      <c r="L2710"/>
      <c r="M2710"/>
      <c r="N2710"/>
      <c r="O2710"/>
      <c r="P2710"/>
      <c r="Q2710"/>
      <c r="R2710"/>
      <c r="S2710"/>
      <c r="T2710"/>
      <c r="U2710"/>
      <c r="V2710"/>
      <c r="W2710"/>
      <c r="X2710"/>
      <c r="Y2710"/>
      <c r="Z2710"/>
      <c r="AA2710"/>
      <c r="AB2710"/>
      <c r="AC2710"/>
      <c r="AD2710"/>
      <c r="AE2710"/>
      <c r="AF2710"/>
      <c r="AG2710"/>
      <c r="AH2710"/>
    </row>
    <row r="2711" spans="2:34" s="7" customFormat="1">
      <c r="B2711"/>
      <c r="C2711"/>
      <c r="D2711"/>
      <c r="E2711"/>
      <c r="F2711"/>
      <c r="G2711"/>
      <c r="H2711"/>
      <c r="I2711"/>
      <c r="J2711"/>
      <c r="K2711"/>
      <c r="L2711"/>
      <c r="M2711"/>
      <c r="N2711"/>
      <c r="O2711"/>
      <c r="P2711"/>
      <c r="Q2711"/>
      <c r="R2711"/>
      <c r="S2711"/>
      <c r="T2711"/>
      <c r="U2711"/>
      <c r="V2711"/>
      <c r="W2711"/>
      <c r="X2711"/>
      <c r="Y2711"/>
      <c r="Z2711"/>
      <c r="AA2711"/>
      <c r="AB2711"/>
      <c r="AC2711"/>
      <c r="AD2711"/>
      <c r="AE2711"/>
      <c r="AF2711"/>
      <c r="AG2711"/>
      <c r="AH2711"/>
    </row>
    <row r="2712" spans="2:34" s="7" customFormat="1">
      <c r="B2712"/>
      <c r="C2712"/>
      <c r="D2712"/>
      <c r="E2712"/>
      <c r="F2712"/>
      <c r="G2712"/>
      <c r="H2712"/>
      <c r="I2712"/>
      <c r="J2712"/>
      <c r="K2712"/>
      <c r="L2712"/>
      <c r="M2712"/>
      <c r="N2712"/>
      <c r="O2712"/>
      <c r="P2712"/>
      <c r="Q2712"/>
      <c r="R2712"/>
      <c r="S2712"/>
      <c r="T2712"/>
      <c r="U2712"/>
      <c r="V2712"/>
      <c r="W2712"/>
      <c r="X2712"/>
      <c r="Y2712"/>
      <c r="Z2712"/>
      <c r="AA2712"/>
      <c r="AB2712"/>
      <c r="AC2712"/>
      <c r="AD2712"/>
      <c r="AE2712"/>
      <c r="AF2712"/>
      <c r="AG2712"/>
      <c r="AH2712"/>
    </row>
    <row r="2713" spans="2:34" s="7" customFormat="1">
      <c r="B2713"/>
      <c r="C2713"/>
      <c r="D2713"/>
      <c r="E2713"/>
      <c r="F2713"/>
      <c r="G2713"/>
      <c r="H2713"/>
      <c r="I2713"/>
      <c r="J2713"/>
      <c r="K2713"/>
      <c r="L2713"/>
      <c r="M2713"/>
      <c r="N2713"/>
      <c r="O2713"/>
      <c r="P2713"/>
      <c r="Q2713"/>
      <c r="R2713"/>
      <c r="S2713"/>
      <c r="T2713"/>
      <c r="U2713"/>
      <c r="V2713"/>
      <c r="W2713"/>
      <c r="X2713"/>
      <c r="Y2713"/>
      <c r="Z2713"/>
      <c r="AA2713"/>
      <c r="AB2713"/>
      <c r="AC2713"/>
      <c r="AD2713"/>
      <c r="AE2713"/>
      <c r="AF2713"/>
      <c r="AG2713"/>
      <c r="AH2713"/>
    </row>
    <row r="2714" spans="2:34" s="7" customFormat="1">
      <c r="B2714"/>
      <c r="C2714"/>
      <c r="D2714"/>
      <c r="E2714"/>
      <c r="F2714"/>
      <c r="G2714"/>
      <c r="H2714"/>
      <c r="I2714"/>
      <c r="J2714"/>
      <c r="K2714"/>
      <c r="L2714"/>
      <c r="M2714"/>
      <c r="N2714"/>
      <c r="O2714"/>
      <c r="P2714"/>
      <c r="Q2714"/>
      <c r="R2714"/>
      <c r="S2714"/>
      <c r="T2714"/>
      <c r="U2714"/>
      <c r="V2714"/>
      <c r="W2714"/>
      <c r="X2714"/>
      <c r="Y2714"/>
      <c r="Z2714"/>
      <c r="AA2714"/>
      <c r="AB2714"/>
      <c r="AC2714"/>
      <c r="AD2714"/>
      <c r="AE2714"/>
      <c r="AF2714"/>
      <c r="AG2714"/>
      <c r="AH2714"/>
    </row>
    <row r="2715" spans="2:34" s="7" customFormat="1">
      <c r="B2715"/>
      <c r="C2715"/>
      <c r="D2715"/>
      <c r="E2715"/>
      <c r="F2715"/>
      <c r="G2715"/>
      <c r="H2715"/>
      <c r="I2715"/>
      <c r="J2715"/>
      <c r="K2715"/>
      <c r="L2715"/>
      <c r="M2715"/>
      <c r="N2715"/>
      <c r="O2715"/>
      <c r="P2715"/>
      <c r="Q2715"/>
      <c r="R2715"/>
      <c r="S2715"/>
      <c r="T2715"/>
      <c r="U2715"/>
      <c r="V2715"/>
      <c r="W2715"/>
      <c r="X2715"/>
      <c r="Y2715"/>
      <c r="Z2715"/>
      <c r="AA2715"/>
      <c r="AB2715"/>
      <c r="AC2715"/>
      <c r="AD2715"/>
      <c r="AE2715"/>
      <c r="AF2715"/>
      <c r="AG2715"/>
      <c r="AH2715"/>
    </row>
    <row r="2716" spans="2:34" s="7" customFormat="1">
      <c r="B2716"/>
      <c r="C2716"/>
      <c r="D2716"/>
      <c r="E2716"/>
      <c r="F2716"/>
      <c r="G2716"/>
      <c r="H2716"/>
      <c r="I2716"/>
      <c r="J2716"/>
      <c r="K2716"/>
      <c r="L2716"/>
      <c r="M2716"/>
      <c r="N2716"/>
      <c r="O2716"/>
      <c r="P2716"/>
      <c r="Q2716"/>
      <c r="R2716"/>
      <c r="S2716"/>
      <c r="T2716"/>
      <c r="U2716"/>
      <c r="V2716"/>
      <c r="W2716"/>
      <c r="X2716"/>
      <c r="Y2716"/>
      <c r="Z2716"/>
      <c r="AA2716"/>
      <c r="AB2716"/>
      <c r="AC2716"/>
      <c r="AD2716"/>
      <c r="AE2716"/>
      <c r="AF2716"/>
      <c r="AG2716"/>
      <c r="AH2716"/>
    </row>
    <row r="2717" spans="2:34" s="7" customFormat="1">
      <c r="B2717"/>
      <c r="C2717"/>
      <c r="D2717"/>
      <c r="E2717"/>
      <c r="F2717"/>
      <c r="G2717"/>
      <c r="H2717"/>
      <c r="I2717"/>
      <c r="J2717"/>
      <c r="K2717"/>
      <c r="L2717"/>
      <c r="M2717"/>
      <c r="N2717"/>
      <c r="O2717"/>
      <c r="P2717"/>
      <c r="Q2717"/>
      <c r="R2717"/>
      <c r="S2717"/>
      <c r="T2717"/>
      <c r="U2717"/>
      <c r="V2717"/>
      <c r="W2717"/>
      <c r="X2717"/>
      <c r="Y2717"/>
      <c r="Z2717"/>
      <c r="AA2717"/>
      <c r="AB2717"/>
      <c r="AC2717"/>
      <c r="AD2717"/>
      <c r="AE2717"/>
      <c r="AF2717"/>
      <c r="AG2717"/>
      <c r="AH2717"/>
    </row>
    <row r="2718" spans="2:34" s="7" customFormat="1">
      <c r="B2718"/>
      <c r="C2718"/>
      <c r="D2718"/>
      <c r="E2718"/>
      <c r="F2718"/>
      <c r="G2718"/>
      <c r="H2718"/>
      <c r="I2718"/>
      <c r="J2718"/>
      <c r="K2718"/>
      <c r="L2718"/>
      <c r="M2718"/>
      <c r="N2718"/>
      <c r="O2718"/>
      <c r="P2718"/>
      <c r="Q2718"/>
      <c r="R2718"/>
      <c r="S2718"/>
      <c r="T2718"/>
      <c r="U2718"/>
      <c r="V2718"/>
      <c r="W2718"/>
      <c r="X2718"/>
      <c r="Y2718"/>
      <c r="Z2718"/>
      <c r="AA2718"/>
      <c r="AB2718"/>
      <c r="AC2718"/>
      <c r="AD2718"/>
      <c r="AE2718"/>
      <c r="AF2718"/>
      <c r="AG2718"/>
      <c r="AH2718"/>
    </row>
    <row r="2719" spans="2:34" s="7" customFormat="1">
      <c r="B2719"/>
      <c r="C2719"/>
      <c r="D2719"/>
      <c r="E2719"/>
      <c r="F2719"/>
      <c r="G2719"/>
      <c r="H2719"/>
      <c r="I2719"/>
      <c r="J2719"/>
      <c r="K2719"/>
      <c r="L2719"/>
      <c r="M2719"/>
      <c r="N2719"/>
      <c r="O2719"/>
      <c r="P2719"/>
      <c r="Q2719"/>
      <c r="R2719"/>
      <c r="S2719"/>
      <c r="T2719"/>
      <c r="U2719"/>
      <c r="V2719"/>
      <c r="W2719"/>
      <c r="X2719"/>
      <c r="Y2719"/>
      <c r="Z2719"/>
      <c r="AA2719"/>
      <c r="AB2719"/>
      <c r="AC2719"/>
      <c r="AD2719"/>
      <c r="AE2719"/>
      <c r="AF2719"/>
      <c r="AG2719"/>
      <c r="AH2719"/>
    </row>
    <row r="2720" spans="2:34" s="7" customFormat="1">
      <c r="B2720"/>
      <c r="C2720"/>
      <c r="D2720"/>
      <c r="E2720"/>
      <c r="F2720"/>
      <c r="G2720"/>
      <c r="H2720"/>
      <c r="I2720"/>
      <c r="J2720"/>
      <c r="K2720"/>
      <c r="L2720"/>
      <c r="M2720"/>
      <c r="N2720"/>
      <c r="O2720"/>
      <c r="P2720"/>
      <c r="Q2720"/>
      <c r="R2720"/>
      <c r="S2720"/>
      <c r="T2720"/>
      <c r="U2720"/>
      <c r="V2720"/>
      <c r="W2720"/>
      <c r="X2720"/>
      <c r="Y2720"/>
      <c r="Z2720"/>
      <c r="AA2720"/>
      <c r="AB2720"/>
      <c r="AC2720"/>
      <c r="AD2720"/>
      <c r="AE2720"/>
      <c r="AF2720"/>
      <c r="AG2720"/>
      <c r="AH2720"/>
    </row>
    <row r="2721" spans="2:34" s="7" customFormat="1">
      <c r="B2721"/>
      <c r="C2721"/>
      <c r="D2721"/>
      <c r="E2721"/>
      <c r="F2721"/>
      <c r="G2721"/>
      <c r="H2721"/>
      <c r="I2721"/>
      <c r="J2721"/>
      <c r="K2721"/>
      <c r="L2721"/>
      <c r="M2721"/>
      <c r="N2721"/>
      <c r="O2721"/>
      <c r="P2721"/>
      <c r="Q2721"/>
      <c r="R2721"/>
      <c r="S2721"/>
      <c r="T2721"/>
      <c r="U2721"/>
      <c r="V2721"/>
      <c r="W2721"/>
      <c r="X2721"/>
      <c r="Y2721"/>
      <c r="Z2721"/>
      <c r="AA2721"/>
      <c r="AB2721"/>
      <c r="AC2721"/>
      <c r="AD2721"/>
      <c r="AE2721"/>
      <c r="AF2721"/>
      <c r="AG2721"/>
      <c r="AH2721"/>
    </row>
    <row r="2722" spans="2:34" s="7" customFormat="1">
      <c r="B2722"/>
      <c r="C2722"/>
      <c r="D2722"/>
      <c r="E2722"/>
      <c r="F2722"/>
      <c r="G2722"/>
      <c r="H2722"/>
      <c r="I2722"/>
      <c r="J2722"/>
      <c r="K2722"/>
      <c r="L2722"/>
      <c r="M2722"/>
      <c r="N2722"/>
      <c r="O2722"/>
      <c r="P2722"/>
      <c r="Q2722"/>
      <c r="R2722"/>
      <c r="S2722"/>
      <c r="T2722"/>
      <c r="U2722"/>
      <c r="V2722"/>
      <c r="W2722"/>
      <c r="X2722"/>
      <c r="Y2722"/>
      <c r="Z2722"/>
      <c r="AA2722"/>
      <c r="AB2722"/>
      <c r="AC2722"/>
      <c r="AD2722"/>
      <c r="AE2722"/>
      <c r="AF2722"/>
      <c r="AG2722"/>
      <c r="AH2722"/>
    </row>
    <row r="2723" spans="2:34" s="7" customFormat="1">
      <c r="B2723"/>
      <c r="C2723"/>
      <c r="D2723"/>
      <c r="E2723"/>
      <c r="F2723"/>
      <c r="G2723"/>
      <c r="H2723"/>
      <c r="I2723"/>
      <c r="J2723"/>
      <c r="K2723"/>
      <c r="L2723"/>
      <c r="M2723"/>
      <c r="N2723"/>
      <c r="O2723"/>
      <c r="P2723"/>
      <c r="Q2723"/>
      <c r="R2723"/>
      <c r="S2723"/>
      <c r="T2723"/>
      <c r="U2723"/>
      <c r="V2723"/>
      <c r="W2723"/>
      <c r="X2723"/>
      <c r="Y2723"/>
      <c r="Z2723"/>
      <c r="AA2723"/>
      <c r="AB2723"/>
      <c r="AC2723"/>
      <c r="AD2723"/>
      <c r="AE2723"/>
      <c r="AF2723"/>
      <c r="AG2723"/>
      <c r="AH2723"/>
    </row>
    <row r="2724" spans="2:34" s="7" customFormat="1">
      <c r="B2724"/>
      <c r="C2724"/>
      <c r="D2724"/>
      <c r="E2724"/>
      <c r="F2724"/>
      <c r="G2724"/>
      <c r="H2724"/>
      <c r="I2724"/>
      <c r="J2724"/>
      <c r="K2724"/>
      <c r="L2724"/>
      <c r="M2724"/>
      <c r="N2724"/>
      <c r="O2724"/>
      <c r="P2724"/>
      <c r="Q2724"/>
      <c r="R2724"/>
      <c r="S2724"/>
      <c r="T2724"/>
      <c r="U2724"/>
      <c r="V2724"/>
      <c r="W2724"/>
      <c r="X2724"/>
      <c r="Y2724"/>
      <c r="Z2724"/>
      <c r="AA2724"/>
      <c r="AB2724"/>
      <c r="AC2724"/>
      <c r="AD2724"/>
      <c r="AE2724"/>
      <c r="AF2724"/>
      <c r="AG2724"/>
      <c r="AH2724"/>
    </row>
    <row r="2725" spans="2:34" s="7" customFormat="1">
      <c r="B2725"/>
      <c r="C2725"/>
      <c r="D2725"/>
      <c r="E2725"/>
      <c r="F2725"/>
      <c r="G2725"/>
      <c r="H2725"/>
      <c r="I2725"/>
      <c r="J2725"/>
      <c r="K2725"/>
      <c r="L2725"/>
      <c r="M2725"/>
      <c r="N2725"/>
      <c r="O2725"/>
      <c r="P2725"/>
      <c r="Q2725"/>
      <c r="R2725"/>
      <c r="S2725"/>
      <c r="T2725"/>
      <c r="U2725"/>
      <c r="V2725"/>
      <c r="W2725"/>
      <c r="X2725"/>
      <c r="Y2725"/>
      <c r="Z2725"/>
      <c r="AA2725"/>
      <c r="AB2725"/>
      <c r="AC2725"/>
      <c r="AD2725"/>
      <c r="AE2725"/>
      <c r="AF2725"/>
      <c r="AG2725"/>
      <c r="AH2725"/>
    </row>
    <row r="2726" spans="2:34" s="7" customFormat="1">
      <c r="B2726"/>
      <c r="C2726"/>
      <c r="D2726"/>
      <c r="E2726"/>
      <c r="F2726"/>
      <c r="G2726"/>
      <c r="H2726"/>
      <c r="I2726"/>
      <c r="J2726"/>
      <c r="K2726"/>
      <c r="L2726"/>
      <c r="M2726"/>
      <c r="N2726"/>
      <c r="O2726"/>
      <c r="P2726"/>
      <c r="Q2726"/>
      <c r="R2726"/>
      <c r="S2726"/>
      <c r="T2726"/>
      <c r="U2726"/>
      <c r="V2726"/>
      <c r="W2726"/>
      <c r="X2726"/>
      <c r="Y2726"/>
      <c r="Z2726"/>
      <c r="AA2726"/>
      <c r="AB2726"/>
      <c r="AC2726"/>
      <c r="AD2726"/>
      <c r="AE2726"/>
      <c r="AF2726"/>
      <c r="AG2726"/>
      <c r="AH2726"/>
    </row>
    <row r="2727" spans="2:34" s="7" customFormat="1">
      <c r="B2727"/>
      <c r="C2727"/>
      <c r="D2727"/>
      <c r="E2727"/>
      <c r="F2727"/>
      <c r="G2727"/>
      <c r="H2727"/>
      <c r="I2727"/>
      <c r="J2727"/>
      <c r="K2727"/>
      <c r="L2727"/>
      <c r="M2727"/>
      <c r="N2727"/>
      <c r="O2727"/>
      <c r="P2727"/>
      <c r="Q2727"/>
      <c r="R2727"/>
      <c r="S2727"/>
      <c r="T2727"/>
      <c r="U2727"/>
      <c r="V2727"/>
      <c r="W2727"/>
      <c r="X2727"/>
      <c r="Y2727"/>
      <c r="Z2727"/>
      <c r="AA2727"/>
      <c r="AB2727"/>
      <c r="AC2727"/>
      <c r="AD2727"/>
      <c r="AE2727"/>
      <c r="AF2727"/>
      <c r="AG2727"/>
      <c r="AH2727"/>
    </row>
    <row r="2728" spans="2:34" s="7" customFormat="1">
      <c r="B2728"/>
      <c r="C2728"/>
      <c r="D2728"/>
      <c r="E2728"/>
      <c r="F2728"/>
      <c r="G2728"/>
      <c r="H2728"/>
      <c r="I2728"/>
      <c r="J2728"/>
      <c r="K2728"/>
      <c r="L2728"/>
      <c r="M2728"/>
      <c r="N2728"/>
      <c r="O2728"/>
      <c r="P2728"/>
      <c r="Q2728"/>
      <c r="R2728"/>
      <c r="S2728"/>
      <c r="T2728"/>
      <c r="U2728"/>
      <c r="V2728"/>
      <c r="W2728"/>
      <c r="X2728"/>
      <c r="Y2728"/>
      <c r="Z2728"/>
      <c r="AA2728"/>
      <c r="AB2728"/>
      <c r="AC2728"/>
      <c r="AD2728"/>
      <c r="AE2728"/>
      <c r="AF2728"/>
      <c r="AG2728"/>
      <c r="AH2728"/>
    </row>
    <row r="2729" spans="2:34" s="7" customFormat="1">
      <c r="B2729"/>
      <c r="C2729"/>
      <c r="D2729"/>
      <c r="E2729"/>
      <c r="F2729"/>
      <c r="G2729"/>
      <c r="H2729"/>
      <c r="I2729"/>
      <c r="J2729"/>
      <c r="K2729"/>
      <c r="L2729"/>
      <c r="M2729"/>
      <c r="N2729"/>
      <c r="O2729"/>
      <c r="P2729"/>
      <c r="Q2729"/>
      <c r="R2729"/>
      <c r="S2729"/>
      <c r="T2729"/>
      <c r="U2729"/>
      <c r="V2729"/>
      <c r="W2729"/>
      <c r="X2729"/>
      <c r="Y2729"/>
      <c r="Z2729"/>
      <c r="AA2729"/>
      <c r="AB2729"/>
      <c r="AC2729"/>
      <c r="AD2729"/>
      <c r="AE2729"/>
      <c r="AF2729"/>
      <c r="AG2729"/>
      <c r="AH2729"/>
    </row>
    <row r="2730" spans="2:34" s="7" customFormat="1">
      <c r="B2730"/>
      <c r="C2730"/>
      <c r="D2730"/>
      <c r="E2730"/>
      <c r="F2730"/>
      <c r="G2730"/>
      <c r="H2730"/>
      <c r="I2730"/>
      <c r="J2730"/>
      <c r="K2730"/>
      <c r="L2730"/>
      <c r="M2730"/>
      <c r="N2730"/>
      <c r="O2730"/>
      <c r="P2730"/>
      <c r="Q2730"/>
      <c r="R2730"/>
      <c r="S2730"/>
      <c r="T2730"/>
      <c r="U2730"/>
      <c r="V2730"/>
      <c r="W2730"/>
      <c r="X2730"/>
      <c r="Y2730"/>
      <c r="Z2730"/>
      <c r="AA2730"/>
      <c r="AB2730"/>
      <c r="AC2730"/>
      <c r="AD2730"/>
      <c r="AE2730"/>
      <c r="AF2730"/>
      <c r="AG2730"/>
      <c r="AH2730"/>
    </row>
    <row r="2731" spans="2:34" s="7" customFormat="1">
      <c r="B2731"/>
      <c r="C2731"/>
      <c r="D2731"/>
      <c r="E2731"/>
      <c r="F2731"/>
      <c r="G2731"/>
      <c r="H2731"/>
      <c r="I2731"/>
      <c r="J2731"/>
      <c r="K2731"/>
      <c r="L2731"/>
      <c r="M2731"/>
      <c r="N2731"/>
      <c r="O2731"/>
      <c r="P2731"/>
      <c r="Q2731"/>
      <c r="R2731"/>
      <c r="S2731"/>
      <c r="T2731"/>
      <c r="U2731"/>
      <c r="V2731"/>
      <c r="W2731"/>
      <c r="X2731"/>
      <c r="Y2731"/>
      <c r="Z2731"/>
      <c r="AA2731"/>
      <c r="AB2731"/>
      <c r="AC2731"/>
      <c r="AD2731"/>
      <c r="AE2731"/>
      <c r="AF2731"/>
      <c r="AG2731"/>
      <c r="AH2731"/>
    </row>
    <row r="2732" spans="2:34" s="7" customFormat="1">
      <c r="B2732"/>
      <c r="C2732"/>
      <c r="D2732"/>
      <c r="E2732"/>
      <c r="F2732"/>
      <c r="G2732"/>
      <c r="H2732"/>
      <c r="I2732"/>
      <c r="J2732"/>
      <c r="K2732"/>
      <c r="L2732"/>
      <c r="M2732"/>
      <c r="N2732"/>
      <c r="O2732"/>
      <c r="P2732"/>
      <c r="Q2732"/>
      <c r="R2732"/>
      <c r="S2732"/>
      <c r="T2732"/>
      <c r="U2732"/>
      <c r="V2732"/>
      <c r="W2732"/>
      <c r="X2732"/>
      <c r="Y2732"/>
      <c r="Z2732"/>
      <c r="AA2732"/>
      <c r="AB2732"/>
      <c r="AC2732"/>
      <c r="AD2732"/>
      <c r="AE2732"/>
      <c r="AF2732"/>
      <c r="AG2732"/>
      <c r="AH2732"/>
    </row>
    <row r="2733" spans="2:34" s="7" customFormat="1">
      <c r="B2733"/>
      <c r="C2733"/>
      <c r="D2733"/>
      <c r="E2733"/>
      <c r="F2733"/>
      <c r="G2733"/>
      <c r="H2733"/>
      <c r="I2733"/>
      <c r="J2733"/>
      <c r="K2733"/>
      <c r="L2733"/>
      <c r="M2733"/>
      <c r="N2733"/>
      <c r="O2733"/>
      <c r="P2733"/>
      <c r="Q2733"/>
      <c r="R2733"/>
      <c r="S2733"/>
      <c r="T2733"/>
      <c r="U2733"/>
      <c r="V2733"/>
      <c r="W2733"/>
      <c r="X2733"/>
      <c r="Y2733"/>
      <c r="Z2733"/>
      <c r="AA2733"/>
      <c r="AB2733"/>
      <c r="AC2733"/>
      <c r="AD2733"/>
      <c r="AE2733"/>
      <c r="AF2733"/>
      <c r="AG2733"/>
      <c r="AH2733"/>
    </row>
    <row r="2734" spans="2:34" s="7" customFormat="1">
      <c r="B2734"/>
      <c r="C2734"/>
      <c r="D2734"/>
      <c r="E2734"/>
      <c r="F2734"/>
      <c r="G2734"/>
      <c r="H2734"/>
      <c r="I2734"/>
      <c r="J2734"/>
      <c r="K2734"/>
      <c r="L2734"/>
      <c r="M2734"/>
      <c r="N2734"/>
      <c r="O2734"/>
      <c r="P2734"/>
      <c r="Q2734"/>
      <c r="R2734"/>
      <c r="S2734"/>
      <c r="T2734"/>
      <c r="U2734"/>
      <c r="V2734"/>
      <c r="W2734"/>
      <c r="X2734"/>
      <c r="Y2734"/>
      <c r="Z2734"/>
      <c r="AA2734"/>
      <c r="AB2734"/>
      <c r="AC2734"/>
      <c r="AD2734"/>
      <c r="AE2734"/>
      <c r="AF2734"/>
      <c r="AG2734"/>
      <c r="AH2734"/>
    </row>
    <row r="2735" spans="2:34" s="7" customFormat="1">
      <c r="B2735"/>
      <c r="C2735"/>
      <c r="D2735"/>
      <c r="E2735"/>
      <c r="F2735"/>
      <c r="G2735"/>
      <c r="H2735"/>
      <c r="I2735"/>
      <c r="J2735"/>
      <c r="K2735"/>
      <c r="L2735"/>
      <c r="M2735"/>
      <c r="N2735"/>
      <c r="O2735"/>
      <c r="P2735"/>
      <c r="Q2735"/>
      <c r="R2735"/>
      <c r="S2735"/>
      <c r="T2735"/>
      <c r="U2735"/>
      <c r="V2735"/>
      <c r="W2735"/>
      <c r="X2735"/>
      <c r="Y2735"/>
      <c r="Z2735"/>
      <c r="AA2735"/>
      <c r="AB2735"/>
      <c r="AC2735"/>
      <c r="AD2735"/>
      <c r="AE2735"/>
      <c r="AF2735"/>
      <c r="AG2735"/>
      <c r="AH2735"/>
    </row>
    <row r="2736" spans="2:34" s="7" customFormat="1">
      <c r="B2736"/>
      <c r="C2736"/>
      <c r="D2736"/>
      <c r="E2736"/>
      <c r="F2736"/>
      <c r="G2736"/>
      <c r="H2736"/>
      <c r="I2736"/>
      <c r="J2736"/>
      <c r="K2736"/>
      <c r="L2736"/>
      <c r="M2736"/>
      <c r="N2736"/>
      <c r="O2736"/>
      <c r="P2736"/>
      <c r="Q2736"/>
      <c r="R2736"/>
      <c r="S2736"/>
      <c r="T2736"/>
      <c r="U2736"/>
      <c r="V2736"/>
      <c r="W2736"/>
      <c r="X2736"/>
      <c r="Y2736"/>
      <c r="Z2736"/>
      <c r="AA2736"/>
      <c r="AB2736"/>
      <c r="AC2736"/>
      <c r="AD2736"/>
      <c r="AE2736"/>
      <c r="AF2736"/>
      <c r="AG2736"/>
      <c r="AH2736"/>
    </row>
    <row r="2737" spans="2:34" s="7" customFormat="1">
      <c r="B2737"/>
      <c r="C2737"/>
      <c r="D2737"/>
      <c r="E2737"/>
      <c r="F2737"/>
      <c r="G2737"/>
      <c r="H2737"/>
      <c r="I2737"/>
      <c r="J2737"/>
      <c r="K2737"/>
      <c r="L2737"/>
      <c r="M2737"/>
      <c r="N2737"/>
      <c r="O2737"/>
      <c r="P2737"/>
      <c r="Q2737"/>
      <c r="R2737"/>
      <c r="S2737"/>
      <c r="T2737"/>
      <c r="U2737"/>
      <c r="V2737"/>
      <c r="W2737"/>
      <c r="X2737"/>
      <c r="Y2737"/>
      <c r="Z2737"/>
      <c r="AA2737"/>
      <c r="AB2737"/>
      <c r="AC2737"/>
      <c r="AD2737"/>
      <c r="AE2737"/>
      <c r="AF2737"/>
      <c r="AG2737"/>
      <c r="AH2737"/>
    </row>
    <row r="2738" spans="2:34" s="7" customFormat="1">
      <c r="B2738"/>
      <c r="C2738"/>
      <c r="D2738"/>
      <c r="E2738"/>
      <c r="F2738"/>
      <c r="G2738"/>
      <c r="H2738"/>
      <c r="I2738"/>
      <c r="J2738"/>
      <c r="K2738"/>
      <c r="L2738"/>
      <c r="M2738"/>
      <c r="N2738"/>
      <c r="O2738"/>
      <c r="P2738"/>
      <c r="Q2738"/>
      <c r="R2738"/>
      <c r="S2738"/>
      <c r="T2738"/>
      <c r="U2738"/>
      <c r="V2738"/>
      <c r="W2738"/>
      <c r="X2738"/>
      <c r="Y2738"/>
      <c r="Z2738"/>
      <c r="AA2738"/>
      <c r="AB2738"/>
      <c r="AC2738"/>
      <c r="AD2738"/>
      <c r="AE2738"/>
      <c r="AF2738"/>
      <c r="AG2738"/>
      <c r="AH2738"/>
    </row>
    <row r="2739" spans="2:34" s="7" customFormat="1">
      <c r="B2739"/>
      <c r="C2739"/>
      <c r="D2739"/>
      <c r="E2739"/>
      <c r="F2739"/>
      <c r="G2739"/>
      <c r="H2739"/>
      <c r="I2739"/>
      <c r="J2739"/>
      <c r="K2739"/>
      <c r="L2739"/>
      <c r="M2739"/>
      <c r="N2739"/>
      <c r="O2739"/>
      <c r="P2739"/>
      <c r="Q2739"/>
      <c r="R2739"/>
      <c r="S2739"/>
      <c r="T2739"/>
      <c r="U2739"/>
      <c r="V2739"/>
      <c r="W2739"/>
      <c r="X2739"/>
      <c r="Y2739"/>
      <c r="Z2739"/>
      <c r="AA2739"/>
      <c r="AB2739"/>
      <c r="AC2739"/>
      <c r="AD2739"/>
      <c r="AE2739"/>
      <c r="AF2739"/>
      <c r="AG2739"/>
      <c r="AH2739"/>
    </row>
    <row r="2740" spans="2:34" s="7" customFormat="1">
      <c r="B2740"/>
      <c r="C2740"/>
      <c r="D2740"/>
      <c r="E2740"/>
      <c r="F2740"/>
      <c r="G2740"/>
      <c r="H2740"/>
      <c r="I2740"/>
      <c r="J2740"/>
      <c r="K2740"/>
      <c r="L2740"/>
      <c r="M2740"/>
      <c r="N2740"/>
      <c r="O2740"/>
      <c r="P2740"/>
      <c r="Q2740"/>
      <c r="R2740"/>
      <c r="S2740"/>
      <c r="T2740"/>
      <c r="U2740"/>
      <c r="V2740"/>
      <c r="W2740"/>
      <c r="X2740"/>
      <c r="Y2740"/>
      <c r="Z2740"/>
      <c r="AA2740"/>
      <c r="AB2740"/>
      <c r="AC2740"/>
      <c r="AD2740"/>
      <c r="AE2740"/>
      <c r="AF2740"/>
      <c r="AG2740"/>
      <c r="AH2740"/>
    </row>
    <row r="2741" spans="2:34" s="7" customFormat="1">
      <c r="B2741"/>
      <c r="C2741"/>
      <c r="D2741"/>
      <c r="E2741"/>
      <c r="F2741"/>
      <c r="G2741"/>
      <c r="H2741"/>
      <c r="I2741"/>
      <c r="J2741"/>
      <c r="K2741"/>
      <c r="L2741"/>
      <c r="M2741"/>
      <c r="N2741"/>
      <c r="O2741"/>
      <c r="P2741"/>
      <c r="Q2741"/>
      <c r="R2741"/>
      <c r="S2741"/>
      <c r="T2741"/>
      <c r="U2741"/>
      <c r="V2741"/>
      <c r="W2741"/>
      <c r="X2741"/>
      <c r="Y2741"/>
      <c r="Z2741"/>
      <c r="AA2741"/>
      <c r="AB2741"/>
      <c r="AC2741"/>
      <c r="AD2741"/>
      <c r="AE2741"/>
      <c r="AF2741"/>
      <c r="AG2741"/>
      <c r="AH2741"/>
    </row>
    <row r="2742" spans="2:34" s="7" customFormat="1">
      <c r="B2742"/>
      <c r="C2742"/>
      <c r="D2742"/>
      <c r="E2742"/>
      <c r="F2742"/>
      <c r="G2742"/>
      <c r="H2742"/>
      <c r="I2742"/>
      <c r="J2742"/>
      <c r="K2742"/>
      <c r="L2742"/>
      <c r="M2742"/>
      <c r="N2742"/>
      <c r="O2742"/>
      <c r="P2742"/>
      <c r="Q2742"/>
      <c r="R2742"/>
      <c r="S2742"/>
      <c r="T2742"/>
      <c r="U2742"/>
      <c r="V2742"/>
      <c r="W2742"/>
      <c r="X2742"/>
      <c r="Y2742"/>
      <c r="Z2742"/>
      <c r="AA2742"/>
      <c r="AB2742"/>
      <c r="AC2742"/>
      <c r="AD2742"/>
      <c r="AE2742"/>
      <c r="AF2742"/>
      <c r="AG2742"/>
      <c r="AH2742"/>
    </row>
    <row r="2743" spans="2:34" s="7" customFormat="1">
      <c r="B2743"/>
      <c r="C2743"/>
      <c r="D2743"/>
      <c r="E2743"/>
      <c r="F2743"/>
      <c r="G2743"/>
      <c r="H2743"/>
      <c r="I2743"/>
      <c r="J2743"/>
      <c r="K2743"/>
      <c r="L2743"/>
      <c r="M2743"/>
      <c r="N2743"/>
      <c r="O2743"/>
      <c r="P2743"/>
      <c r="Q2743"/>
      <c r="R2743"/>
      <c r="S2743"/>
      <c r="T2743"/>
      <c r="U2743"/>
      <c r="V2743"/>
      <c r="W2743"/>
      <c r="X2743"/>
      <c r="Y2743"/>
      <c r="Z2743"/>
      <c r="AA2743"/>
      <c r="AB2743"/>
      <c r="AC2743"/>
      <c r="AD2743"/>
      <c r="AE2743"/>
      <c r="AF2743"/>
      <c r="AG2743"/>
      <c r="AH2743"/>
    </row>
    <row r="2744" spans="2:34" s="7" customFormat="1">
      <c r="B2744"/>
      <c r="C2744"/>
      <c r="D2744"/>
      <c r="E2744"/>
      <c r="F2744"/>
      <c r="G2744"/>
      <c r="H2744"/>
      <c r="I2744"/>
      <c r="J2744"/>
      <c r="K2744"/>
      <c r="L2744"/>
      <c r="M2744"/>
      <c r="N2744"/>
      <c r="O2744"/>
      <c r="P2744"/>
      <c r="Q2744"/>
      <c r="R2744"/>
      <c r="S2744"/>
      <c r="T2744"/>
      <c r="U2744"/>
      <c r="V2744"/>
      <c r="W2744"/>
      <c r="X2744"/>
      <c r="Y2744"/>
      <c r="Z2744"/>
      <c r="AA2744"/>
      <c r="AB2744"/>
      <c r="AC2744"/>
      <c r="AD2744"/>
      <c r="AE2744"/>
      <c r="AF2744"/>
      <c r="AG2744"/>
      <c r="AH2744"/>
    </row>
    <row r="2745" spans="2:34" s="7" customFormat="1">
      <c r="B2745"/>
      <c r="C2745"/>
      <c r="D2745"/>
      <c r="E2745"/>
      <c r="F2745"/>
      <c r="G2745"/>
      <c r="H2745"/>
      <c r="I2745"/>
      <c r="J2745"/>
      <c r="K2745"/>
      <c r="L2745"/>
      <c r="M2745"/>
      <c r="N2745"/>
      <c r="O2745"/>
      <c r="P2745"/>
      <c r="Q2745"/>
      <c r="R2745"/>
      <c r="S2745"/>
      <c r="T2745"/>
      <c r="U2745"/>
      <c r="V2745"/>
      <c r="W2745"/>
      <c r="X2745"/>
      <c r="Y2745"/>
      <c r="Z2745"/>
      <c r="AA2745"/>
      <c r="AB2745"/>
      <c r="AC2745"/>
      <c r="AD2745"/>
      <c r="AE2745"/>
      <c r="AF2745"/>
      <c r="AG2745"/>
      <c r="AH2745"/>
    </row>
    <row r="2746" spans="2:34" s="7" customFormat="1">
      <c r="B2746"/>
      <c r="C2746"/>
      <c r="D2746"/>
      <c r="E2746"/>
      <c r="F2746"/>
      <c r="G2746"/>
      <c r="H2746"/>
      <c r="I2746"/>
      <c r="J2746"/>
      <c r="K2746"/>
      <c r="L2746"/>
      <c r="M2746"/>
      <c r="N2746"/>
      <c r="O2746"/>
      <c r="P2746"/>
      <c r="Q2746"/>
      <c r="R2746"/>
      <c r="S2746"/>
      <c r="T2746"/>
      <c r="U2746"/>
      <c r="V2746"/>
      <c r="W2746"/>
      <c r="X2746"/>
      <c r="Y2746"/>
      <c r="Z2746"/>
      <c r="AA2746"/>
      <c r="AB2746"/>
      <c r="AC2746"/>
      <c r="AD2746"/>
      <c r="AE2746"/>
      <c r="AF2746"/>
      <c r="AG2746"/>
      <c r="AH2746"/>
    </row>
    <row r="2747" spans="2:34" s="7" customFormat="1">
      <c r="B2747"/>
      <c r="C2747"/>
      <c r="D2747"/>
      <c r="E2747"/>
      <c r="F2747"/>
      <c r="G2747"/>
      <c r="H2747"/>
      <c r="I2747"/>
      <c r="J2747"/>
      <c r="K2747"/>
      <c r="L2747"/>
      <c r="M2747"/>
      <c r="N2747"/>
      <c r="O2747"/>
      <c r="P2747"/>
      <c r="Q2747"/>
      <c r="R2747"/>
      <c r="S2747"/>
      <c r="T2747"/>
      <c r="U2747"/>
      <c r="V2747"/>
      <c r="W2747"/>
      <c r="X2747"/>
      <c r="Y2747"/>
      <c r="Z2747"/>
      <c r="AA2747"/>
      <c r="AB2747"/>
      <c r="AC2747"/>
      <c r="AD2747"/>
      <c r="AE2747"/>
      <c r="AF2747"/>
      <c r="AG2747"/>
      <c r="AH2747"/>
    </row>
    <row r="2748" spans="2:34" s="7" customFormat="1">
      <c r="B2748"/>
      <c r="C2748"/>
      <c r="D2748"/>
      <c r="E2748"/>
      <c r="F2748"/>
      <c r="G2748"/>
      <c r="H2748"/>
      <c r="I2748"/>
      <c r="J2748"/>
      <c r="K2748"/>
      <c r="L2748"/>
      <c r="M2748"/>
      <c r="N2748"/>
      <c r="O2748"/>
      <c r="P2748"/>
      <c r="Q2748"/>
      <c r="R2748"/>
      <c r="S2748"/>
      <c r="T2748"/>
      <c r="U2748"/>
      <c r="V2748"/>
      <c r="W2748"/>
      <c r="X2748"/>
      <c r="Y2748"/>
      <c r="Z2748"/>
      <c r="AA2748"/>
      <c r="AB2748"/>
      <c r="AC2748"/>
      <c r="AD2748"/>
      <c r="AE2748"/>
      <c r="AF2748"/>
      <c r="AG2748"/>
      <c r="AH2748"/>
    </row>
    <row r="2749" spans="2:34" s="7" customFormat="1">
      <c r="B2749"/>
      <c r="C2749"/>
      <c r="D2749"/>
      <c r="E2749"/>
      <c r="F2749"/>
      <c r="G2749"/>
      <c r="H2749"/>
      <c r="I2749"/>
      <c r="J2749"/>
      <c r="K2749"/>
      <c r="L2749"/>
      <c r="M2749"/>
      <c r="N2749"/>
      <c r="O2749"/>
      <c r="P2749"/>
      <c r="Q2749"/>
      <c r="R2749"/>
      <c r="S2749"/>
      <c r="T2749"/>
      <c r="U2749"/>
      <c r="V2749"/>
      <c r="W2749"/>
      <c r="X2749"/>
      <c r="Y2749"/>
      <c r="Z2749"/>
      <c r="AA2749"/>
      <c r="AB2749"/>
      <c r="AC2749"/>
      <c r="AD2749"/>
      <c r="AE2749"/>
      <c r="AF2749"/>
      <c r="AG2749"/>
      <c r="AH2749"/>
    </row>
    <row r="2750" spans="2:34" s="7" customFormat="1">
      <c r="B2750"/>
      <c r="C2750"/>
      <c r="D2750"/>
      <c r="E2750"/>
      <c r="F2750"/>
      <c r="G2750"/>
      <c r="H2750"/>
      <c r="I2750"/>
      <c r="J2750"/>
      <c r="K2750"/>
      <c r="L2750"/>
      <c r="M2750"/>
      <c r="N2750"/>
      <c r="O2750"/>
      <c r="P2750"/>
      <c r="Q2750"/>
      <c r="R2750"/>
      <c r="S2750"/>
      <c r="T2750"/>
      <c r="U2750"/>
      <c r="V2750"/>
      <c r="W2750"/>
      <c r="X2750"/>
      <c r="Y2750"/>
      <c r="Z2750"/>
      <c r="AA2750"/>
      <c r="AB2750"/>
      <c r="AC2750"/>
      <c r="AD2750"/>
      <c r="AE2750"/>
      <c r="AF2750"/>
      <c r="AG2750"/>
      <c r="AH2750"/>
    </row>
    <row r="2751" spans="2:34" s="7" customFormat="1">
      <c r="B2751"/>
      <c r="C2751"/>
      <c r="D2751"/>
      <c r="E2751"/>
      <c r="F2751"/>
      <c r="G2751"/>
      <c r="H2751"/>
      <c r="I2751"/>
      <c r="J2751"/>
      <c r="K2751"/>
      <c r="L2751"/>
      <c r="M2751"/>
      <c r="N2751"/>
      <c r="O2751"/>
      <c r="P2751"/>
      <c r="Q2751"/>
      <c r="R2751"/>
      <c r="S2751"/>
      <c r="T2751"/>
      <c r="U2751"/>
      <c r="V2751"/>
      <c r="W2751"/>
      <c r="X2751"/>
      <c r="Y2751"/>
      <c r="Z2751"/>
      <c r="AA2751"/>
      <c r="AB2751"/>
      <c r="AC2751"/>
      <c r="AD2751"/>
      <c r="AE2751"/>
      <c r="AF2751"/>
      <c r="AG2751"/>
      <c r="AH2751"/>
    </row>
    <row r="2752" spans="2:34" s="7" customFormat="1">
      <c r="B2752"/>
      <c r="C2752"/>
      <c r="D2752"/>
      <c r="E2752"/>
      <c r="F2752"/>
      <c r="G2752"/>
      <c r="H2752"/>
      <c r="I2752"/>
      <c r="J2752"/>
      <c r="K2752"/>
      <c r="L2752"/>
      <c r="M2752"/>
      <c r="N2752"/>
      <c r="O2752"/>
      <c r="P2752"/>
      <c r="Q2752"/>
      <c r="R2752"/>
      <c r="S2752"/>
      <c r="T2752"/>
      <c r="U2752"/>
      <c r="V2752"/>
      <c r="W2752"/>
      <c r="X2752"/>
      <c r="Y2752"/>
      <c r="Z2752"/>
      <c r="AA2752"/>
      <c r="AB2752"/>
      <c r="AC2752"/>
      <c r="AD2752"/>
      <c r="AE2752"/>
      <c r="AF2752"/>
      <c r="AG2752"/>
      <c r="AH2752"/>
    </row>
    <row r="2753" spans="2:34" s="7" customFormat="1">
      <c r="B2753"/>
      <c r="C2753"/>
      <c r="D2753"/>
      <c r="E2753"/>
      <c r="F2753"/>
      <c r="G2753"/>
      <c r="H2753"/>
      <c r="I2753"/>
      <c r="J2753"/>
      <c r="K2753"/>
      <c r="L2753"/>
      <c r="M2753"/>
      <c r="N2753"/>
      <c r="O2753"/>
      <c r="P2753"/>
      <c r="Q2753"/>
      <c r="R2753"/>
      <c r="S2753"/>
      <c r="T2753"/>
      <c r="U2753"/>
      <c r="V2753"/>
      <c r="W2753"/>
      <c r="X2753"/>
      <c r="Y2753"/>
      <c r="Z2753"/>
      <c r="AA2753"/>
      <c r="AB2753"/>
      <c r="AC2753"/>
      <c r="AD2753"/>
      <c r="AE2753"/>
      <c r="AF2753"/>
      <c r="AG2753"/>
      <c r="AH2753"/>
    </row>
    <row r="2754" spans="2:34" s="7" customFormat="1">
      <c r="B2754"/>
      <c r="C2754"/>
      <c r="D2754"/>
      <c r="E2754"/>
      <c r="F2754"/>
      <c r="G2754"/>
      <c r="H2754"/>
      <c r="I2754"/>
      <c r="J2754"/>
      <c r="K2754"/>
      <c r="L2754"/>
      <c r="M2754"/>
      <c r="N2754"/>
      <c r="O2754"/>
      <c r="P2754"/>
      <c r="Q2754"/>
      <c r="R2754"/>
      <c r="S2754"/>
      <c r="T2754"/>
      <c r="U2754"/>
      <c r="V2754"/>
      <c r="W2754"/>
      <c r="X2754"/>
      <c r="Y2754"/>
      <c r="Z2754"/>
      <c r="AA2754"/>
      <c r="AB2754"/>
      <c r="AC2754"/>
      <c r="AD2754"/>
      <c r="AE2754"/>
      <c r="AF2754"/>
      <c r="AG2754"/>
      <c r="AH2754"/>
    </row>
    <row r="2755" spans="2:34" s="7" customFormat="1">
      <c r="B2755"/>
      <c r="C2755"/>
      <c r="D2755"/>
      <c r="E2755"/>
      <c r="F2755"/>
      <c r="G2755"/>
      <c r="H2755"/>
      <c r="I2755"/>
      <c r="J2755"/>
      <c r="K2755"/>
      <c r="L2755"/>
      <c r="M2755"/>
      <c r="N2755"/>
      <c r="O2755"/>
      <c r="P2755"/>
      <c r="Q2755"/>
      <c r="R2755"/>
      <c r="S2755"/>
      <c r="T2755"/>
      <c r="U2755"/>
      <c r="V2755"/>
      <c r="W2755"/>
      <c r="X2755"/>
      <c r="Y2755"/>
      <c r="Z2755"/>
      <c r="AA2755"/>
      <c r="AB2755"/>
      <c r="AC2755"/>
      <c r="AD2755"/>
      <c r="AE2755"/>
      <c r="AF2755"/>
      <c r="AG2755"/>
      <c r="AH2755"/>
    </row>
    <row r="2756" spans="2:34" s="7" customFormat="1">
      <c r="B2756"/>
      <c r="C2756"/>
      <c r="D2756"/>
      <c r="E2756"/>
      <c r="F2756"/>
      <c r="G2756"/>
      <c r="H2756"/>
      <c r="I2756"/>
      <c r="J2756"/>
      <c r="K2756"/>
      <c r="L2756"/>
      <c r="M2756"/>
      <c r="N2756"/>
      <c r="O2756"/>
      <c r="P2756"/>
      <c r="Q2756"/>
      <c r="R2756"/>
      <c r="S2756"/>
      <c r="T2756"/>
      <c r="U2756"/>
      <c r="V2756"/>
      <c r="W2756"/>
      <c r="X2756"/>
      <c r="Y2756"/>
      <c r="Z2756"/>
      <c r="AA2756"/>
      <c r="AB2756"/>
      <c r="AC2756"/>
      <c r="AD2756"/>
      <c r="AE2756"/>
      <c r="AF2756"/>
      <c r="AG2756"/>
      <c r="AH2756"/>
    </row>
    <row r="2757" spans="2:34" s="7" customFormat="1">
      <c r="B2757"/>
      <c r="C2757"/>
      <c r="D2757"/>
      <c r="E2757"/>
      <c r="F2757"/>
      <c r="G2757"/>
      <c r="H2757"/>
      <c r="I2757"/>
      <c r="J2757"/>
      <c r="K2757"/>
      <c r="L2757"/>
      <c r="M2757"/>
      <c r="N2757"/>
      <c r="O2757"/>
      <c r="P2757"/>
      <c r="Q2757"/>
      <c r="R2757"/>
      <c r="S2757"/>
      <c r="T2757"/>
      <c r="U2757"/>
      <c r="V2757"/>
      <c r="W2757"/>
      <c r="X2757"/>
      <c r="Y2757"/>
      <c r="Z2757"/>
      <c r="AA2757"/>
      <c r="AB2757"/>
      <c r="AC2757"/>
      <c r="AD2757"/>
      <c r="AE2757"/>
      <c r="AF2757"/>
      <c r="AG2757"/>
      <c r="AH2757"/>
    </row>
    <row r="2758" spans="2:34" s="7" customFormat="1">
      <c r="B2758"/>
      <c r="C2758"/>
      <c r="D2758"/>
      <c r="E2758"/>
      <c r="F2758"/>
      <c r="G2758"/>
      <c r="H2758"/>
      <c r="I2758"/>
      <c r="J2758"/>
      <c r="K2758"/>
      <c r="L2758"/>
      <c r="M2758"/>
      <c r="N2758"/>
      <c r="O2758"/>
      <c r="P2758"/>
      <c r="Q2758"/>
      <c r="R2758"/>
      <c r="S2758"/>
      <c r="T2758"/>
      <c r="U2758"/>
      <c r="V2758"/>
      <c r="W2758"/>
      <c r="X2758"/>
      <c r="Y2758"/>
      <c r="Z2758"/>
      <c r="AA2758"/>
      <c r="AB2758"/>
      <c r="AC2758"/>
      <c r="AD2758"/>
      <c r="AE2758"/>
      <c r="AF2758"/>
      <c r="AG2758"/>
      <c r="AH2758"/>
    </row>
    <row r="2759" spans="2:34" s="7" customFormat="1">
      <c r="B2759"/>
      <c r="C2759"/>
      <c r="D2759"/>
      <c r="E2759"/>
      <c r="F2759"/>
      <c r="G2759"/>
      <c r="H2759"/>
      <c r="I2759"/>
      <c r="J2759"/>
      <c r="K2759"/>
      <c r="L2759"/>
      <c r="M2759"/>
      <c r="N2759"/>
      <c r="O2759"/>
      <c r="P2759"/>
      <c r="Q2759"/>
      <c r="R2759"/>
      <c r="S2759"/>
      <c r="T2759"/>
      <c r="U2759"/>
      <c r="V2759"/>
      <c r="W2759"/>
      <c r="X2759"/>
      <c r="Y2759"/>
      <c r="Z2759"/>
      <c r="AA2759"/>
      <c r="AB2759"/>
      <c r="AC2759"/>
      <c r="AD2759"/>
      <c r="AE2759"/>
      <c r="AF2759"/>
      <c r="AG2759"/>
      <c r="AH2759"/>
    </row>
    <row r="2760" spans="2:34" s="7" customFormat="1">
      <c r="B2760"/>
      <c r="C2760"/>
      <c r="D2760"/>
      <c r="E2760"/>
      <c r="F2760"/>
      <c r="G2760"/>
      <c r="H2760"/>
      <c r="I2760"/>
      <c r="J2760"/>
      <c r="K2760"/>
      <c r="L2760"/>
      <c r="M2760"/>
      <c r="N2760"/>
      <c r="O2760"/>
      <c r="P2760"/>
      <c r="Q2760"/>
      <c r="R2760"/>
      <c r="S2760"/>
      <c r="T2760"/>
      <c r="U2760"/>
      <c r="V2760"/>
      <c r="W2760"/>
      <c r="X2760"/>
      <c r="Y2760"/>
      <c r="Z2760"/>
      <c r="AA2760"/>
      <c r="AB2760"/>
      <c r="AC2760"/>
      <c r="AD2760"/>
      <c r="AE2760"/>
      <c r="AF2760"/>
      <c r="AG2760"/>
      <c r="AH2760"/>
    </row>
    <row r="2761" spans="2:34" s="7" customFormat="1">
      <c r="B2761"/>
      <c r="C2761"/>
      <c r="D2761"/>
      <c r="E2761"/>
      <c r="F2761"/>
      <c r="G2761"/>
      <c r="H2761"/>
      <c r="I2761"/>
      <c r="J2761"/>
      <c r="K2761"/>
      <c r="L2761"/>
      <c r="M2761"/>
      <c r="N2761"/>
      <c r="O2761"/>
      <c r="P2761"/>
      <c r="Q2761"/>
      <c r="R2761"/>
      <c r="S2761"/>
      <c r="T2761"/>
      <c r="U2761"/>
      <c r="V2761"/>
      <c r="W2761"/>
      <c r="X2761"/>
      <c r="Y2761"/>
      <c r="Z2761"/>
      <c r="AA2761"/>
      <c r="AB2761"/>
      <c r="AC2761"/>
      <c r="AD2761"/>
      <c r="AE2761"/>
      <c r="AF2761"/>
      <c r="AG2761"/>
      <c r="AH2761"/>
    </row>
    <row r="2762" spans="2:34" s="7" customFormat="1">
      <c r="B2762"/>
      <c r="C2762"/>
      <c r="D2762"/>
      <c r="E2762"/>
      <c r="F2762"/>
      <c r="G2762"/>
      <c r="H2762"/>
      <c r="I2762"/>
      <c r="J2762"/>
      <c r="K2762"/>
      <c r="L2762"/>
      <c r="M2762"/>
      <c r="N2762"/>
      <c r="O2762"/>
      <c r="P2762"/>
      <c r="Q2762"/>
      <c r="R2762"/>
      <c r="S2762"/>
      <c r="T2762"/>
      <c r="U2762"/>
      <c r="V2762"/>
      <c r="W2762"/>
      <c r="X2762"/>
      <c r="Y2762"/>
      <c r="Z2762"/>
      <c r="AA2762"/>
      <c r="AB2762"/>
      <c r="AC2762"/>
      <c r="AD2762"/>
      <c r="AE2762"/>
      <c r="AF2762"/>
      <c r="AG2762"/>
      <c r="AH2762"/>
    </row>
    <row r="2763" spans="2:34" s="7" customFormat="1">
      <c r="B2763"/>
      <c r="C2763"/>
      <c r="D2763"/>
      <c r="E2763"/>
      <c r="F2763"/>
      <c r="G2763"/>
      <c r="H2763"/>
      <c r="I2763"/>
      <c r="J2763"/>
      <c r="K2763"/>
      <c r="L2763"/>
      <c r="M2763"/>
      <c r="N2763"/>
      <c r="O2763"/>
      <c r="P2763"/>
      <c r="Q2763"/>
      <c r="R2763"/>
      <c r="S2763"/>
      <c r="T2763"/>
      <c r="U2763"/>
      <c r="V2763"/>
      <c r="W2763"/>
      <c r="X2763"/>
      <c r="Y2763"/>
      <c r="Z2763"/>
      <c r="AA2763"/>
      <c r="AB2763"/>
      <c r="AC2763"/>
      <c r="AD2763"/>
      <c r="AE2763"/>
      <c r="AF2763"/>
      <c r="AG2763"/>
      <c r="AH2763"/>
    </row>
    <row r="2764" spans="2:34" s="7" customFormat="1">
      <c r="B2764"/>
      <c r="C2764"/>
      <c r="D2764"/>
      <c r="E2764"/>
      <c r="F2764"/>
      <c r="G2764"/>
      <c r="H2764"/>
      <c r="I2764"/>
      <c r="J2764"/>
      <c r="K2764"/>
      <c r="L2764"/>
      <c r="M2764"/>
      <c r="N2764"/>
      <c r="O2764"/>
      <c r="P2764"/>
      <c r="Q2764"/>
      <c r="R2764"/>
      <c r="S2764"/>
      <c r="T2764"/>
      <c r="U2764"/>
      <c r="V2764"/>
      <c r="W2764"/>
      <c r="X2764"/>
      <c r="Y2764"/>
      <c r="Z2764"/>
      <c r="AA2764"/>
      <c r="AB2764"/>
      <c r="AC2764"/>
      <c r="AD2764"/>
      <c r="AE2764"/>
      <c r="AF2764"/>
      <c r="AG2764"/>
      <c r="AH2764"/>
    </row>
    <row r="2765" spans="2:34" s="7" customFormat="1">
      <c r="B2765"/>
      <c r="C2765"/>
      <c r="D2765"/>
      <c r="E2765"/>
      <c r="F2765"/>
      <c r="G2765"/>
      <c r="H2765"/>
      <c r="I2765"/>
      <c r="J2765"/>
      <c r="K2765"/>
      <c r="L2765"/>
      <c r="M2765"/>
      <c r="N2765"/>
      <c r="O2765"/>
      <c r="P2765"/>
      <c r="Q2765"/>
      <c r="R2765"/>
      <c r="S2765"/>
      <c r="T2765"/>
      <c r="U2765"/>
      <c r="V2765"/>
      <c r="W2765"/>
      <c r="X2765"/>
      <c r="Y2765"/>
      <c r="Z2765"/>
      <c r="AA2765"/>
      <c r="AB2765"/>
      <c r="AC2765"/>
      <c r="AD2765"/>
      <c r="AE2765"/>
      <c r="AF2765"/>
      <c r="AG2765"/>
      <c r="AH2765"/>
    </row>
    <row r="2766" spans="2:34" s="7" customFormat="1">
      <c r="B2766"/>
      <c r="C2766"/>
      <c r="D2766"/>
      <c r="E2766"/>
      <c r="F2766"/>
      <c r="G2766"/>
      <c r="H2766"/>
      <c r="I2766"/>
      <c r="J2766"/>
      <c r="K2766"/>
      <c r="L2766"/>
      <c r="M2766"/>
      <c r="N2766"/>
      <c r="O2766"/>
      <c r="P2766"/>
      <c r="Q2766"/>
      <c r="R2766"/>
      <c r="S2766"/>
      <c r="T2766"/>
      <c r="U2766"/>
      <c r="V2766"/>
      <c r="W2766"/>
      <c r="X2766"/>
      <c r="Y2766"/>
      <c r="Z2766"/>
      <c r="AA2766"/>
      <c r="AB2766"/>
      <c r="AC2766"/>
      <c r="AD2766"/>
      <c r="AE2766"/>
      <c r="AF2766"/>
      <c r="AG2766"/>
      <c r="AH2766"/>
    </row>
    <row r="2767" spans="2:34" s="7" customFormat="1">
      <c r="B2767"/>
      <c r="C2767"/>
      <c r="D2767"/>
      <c r="E2767"/>
      <c r="F2767"/>
      <c r="G2767"/>
      <c r="H2767"/>
      <c r="I2767"/>
      <c r="J2767"/>
      <c r="K2767"/>
      <c r="L2767"/>
      <c r="M2767"/>
      <c r="N2767"/>
      <c r="O2767"/>
      <c r="P2767"/>
      <c r="Q2767"/>
      <c r="R2767"/>
      <c r="S2767"/>
      <c r="T2767"/>
      <c r="U2767"/>
      <c r="V2767"/>
      <c r="W2767"/>
      <c r="X2767"/>
      <c r="Y2767"/>
      <c r="Z2767"/>
      <c r="AA2767"/>
      <c r="AB2767"/>
      <c r="AC2767"/>
      <c r="AD2767"/>
      <c r="AE2767"/>
      <c r="AF2767"/>
      <c r="AG2767"/>
      <c r="AH2767"/>
    </row>
    <row r="2768" spans="2:34" s="7" customFormat="1">
      <c r="B2768"/>
      <c r="C2768"/>
      <c r="D2768"/>
      <c r="E2768"/>
      <c r="F2768"/>
      <c r="G2768"/>
      <c r="H2768"/>
      <c r="I2768"/>
      <c r="J2768"/>
      <c r="K2768"/>
      <c r="L2768"/>
      <c r="M2768"/>
      <c r="N2768"/>
      <c r="O2768"/>
      <c r="P2768"/>
      <c r="Q2768"/>
      <c r="R2768"/>
      <c r="S2768"/>
      <c r="T2768"/>
      <c r="U2768"/>
      <c r="V2768"/>
      <c r="W2768"/>
      <c r="X2768"/>
      <c r="Y2768"/>
      <c r="Z2768"/>
      <c r="AA2768"/>
      <c r="AB2768"/>
      <c r="AC2768"/>
      <c r="AD2768"/>
      <c r="AE2768"/>
      <c r="AF2768"/>
      <c r="AG2768"/>
      <c r="AH2768"/>
    </row>
    <row r="2769" spans="2:34" s="7" customFormat="1">
      <c r="B2769"/>
      <c r="C2769"/>
      <c r="D2769"/>
      <c r="E2769"/>
      <c r="F2769"/>
      <c r="G2769"/>
      <c r="H2769"/>
      <c r="I2769"/>
      <c r="J2769"/>
      <c r="K2769"/>
      <c r="L2769"/>
      <c r="M2769"/>
      <c r="N2769"/>
      <c r="O2769"/>
      <c r="P2769"/>
      <c r="Q2769"/>
      <c r="R2769"/>
      <c r="S2769"/>
      <c r="T2769"/>
      <c r="U2769"/>
      <c r="V2769"/>
      <c r="W2769"/>
      <c r="X2769"/>
      <c r="Y2769"/>
      <c r="Z2769"/>
      <c r="AA2769"/>
      <c r="AB2769"/>
      <c r="AC2769"/>
      <c r="AD2769"/>
      <c r="AE2769"/>
      <c r="AF2769"/>
      <c r="AG2769"/>
      <c r="AH2769"/>
    </row>
    <row r="2770" spans="2:34" s="7" customFormat="1">
      <c r="B2770"/>
      <c r="C2770"/>
      <c r="D2770"/>
      <c r="E2770"/>
      <c r="F2770"/>
      <c r="G2770"/>
      <c r="H2770"/>
      <c r="I2770"/>
      <c r="J2770"/>
      <c r="K2770"/>
      <c r="L2770"/>
      <c r="M2770"/>
      <c r="N2770"/>
      <c r="O2770"/>
      <c r="P2770"/>
      <c r="Q2770"/>
      <c r="R2770"/>
      <c r="S2770"/>
      <c r="T2770"/>
      <c r="U2770"/>
      <c r="V2770"/>
      <c r="W2770"/>
      <c r="X2770"/>
      <c r="Y2770"/>
      <c r="Z2770"/>
      <c r="AA2770"/>
      <c r="AB2770"/>
      <c r="AC2770"/>
      <c r="AD2770"/>
      <c r="AE2770"/>
      <c r="AF2770"/>
      <c r="AG2770"/>
      <c r="AH2770"/>
    </row>
    <row r="2771" spans="2:34" s="7" customFormat="1">
      <c r="B2771"/>
      <c r="C2771"/>
      <c r="D2771"/>
      <c r="E2771"/>
      <c r="F2771"/>
      <c r="G2771"/>
      <c r="H2771"/>
      <c r="I2771"/>
      <c r="J2771"/>
      <c r="K2771"/>
      <c r="L2771"/>
      <c r="M2771"/>
      <c r="N2771"/>
      <c r="O2771"/>
      <c r="P2771"/>
      <c r="Q2771"/>
      <c r="R2771"/>
      <c r="S2771"/>
      <c r="T2771"/>
      <c r="U2771"/>
      <c r="V2771"/>
      <c r="W2771"/>
      <c r="X2771"/>
      <c r="Y2771"/>
      <c r="Z2771"/>
      <c r="AA2771"/>
      <c r="AB2771"/>
      <c r="AC2771"/>
      <c r="AD2771"/>
      <c r="AE2771"/>
      <c r="AF2771"/>
      <c r="AG2771"/>
      <c r="AH2771"/>
    </row>
    <row r="2772" spans="2:34" s="7" customFormat="1">
      <c r="B2772"/>
      <c r="C2772"/>
      <c r="D2772"/>
      <c r="E2772"/>
      <c r="F2772"/>
      <c r="G2772"/>
      <c r="H2772"/>
      <c r="I2772"/>
      <c r="J2772"/>
      <c r="K2772"/>
      <c r="L2772"/>
      <c r="M2772"/>
      <c r="N2772"/>
      <c r="O2772"/>
      <c r="P2772"/>
      <c r="Q2772"/>
      <c r="R2772"/>
      <c r="S2772"/>
      <c r="T2772"/>
      <c r="U2772"/>
      <c r="V2772"/>
      <c r="W2772"/>
      <c r="X2772"/>
      <c r="Y2772"/>
      <c r="Z2772"/>
      <c r="AA2772"/>
      <c r="AB2772"/>
      <c r="AC2772"/>
      <c r="AD2772"/>
      <c r="AE2772"/>
      <c r="AF2772"/>
      <c r="AG2772"/>
      <c r="AH2772"/>
    </row>
    <row r="2773" spans="2:34" s="7" customFormat="1">
      <c r="B2773"/>
      <c r="C2773"/>
      <c r="D2773"/>
      <c r="E2773"/>
      <c r="F2773"/>
      <c r="G2773"/>
      <c r="H2773"/>
      <c r="I2773"/>
      <c r="J2773"/>
      <c r="K2773"/>
      <c r="L2773"/>
      <c r="M2773"/>
      <c r="N2773"/>
      <c r="O2773"/>
      <c r="P2773"/>
      <c r="Q2773"/>
      <c r="R2773"/>
      <c r="S2773"/>
      <c r="T2773"/>
      <c r="U2773"/>
      <c r="V2773"/>
      <c r="W2773"/>
      <c r="X2773"/>
      <c r="Y2773"/>
      <c r="Z2773"/>
      <c r="AA2773"/>
      <c r="AB2773"/>
      <c r="AC2773"/>
      <c r="AD2773"/>
      <c r="AE2773"/>
      <c r="AF2773"/>
      <c r="AG2773"/>
      <c r="AH2773"/>
    </row>
    <row r="2774" spans="2:34" s="7" customFormat="1">
      <c r="B2774"/>
      <c r="C2774"/>
      <c r="D2774"/>
      <c r="E2774"/>
      <c r="F2774"/>
      <c r="G2774"/>
      <c r="H2774"/>
      <c r="I2774"/>
      <c r="J2774"/>
      <c r="K2774"/>
      <c r="L2774"/>
      <c r="M2774"/>
      <c r="N2774"/>
      <c r="O2774"/>
      <c r="P2774"/>
      <c r="Q2774"/>
      <c r="R2774"/>
      <c r="S2774"/>
      <c r="T2774"/>
      <c r="U2774"/>
      <c r="V2774"/>
      <c r="W2774"/>
      <c r="X2774"/>
      <c r="Y2774"/>
      <c r="Z2774"/>
      <c r="AA2774"/>
      <c r="AB2774"/>
      <c r="AC2774"/>
      <c r="AD2774"/>
      <c r="AE2774"/>
      <c r="AF2774"/>
      <c r="AG2774"/>
      <c r="AH2774"/>
    </row>
    <row r="2775" spans="2:34" s="7" customFormat="1">
      <c r="B2775"/>
      <c r="C2775"/>
      <c r="D2775"/>
      <c r="E2775"/>
      <c r="F2775"/>
      <c r="G2775"/>
      <c r="H2775"/>
      <c r="I2775"/>
      <c r="J2775"/>
      <c r="K2775"/>
      <c r="L2775"/>
      <c r="M2775"/>
      <c r="N2775"/>
      <c r="O2775"/>
      <c r="P2775"/>
      <c r="Q2775"/>
      <c r="R2775"/>
      <c r="S2775"/>
      <c r="T2775"/>
      <c r="U2775"/>
      <c r="V2775"/>
      <c r="W2775"/>
      <c r="X2775"/>
      <c r="Y2775"/>
      <c r="Z2775"/>
      <c r="AA2775"/>
      <c r="AB2775"/>
      <c r="AC2775"/>
      <c r="AD2775"/>
      <c r="AE2775"/>
      <c r="AF2775"/>
      <c r="AG2775"/>
      <c r="AH2775"/>
    </row>
    <row r="2776" spans="2:34" s="7" customFormat="1">
      <c r="B2776"/>
      <c r="C2776"/>
      <c r="D2776"/>
      <c r="E2776"/>
      <c r="F2776"/>
      <c r="G2776"/>
      <c r="H2776"/>
      <c r="I2776"/>
      <c r="J2776"/>
      <c r="K2776"/>
      <c r="L2776"/>
      <c r="M2776"/>
      <c r="N2776"/>
      <c r="O2776"/>
      <c r="P2776"/>
      <c r="Q2776"/>
      <c r="R2776"/>
      <c r="S2776"/>
      <c r="T2776"/>
      <c r="U2776"/>
      <c r="V2776"/>
      <c r="W2776"/>
      <c r="X2776"/>
      <c r="Y2776"/>
      <c r="Z2776"/>
      <c r="AA2776"/>
      <c r="AB2776"/>
      <c r="AC2776"/>
      <c r="AD2776"/>
      <c r="AE2776"/>
      <c r="AF2776"/>
      <c r="AG2776"/>
      <c r="AH2776"/>
    </row>
    <row r="2777" spans="2:34" s="7" customFormat="1">
      <c r="B2777"/>
      <c r="C2777"/>
      <c r="D2777"/>
      <c r="E2777"/>
      <c r="F2777"/>
      <c r="G2777"/>
      <c r="H2777"/>
      <c r="I2777"/>
      <c r="J2777"/>
      <c r="K2777"/>
      <c r="L2777"/>
      <c r="M2777"/>
      <c r="N2777"/>
      <c r="O2777"/>
      <c r="P2777"/>
      <c r="Q2777"/>
      <c r="R2777"/>
      <c r="S2777"/>
      <c r="T2777"/>
      <c r="U2777"/>
      <c r="V2777"/>
      <c r="W2777"/>
      <c r="X2777"/>
      <c r="Y2777"/>
      <c r="Z2777"/>
      <c r="AA2777"/>
      <c r="AB2777"/>
      <c r="AC2777"/>
      <c r="AD2777"/>
      <c r="AE2777"/>
      <c r="AF2777"/>
      <c r="AG2777"/>
      <c r="AH2777"/>
    </row>
    <row r="2778" spans="2:34" s="7" customFormat="1">
      <c r="B2778"/>
      <c r="C2778"/>
      <c r="D2778"/>
      <c r="E2778"/>
      <c r="F2778"/>
      <c r="G2778"/>
      <c r="H2778"/>
      <c r="I2778"/>
      <c r="J2778"/>
      <c r="K2778"/>
      <c r="L2778"/>
      <c r="M2778"/>
      <c r="N2778"/>
      <c r="O2778"/>
      <c r="P2778"/>
      <c r="Q2778"/>
      <c r="R2778"/>
      <c r="S2778"/>
      <c r="T2778"/>
      <c r="U2778"/>
      <c r="V2778"/>
      <c r="W2778"/>
      <c r="X2778"/>
      <c r="Y2778"/>
      <c r="Z2778"/>
      <c r="AA2778"/>
      <c r="AB2778"/>
      <c r="AC2778"/>
      <c r="AD2778"/>
      <c r="AE2778"/>
      <c r="AF2778"/>
      <c r="AG2778"/>
      <c r="AH2778"/>
    </row>
    <row r="2779" spans="2:34" s="7" customFormat="1">
      <c r="B2779"/>
      <c r="C2779"/>
      <c r="D2779"/>
      <c r="E2779"/>
      <c r="F2779"/>
      <c r="G2779"/>
      <c r="H2779"/>
      <c r="I2779"/>
      <c r="J2779"/>
      <c r="K2779"/>
      <c r="L2779"/>
      <c r="M2779"/>
      <c r="N2779"/>
      <c r="O2779"/>
      <c r="P2779"/>
      <c r="Q2779"/>
      <c r="R2779"/>
      <c r="S2779"/>
      <c r="T2779"/>
      <c r="U2779"/>
      <c r="V2779"/>
      <c r="W2779"/>
      <c r="X2779"/>
      <c r="Y2779"/>
      <c r="Z2779"/>
      <c r="AA2779"/>
      <c r="AB2779"/>
      <c r="AC2779"/>
      <c r="AD2779"/>
      <c r="AE2779"/>
      <c r="AF2779"/>
      <c r="AG2779"/>
      <c r="AH2779"/>
    </row>
    <row r="2780" spans="2:34" s="7" customFormat="1">
      <c r="B2780"/>
      <c r="C2780"/>
      <c r="D2780"/>
      <c r="E2780"/>
      <c r="F2780"/>
      <c r="G2780"/>
      <c r="H2780"/>
      <c r="I2780"/>
      <c r="J2780"/>
      <c r="K2780"/>
      <c r="L2780"/>
      <c r="M2780"/>
      <c r="N2780"/>
      <c r="O2780"/>
      <c r="P2780"/>
      <c r="Q2780"/>
      <c r="R2780"/>
      <c r="S2780"/>
      <c r="T2780"/>
      <c r="U2780"/>
      <c r="V2780"/>
      <c r="W2780"/>
      <c r="X2780"/>
      <c r="Y2780"/>
      <c r="Z2780"/>
      <c r="AA2780"/>
      <c r="AB2780"/>
      <c r="AC2780"/>
      <c r="AD2780"/>
      <c r="AE2780"/>
      <c r="AF2780"/>
      <c r="AG2780"/>
      <c r="AH2780"/>
    </row>
    <row r="2781" spans="2:34" s="7" customFormat="1">
      <c r="B2781"/>
      <c r="C2781"/>
      <c r="D2781"/>
      <c r="E2781"/>
      <c r="F2781"/>
      <c r="G2781"/>
      <c r="H2781"/>
      <c r="I2781"/>
      <c r="J2781"/>
      <c r="K2781"/>
      <c r="L2781"/>
      <c r="M2781"/>
      <c r="N2781"/>
      <c r="O2781"/>
      <c r="P2781"/>
      <c r="Q2781"/>
      <c r="R2781"/>
      <c r="S2781"/>
      <c r="T2781"/>
      <c r="U2781"/>
      <c r="V2781"/>
      <c r="W2781"/>
      <c r="X2781"/>
      <c r="Y2781"/>
      <c r="Z2781"/>
      <c r="AA2781"/>
      <c r="AB2781"/>
      <c r="AC2781"/>
      <c r="AD2781"/>
      <c r="AE2781"/>
      <c r="AF2781"/>
      <c r="AG2781"/>
      <c r="AH2781"/>
    </row>
    <row r="2782" spans="2:34" s="7" customFormat="1">
      <c r="B2782"/>
      <c r="C2782"/>
      <c r="D2782"/>
      <c r="E2782"/>
      <c r="F2782"/>
      <c r="G2782"/>
      <c r="H2782"/>
      <c r="I2782"/>
      <c r="J2782"/>
      <c r="K2782"/>
      <c r="L2782"/>
      <c r="M2782"/>
      <c r="N2782"/>
      <c r="O2782"/>
      <c r="P2782"/>
      <c r="Q2782"/>
      <c r="R2782"/>
      <c r="S2782"/>
      <c r="T2782"/>
      <c r="U2782"/>
      <c r="V2782"/>
      <c r="W2782"/>
      <c r="X2782"/>
      <c r="Y2782"/>
      <c r="Z2782"/>
      <c r="AA2782"/>
      <c r="AB2782"/>
      <c r="AC2782"/>
      <c r="AD2782"/>
      <c r="AE2782"/>
      <c r="AF2782"/>
      <c r="AG2782"/>
      <c r="AH2782"/>
    </row>
    <row r="2783" spans="2:34" s="7" customFormat="1">
      <c r="B2783"/>
      <c r="C2783"/>
      <c r="D2783"/>
      <c r="E2783"/>
      <c r="F2783"/>
      <c r="G2783"/>
      <c r="H2783"/>
      <c r="I2783"/>
      <c r="J2783"/>
      <c r="K2783"/>
      <c r="L2783"/>
      <c r="M2783"/>
      <c r="N2783"/>
      <c r="O2783"/>
      <c r="P2783"/>
      <c r="Q2783"/>
      <c r="R2783"/>
      <c r="S2783"/>
      <c r="T2783"/>
      <c r="U2783"/>
      <c r="V2783"/>
      <c r="W2783"/>
      <c r="X2783"/>
      <c r="Y2783"/>
      <c r="Z2783"/>
      <c r="AA2783"/>
      <c r="AB2783"/>
      <c r="AC2783"/>
      <c r="AD2783"/>
      <c r="AE2783"/>
      <c r="AF2783"/>
      <c r="AG2783"/>
      <c r="AH2783"/>
    </row>
    <row r="2784" spans="2:34" s="7" customFormat="1">
      <c r="B2784"/>
      <c r="C2784"/>
      <c r="D2784"/>
      <c r="E2784"/>
      <c r="F2784"/>
      <c r="G2784"/>
      <c r="H2784"/>
      <c r="I2784"/>
      <c r="J2784"/>
      <c r="K2784"/>
      <c r="L2784"/>
      <c r="M2784"/>
      <c r="N2784"/>
      <c r="O2784"/>
      <c r="P2784"/>
      <c r="Q2784"/>
      <c r="R2784"/>
      <c r="S2784"/>
      <c r="T2784"/>
      <c r="U2784"/>
      <c r="V2784"/>
      <c r="W2784"/>
      <c r="X2784"/>
      <c r="Y2784"/>
      <c r="Z2784"/>
      <c r="AA2784"/>
      <c r="AB2784"/>
      <c r="AC2784"/>
      <c r="AD2784"/>
      <c r="AE2784"/>
      <c r="AF2784"/>
      <c r="AG2784"/>
      <c r="AH2784"/>
    </row>
    <row r="2785" spans="2:34" s="7" customFormat="1">
      <c r="B2785"/>
      <c r="C2785"/>
      <c r="D2785"/>
      <c r="E2785"/>
      <c r="F2785"/>
      <c r="G2785"/>
      <c r="H2785"/>
      <c r="I2785"/>
      <c r="J2785"/>
      <c r="K2785"/>
      <c r="L2785"/>
      <c r="M2785"/>
      <c r="N2785"/>
      <c r="O2785"/>
      <c r="P2785"/>
      <c r="Q2785"/>
      <c r="R2785"/>
      <c r="S2785"/>
      <c r="T2785"/>
      <c r="U2785"/>
      <c r="V2785"/>
      <c r="W2785"/>
      <c r="X2785"/>
      <c r="Y2785"/>
      <c r="Z2785"/>
      <c r="AA2785"/>
      <c r="AB2785"/>
      <c r="AC2785"/>
      <c r="AD2785"/>
      <c r="AE2785"/>
      <c r="AF2785"/>
      <c r="AG2785"/>
      <c r="AH2785"/>
    </row>
    <row r="2786" spans="2:34" s="7" customFormat="1">
      <c r="B2786"/>
      <c r="C2786"/>
      <c r="D2786"/>
      <c r="E2786"/>
      <c r="F2786"/>
      <c r="G2786"/>
      <c r="H2786"/>
      <c r="I2786"/>
      <c r="J2786"/>
      <c r="K2786"/>
      <c r="L2786"/>
      <c r="M2786"/>
      <c r="N2786"/>
      <c r="O2786"/>
      <c r="P2786"/>
      <c r="Q2786"/>
      <c r="R2786"/>
      <c r="S2786"/>
      <c r="T2786"/>
      <c r="U2786"/>
      <c r="V2786"/>
      <c r="W2786"/>
      <c r="X2786"/>
      <c r="Y2786"/>
      <c r="Z2786"/>
      <c r="AA2786"/>
      <c r="AB2786"/>
      <c r="AC2786"/>
      <c r="AD2786"/>
      <c r="AE2786"/>
      <c r="AF2786"/>
      <c r="AG2786"/>
      <c r="AH2786"/>
    </row>
    <row r="2787" spans="2:34" s="7" customFormat="1">
      <c r="B2787"/>
      <c r="C2787"/>
      <c r="D2787"/>
      <c r="E2787"/>
      <c r="F2787"/>
      <c r="G2787"/>
      <c r="H2787"/>
      <c r="I2787"/>
      <c r="J2787"/>
      <c r="K2787"/>
      <c r="L2787"/>
      <c r="M2787"/>
      <c r="N2787"/>
      <c r="O2787"/>
      <c r="P2787"/>
      <c r="Q2787"/>
      <c r="R2787"/>
      <c r="S2787"/>
      <c r="T2787"/>
      <c r="U2787"/>
      <c r="V2787"/>
      <c r="W2787"/>
      <c r="X2787"/>
      <c r="Y2787"/>
      <c r="Z2787"/>
      <c r="AA2787"/>
      <c r="AB2787"/>
      <c r="AC2787"/>
      <c r="AD2787"/>
      <c r="AE2787"/>
      <c r="AF2787"/>
      <c r="AG2787"/>
      <c r="AH2787"/>
    </row>
    <row r="2788" spans="2:34" s="7" customFormat="1">
      <c r="B2788"/>
      <c r="C2788"/>
      <c r="D2788"/>
      <c r="E2788"/>
      <c r="F2788"/>
      <c r="G2788"/>
      <c r="H2788"/>
      <c r="I2788"/>
      <c r="J2788"/>
      <c r="K2788"/>
      <c r="L2788"/>
      <c r="M2788"/>
      <c r="N2788"/>
      <c r="O2788"/>
      <c r="P2788"/>
      <c r="Q2788"/>
      <c r="R2788"/>
      <c r="S2788"/>
      <c r="T2788"/>
      <c r="U2788"/>
      <c r="V2788"/>
      <c r="W2788"/>
      <c r="X2788"/>
      <c r="Y2788"/>
      <c r="Z2788"/>
      <c r="AA2788"/>
      <c r="AB2788"/>
      <c r="AC2788"/>
      <c r="AD2788"/>
      <c r="AE2788"/>
      <c r="AF2788"/>
      <c r="AG2788"/>
      <c r="AH2788"/>
    </row>
    <row r="2789" spans="2:34" s="7" customFormat="1">
      <c r="B2789"/>
      <c r="C2789"/>
      <c r="D2789"/>
      <c r="E2789"/>
      <c r="F2789"/>
      <c r="G2789"/>
      <c r="H2789"/>
      <c r="I2789"/>
      <c r="J2789"/>
      <c r="K2789"/>
      <c r="L2789"/>
      <c r="M2789"/>
      <c r="N2789"/>
      <c r="O2789"/>
      <c r="P2789"/>
      <c r="Q2789"/>
      <c r="R2789"/>
      <c r="S2789"/>
      <c r="T2789"/>
      <c r="U2789"/>
      <c r="V2789"/>
      <c r="W2789"/>
      <c r="X2789"/>
      <c r="Y2789"/>
      <c r="Z2789"/>
      <c r="AA2789"/>
      <c r="AB2789"/>
      <c r="AC2789"/>
      <c r="AD2789"/>
      <c r="AE2789"/>
      <c r="AF2789"/>
      <c r="AG2789"/>
      <c r="AH2789"/>
    </row>
    <row r="2790" spans="2:34" s="7" customFormat="1">
      <c r="B2790"/>
      <c r="C2790"/>
      <c r="D2790"/>
      <c r="E2790"/>
      <c r="F2790"/>
      <c r="G2790"/>
      <c r="H2790"/>
      <c r="I2790"/>
      <c r="J2790"/>
      <c r="K2790"/>
      <c r="L2790"/>
      <c r="M2790"/>
      <c r="N2790"/>
      <c r="O2790"/>
      <c r="P2790"/>
      <c r="Q2790"/>
      <c r="R2790"/>
      <c r="S2790"/>
      <c r="T2790"/>
      <c r="U2790"/>
      <c r="V2790"/>
      <c r="W2790"/>
      <c r="X2790"/>
      <c r="Y2790"/>
      <c r="Z2790"/>
      <c r="AA2790"/>
      <c r="AB2790"/>
      <c r="AC2790"/>
      <c r="AD2790"/>
      <c r="AE2790"/>
      <c r="AF2790"/>
      <c r="AG2790"/>
      <c r="AH2790"/>
    </row>
    <row r="2791" spans="2:34" s="7" customFormat="1">
      <c r="B2791"/>
      <c r="C2791"/>
      <c r="D2791"/>
      <c r="E2791"/>
      <c r="F2791"/>
      <c r="G2791"/>
      <c r="H2791"/>
      <c r="I2791"/>
      <c r="J2791"/>
      <c r="K2791"/>
      <c r="L2791"/>
      <c r="M2791"/>
      <c r="N2791"/>
      <c r="O2791"/>
      <c r="P2791"/>
      <c r="Q2791"/>
      <c r="R2791"/>
      <c r="S2791"/>
      <c r="T2791"/>
      <c r="U2791"/>
      <c r="V2791"/>
      <c r="W2791"/>
      <c r="X2791"/>
      <c r="Y2791"/>
      <c r="Z2791"/>
      <c r="AA2791"/>
      <c r="AB2791"/>
      <c r="AC2791"/>
      <c r="AD2791"/>
      <c r="AE2791"/>
      <c r="AF2791"/>
      <c r="AG2791"/>
      <c r="AH2791"/>
    </row>
    <row r="2792" spans="2:34" s="7" customFormat="1">
      <c r="B2792"/>
      <c r="C2792"/>
      <c r="D2792"/>
      <c r="E2792"/>
      <c r="F2792"/>
      <c r="G2792"/>
      <c r="H2792"/>
      <c r="I2792"/>
      <c r="J2792"/>
      <c r="K2792"/>
      <c r="L2792"/>
      <c r="M2792"/>
      <c r="N2792"/>
      <c r="O2792"/>
      <c r="P2792"/>
      <c r="Q2792"/>
      <c r="R2792"/>
      <c r="S2792"/>
      <c r="T2792"/>
      <c r="U2792"/>
      <c r="V2792"/>
      <c r="W2792"/>
      <c r="X2792"/>
      <c r="Y2792"/>
      <c r="Z2792"/>
      <c r="AA2792"/>
      <c r="AB2792"/>
      <c r="AC2792"/>
      <c r="AD2792"/>
      <c r="AE2792"/>
      <c r="AF2792"/>
      <c r="AG2792"/>
      <c r="AH2792"/>
    </row>
    <row r="2793" spans="2:34" s="7" customFormat="1">
      <c r="B2793"/>
      <c r="C2793"/>
      <c r="D2793"/>
      <c r="E2793"/>
      <c r="F2793"/>
      <c r="G2793"/>
      <c r="H2793"/>
      <c r="I2793"/>
      <c r="J2793"/>
      <c r="K2793"/>
      <c r="L2793"/>
      <c r="M2793"/>
      <c r="N2793"/>
      <c r="O2793"/>
      <c r="P2793"/>
      <c r="Q2793"/>
      <c r="R2793"/>
      <c r="S2793"/>
      <c r="T2793"/>
      <c r="U2793"/>
      <c r="V2793"/>
      <c r="W2793"/>
      <c r="X2793"/>
      <c r="Y2793"/>
      <c r="Z2793"/>
      <c r="AA2793"/>
      <c r="AB2793"/>
      <c r="AC2793"/>
      <c r="AD2793"/>
      <c r="AE2793"/>
      <c r="AF2793"/>
      <c r="AG2793"/>
      <c r="AH2793"/>
    </row>
    <row r="2794" spans="2:34" s="7" customFormat="1">
      <c r="B2794"/>
      <c r="C2794"/>
      <c r="D2794"/>
      <c r="E2794"/>
      <c r="F2794"/>
      <c r="G2794"/>
      <c r="H2794"/>
      <c r="I2794"/>
      <c r="J2794"/>
      <c r="K2794"/>
      <c r="L2794"/>
      <c r="M2794"/>
      <c r="N2794"/>
      <c r="O2794"/>
      <c r="P2794"/>
      <c r="Q2794"/>
      <c r="R2794"/>
      <c r="S2794"/>
      <c r="T2794"/>
      <c r="U2794"/>
      <c r="V2794"/>
      <c r="W2794"/>
      <c r="X2794"/>
      <c r="Y2794"/>
      <c r="Z2794"/>
      <c r="AA2794"/>
      <c r="AB2794"/>
      <c r="AC2794"/>
      <c r="AD2794"/>
      <c r="AE2794"/>
      <c r="AF2794"/>
      <c r="AG2794"/>
      <c r="AH2794"/>
    </row>
    <row r="2795" spans="2:34" s="7" customFormat="1">
      <c r="B2795"/>
      <c r="C2795"/>
      <c r="D2795"/>
      <c r="E2795"/>
      <c r="F2795"/>
      <c r="G2795"/>
      <c r="H2795"/>
      <c r="I2795"/>
      <c r="J2795"/>
      <c r="K2795"/>
      <c r="L2795"/>
      <c r="M2795"/>
      <c r="N2795"/>
      <c r="O2795"/>
      <c r="P2795"/>
      <c r="Q2795"/>
      <c r="R2795"/>
      <c r="S2795"/>
      <c r="T2795"/>
      <c r="U2795"/>
      <c r="V2795"/>
      <c r="W2795"/>
      <c r="X2795"/>
      <c r="Y2795"/>
      <c r="Z2795"/>
      <c r="AA2795"/>
      <c r="AB2795"/>
      <c r="AC2795"/>
      <c r="AD2795"/>
      <c r="AE2795"/>
      <c r="AF2795"/>
      <c r="AG2795"/>
      <c r="AH2795"/>
    </row>
    <row r="2796" spans="2:34" s="7" customFormat="1">
      <c r="B2796"/>
      <c r="C2796"/>
      <c r="D2796"/>
      <c r="E2796"/>
      <c r="F2796"/>
      <c r="G2796"/>
      <c r="H2796"/>
      <c r="I2796"/>
      <c r="J2796"/>
      <c r="K2796"/>
      <c r="L2796"/>
      <c r="M2796"/>
      <c r="N2796"/>
      <c r="O2796"/>
      <c r="P2796"/>
      <c r="Q2796"/>
      <c r="R2796"/>
      <c r="S2796"/>
      <c r="T2796"/>
      <c r="U2796"/>
      <c r="V2796"/>
      <c r="W2796"/>
      <c r="X2796"/>
      <c r="Y2796"/>
      <c r="Z2796"/>
      <c r="AA2796"/>
      <c r="AB2796"/>
      <c r="AC2796"/>
      <c r="AD2796"/>
      <c r="AE2796"/>
      <c r="AF2796"/>
      <c r="AG2796"/>
      <c r="AH2796"/>
    </row>
    <row r="2797" spans="2:34" s="7" customFormat="1">
      <c r="B2797"/>
      <c r="C2797"/>
      <c r="D2797"/>
      <c r="E2797"/>
      <c r="F2797"/>
      <c r="G2797"/>
      <c r="H2797"/>
      <c r="I2797"/>
      <c r="J2797"/>
      <c r="K2797"/>
      <c r="L2797"/>
      <c r="M2797"/>
      <c r="N2797"/>
      <c r="O2797"/>
      <c r="P2797"/>
      <c r="Q2797"/>
      <c r="R2797"/>
      <c r="S2797"/>
      <c r="T2797"/>
      <c r="U2797"/>
      <c r="V2797"/>
      <c r="W2797"/>
      <c r="X2797"/>
      <c r="Y2797"/>
      <c r="Z2797"/>
      <c r="AA2797"/>
      <c r="AB2797"/>
      <c r="AC2797"/>
      <c r="AD2797"/>
      <c r="AE2797"/>
      <c r="AF2797"/>
      <c r="AG2797"/>
      <c r="AH2797"/>
    </row>
    <row r="2798" spans="2:34" s="7" customFormat="1">
      <c r="B2798"/>
      <c r="C2798"/>
      <c r="D2798"/>
      <c r="E2798"/>
      <c r="F2798"/>
      <c r="G2798"/>
      <c r="H2798"/>
      <c r="I2798"/>
      <c r="J2798"/>
      <c r="K2798"/>
      <c r="L2798"/>
      <c r="M2798"/>
      <c r="N2798"/>
      <c r="O2798"/>
      <c r="P2798"/>
      <c r="Q2798"/>
      <c r="R2798"/>
      <c r="S2798"/>
      <c r="T2798"/>
      <c r="U2798"/>
      <c r="V2798"/>
      <c r="W2798"/>
      <c r="X2798"/>
      <c r="Y2798"/>
      <c r="Z2798"/>
      <c r="AA2798"/>
      <c r="AB2798"/>
      <c r="AC2798"/>
      <c r="AD2798"/>
      <c r="AE2798"/>
      <c r="AF2798"/>
      <c r="AG2798"/>
      <c r="AH2798"/>
    </row>
    <row r="2799" spans="2:34" s="7" customFormat="1">
      <c r="B2799"/>
      <c r="C2799"/>
      <c r="D2799"/>
      <c r="E2799"/>
      <c r="F2799"/>
      <c r="G2799"/>
      <c r="H2799"/>
      <c r="I2799"/>
      <c r="J2799"/>
      <c r="K2799"/>
      <c r="L2799"/>
      <c r="M2799"/>
      <c r="N2799"/>
      <c r="O2799"/>
      <c r="P2799"/>
      <c r="Q2799"/>
      <c r="R2799"/>
      <c r="S2799"/>
      <c r="T2799"/>
      <c r="U2799"/>
      <c r="V2799"/>
      <c r="W2799"/>
      <c r="X2799"/>
      <c r="Y2799"/>
      <c r="Z2799"/>
      <c r="AA2799"/>
      <c r="AB2799"/>
      <c r="AC2799"/>
      <c r="AD2799"/>
      <c r="AE2799"/>
      <c r="AF2799"/>
      <c r="AG2799"/>
      <c r="AH2799"/>
    </row>
    <row r="2800" spans="2:34" s="7" customFormat="1">
      <c r="B2800"/>
      <c r="C2800"/>
      <c r="D2800"/>
      <c r="E2800"/>
      <c r="F2800"/>
      <c r="G2800"/>
      <c r="H2800"/>
      <c r="I2800"/>
      <c r="J2800"/>
      <c r="K2800"/>
      <c r="L2800"/>
      <c r="M2800"/>
      <c r="N2800"/>
      <c r="O2800"/>
      <c r="P2800"/>
      <c r="Q2800"/>
      <c r="R2800"/>
      <c r="S2800"/>
      <c r="T2800"/>
      <c r="U2800"/>
      <c r="V2800"/>
      <c r="W2800"/>
      <c r="X2800"/>
      <c r="Y2800"/>
      <c r="Z2800"/>
      <c r="AA2800"/>
      <c r="AB2800"/>
      <c r="AC2800"/>
      <c r="AD2800"/>
      <c r="AE2800"/>
      <c r="AF2800"/>
      <c r="AG2800"/>
      <c r="AH2800"/>
    </row>
    <row r="2801" spans="2:34" s="7" customFormat="1">
      <c r="B2801"/>
      <c r="C2801"/>
      <c r="D2801"/>
      <c r="E2801"/>
      <c r="F2801"/>
      <c r="G2801"/>
      <c r="H2801"/>
      <c r="I2801"/>
      <c r="J2801"/>
      <c r="K2801"/>
      <c r="L2801"/>
      <c r="M2801"/>
      <c r="N2801"/>
      <c r="O2801"/>
      <c r="P2801"/>
      <c r="Q2801"/>
      <c r="R2801"/>
      <c r="S2801"/>
      <c r="T2801"/>
      <c r="U2801"/>
      <c r="V2801"/>
      <c r="W2801"/>
      <c r="X2801"/>
      <c r="Y2801"/>
      <c r="Z2801"/>
      <c r="AA2801"/>
      <c r="AB2801"/>
      <c r="AC2801"/>
      <c r="AD2801"/>
      <c r="AE2801"/>
      <c r="AF2801"/>
      <c r="AG2801"/>
      <c r="AH2801"/>
    </row>
    <row r="2802" spans="2:34" s="7" customFormat="1">
      <c r="B2802"/>
      <c r="C2802"/>
      <c r="D2802"/>
      <c r="E2802"/>
      <c r="F2802"/>
      <c r="G2802"/>
      <c r="H2802"/>
      <c r="I2802"/>
      <c r="J2802"/>
      <c r="K2802"/>
      <c r="L2802"/>
      <c r="M2802"/>
      <c r="N2802"/>
      <c r="O2802"/>
      <c r="P2802"/>
      <c r="Q2802"/>
      <c r="R2802"/>
      <c r="S2802"/>
      <c r="T2802"/>
      <c r="U2802"/>
      <c r="V2802"/>
      <c r="W2802"/>
      <c r="X2802"/>
      <c r="Y2802"/>
      <c r="Z2802"/>
      <c r="AA2802"/>
      <c r="AB2802"/>
      <c r="AC2802"/>
      <c r="AD2802"/>
      <c r="AE2802"/>
      <c r="AF2802"/>
      <c r="AG2802"/>
      <c r="AH2802"/>
    </row>
    <row r="2803" spans="2:34" s="7" customFormat="1">
      <c r="B2803"/>
      <c r="C2803"/>
      <c r="D2803"/>
      <c r="E2803"/>
      <c r="F2803"/>
      <c r="G2803"/>
      <c r="H2803"/>
      <c r="I2803"/>
      <c r="J2803"/>
      <c r="K2803"/>
      <c r="L2803"/>
      <c r="M2803"/>
      <c r="N2803"/>
      <c r="O2803"/>
      <c r="P2803"/>
      <c r="Q2803"/>
      <c r="R2803"/>
      <c r="S2803"/>
      <c r="T2803"/>
      <c r="U2803"/>
      <c r="V2803"/>
      <c r="W2803"/>
      <c r="X2803"/>
      <c r="Y2803"/>
      <c r="Z2803"/>
      <c r="AA2803"/>
      <c r="AB2803"/>
      <c r="AC2803"/>
      <c r="AD2803"/>
      <c r="AE2803"/>
      <c r="AF2803"/>
      <c r="AG2803"/>
      <c r="AH2803"/>
    </row>
    <row r="2804" spans="2:34" s="7" customFormat="1">
      <c r="B2804"/>
      <c r="C2804"/>
      <c r="D2804"/>
      <c r="E2804"/>
      <c r="F2804"/>
      <c r="G2804"/>
      <c r="H2804"/>
      <c r="I2804"/>
      <c r="J2804"/>
      <c r="K2804"/>
      <c r="L2804"/>
      <c r="M2804"/>
      <c r="N2804"/>
      <c r="O2804"/>
      <c r="P2804"/>
      <c r="Q2804"/>
      <c r="R2804"/>
      <c r="S2804"/>
      <c r="T2804"/>
      <c r="U2804"/>
      <c r="V2804"/>
      <c r="W2804"/>
      <c r="X2804"/>
      <c r="Y2804"/>
      <c r="Z2804"/>
      <c r="AA2804"/>
      <c r="AB2804"/>
      <c r="AC2804"/>
      <c r="AD2804"/>
      <c r="AE2804"/>
      <c r="AF2804"/>
      <c r="AG2804"/>
      <c r="AH2804"/>
    </row>
    <row r="2805" spans="2:34" s="7" customFormat="1">
      <c r="B2805"/>
      <c r="C2805"/>
      <c r="D2805"/>
      <c r="E2805"/>
      <c r="F2805"/>
      <c r="G2805"/>
      <c r="H2805"/>
      <c r="I2805"/>
      <c r="J2805"/>
      <c r="K2805"/>
      <c r="L2805"/>
      <c r="M2805"/>
      <c r="N2805"/>
      <c r="O2805"/>
      <c r="P2805"/>
      <c r="Q2805"/>
      <c r="R2805"/>
      <c r="S2805"/>
      <c r="T2805"/>
      <c r="U2805"/>
      <c r="V2805"/>
      <c r="W2805"/>
      <c r="X2805"/>
      <c r="Y2805"/>
      <c r="Z2805"/>
      <c r="AA2805"/>
      <c r="AB2805"/>
      <c r="AC2805"/>
      <c r="AD2805"/>
      <c r="AE2805"/>
      <c r="AF2805"/>
      <c r="AG2805"/>
      <c r="AH2805"/>
    </row>
    <row r="2806" spans="2:34" s="7" customFormat="1">
      <c r="B2806"/>
      <c r="C2806"/>
      <c r="D2806"/>
      <c r="E2806"/>
      <c r="F2806"/>
      <c r="G2806"/>
      <c r="H2806"/>
      <c r="I2806"/>
      <c r="J2806"/>
      <c r="K2806"/>
      <c r="L2806"/>
      <c r="M2806"/>
      <c r="N2806"/>
      <c r="O2806"/>
      <c r="P2806"/>
      <c r="Q2806"/>
      <c r="R2806"/>
      <c r="S2806"/>
      <c r="T2806"/>
      <c r="U2806"/>
      <c r="V2806"/>
      <c r="W2806"/>
      <c r="X2806"/>
      <c r="Y2806"/>
      <c r="Z2806"/>
      <c r="AA2806"/>
      <c r="AB2806"/>
      <c r="AC2806"/>
      <c r="AD2806"/>
      <c r="AE2806"/>
      <c r="AF2806"/>
      <c r="AG2806"/>
      <c r="AH2806"/>
    </row>
    <row r="2807" spans="2:34" s="7" customFormat="1">
      <c r="B2807"/>
      <c r="C2807"/>
      <c r="D2807"/>
      <c r="E2807"/>
      <c r="F2807"/>
      <c r="G2807"/>
      <c r="H2807"/>
      <c r="I2807"/>
      <c r="J2807"/>
      <c r="K2807"/>
      <c r="L2807"/>
      <c r="M2807"/>
      <c r="N2807"/>
      <c r="O2807"/>
      <c r="P2807"/>
      <c r="Q2807"/>
      <c r="R2807"/>
      <c r="S2807"/>
      <c r="T2807"/>
      <c r="U2807"/>
      <c r="V2807"/>
      <c r="W2807"/>
      <c r="X2807"/>
      <c r="Y2807"/>
      <c r="Z2807"/>
      <c r="AA2807"/>
      <c r="AB2807"/>
      <c r="AC2807"/>
      <c r="AD2807"/>
      <c r="AE2807"/>
      <c r="AF2807"/>
      <c r="AG2807"/>
      <c r="AH2807"/>
    </row>
    <row r="2808" spans="2:34" s="7" customFormat="1">
      <c r="B2808"/>
      <c r="C2808"/>
      <c r="D2808"/>
      <c r="E2808"/>
      <c r="F2808"/>
      <c r="G2808"/>
      <c r="H2808"/>
      <c r="I2808"/>
      <c r="J2808"/>
      <c r="K2808"/>
      <c r="L2808"/>
      <c r="M2808"/>
      <c r="N2808"/>
      <c r="O2808"/>
      <c r="P2808"/>
      <c r="Q2808"/>
      <c r="R2808"/>
      <c r="S2808"/>
      <c r="T2808"/>
      <c r="U2808"/>
      <c r="V2808"/>
      <c r="W2808"/>
      <c r="X2808"/>
      <c r="Y2808"/>
      <c r="Z2808"/>
      <c r="AA2808"/>
      <c r="AB2808"/>
      <c r="AC2808"/>
      <c r="AD2808"/>
      <c r="AE2808"/>
      <c r="AF2808"/>
      <c r="AG2808"/>
      <c r="AH2808"/>
    </row>
    <row r="2809" spans="2:34" s="7" customFormat="1">
      <c r="B2809"/>
      <c r="C2809"/>
      <c r="D2809"/>
      <c r="E2809"/>
      <c r="F2809"/>
      <c r="G2809"/>
      <c r="H2809"/>
      <c r="I2809"/>
      <c r="J2809"/>
      <c r="K2809"/>
      <c r="L2809"/>
      <c r="M2809"/>
      <c r="N2809"/>
      <c r="O2809"/>
      <c r="P2809"/>
      <c r="Q2809"/>
      <c r="R2809"/>
      <c r="S2809"/>
      <c r="T2809"/>
      <c r="U2809"/>
      <c r="V2809"/>
      <c r="W2809"/>
      <c r="X2809"/>
      <c r="Y2809"/>
      <c r="Z2809"/>
      <c r="AA2809"/>
      <c r="AB2809"/>
      <c r="AC2809"/>
      <c r="AD2809"/>
      <c r="AE2809"/>
      <c r="AF2809"/>
      <c r="AG2809"/>
      <c r="AH2809"/>
    </row>
    <row r="2810" spans="2:34" s="7" customFormat="1">
      <c r="B2810"/>
      <c r="C2810"/>
      <c r="D2810"/>
      <c r="E2810"/>
      <c r="F2810"/>
      <c r="G2810"/>
      <c r="H2810"/>
      <c r="I2810"/>
      <c r="J2810"/>
      <c r="K2810"/>
      <c r="L2810"/>
      <c r="M2810"/>
      <c r="N2810"/>
      <c r="O2810"/>
      <c r="P2810"/>
      <c r="Q2810"/>
      <c r="R2810"/>
      <c r="S2810"/>
      <c r="T2810"/>
      <c r="U2810"/>
      <c r="V2810"/>
      <c r="W2810"/>
      <c r="X2810"/>
      <c r="Y2810"/>
      <c r="Z2810"/>
      <c r="AA2810"/>
      <c r="AB2810"/>
      <c r="AC2810"/>
      <c r="AD2810"/>
      <c r="AE2810"/>
      <c r="AF2810"/>
      <c r="AG2810"/>
      <c r="AH2810"/>
    </row>
    <row r="2811" spans="2:34" s="7" customFormat="1">
      <c r="B2811"/>
      <c r="C2811"/>
      <c r="D2811"/>
      <c r="E2811"/>
      <c r="F2811"/>
      <c r="G2811"/>
      <c r="H2811"/>
      <c r="I2811"/>
      <c r="J2811"/>
      <c r="K2811"/>
      <c r="L2811"/>
      <c r="M2811"/>
      <c r="N2811"/>
      <c r="O2811"/>
      <c r="P2811"/>
      <c r="Q2811"/>
      <c r="R2811"/>
      <c r="S2811"/>
      <c r="T2811"/>
      <c r="U2811"/>
      <c r="V2811"/>
      <c r="W2811"/>
      <c r="X2811"/>
      <c r="Y2811"/>
      <c r="Z2811"/>
      <c r="AA2811"/>
      <c r="AB2811"/>
      <c r="AC2811"/>
      <c r="AD2811"/>
      <c r="AE2811"/>
      <c r="AF2811"/>
      <c r="AG2811"/>
      <c r="AH2811"/>
    </row>
    <row r="2812" spans="2:34" s="7" customFormat="1">
      <c r="B2812"/>
      <c r="C2812"/>
      <c r="D2812"/>
      <c r="E2812"/>
      <c r="F2812"/>
      <c r="G2812"/>
      <c r="H2812"/>
      <c r="I2812"/>
      <c r="J2812"/>
      <c r="K2812"/>
      <c r="L2812"/>
      <c r="M2812"/>
      <c r="N2812"/>
      <c r="O2812"/>
      <c r="P2812"/>
      <c r="Q2812"/>
      <c r="R2812"/>
      <c r="S2812"/>
      <c r="T2812"/>
      <c r="U2812"/>
      <c r="V2812"/>
      <c r="W2812"/>
      <c r="X2812"/>
      <c r="Y2812"/>
      <c r="Z2812"/>
      <c r="AA2812"/>
      <c r="AB2812"/>
      <c r="AC2812"/>
      <c r="AD2812"/>
      <c r="AE2812"/>
      <c r="AF2812"/>
      <c r="AG2812"/>
      <c r="AH2812"/>
    </row>
    <row r="2813" spans="2:34" s="7" customFormat="1">
      <c r="B2813"/>
      <c r="C2813"/>
      <c r="D2813"/>
      <c r="E2813"/>
      <c r="F2813"/>
      <c r="G2813"/>
      <c r="H2813"/>
      <c r="I2813"/>
      <c r="J2813"/>
      <c r="K2813"/>
      <c r="L2813"/>
      <c r="M2813"/>
      <c r="N2813"/>
      <c r="O2813"/>
      <c r="P2813"/>
      <c r="Q2813"/>
      <c r="R2813"/>
      <c r="S2813"/>
      <c r="T2813"/>
      <c r="U2813"/>
      <c r="V2813"/>
      <c r="W2813"/>
      <c r="X2813"/>
      <c r="Y2813"/>
      <c r="Z2813"/>
      <c r="AA2813"/>
      <c r="AB2813"/>
      <c r="AC2813"/>
      <c r="AD2813"/>
      <c r="AE2813"/>
      <c r="AF2813"/>
      <c r="AG2813"/>
      <c r="AH2813"/>
    </row>
    <row r="2814" spans="2:34" s="7" customFormat="1">
      <c r="B2814"/>
      <c r="C2814"/>
      <c r="D2814"/>
      <c r="E2814"/>
      <c r="F2814"/>
      <c r="G2814"/>
      <c r="H2814"/>
      <c r="I2814"/>
      <c r="J2814"/>
      <c r="K2814"/>
      <c r="L2814"/>
      <c r="M2814"/>
      <c r="N2814"/>
      <c r="O2814"/>
      <c r="P2814"/>
      <c r="Q2814"/>
      <c r="R2814"/>
      <c r="S2814"/>
      <c r="T2814"/>
      <c r="U2814"/>
      <c r="V2814"/>
      <c r="W2814"/>
      <c r="X2814"/>
      <c r="Y2814"/>
      <c r="Z2814"/>
      <c r="AA2814"/>
      <c r="AB2814"/>
      <c r="AC2814"/>
      <c r="AD2814"/>
      <c r="AE2814"/>
      <c r="AF2814"/>
      <c r="AG2814"/>
      <c r="AH2814"/>
    </row>
    <row r="2815" spans="2:34" s="7" customFormat="1">
      <c r="B2815"/>
      <c r="C2815"/>
      <c r="D2815"/>
      <c r="E2815"/>
      <c r="F2815"/>
      <c r="G2815"/>
      <c r="H2815"/>
      <c r="I2815"/>
      <c r="J2815"/>
      <c r="K2815"/>
      <c r="L2815"/>
      <c r="M2815"/>
      <c r="N2815"/>
      <c r="O2815"/>
      <c r="P2815"/>
      <c r="Q2815"/>
      <c r="R2815"/>
      <c r="S2815"/>
      <c r="T2815"/>
      <c r="U2815"/>
      <c r="V2815"/>
      <c r="W2815"/>
      <c r="X2815"/>
      <c r="Y2815"/>
      <c r="Z2815"/>
      <c r="AA2815"/>
      <c r="AB2815"/>
      <c r="AC2815"/>
      <c r="AD2815"/>
      <c r="AE2815"/>
      <c r="AF2815"/>
      <c r="AG2815"/>
      <c r="AH2815"/>
    </row>
    <row r="2816" spans="2:34" s="7" customFormat="1">
      <c r="B2816"/>
      <c r="C2816"/>
      <c r="D2816"/>
      <c r="E2816"/>
      <c r="F2816"/>
      <c r="G2816"/>
      <c r="H2816"/>
      <c r="I2816"/>
      <c r="J2816"/>
      <c r="K2816"/>
      <c r="L2816"/>
      <c r="M2816"/>
      <c r="N2816"/>
      <c r="O2816"/>
      <c r="P2816"/>
      <c r="Q2816"/>
      <c r="R2816"/>
      <c r="S2816"/>
      <c r="T2816"/>
      <c r="U2816"/>
      <c r="V2816"/>
      <c r="W2816"/>
      <c r="X2816"/>
      <c r="Y2816"/>
      <c r="Z2816"/>
      <c r="AA2816"/>
      <c r="AB2816"/>
      <c r="AC2816"/>
      <c r="AD2816"/>
      <c r="AE2816"/>
      <c r="AF2816"/>
      <c r="AG2816"/>
      <c r="AH2816"/>
    </row>
    <row r="2817" spans="2:34" s="7" customFormat="1">
      <c r="B2817"/>
      <c r="C2817"/>
      <c r="D2817"/>
      <c r="E2817"/>
      <c r="F2817"/>
      <c r="G2817"/>
      <c r="H2817"/>
      <c r="I2817"/>
      <c r="J2817"/>
      <c r="K2817"/>
      <c r="L2817"/>
      <c r="M2817"/>
      <c r="N2817"/>
      <c r="O2817"/>
      <c r="P2817"/>
      <c r="Q2817"/>
      <c r="R2817"/>
      <c r="S2817"/>
      <c r="T2817"/>
      <c r="U2817"/>
      <c r="V2817"/>
      <c r="W2817"/>
      <c r="X2817"/>
      <c r="Y2817"/>
      <c r="Z2817"/>
      <c r="AA2817"/>
      <c r="AB2817"/>
      <c r="AC2817"/>
      <c r="AD2817"/>
      <c r="AE2817"/>
      <c r="AF2817"/>
      <c r="AG2817"/>
      <c r="AH2817"/>
    </row>
    <row r="2818" spans="2:34" s="7" customFormat="1">
      <c r="B2818"/>
      <c r="C2818"/>
      <c r="D2818"/>
      <c r="E2818"/>
      <c r="F2818"/>
      <c r="G2818"/>
      <c r="H2818"/>
      <c r="I2818"/>
      <c r="J2818"/>
      <c r="K2818"/>
      <c r="L2818"/>
      <c r="M2818"/>
      <c r="N2818"/>
      <c r="O2818"/>
      <c r="P2818"/>
      <c r="Q2818"/>
      <c r="R2818"/>
      <c r="S2818"/>
      <c r="T2818"/>
      <c r="U2818"/>
      <c r="V2818"/>
      <c r="W2818"/>
      <c r="X2818"/>
      <c r="Y2818"/>
      <c r="Z2818"/>
      <c r="AA2818"/>
      <c r="AB2818"/>
      <c r="AC2818"/>
      <c r="AD2818"/>
      <c r="AE2818"/>
      <c r="AF2818"/>
      <c r="AG2818"/>
      <c r="AH2818"/>
    </row>
    <row r="2819" spans="2:34" s="7" customFormat="1">
      <c r="B2819"/>
      <c r="C2819"/>
      <c r="D2819"/>
      <c r="E2819"/>
      <c r="F2819"/>
      <c r="G2819"/>
      <c r="H2819"/>
      <c r="I2819"/>
      <c r="J2819"/>
      <c r="K2819"/>
      <c r="L2819"/>
      <c r="M2819"/>
      <c r="N2819"/>
      <c r="O2819"/>
      <c r="P2819"/>
      <c r="Q2819"/>
      <c r="R2819"/>
      <c r="S2819"/>
      <c r="T2819"/>
      <c r="U2819"/>
      <c r="V2819"/>
      <c r="W2819"/>
      <c r="X2819"/>
      <c r="Y2819"/>
      <c r="Z2819"/>
      <c r="AA2819"/>
      <c r="AB2819"/>
      <c r="AC2819"/>
      <c r="AD2819"/>
      <c r="AE2819"/>
      <c r="AF2819"/>
      <c r="AG2819"/>
      <c r="AH2819"/>
    </row>
    <row r="2820" spans="2:34" s="7" customFormat="1">
      <c r="B2820"/>
      <c r="C2820"/>
      <c r="D2820"/>
      <c r="E2820"/>
      <c r="F2820"/>
      <c r="G2820"/>
      <c r="H2820"/>
      <c r="I2820"/>
      <c r="J2820"/>
      <c r="K2820"/>
      <c r="L2820"/>
      <c r="M2820"/>
      <c r="N2820"/>
      <c r="O2820"/>
      <c r="P2820"/>
      <c r="Q2820"/>
      <c r="R2820"/>
      <c r="S2820"/>
      <c r="T2820"/>
      <c r="U2820"/>
      <c r="V2820"/>
      <c r="W2820"/>
      <c r="X2820"/>
      <c r="Y2820"/>
      <c r="Z2820"/>
      <c r="AA2820"/>
      <c r="AB2820"/>
      <c r="AC2820"/>
      <c r="AD2820"/>
      <c r="AE2820"/>
      <c r="AF2820"/>
      <c r="AG2820"/>
      <c r="AH2820"/>
    </row>
    <row r="2821" spans="2:34" s="7" customFormat="1">
      <c r="B2821"/>
      <c r="C2821"/>
      <c r="D2821"/>
      <c r="E2821"/>
      <c r="F2821"/>
      <c r="G2821"/>
      <c r="H2821"/>
      <c r="I2821"/>
      <c r="J2821"/>
      <c r="K2821"/>
      <c r="L2821"/>
      <c r="M2821"/>
      <c r="N2821"/>
      <c r="O2821"/>
      <c r="P2821"/>
      <c r="Q2821"/>
      <c r="R2821"/>
      <c r="S2821"/>
      <c r="T2821"/>
      <c r="U2821"/>
      <c r="V2821"/>
      <c r="W2821"/>
      <c r="X2821"/>
      <c r="Y2821"/>
      <c r="Z2821"/>
      <c r="AA2821"/>
      <c r="AB2821"/>
      <c r="AC2821"/>
      <c r="AD2821"/>
      <c r="AE2821"/>
      <c r="AF2821"/>
      <c r="AG2821"/>
      <c r="AH2821"/>
    </row>
    <row r="2822" spans="2:34" s="7" customFormat="1">
      <c r="B2822"/>
      <c r="C2822"/>
      <c r="D2822"/>
      <c r="E2822"/>
      <c r="F2822"/>
      <c r="G2822"/>
      <c r="H2822"/>
      <c r="I2822"/>
      <c r="J2822"/>
      <c r="K2822"/>
      <c r="L2822"/>
      <c r="M2822"/>
      <c r="N2822"/>
      <c r="O2822"/>
      <c r="P2822"/>
      <c r="Q2822"/>
      <c r="R2822"/>
      <c r="S2822"/>
      <c r="T2822"/>
      <c r="U2822"/>
      <c r="V2822"/>
      <c r="W2822"/>
      <c r="X2822"/>
      <c r="Y2822"/>
      <c r="Z2822"/>
      <c r="AA2822"/>
      <c r="AB2822"/>
      <c r="AC2822"/>
      <c r="AD2822"/>
      <c r="AE2822"/>
      <c r="AF2822"/>
      <c r="AG2822"/>
      <c r="AH2822"/>
    </row>
    <row r="2823" spans="2:34" s="7" customFormat="1">
      <c r="B2823"/>
      <c r="C2823"/>
      <c r="D2823"/>
      <c r="E2823"/>
      <c r="F2823"/>
      <c r="G2823"/>
      <c r="H2823"/>
      <c r="I2823"/>
      <c r="J2823"/>
      <c r="K2823"/>
      <c r="L2823"/>
      <c r="M2823"/>
      <c r="N2823"/>
      <c r="O2823"/>
      <c r="P2823"/>
      <c r="Q2823"/>
      <c r="R2823"/>
      <c r="S2823"/>
      <c r="T2823"/>
      <c r="U2823"/>
      <c r="V2823"/>
      <c r="W2823"/>
      <c r="X2823"/>
      <c r="Y2823"/>
      <c r="Z2823"/>
      <c r="AA2823"/>
      <c r="AB2823"/>
      <c r="AC2823"/>
      <c r="AD2823"/>
      <c r="AE2823"/>
      <c r="AF2823"/>
      <c r="AG2823"/>
      <c r="AH2823"/>
    </row>
    <row r="2824" spans="2:34" s="7" customFormat="1">
      <c r="B2824"/>
      <c r="C2824"/>
      <c r="D2824"/>
      <c r="E2824"/>
      <c r="F2824"/>
      <c r="G2824"/>
      <c r="H2824"/>
      <c r="I2824"/>
      <c r="J2824"/>
      <c r="K2824"/>
      <c r="L2824"/>
      <c r="M2824"/>
      <c r="N2824"/>
      <c r="O2824"/>
      <c r="P2824"/>
      <c r="Q2824"/>
      <c r="R2824"/>
      <c r="S2824"/>
      <c r="T2824"/>
      <c r="U2824"/>
      <c r="V2824"/>
      <c r="W2824"/>
      <c r="X2824"/>
      <c r="Y2824"/>
      <c r="Z2824"/>
      <c r="AA2824"/>
      <c r="AB2824"/>
      <c r="AC2824"/>
      <c r="AD2824"/>
      <c r="AE2824"/>
      <c r="AF2824"/>
      <c r="AG2824"/>
      <c r="AH2824"/>
    </row>
    <row r="2825" spans="2:34" s="7" customFormat="1">
      <c r="B2825"/>
      <c r="C2825"/>
      <c r="D2825"/>
      <c r="E2825"/>
      <c r="F2825"/>
      <c r="G2825"/>
      <c r="H2825"/>
      <c r="I2825"/>
      <c r="J2825"/>
      <c r="K2825"/>
      <c r="L2825"/>
      <c r="M2825"/>
      <c r="N2825"/>
      <c r="O2825"/>
      <c r="P2825"/>
      <c r="Q2825"/>
      <c r="R2825"/>
      <c r="S2825"/>
      <c r="T2825"/>
      <c r="U2825"/>
      <c r="V2825"/>
      <c r="W2825"/>
      <c r="X2825"/>
      <c r="Y2825"/>
      <c r="Z2825"/>
      <c r="AA2825"/>
      <c r="AB2825"/>
      <c r="AC2825"/>
      <c r="AD2825"/>
      <c r="AE2825"/>
      <c r="AF2825"/>
      <c r="AG2825"/>
      <c r="AH2825"/>
    </row>
    <row r="2826" spans="2:34" s="7" customFormat="1">
      <c r="B2826"/>
      <c r="C2826"/>
      <c r="D2826"/>
      <c r="E2826"/>
      <c r="F2826"/>
      <c r="G2826"/>
      <c r="H2826"/>
      <c r="I2826"/>
      <c r="J2826"/>
      <c r="K2826"/>
      <c r="L2826"/>
      <c r="M2826"/>
      <c r="N2826"/>
      <c r="O2826"/>
      <c r="P2826"/>
      <c r="Q2826"/>
      <c r="R2826"/>
      <c r="S2826"/>
      <c r="T2826"/>
      <c r="U2826"/>
      <c r="V2826"/>
      <c r="W2826"/>
      <c r="X2826"/>
      <c r="Y2826"/>
      <c r="Z2826"/>
      <c r="AA2826"/>
      <c r="AB2826"/>
      <c r="AC2826"/>
      <c r="AD2826"/>
      <c r="AE2826"/>
      <c r="AF2826"/>
      <c r="AG2826"/>
      <c r="AH2826"/>
    </row>
    <row r="2827" spans="2:34" s="7" customFormat="1">
      <c r="B2827"/>
      <c r="C2827"/>
      <c r="D2827"/>
      <c r="E2827"/>
      <c r="F2827"/>
      <c r="G2827"/>
      <c r="H2827"/>
      <c r="I2827"/>
      <c r="J2827"/>
      <c r="K2827"/>
      <c r="L2827"/>
      <c r="M2827"/>
      <c r="N2827"/>
      <c r="O2827"/>
      <c r="P2827"/>
      <c r="Q2827"/>
      <c r="R2827"/>
      <c r="S2827"/>
      <c r="T2827"/>
      <c r="U2827"/>
      <c r="V2827"/>
      <c r="W2827"/>
      <c r="X2827"/>
      <c r="Y2827"/>
      <c r="Z2827"/>
      <c r="AA2827"/>
      <c r="AB2827"/>
      <c r="AC2827"/>
      <c r="AD2827"/>
      <c r="AE2827"/>
      <c r="AF2827"/>
      <c r="AG2827"/>
      <c r="AH2827"/>
    </row>
    <row r="2828" spans="2:34" s="7" customFormat="1">
      <c r="B2828"/>
      <c r="C2828"/>
      <c r="D2828"/>
      <c r="E2828"/>
      <c r="F2828"/>
      <c r="G2828"/>
      <c r="H2828"/>
      <c r="I2828"/>
      <c r="J2828"/>
      <c r="K2828"/>
      <c r="L2828"/>
      <c r="M2828"/>
      <c r="N2828"/>
      <c r="O2828"/>
      <c r="P2828"/>
      <c r="Q2828"/>
      <c r="R2828"/>
      <c r="S2828"/>
      <c r="T2828"/>
      <c r="U2828"/>
      <c r="V2828"/>
      <c r="W2828"/>
      <c r="X2828"/>
      <c r="Y2828"/>
      <c r="Z2828"/>
      <c r="AA2828"/>
      <c r="AB2828"/>
      <c r="AC2828"/>
      <c r="AD2828"/>
      <c r="AE2828"/>
      <c r="AF2828"/>
      <c r="AG2828"/>
      <c r="AH2828"/>
    </row>
    <row r="2829" spans="2:34" s="7" customFormat="1">
      <c r="B2829"/>
      <c r="C2829"/>
      <c r="D2829"/>
      <c r="E2829"/>
      <c r="F2829"/>
      <c r="G2829"/>
      <c r="H2829"/>
      <c r="I2829"/>
      <c r="J2829"/>
      <c r="K2829"/>
      <c r="L2829"/>
      <c r="M2829"/>
      <c r="N2829"/>
      <c r="O2829"/>
      <c r="P2829"/>
      <c r="Q2829"/>
      <c r="R2829"/>
      <c r="S2829"/>
      <c r="T2829"/>
      <c r="U2829"/>
      <c r="V2829"/>
      <c r="W2829"/>
      <c r="X2829"/>
      <c r="Y2829"/>
      <c r="Z2829"/>
      <c r="AA2829"/>
      <c r="AB2829"/>
      <c r="AC2829"/>
      <c r="AD2829"/>
      <c r="AE2829"/>
      <c r="AF2829"/>
      <c r="AG2829"/>
      <c r="AH2829"/>
    </row>
    <row r="2830" spans="2:34" s="7" customFormat="1">
      <c r="B2830"/>
      <c r="C2830"/>
      <c r="D2830"/>
      <c r="E2830"/>
      <c r="F2830"/>
      <c r="G2830"/>
      <c r="H2830"/>
      <c r="I2830"/>
      <c r="J2830"/>
      <c r="K2830"/>
      <c r="L2830"/>
      <c r="M2830"/>
      <c r="N2830"/>
      <c r="O2830"/>
      <c r="P2830"/>
      <c r="Q2830"/>
      <c r="R2830"/>
      <c r="S2830"/>
      <c r="T2830"/>
      <c r="U2830"/>
      <c r="V2830"/>
      <c r="W2830"/>
      <c r="X2830"/>
      <c r="Y2830"/>
      <c r="Z2830"/>
      <c r="AA2830"/>
      <c r="AB2830"/>
      <c r="AC2830"/>
      <c r="AD2830"/>
      <c r="AE2830"/>
      <c r="AF2830"/>
      <c r="AG2830"/>
      <c r="AH2830"/>
    </row>
    <row r="2831" spans="2:34" s="7" customFormat="1">
      <c r="B2831"/>
      <c r="C2831"/>
      <c r="D2831"/>
      <c r="E2831"/>
      <c r="F2831"/>
      <c r="G2831"/>
      <c r="H2831"/>
      <c r="I2831"/>
      <c r="J2831"/>
      <c r="K2831"/>
      <c r="L2831"/>
      <c r="M2831"/>
      <c r="N2831"/>
      <c r="O2831"/>
      <c r="P2831"/>
      <c r="Q2831"/>
      <c r="R2831"/>
      <c r="S2831"/>
      <c r="T2831"/>
      <c r="U2831"/>
      <c r="V2831"/>
      <c r="W2831"/>
      <c r="X2831"/>
      <c r="Y2831"/>
      <c r="Z2831"/>
      <c r="AA2831"/>
      <c r="AB2831"/>
      <c r="AC2831"/>
      <c r="AD2831"/>
      <c r="AE2831"/>
      <c r="AF2831"/>
      <c r="AG2831"/>
      <c r="AH2831"/>
    </row>
    <row r="2832" spans="2:34" s="7" customFormat="1">
      <c r="B2832"/>
      <c r="C2832"/>
      <c r="D2832"/>
      <c r="E2832"/>
      <c r="F2832"/>
      <c r="G2832"/>
      <c r="H2832"/>
      <c r="I2832"/>
      <c r="J2832"/>
      <c r="K2832"/>
      <c r="L2832"/>
      <c r="M2832"/>
      <c r="N2832"/>
      <c r="O2832"/>
      <c r="P2832"/>
      <c r="Q2832"/>
      <c r="R2832"/>
      <c r="S2832"/>
      <c r="T2832"/>
      <c r="U2832"/>
      <c r="V2832"/>
      <c r="W2832"/>
      <c r="X2832"/>
      <c r="Y2832"/>
      <c r="Z2832"/>
      <c r="AA2832"/>
      <c r="AB2832"/>
      <c r="AC2832"/>
      <c r="AD2832"/>
      <c r="AE2832"/>
      <c r="AF2832"/>
      <c r="AG2832"/>
      <c r="AH2832"/>
    </row>
    <row r="2833" spans="2:34" s="7" customFormat="1">
      <c r="B2833"/>
      <c r="C2833"/>
      <c r="D2833"/>
      <c r="E2833"/>
      <c r="F2833"/>
      <c r="G2833"/>
      <c r="H2833"/>
      <c r="I2833"/>
      <c r="J2833"/>
      <c r="K2833"/>
      <c r="L2833"/>
      <c r="M2833"/>
      <c r="N2833"/>
      <c r="O2833"/>
      <c r="P2833"/>
      <c r="Q2833"/>
      <c r="R2833"/>
      <c r="S2833"/>
      <c r="T2833"/>
      <c r="U2833"/>
      <c r="V2833"/>
      <c r="W2833"/>
      <c r="X2833"/>
      <c r="Y2833"/>
      <c r="Z2833"/>
      <c r="AA2833"/>
      <c r="AB2833"/>
      <c r="AC2833"/>
      <c r="AD2833"/>
      <c r="AE2833"/>
      <c r="AF2833"/>
      <c r="AG2833"/>
      <c r="AH2833"/>
    </row>
    <row r="2834" spans="2:34" s="7" customFormat="1">
      <c r="B2834"/>
      <c r="C2834"/>
      <c r="D2834"/>
      <c r="E2834"/>
      <c r="F2834"/>
      <c r="G2834"/>
      <c r="H2834"/>
      <c r="I2834"/>
      <c r="J2834"/>
      <c r="K2834"/>
      <c r="L2834"/>
      <c r="M2834"/>
      <c r="N2834"/>
      <c r="O2834"/>
      <c r="P2834"/>
      <c r="Q2834"/>
      <c r="R2834"/>
      <c r="S2834"/>
      <c r="T2834"/>
      <c r="U2834"/>
      <c r="V2834"/>
      <c r="W2834"/>
      <c r="X2834"/>
      <c r="Y2834"/>
      <c r="Z2834"/>
      <c r="AA2834"/>
      <c r="AB2834"/>
      <c r="AC2834"/>
      <c r="AD2834"/>
      <c r="AE2834"/>
      <c r="AF2834"/>
      <c r="AG2834"/>
      <c r="AH2834"/>
    </row>
    <row r="2835" spans="2:34" s="7" customFormat="1">
      <c r="B2835"/>
      <c r="C2835"/>
      <c r="D2835"/>
      <c r="E2835"/>
      <c r="F2835"/>
      <c r="G2835"/>
      <c r="H2835"/>
      <c r="I2835"/>
      <c r="J2835"/>
      <c r="K2835"/>
      <c r="L2835"/>
      <c r="M2835"/>
      <c r="N2835"/>
      <c r="O2835"/>
      <c r="P2835"/>
      <c r="Q2835"/>
      <c r="R2835"/>
      <c r="S2835"/>
      <c r="T2835"/>
      <c r="U2835"/>
      <c r="V2835"/>
      <c r="W2835"/>
      <c r="X2835"/>
      <c r="Y2835"/>
      <c r="Z2835"/>
      <c r="AA2835"/>
      <c r="AB2835"/>
      <c r="AC2835"/>
      <c r="AD2835"/>
      <c r="AE2835"/>
      <c r="AF2835"/>
      <c r="AG2835"/>
      <c r="AH2835"/>
    </row>
    <row r="2836" spans="2:34" s="7" customFormat="1">
      <c r="B2836"/>
      <c r="C2836"/>
      <c r="D2836"/>
      <c r="E2836"/>
      <c r="F2836"/>
      <c r="G2836"/>
      <c r="H2836"/>
      <c r="I2836"/>
      <c r="J2836"/>
      <c r="K2836"/>
      <c r="L2836"/>
      <c r="M2836"/>
      <c r="N2836"/>
      <c r="O2836"/>
      <c r="P2836"/>
      <c r="Q2836"/>
      <c r="R2836"/>
      <c r="S2836"/>
      <c r="T2836"/>
      <c r="U2836"/>
      <c r="V2836"/>
      <c r="W2836"/>
      <c r="X2836"/>
      <c r="Y2836"/>
      <c r="Z2836"/>
      <c r="AA2836"/>
      <c r="AB2836"/>
      <c r="AC2836"/>
      <c r="AD2836"/>
      <c r="AE2836"/>
      <c r="AF2836"/>
      <c r="AG2836"/>
      <c r="AH2836"/>
    </row>
    <row r="2837" spans="2:34" s="7" customFormat="1">
      <c r="B2837"/>
      <c r="C2837"/>
      <c r="D2837"/>
      <c r="E2837"/>
      <c r="F2837"/>
      <c r="G2837"/>
      <c r="H2837"/>
      <c r="I2837"/>
      <c r="J2837"/>
      <c r="K2837"/>
      <c r="L2837"/>
      <c r="M2837"/>
      <c r="N2837"/>
      <c r="O2837"/>
      <c r="P2837"/>
      <c r="Q2837"/>
      <c r="R2837"/>
      <c r="S2837"/>
      <c r="T2837"/>
      <c r="U2837"/>
      <c r="V2837"/>
      <c r="W2837"/>
      <c r="X2837"/>
      <c r="Y2837"/>
      <c r="Z2837"/>
      <c r="AA2837"/>
      <c r="AB2837"/>
      <c r="AC2837"/>
      <c r="AD2837"/>
      <c r="AE2837"/>
      <c r="AF2837"/>
      <c r="AG2837"/>
      <c r="AH2837"/>
    </row>
    <row r="2838" spans="2:34" s="7" customFormat="1">
      <c r="B2838"/>
      <c r="C2838"/>
      <c r="D2838"/>
      <c r="E2838"/>
      <c r="F2838"/>
      <c r="G2838"/>
      <c r="H2838"/>
      <c r="I2838"/>
      <c r="J2838"/>
      <c r="K2838"/>
      <c r="L2838"/>
      <c r="M2838"/>
      <c r="N2838"/>
      <c r="O2838"/>
      <c r="P2838"/>
      <c r="Q2838"/>
      <c r="R2838"/>
      <c r="S2838"/>
      <c r="T2838"/>
      <c r="U2838"/>
      <c r="V2838"/>
      <c r="W2838"/>
      <c r="X2838"/>
      <c r="Y2838"/>
      <c r="Z2838"/>
      <c r="AA2838"/>
      <c r="AB2838"/>
      <c r="AC2838"/>
      <c r="AD2838"/>
      <c r="AE2838"/>
      <c r="AF2838"/>
      <c r="AG2838"/>
      <c r="AH2838"/>
    </row>
    <row r="2839" spans="2:34" s="7" customFormat="1">
      <c r="B2839"/>
      <c r="C2839"/>
      <c r="D2839"/>
      <c r="E2839"/>
      <c r="F2839"/>
      <c r="G2839"/>
      <c r="H2839"/>
      <c r="I2839"/>
      <c r="J2839"/>
      <c r="K2839"/>
      <c r="L2839"/>
      <c r="M2839"/>
      <c r="N2839"/>
      <c r="O2839"/>
      <c r="P2839"/>
      <c r="Q2839"/>
      <c r="R2839"/>
      <c r="S2839"/>
      <c r="T2839"/>
      <c r="U2839"/>
      <c r="V2839"/>
      <c r="W2839"/>
      <c r="X2839"/>
      <c r="Y2839"/>
      <c r="Z2839"/>
      <c r="AA2839"/>
      <c r="AB2839"/>
      <c r="AC2839"/>
      <c r="AD2839"/>
      <c r="AE2839"/>
      <c r="AF2839"/>
      <c r="AG2839"/>
      <c r="AH2839"/>
    </row>
    <row r="2840" spans="2:34" s="7" customFormat="1">
      <c r="B2840"/>
      <c r="C2840"/>
      <c r="D2840"/>
      <c r="E2840"/>
      <c r="F2840"/>
      <c r="G2840"/>
      <c r="H2840"/>
      <c r="I2840"/>
      <c r="J2840"/>
      <c r="K2840"/>
      <c r="L2840"/>
      <c r="M2840"/>
      <c r="N2840"/>
      <c r="O2840"/>
      <c r="P2840"/>
      <c r="Q2840"/>
      <c r="R2840"/>
      <c r="S2840"/>
      <c r="T2840"/>
      <c r="U2840"/>
      <c r="V2840"/>
      <c r="W2840"/>
      <c r="X2840"/>
      <c r="Y2840"/>
      <c r="Z2840"/>
      <c r="AA2840"/>
      <c r="AB2840"/>
      <c r="AC2840"/>
      <c r="AD2840"/>
      <c r="AE2840"/>
      <c r="AF2840"/>
      <c r="AG2840"/>
      <c r="AH2840"/>
    </row>
    <row r="2841" spans="2:34" s="7" customFormat="1">
      <c r="B2841"/>
      <c r="C2841"/>
      <c r="D2841"/>
      <c r="E2841"/>
      <c r="F2841"/>
      <c r="G2841"/>
      <c r="H2841"/>
      <c r="I2841"/>
      <c r="J2841"/>
      <c r="K2841"/>
      <c r="L2841"/>
      <c r="M2841"/>
      <c r="N2841"/>
      <c r="O2841"/>
      <c r="P2841"/>
      <c r="Q2841"/>
      <c r="R2841"/>
      <c r="S2841"/>
      <c r="T2841"/>
      <c r="U2841"/>
      <c r="V2841"/>
      <c r="W2841"/>
      <c r="X2841"/>
      <c r="Y2841"/>
      <c r="Z2841"/>
      <c r="AA2841"/>
      <c r="AB2841"/>
      <c r="AC2841"/>
      <c r="AD2841"/>
      <c r="AE2841"/>
      <c r="AF2841"/>
      <c r="AG2841"/>
      <c r="AH2841"/>
    </row>
    <row r="2842" spans="2:34" s="7" customFormat="1">
      <c r="B2842"/>
      <c r="C2842"/>
      <c r="D2842"/>
      <c r="E2842"/>
      <c r="F2842"/>
      <c r="G2842"/>
      <c r="H2842"/>
      <c r="I2842"/>
      <c r="J2842"/>
      <c r="K2842"/>
      <c r="L2842"/>
      <c r="M2842"/>
      <c r="N2842"/>
      <c r="O2842"/>
      <c r="P2842"/>
      <c r="Q2842"/>
      <c r="R2842"/>
      <c r="S2842"/>
      <c r="T2842"/>
      <c r="U2842"/>
      <c r="V2842"/>
      <c r="W2842"/>
      <c r="X2842"/>
      <c r="Y2842"/>
      <c r="Z2842"/>
      <c r="AA2842"/>
      <c r="AB2842"/>
      <c r="AC2842"/>
      <c r="AD2842"/>
      <c r="AE2842"/>
      <c r="AF2842"/>
      <c r="AG2842"/>
      <c r="AH2842"/>
    </row>
    <row r="2843" spans="2:34" s="7" customFormat="1">
      <c r="B2843"/>
      <c r="C2843"/>
      <c r="D2843"/>
      <c r="E2843"/>
      <c r="F2843"/>
      <c r="G2843"/>
      <c r="H2843"/>
      <c r="I2843"/>
      <c r="J2843"/>
      <c r="K2843"/>
      <c r="L2843"/>
      <c r="M2843"/>
      <c r="N2843"/>
      <c r="O2843"/>
      <c r="P2843"/>
      <c r="Q2843"/>
      <c r="R2843"/>
      <c r="S2843"/>
      <c r="T2843"/>
      <c r="U2843"/>
      <c r="V2843"/>
      <c r="W2843"/>
      <c r="X2843"/>
      <c r="Y2843"/>
      <c r="Z2843"/>
      <c r="AA2843"/>
      <c r="AB2843"/>
      <c r="AC2843"/>
      <c r="AD2843"/>
      <c r="AE2843"/>
      <c r="AF2843"/>
      <c r="AG2843"/>
      <c r="AH2843"/>
    </row>
    <row r="2844" spans="2:34" s="7" customFormat="1">
      <c r="B2844"/>
      <c r="C2844"/>
      <c r="D2844"/>
      <c r="E2844"/>
      <c r="F2844"/>
      <c r="G2844"/>
      <c r="H2844"/>
      <c r="I2844"/>
      <c r="J2844"/>
      <c r="K2844"/>
      <c r="L2844"/>
      <c r="M2844"/>
      <c r="N2844"/>
      <c r="O2844"/>
      <c r="P2844"/>
      <c r="Q2844"/>
      <c r="R2844"/>
      <c r="S2844"/>
      <c r="T2844"/>
      <c r="U2844"/>
      <c r="V2844"/>
      <c r="W2844"/>
      <c r="X2844"/>
      <c r="Y2844"/>
      <c r="Z2844"/>
      <c r="AA2844"/>
      <c r="AB2844"/>
      <c r="AC2844"/>
      <c r="AD2844"/>
      <c r="AE2844"/>
      <c r="AF2844"/>
      <c r="AG2844"/>
      <c r="AH2844"/>
    </row>
    <row r="2845" spans="2:34" s="7" customFormat="1">
      <c r="B2845"/>
      <c r="C2845"/>
      <c r="D2845"/>
      <c r="E2845"/>
      <c r="F2845"/>
      <c r="G2845"/>
      <c r="H2845"/>
      <c r="I2845"/>
      <c r="J2845"/>
      <c r="K2845"/>
      <c r="L2845"/>
      <c r="M2845"/>
      <c r="N2845"/>
      <c r="O2845"/>
      <c r="P2845"/>
      <c r="Q2845"/>
      <c r="R2845"/>
      <c r="S2845"/>
      <c r="T2845"/>
      <c r="U2845"/>
      <c r="V2845"/>
      <c r="W2845"/>
      <c r="X2845"/>
      <c r="Y2845"/>
      <c r="Z2845"/>
      <c r="AA2845"/>
      <c r="AB2845"/>
      <c r="AC2845"/>
      <c r="AD2845"/>
      <c r="AE2845"/>
      <c r="AF2845"/>
      <c r="AG2845"/>
      <c r="AH2845"/>
    </row>
    <row r="2846" spans="2:34" s="7" customFormat="1">
      <c r="B2846"/>
      <c r="C2846"/>
      <c r="D2846"/>
      <c r="E2846"/>
      <c r="F2846"/>
      <c r="G2846"/>
      <c r="H2846"/>
      <c r="I2846"/>
      <c r="J2846"/>
      <c r="K2846"/>
      <c r="L2846"/>
      <c r="M2846"/>
      <c r="N2846"/>
      <c r="O2846"/>
      <c r="P2846"/>
      <c r="Q2846"/>
      <c r="R2846"/>
      <c r="S2846"/>
      <c r="T2846"/>
      <c r="U2846"/>
      <c r="V2846"/>
      <c r="W2846"/>
      <c r="X2846"/>
      <c r="Y2846"/>
      <c r="Z2846"/>
      <c r="AA2846"/>
      <c r="AB2846"/>
      <c r="AC2846"/>
      <c r="AD2846"/>
      <c r="AE2846"/>
      <c r="AF2846"/>
      <c r="AG2846"/>
      <c r="AH2846"/>
    </row>
    <row r="2847" spans="2:34" s="7" customFormat="1">
      <c r="B2847"/>
      <c r="C2847"/>
      <c r="D2847"/>
      <c r="E2847"/>
      <c r="F2847"/>
      <c r="G2847"/>
      <c r="H2847"/>
      <c r="I2847"/>
      <c r="J2847"/>
      <c r="K2847"/>
      <c r="L2847"/>
      <c r="M2847"/>
      <c r="N2847"/>
      <c r="O2847"/>
      <c r="P2847"/>
      <c r="Q2847"/>
      <c r="R2847"/>
      <c r="S2847"/>
      <c r="T2847"/>
      <c r="U2847"/>
      <c r="V2847"/>
      <c r="W2847"/>
      <c r="X2847"/>
      <c r="Y2847"/>
      <c r="Z2847"/>
      <c r="AA2847"/>
      <c r="AB2847"/>
      <c r="AC2847"/>
      <c r="AD2847"/>
      <c r="AE2847"/>
      <c r="AF2847"/>
      <c r="AG2847"/>
      <c r="AH2847"/>
    </row>
    <row r="2848" spans="2:34" s="7" customFormat="1">
      <c r="B2848"/>
      <c r="C2848"/>
      <c r="D2848"/>
      <c r="E2848"/>
      <c r="F2848"/>
      <c r="G2848"/>
      <c r="H2848"/>
      <c r="I2848"/>
      <c r="J2848"/>
      <c r="K2848"/>
      <c r="L2848"/>
      <c r="M2848"/>
      <c r="N2848"/>
      <c r="O2848"/>
      <c r="P2848"/>
      <c r="Q2848"/>
      <c r="R2848"/>
      <c r="S2848"/>
      <c r="T2848"/>
      <c r="U2848"/>
      <c r="V2848"/>
      <c r="W2848"/>
      <c r="X2848"/>
      <c r="Y2848"/>
      <c r="Z2848"/>
      <c r="AA2848"/>
      <c r="AB2848"/>
      <c r="AC2848"/>
      <c r="AD2848"/>
      <c r="AE2848"/>
      <c r="AF2848"/>
      <c r="AG2848"/>
      <c r="AH2848"/>
    </row>
    <row r="2849" spans="2:34" s="7" customFormat="1">
      <c r="B2849"/>
      <c r="C2849"/>
      <c r="D2849"/>
      <c r="E2849"/>
      <c r="F2849"/>
      <c r="G2849"/>
      <c r="H2849"/>
      <c r="I2849"/>
      <c r="J2849"/>
      <c r="K2849"/>
      <c r="L2849"/>
      <c r="M2849"/>
      <c r="N2849"/>
      <c r="O2849"/>
      <c r="P2849"/>
      <c r="Q2849"/>
      <c r="R2849"/>
      <c r="S2849"/>
      <c r="T2849"/>
      <c r="U2849"/>
      <c r="V2849"/>
      <c r="W2849"/>
      <c r="X2849"/>
      <c r="Y2849"/>
      <c r="Z2849"/>
      <c r="AA2849"/>
      <c r="AB2849"/>
      <c r="AC2849"/>
      <c r="AD2849"/>
      <c r="AE2849"/>
      <c r="AF2849"/>
      <c r="AG2849"/>
      <c r="AH2849"/>
    </row>
    <row r="2850" spans="2:34" s="7" customFormat="1">
      <c r="B2850"/>
      <c r="C2850"/>
      <c r="D2850"/>
      <c r="E2850"/>
      <c r="F2850"/>
      <c r="G2850"/>
      <c r="H2850"/>
      <c r="I2850"/>
      <c r="J2850"/>
      <c r="K2850"/>
      <c r="L2850"/>
      <c r="M2850"/>
      <c r="N2850"/>
      <c r="O2850"/>
      <c r="P2850"/>
      <c r="Q2850"/>
      <c r="R2850"/>
      <c r="S2850"/>
      <c r="T2850"/>
      <c r="U2850"/>
      <c r="V2850"/>
      <c r="W2850"/>
      <c r="X2850"/>
      <c r="Y2850"/>
      <c r="Z2850"/>
      <c r="AA2850"/>
      <c r="AB2850"/>
      <c r="AC2850"/>
      <c r="AD2850"/>
      <c r="AE2850"/>
      <c r="AF2850"/>
      <c r="AG2850"/>
      <c r="AH2850"/>
    </row>
    <row r="2851" spans="2:34" s="7" customFormat="1">
      <c r="B2851"/>
      <c r="C2851"/>
      <c r="D2851"/>
      <c r="E2851"/>
      <c r="F2851"/>
      <c r="G2851"/>
      <c r="H2851"/>
      <c r="I2851"/>
      <c r="J2851"/>
      <c r="K2851"/>
      <c r="L2851"/>
      <c r="M2851"/>
      <c r="N2851"/>
      <c r="O2851"/>
      <c r="P2851"/>
      <c r="Q2851"/>
      <c r="R2851"/>
      <c r="S2851"/>
      <c r="T2851"/>
      <c r="U2851"/>
      <c r="V2851"/>
      <c r="W2851"/>
      <c r="X2851"/>
      <c r="Y2851"/>
      <c r="Z2851"/>
      <c r="AA2851"/>
      <c r="AB2851"/>
      <c r="AC2851"/>
      <c r="AD2851"/>
      <c r="AE2851"/>
      <c r="AF2851"/>
      <c r="AG2851"/>
      <c r="AH2851"/>
    </row>
    <row r="2852" spans="2:34" s="7" customFormat="1">
      <c r="B2852"/>
      <c r="C2852"/>
      <c r="D2852"/>
      <c r="E2852"/>
      <c r="F2852"/>
      <c r="G2852"/>
      <c r="H2852"/>
      <c r="I2852"/>
      <c r="J2852"/>
      <c r="K2852"/>
      <c r="L2852"/>
      <c r="M2852"/>
      <c r="N2852"/>
      <c r="O2852"/>
      <c r="P2852"/>
      <c r="Q2852"/>
      <c r="R2852"/>
      <c r="S2852"/>
      <c r="T2852"/>
      <c r="U2852"/>
      <c r="V2852"/>
      <c r="W2852"/>
      <c r="X2852"/>
      <c r="Y2852"/>
      <c r="Z2852"/>
      <c r="AA2852"/>
      <c r="AB2852"/>
      <c r="AC2852"/>
      <c r="AD2852"/>
      <c r="AE2852"/>
      <c r="AF2852"/>
      <c r="AG2852"/>
      <c r="AH2852"/>
    </row>
    <row r="2853" spans="2:34" s="7" customFormat="1">
      <c r="B2853"/>
      <c r="C2853"/>
      <c r="D2853"/>
      <c r="E2853"/>
      <c r="F2853"/>
      <c r="G2853"/>
      <c r="H2853"/>
      <c r="I2853"/>
      <c r="J2853"/>
      <c r="K2853"/>
      <c r="L2853"/>
      <c r="M2853"/>
      <c r="N2853"/>
      <c r="O2853"/>
      <c r="P2853"/>
      <c r="Q2853"/>
      <c r="R2853"/>
      <c r="S2853"/>
      <c r="T2853"/>
      <c r="U2853"/>
      <c r="V2853"/>
      <c r="W2853"/>
      <c r="X2853"/>
      <c r="Y2853"/>
      <c r="Z2853"/>
      <c r="AA2853"/>
      <c r="AB2853"/>
      <c r="AC2853"/>
      <c r="AD2853"/>
      <c r="AE2853"/>
      <c r="AF2853"/>
      <c r="AG2853"/>
      <c r="AH2853"/>
    </row>
    <row r="2854" spans="2:34" s="7" customFormat="1">
      <c r="B2854"/>
      <c r="C2854"/>
      <c r="D2854"/>
      <c r="E2854"/>
      <c r="F2854"/>
      <c r="G2854"/>
      <c r="H2854"/>
      <c r="I2854"/>
      <c r="J2854"/>
      <c r="K2854"/>
      <c r="L2854"/>
      <c r="M2854"/>
      <c r="N2854"/>
      <c r="O2854"/>
      <c r="P2854"/>
      <c r="Q2854"/>
      <c r="R2854"/>
      <c r="S2854"/>
      <c r="T2854"/>
      <c r="U2854"/>
      <c r="V2854"/>
      <c r="W2854"/>
      <c r="X2854"/>
      <c r="Y2854"/>
      <c r="Z2854"/>
      <c r="AA2854"/>
      <c r="AB2854"/>
      <c r="AC2854"/>
      <c r="AD2854"/>
      <c r="AE2854"/>
      <c r="AF2854"/>
      <c r="AG2854"/>
      <c r="AH2854"/>
    </row>
    <row r="2855" spans="2:34" s="7" customFormat="1">
      <c r="B2855"/>
      <c r="C2855"/>
      <c r="D2855"/>
      <c r="E2855"/>
      <c r="F2855"/>
      <c r="G2855"/>
      <c r="H2855"/>
      <c r="I2855"/>
      <c r="J2855"/>
      <c r="K2855"/>
      <c r="L2855"/>
      <c r="M2855"/>
      <c r="N2855"/>
      <c r="O2855"/>
      <c r="P2855"/>
      <c r="Q2855"/>
      <c r="R2855"/>
      <c r="S2855"/>
      <c r="T2855"/>
      <c r="U2855"/>
      <c r="V2855"/>
      <c r="W2855"/>
      <c r="X2855"/>
      <c r="Y2855"/>
      <c r="Z2855"/>
      <c r="AA2855"/>
      <c r="AB2855"/>
      <c r="AC2855"/>
      <c r="AD2855"/>
      <c r="AE2855"/>
      <c r="AF2855"/>
      <c r="AG2855"/>
      <c r="AH2855"/>
    </row>
    <row r="2856" spans="2:34" s="7" customFormat="1">
      <c r="B2856"/>
      <c r="C2856"/>
      <c r="D2856"/>
      <c r="E2856"/>
      <c r="F2856"/>
      <c r="G2856"/>
      <c r="H2856"/>
      <c r="I2856"/>
      <c r="J2856"/>
      <c r="K2856"/>
      <c r="L2856"/>
      <c r="M2856"/>
      <c r="N2856"/>
      <c r="O2856"/>
      <c r="P2856"/>
      <c r="Q2856"/>
      <c r="R2856"/>
      <c r="S2856"/>
      <c r="T2856"/>
      <c r="U2856"/>
      <c r="V2856"/>
      <c r="W2856"/>
      <c r="X2856"/>
      <c r="Y2856"/>
      <c r="Z2856"/>
      <c r="AA2856"/>
      <c r="AB2856"/>
      <c r="AC2856"/>
      <c r="AD2856"/>
      <c r="AE2856"/>
      <c r="AF2856"/>
      <c r="AG2856"/>
      <c r="AH2856"/>
    </row>
    <row r="2857" spans="2:34" s="7" customFormat="1">
      <c r="B2857"/>
      <c r="C2857"/>
      <c r="D2857"/>
      <c r="E2857"/>
      <c r="F2857"/>
      <c r="G2857"/>
      <c r="H2857"/>
      <c r="I2857"/>
      <c r="J2857"/>
      <c r="K2857"/>
      <c r="L2857"/>
      <c r="M2857"/>
      <c r="N2857"/>
      <c r="O2857"/>
      <c r="P2857"/>
      <c r="Q2857"/>
      <c r="R2857"/>
      <c r="S2857"/>
      <c r="T2857"/>
      <c r="U2857"/>
      <c r="V2857"/>
      <c r="W2857"/>
      <c r="X2857"/>
      <c r="Y2857"/>
      <c r="Z2857"/>
      <c r="AA2857"/>
      <c r="AB2857"/>
      <c r="AC2857"/>
      <c r="AD2857"/>
      <c r="AE2857"/>
      <c r="AF2857"/>
      <c r="AG2857"/>
      <c r="AH2857"/>
    </row>
    <row r="2858" spans="2:34" s="7" customFormat="1">
      <c r="B2858"/>
      <c r="C2858"/>
      <c r="D2858"/>
      <c r="E2858"/>
      <c r="F2858"/>
      <c r="G2858"/>
      <c r="H2858"/>
      <c r="I2858"/>
      <c r="J2858"/>
      <c r="K2858"/>
      <c r="L2858"/>
      <c r="M2858"/>
      <c r="N2858"/>
      <c r="O2858"/>
      <c r="P2858"/>
      <c r="Q2858"/>
      <c r="R2858"/>
      <c r="S2858"/>
      <c r="T2858"/>
      <c r="U2858"/>
      <c r="V2858"/>
      <c r="W2858"/>
      <c r="X2858"/>
      <c r="Y2858"/>
      <c r="Z2858"/>
      <c r="AA2858"/>
      <c r="AB2858"/>
      <c r="AC2858"/>
      <c r="AD2858"/>
      <c r="AE2858"/>
      <c r="AF2858"/>
      <c r="AG2858"/>
      <c r="AH2858"/>
    </row>
    <row r="2859" spans="2:34" s="7" customFormat="1">
      <c r="B2859"/>
      <c r="C2859"/>
      <c r="D2859"/>
      <c r="E2859"/>
      <c r="F2859"/>
      <c r="G2859"/>
      <c r="H2859"/>
      <c r="I2859"/>
      <c r="J2859"/>
      <c r="K2859"/>
      <c r="L2859"/>
      <c r="M2859"/>
      <c r="N2859"/>
      <c r="O2859"/>
      <c r="P2859"/>
      <c r="Q2859"/>
      <c r="R2859"/>
      <c r="S2859"/>
      <c r="T2859"/>
      <c r="U2859"/>
      <c r="V2859"/>
      <c r="W2859"/>
      <c r="X2859"/>
      <c r="Y2859"/>
      <c r="Z2859"/>
      <c r="AA2859"/>
      <c r="AB2859"/>
      <c r="AC2859"/>
      <c r="AD2859"/>
      <c r="AE2859"/>
      <c r="AF2859"/>
      <c r="AG2859"/>
      <c r="AH2859"/>
    </row>
    <row r="2860" spans="2:34" s="7" customFormat="1">
      <c r="B2860"/>
      <c r="C2860"/>
      <c r="D2860"/>
      <c r="E2860"/>
      <c r="F2860"/>
      <c r="G2860"/>
      <c r="H2860"/>
      <c r="I2860"/>
      <c r="J2860"/>
      <c r="K2860"/>
      <c r="L2860"/>
      <c r="M2860"/>
      <c r="N2860"/>
      <c r="O2860"/>
      <c r="P2860"/>
      <c r="Q2860"/>
      <c r="R2860"/>
      <c r="S2860"/>
      <c r="T2860"/>
      <c r="U2860"/>
      <c r="V2860"/>
      <c r="W2860"/>
      <c r="X2860"/>
      <c r="Y2860"/>
      <c r="Z2860"/>
      <c r="AA2860"/>
      <c r="AB2860"/>
      <c r="AC2860"/>
      <c r="AD2860"/>
      <c r="AE2860"/>
      <c r="AF2860"/>
      <c r="AG2860"/>
      <c r="AH2860"/>
    </row>
    <row r="2861" spans="2:34" s="7" customFormat="1">
      <c r="B2861"/>
      <c r="C2861"/>
      <c r="D2861"/>
      <c r="E2861"/>
      <c r="F2861"/>
      <c r="G2861"/>
      <c r="H2861"/>
      <c r="I2861"/>
      <c r="J2861"/>
      <c r="K2861"/>
      <c r="L2861"/>
      <c r="M2861"/>
      <c r="N2861"/>
      <c r="O2861"/>
      <c r="P2861"/>
      <c r="Q2861"/>
      <c r="R2861"/>
      <c r="S2861"/>
      <c r="T2861"/>
      <c r="U2861"/>
      <c r="V2861"/>
      <c r="W2861"/>
      <c r="X2861"/>
      <c r="Y2861"/>
      <c r="Z2861"/>
      <c r="AA2861"/>
      <c r="AB2861"/>
      <c r="AC2861"/>
      <c r="AD2861"/>
      <c r="AE2861"/>
      <c r="AF2861"/>
      <c r="AG2861"/>
      <c r="AH2861"/>
    </row>
    <row r="2862" spans="2:34" s="7" customFormat="1">
      <c r="B2862"/>
      <c r="C2862"/>
      <c r="D2862"/>
      <c r="E2862"/>
      <c r="F2862"/>
      <c r="G2862"/>
      <c r="H2862"/>
      <c r="I2862"/>
      <c r="J2862"/>
      <c r="K2862"/>
      <c r="L2862"/>
      <c r="M2862"/>
      <c r="N2862"/>
      <c r="O2862"/>
      <c r="P2862"/>
      <c r="Q2862"/>
      <c r="R2862"/>
      <c r="S2862"/>
      <c r="T2862"/>
      <c r="U2862"/>
      <c r="V2862"/>
      <c r="W2862"/>
      <c r="X2862"/>
      <c r="Y2862"/>
      <c r="Z2862"/>
      <c r="AA2862"/>
      <c r="AB2862"/>
      <c r="AC2862"/>
      <c r="AD2862"/>
      <c r="AE2862"/>
      <c r="AF2862"/>
      <c r="AG2862"/>
      <c r="AH2862"/>
    </row>
    <row r="2863" spans="2:34" s="7" customFormat="1">
      <c r="B2863"/>
      <c r="C2863"/>
      <c r="D2863"/>
      <c r="E2863"/>
      <c r="F2863"/>
      <c r="G2863"/>
      <c r="H2863"/>
      <c r="I2863"/>
      <c r="J2863"/>
      <c r="K2863"/>
      <c r="L2863"/>
      <c r="M2863"/>
      <c r="N2863"/>
      <c r="O2863"/>
      <c r="P2863"/>
      <c r="Q2863"/>
      <c r="R2863"/>
      <c r="S2863"/>
      <c r="T2863"/>
      <c r="U2863"/>
      <c r="V2863"/>
      <c r="W2863"/>
      <c r="X2863"/>
      <c r="Y2863"/>
      <c r="Z2863"/>
      <c r="AA2863"/>
      <c r="AB2863"/>
      <c r="AC2863"/>
      <c r="AD2863"/>
      <c r="AE2863"/>
      <c r="AF2863"/>
      <c r="AG2863"/>
      <c r="AH2863"/>
    </row>
    <row r="2864" spans="2:34" s="7" customFormat="1">
      <c r="B2864"/>
      <c r="C2864"/>
      <c r="D2864"/>
      <c r="E2864"/>
      <c r="F2864"/>
      <c r="G2864"/>
      <c r="H2864"/>
      <c r="I2864"/>
      <c r="J2864"/>
      <c r="K2864"/>
      <c r="L2864"/>
      <c r="M2864"/>
      <c r="N2864"/>
      <c r="O2864"/>
      <c r="P2864"/>
      <c r="Q2864"/>
      <c r="R2864"/>
      <c r="S2864"/>
      <c r="T2864"/>
      <c r="U2864"/>
      <c r="V2864"/>
      <c r="W2864"/>
      <c r="X2864"/>
      <c r="Y2864"/>
      <c r="Z2864"/>
      <c r="AA2864"/>
      <c r="AB2864"/>
      <c r="AC2864"/>
      <c r="AD2864"/>
      <c r="AE2864"/>
      <c r="AF2864"/>
      <c r="AG2864"/>
      <c r="AH2864"/>
    </row>
    <row r="2865" spans="2:34" s="7" customFormat="1">
      <c r="B2865"/>
      <c r="C2865"/>
      <c r="D2865"/>
      <c r="E2865"/>
      <c r="F2865"/>
      <c r="G2865"/>
      <c r="H2865"/>
      <c r="I2865"/>
      <c r="J2865"/>
      <c r="K2865"/>
      <c r="L2865"/>
      <c r="M2865"/>
      <c r="N2865"/>
      <c r="O2865"/>
      <c r="P2865"/>
      <c r="Q2865"/>
      <c r="R2865"/>
      <c r="S2865"/>
      <c r="T2865"/>
      <c r="U2865"/>
      <c r="V2865"/>
      <c r="W2865"/>
      <c r="X2865"/>
      <c r="Y2865"/>
      <c r="Z2865"/>
      <c r="AA2865"/>
      <c r="AB2865"/>
      <c r="AC2865"/>
      <c r="AD2865"/>
      <c r="AE2865"/>
      <c r="AF2865"/>
      <c r="AG2865"/>
      <c r="AH2865"/>
    </row>
    <row r="2866" spans="2:34" s="7" customFormat="1">
      <c r="B2866"/>
      <c r="C2866"/>
      <c r="D2866"/>
      <c r="E2866"/>
      <c r="F2866"/>
      <c r="G2866"/>
      <c r="H2866"/>
      <c r="I2866"/>
      <c r="J2866"/>
      <c r="K2866"/>
      <c r="L2866"/>
      <c r="M2866"/>
      <c r="N2866"/>
      <c r="O2866"/>
      <c r="P2866"/>
      <c r="Q2866"/>
      <c r="R2866"/>
      <c r="S2866"/>
      <c r="T2866"/>
      <c r="U2866"/>
      <c r="V2866"/>
      <c r="W2866"/>
      <c r="X2866"/>
      <c r="Y2866"/>
      <c r="Z2866"/>
      <c r="AA2866"/>
      <c r="AB2866"/>
      <c r="AC2866"/>
      <c r="AD2866"/>
      <c r="AE2866"/>
      <c r="AF2866"/>
      <c r="AG2866"/>
      <c r="AH2866"/>
    </row>
    <row r="2867" spans="2:34" s="7" customFormat="1">
      <c r="B2867"/>
      <c r="C2867"/>
      <c r="D2867"/>
      <c r="E2867"/>
      <c r="F2867"/>
      <c r="G2867"/>
      <c r="H2867"/>
      <c r="I2867"/>
      <c r="J2867"/>
      <c r="K2867"/>
      <c r="L2867"/>
      <c r="M2867"/>
      <c r="N2867"/>
      <c r="O2867"/>
      <c r="P2867"/>
      <c r="Q2867"/>
      <c r="R2867"/>
      <c r="S2867"/>
      <c r="T2867"/>
      <c r="U2867"/>
      <c r="V2867"/>
      <c r="W2867"/>
      <c r="X2867"/>
      <c r="Y2867"/>
      <c r="Z2867"/>
      <c r="AA2867"/>
      <c r="AB2867"/>
      <c r="AC2867"/>
      <c r="AD2867"/>
      <c r="AE2867"/>
      <c r="AF2867"/>
      <c r="AG2867"/>
      <c r="AH2867"/>
    </row>
    <row r="2868" spans="2:34" s="7" customFormat="1">
      <c r="B2868"/>
      <c r="C2868"/>
      <c r="D2868"/>
      <c r="E2868"/>
      <c r="F2868"/>
      <c r="G2868"/>
      <c r="H2868"/>
      <c r="I2868"/>
      <c r="J2868"/>
      <c r="K2868"/>
      <c r="L2868"/>
      <c r="M2868"/>
      <c r="N2868"/>
      <c r="O2868"/>
      <c r="P2868"/>
      <c r="Q2868"/>
      <c r="R2868"/>
      <c r="S2868"/>
      <c r="T2868"/>
      <c r="U2868"/>
      <c r="V2868"/>
      <c r="W2868"/>
      <c r="X2868"/>
      <c r="Y2868"/>
      <c r="Z2868"/>
      <c r="AA2868"/>
      <c r="AB2868"/>
      <c r="AC2868"/>
      <c r="AD2868"/>
      <c r="AE2868"/>
      <c r="AF2868"/>
      <c r="AG2868"/>
      <c r="AH2868"/>
    </row>
    <row r="2869" spans="2:34" s="7" customFormat="1">
      <c r="B2869"/>
      <c r="C2869"/>
      <c r="D2869"/>
      <c r="E2869"/>
      <c r="F2869"/>
      <c r="G2869"/>
      <c r="H2869"/>
      <c r="I2869"/>
      <c r="J2869"/>
      <c r="K2869"/>
      <c r="L2869"/>
      <c r="M2869"/>
      <c r="N2869"/>
      <c r="O2869"/>
      <c r="P2869"/>
      <c r="Q2869"/>
      <c r="R2869"/>
      <c r="S2869"/>
      <c r="T2869"/>
      <c r="U2869"/>
      <c r="V2869"/>
      <c r="W2869"/>
      <c r="X2869"/>
      <c r="Y2869"/>
      <c r="Z2869"/>
      <c r="AA2869"/>
      <c r="AB2869"/>
      <c r="AC2869"/>
      <c r="AD2869"/>
      <c r="AE2869"/>
      <c r="AF2869"/>
      <c r="AG2869"/>
      <c r="AH2869"/>
    </row>
    <row r="2870" spans="2:34" s="7" customFormat="1">
      <c r="B2870"/>
      <c r="C2870"/>
      <c r="D2870"/>
      <c r="E2870"/>
      <c r="F2870"/>
      <c r="G2870"/>
      <c r="H2870"/>
      <c r="I2870"/>
      <c r="J2870"/>
      <c r="K2870"/>
      <c r="L2870"/>
      <c r="M2870"/>
      <c r="N2870"/>
      <c r="O2870"/>
      <c r="P2870"/>
      <c r="Q2870"/>
      <c r="R2870"/>
      <c r="S2870"/>
      <c r="T2870"/>
      <c r="U2870"/>
      <c r="V2870"/>
      <c r="W2870"/>
      <c r="X2870"/>
      <c r="Y2870"/>
      <c r="Z2870"/>
      <c r="AA2870"/>
      <c r="AB2870"/>
      <c r="AC2870"/>
      <c r="AD2870"/>
      <c r="AE2870"/>
      <c r="AF2870"/>
      <c r="AG2870"/>
      <c r="AH2870"/>
    </row>
    <row r="2871" spans="2:34" s="7" customFormat="1">
      <c r="B2871"/>
      <c r="C2871"/>
      <c r="D2871"/>
      <c r="E2871"/>
      <c r="F2871"/>
      <c r="G2871"/>
      <c r="H2871"/>
      <c r="I2871"/>
      <c r="J2871"/>
      <c r="K2871"/>
      <c r="L2871"/>
      <c r="M2871"/>
      <c r="N2871"/>
      <c r="O2871"/>
      <c r="P2871"/>
      <c r="Q2871"/>
      <c r="R2871"/>
      <c r="S2871"/>
      <c r="T2871"/>
      <c r="U2871"/>
      <c r="V2871"/>
      <c r="W2871"/>
      <c r="X2871"/>
      <c r="Y2871"/>
      <c r="Z2871"/>
      <c r="AA2871"/>
      <c r="AB2871"/>
      <c r="AC2871"/>
      <c r="AD2871"/>
      <c r="AE2871"/>
      <c r="AF2871"/>
      <c r="AG2871"/>
      <c r="AH2871"/>
    </row>
    <row r="2872" spans="2:34" s="7" customFormat="1">
      <c r="B2872"/>
      <c r="C2872"/>
      <c r="D2872"/>
      <c r="E2872"/>
      <c r="F2872"/>
      <c r="G2872"/>
      <c r="H2872"/>
      <c r="I2872"/>
      <c r="J2872"/>
      <c r="K2872"/>
      <c r="L2872"/>
      <c r="M2872"/>
      <c r="N2872"/>
      <c r="O2872"/>
      <c r="P2872"/>
      <c r="Q2872"/>
      <c r="R2872"/>
      <c r="S2872"/>
      <c r="T2872"/>
      <c r="U2872"/>
      <c r="V2872"/>
      <c r="W2872"/>
      <c r="X2872"/>
      <c r="Y2872"/>
      <c r="Z2872"/>
      <c r="AA2872"/>
      <c r="AB2872"/>
      <c r="AC2872"/>
      <c r="AD2872"/>
      <c r="AE2872"/>
      <c r="AF2872"/>
      <c r="AG2872"/>
      <c r="AH2872"/>
    </row>
    <row r="2873" spans="2:34" s="7" customFormat="1">
      <c r="B2873"/>
      <c r="C2873"/>
      <c r="D2873"/>
      <c r="E2873"/>
      <c r="F2873"/>
      <c r="G2873"/>
      <c r="H2873"/>
      <c r="I2873"/>
      <c r="J2873"/>
      <c r="K2873"/>
      <c r="L2873"/>
      <c r="M2873"/>
      <c r="N2873"/>
      <c r="O2873"/>
      <c r="P2873"/>
      <c r="Q2873"/>
      <c r="R2873"/>
      <c r="S2873"/>
      <c r="T2873"/>
      <c r="U2873"/>
      <c r="V2873"/>
      <c r="W2873"/>
      <c r="X2873"/>
      <c r="Y2873"/>
      <c r="Z2873"/>
      <c r="AA2873"/>
      <c r="AB2873"/>
      <c r="AC2873"/>
      <c r="AD2873"/>
      <c r="AE2873"/>
      <c r="AF2873"/>
      <c r="AG2873"/>
      <c r="AH2873"/>
    </row>
    <row r="2874" spans="2:34" s="7" customFormat="1">
      <c r="B2874"/>
      <c r="C2874"/>
      <c r="D2874"/>
      <c r="E2874"/>
      <c r="F2874"/>
      <c r="G2874"/>
      <c r="H2874"/>
      <c r="I2874"/>
      <c r="J2874"/>
      <c r="K2874"/>
      <c r="L2874"/>
      <c r="M2874"/>
      <c r="N2874"/>
      <c r="O2874"/>
      <c r="P2874"/>
      <c r="Q2874"/>
      <c r="R2874"/>
      <c r="S2874"/>
      <c r="T2874"/>
      <c r="U2874"/>
      <c r="V2874"/>
      <c r="W2874"/>
      <c r="X2874"/>
      <c r="Y2874"/>
      <c r="Z2874"/>
      <c r="AA2874"/>
      <c r="AB2874"/>
      <c r="AC2874"/>
      <c r="AD2874"/>
      <c r="AE2874"/>
      <c r="AF2874"/>
      <c r="AG2874"/>
      <c r="AH2874"/>
    </row>
    <row r="2875" spans="2:34" s="7" customFormat="1">
      <c r="B2875"/>
      <c r="C2875"/>
      <c r="D2875"/>
      <c r="E2875"/>
      <c r="F2875"/>
      <c r="G2875"/>
      <c r="H2875"/>
      <c r="I2875"/>
      <c r="J2875"/>
      <c r="K2875"/>
      <c r="L2875"/>
      <c r="M2875"/>
      <c r="N2875"/>
      <c r="O2875"/>
      <c r="P2875"/>
      <c r="Q2875"/>
      <c r="R2875"/>
      <c r="S2875"/>
      <c r="T2875"/>
      <c r="U2875"/>
      <c r="V2875"/>
      <c r="W2875"/>
      <c r="X2875"/>
      <c r="Y2875"/>
      <c r="Z2875"/>
      <c r="AA2875"/>
      <c r="AB2875"/>
      <c r="AC2875"/>
      <c r="AD2875"/>
      <c r="AE2875"/>
      <c r="AF2875"/>
      <c r="AG2875"/>
      <c r="AH2875"/>
    </row>
    <row r="2876" spans="2:34" s="7" customFormat="1">
      <c r="B2876"/>
      <c r="C2876"/>
      <c r="D2876"/>
      <c r="E2876"/>
      <c r="F2876"/>
      <c r="G2876"/>
      <c r="H2876"/>
      <c r="I2876"/>
      <c r="J2876"/>
      <c r="K2876"/>
      <c r="L2876"/>
      <c r="M2876"/>
      <c r="N2876"/>
      <c r="O2876"/>
      <c r="P2876"/>
      <c r="Q2876"/>
      <c r="R2876"/>
      <c r="S2876"/>
      <c r="T2876"/>
      <c r="U2876"/>
      <c r="V2876"/>
      <c r="W2876"/>
      <c r="X2876"/>
      <c r="Y2876"/>
      <c r="Z2876"/>
      <c r="AA2876"/>
      <c r="AB2876"/>
      <c r="AC2876"/>
      <c r="AD2876"/>
      <c r="AE2876"/>
      <c r="AF2876"/>
      <c r="AG2876"/>
      <c r="AH2876"/>
    </row>
    <row r="2877" spans="2:34" s="7" customFormat="1">
      <c r="B2877"/>
      <c r="C2877"/>
      <c r="D2877"/>
      <c r="E2877"/>
      <c r="F2877"/>
      <c r="G2877"/>
      <c r="H2877"/>
      <c r="I2877"/>
      <c r="J2877"/>
      <c r="K2877"/>
      <c r="L2877"/>
      <c r="M2877"/>
      <c r="N2877"/>
      <c r="O2877"/>
      <c r="P2877"/>
      <c r="Q2877"/>
      <c r="R2877"/>
      <c r="S2877"/>
      <c r="T2877"/>
      <c r="U2877"/>
      <c r="V2877"/>
      <c r="W2877"/>
      <c r="X2877"/>
      <c r="Y2877"/>
      <c r="Z2877"/>
      <c r="AA2877"/>
      <c r="AB2877"/>
      <c r="AC2877"/>
      <c r="AD2877"/>
      <c r="AE2877"/>
      <c r="AF2877"/>
      <c r="AG2877"/>
      <c r="AH2877"/>
    </row>
    <row r="2878" spans="2:34" s="7" customFormat="1">
      <c r="B2878"/>
      <c r="C2878"/>
      <c r="D2878"/>
      <c r="E2878"/>
      <c r="F2878"/>
      <c r="G2878"/>
      <c r="H2878"/>
      <c r="I2878"/>
      <c r="J2878"/>
      <c r="K2878"/>
      <c r="L2878"/>
      <c r="M2878"/>
      <c r="N2878"/>
      <c r="O2878"/>
      <c r="P2878"/>
      <c r="Q2878"/>
      <c r="R2878"/>
      <c r="S2878"/>
      <c r="T2878"/>
      <c r="U2878"/>
      <c r="V2878"/>
      <c r="W2878"/>
      <c r="X2878"/>
      <c r="Y2878"/>
      <c r="Z2878"/>
      <c r="AA2878"/>
      <c r="AB2878"/>
      <c r="AC2878"/>
      <c r="AD2878"/>
      <c r="AE2878"/>
      <c r="AF2878"/>
      <c r="AG2878"/>
      <c r="AH2878"/>
    </row>
    <row r="2879" spans="2:34" s="7" customFormat="1">
      <c r="B2879"/>
      <c r="C2879"/>
      <c r="D2879"/>
      <c r="E2879"/>
      <c r="F2879"/>
      <c r="G2879"/>
      <c r="H2879"/>
      <c r="I2879"/>
      <c r="J2879"/>
      <c r="K2879"/>
      <c r="L2879"/>
      <c r="M2879"/>
      <c r="N2879"/>
      <c r="O2879"/>
      <c r="P2879"/>
      <c r="Q2879"/>
      <c r="R2879"/>
      <c r="S2879"/>
      <c r="T2879"/>
      <c r="U2879"/>
      <c r="V2879"/>
      <c r="W2879"/>
      <c r="X2879"/>
      <c r="Y2879"/>
      <c r="Z2879"/>
      <c r="AA2879"/>
      <c r="AB2879"/>
      <c r="AC2879"/>
      <c r="AD2879"/>
      <c r="AE2879"/>
      <c r="AF2879"/>
      <c r="AG2879"/>
      <c r="AH2879"/>
    </row>
    <row r="2880" spans="2:34" s="7" customFormat="1">
      <c r="B2880"/>
      <c r="C2880"/>
      <c r="D2880"/>
      <c r="E2880"/>
      <c r="F2880"/>
      <c r="G2880"/>
      <c r="H2880"/>
      <c r="I2880"/>
      <c r="J2880"/>
      <c r="K2880"/>
      <c r="L2880"/>
      <c r="M2880"/>
      <c r="N2880"/>
      <c r="O2880"/>
      <c r="P2880"/>
      <c r="Q2880"/>
      <c r="R2880"/>
      <c r="S2880"/>
      <c r="T2880"/>
      <c r="U2880"/>
      <c r="V2880"/>
      <c r="W2880"/>
      <c r="X2880"/>
      <c r="Y2880"/>
      <c r="Z2880"/>
      <c r="AA2880"/>
      <c r="AB2880"/>
      <c r="AC2880"/>
      <c r="AD2880"/>
      <c r="AE2880"/>
      <c r="AF2880"/>
      <c r="AG2880"/>
      <c r="AH2880"/>
    </row>
    <row r="2881" spans="2:34" s="7" customFormat="1">
      <c r="B2881"/>
      <c r="C2881"/>
      <c r="D2881"/>
      <c r="E2881"/>
      <c r="F2881"/>
      <c r="G2881"/>
      <c r="H2881"/>
      <c r="I2881"/>
      <c r="J2881"/>
      <c r="K2881"/>
      <c r="L2881"/>
      <c r="M2881"/>
      <c r="N2881"/>
      <c r="O2881"/>
      <c r="P2881"/>
      <c r="Q2881"/>
      <c r="R2881"/>
      <c r="S2881"/>
      <c r="T2881"/>
      <c r="U2881"/>
      <c r="V2881"/>
      <c r="W2881"/>
      <c r="X2881"/>
      <c r="Y2881"/>
      <c r="Z2881"/>
      <c r="AA2881"/>
      <c r="AB2881"/>
      <c r="AC2881"/>
      <c r="AD2881"/>
      <c r="AE2881"/>
      <c r="AF2881"/>
      <c r="AG2881"/>
      <c r="AH2881"/>
    </row>
    <row r="2882" spans="2:34" s="7" customFormat="1">
      <c r="B2882"/>
      <c r="C2882"/>
      <c r="D2882"/>
      <c r="E2882"/>
      <c r="F2882"/>
      <c r="G2882"/>
      <c r="H2882"/>
      <c r="I2882"/>
      <c r="J2882"/>
      <c r="K2882"/>
      <c r="L2882"/>
      <c r="M2882"/>
      <c r="N2882"/>
      <c r="O2882"/>
      <c r="P2882"/>
      <c r="Q2882"/>
      <c r="R2882"/>
      <c r="S2882"/>
      <c r="T2882"/>
      <c r="U2882"/>
      <c r="V2882"/>
      <c r="W2882"/>
      <c r="X2882"/>
      <c r="Y2882"/>
      <c r="Z2882"/>
      <c r="AA2882"/>
      <c r="AB2882"/>
      <c r="AC2882"/>
      <c r="AD2882"/>
      <c r="AE2882"/>
      <c r="AF2882"/>
      <c r="AG2882"/>
      <c r="AH2882"/>
    </row>
    <row r="2883" spans="2:34" s="7" customFormat="1">
      <c r="B2883"/>
      <c r="C2883"/>
      <c r="D2883"/>
      <c r="E2883"/>
      <c r="F2883"/>
      <c r="G2883"/>
      <c r="H2883"/>
      <c r="I2883"/>
      <c r="J2883"/>
      <c r="K2883"/>
      <c r="L2883"/>
      <c r="M2883"/>
      <c r="N2883"/>
      <c r="O2883"/>
      <c r="P2883"/>
      <c r="Q2883"/>
      <c r="R2883"/>
      <c r="S2883"/>
      <c r="T2883"/>
      <c r="U2883"/>
      <c r="V2883"/>
      <c r="W2883"/>
      <c r="X2883"/>
      <c r="Y2883"/>
      <c r="Z2883"/>
      <c r="AA2883"/>
      <c r="AB2883"/>
      <c r="AC2883"/>
      <c r="AD2883"/>
      <c r="AE2883"/>
      <c r="AF2883"/>
      <c r="AG2883"/>
      <c r="AH2883"/>
    </row>
    <row r="2884" spans="2:34" s="7" customFormat="1">
      <c r="B2884"/>
      <c r="C2884"/>
      <c r="D2884"/>
      <c r="E2884"/>
      <c r="F2884"/>
      <c r="G2884"/>
      <c r="H2884"/>
      <c r="I2884"/>
      <c r="J2884"/>
      <c r="K2884"/>
      <c r="L2884"/>
      <c r="M2884"/>
      <c r="N2884"/>
      <c r="O2884"/>
      <c r="P2884"/>
      <c r="Q2884"/>
      <c r="R2884"/>
      <c r="S2884"/>
      <c r="T2884"/>
      <c r="U2884"/>
      <c r="V2884"/>
      <c r="W2884"/>
      <c r="X2884"/>
      <c r="Y2884"/>
      <c r="Z2884"/>
      <c r="AA2884"/>
      <c r="AB2884"/>
      <c r="AC2884"/>
      <c r="AD2884"/>
      <c r="AE2884"/>
      <c r="AF2884"/>
      <c r="AG2884"/>
      <c r="AH2884"/>
    </row>
    <row r="2885" spans="2:34" s="7" customFormat="1">
      <c r="B2885"/>
      <c r="C2885"/>
      <c r="D2885"/>
      <c r="E2885"/>
      <c r="F2885"/>
      <c r="G2885"/>
      <c r="H2885"/>
      <c r="I2885"/>
      <c r="J2885"/>
      <c r="K2885"/>
      <c r="L2885"/>
      <c r="M2885"/>
      <c r="N2885"/>
      <c r="O2885"/>
      <c r="P2885"/>
      <c r="Q2885"/>
      <c r="R2885"/>
      <c r="S2885"/>
      <c r="T2885"/>
      <c r="U2885"/>
      <c r="V2885"/>
      <c r="W2885"/>
      <c r="X2885"/>
      <c r="Y2885"/>
      <c r="Z2885"/>
      <c r="AA2885"/>
      <c r="AB2885"/>
      <c r="AC2885"/>
      <c r="AD2885"/>
      <c r="AE2885"/>
      <c r="AF2885"/>
      <c r="AG2885"/>
      <c r="AH2885"/>
    </row>
    <row r="2886" spans="2:34" s="7" customFormat="1">
      <c r="B2886"/>
      <c r="C2886"/>
      <c r="D2886"/>
      <c r="E2886"/>
      <c r="F2886"/>
      <c r="G2886"/>
      <c r="H2886"/>
      <c r="I2886"/>
      <c r="J2886"/>
      <c r="K2886"/>
      <c r="L2886"/>
      <c r="M2886"/>
      <c r="N2886"/>
      <c r="O2886"/>
      <c r="P2886"/>
      <c r="Q2886"/>
      <c r="R2886"/>
      <c r="S2886"/>
      <c r="T2886"/>
      <c r="U2886"/>
      <c r="V2886"/>
      <c r="W2886"/>
      <c r="X2886"/>
      <c r="Y2886"/>
      <c r="Z2886"/>
      <c r="AA2886"/>
      <c r="AB2886"/>
      <c r="AC2886"/>
      <c r="AD2886"/>
      <c r="AE2886"/>
      <c r="AF2886"/>
      <c r="AG2886"/>
      <c r="AH2886"/>
    </row>
    <row r="2887" spans="2:34" s="7" customFormat="1">
      <c r="B2887"/>
      <c r="C2887"/>
      <c r="D2887"/>
      <c r="E2887"/>
      <c r="F2887"/>
      <c r="G2887"/>
      <c r="H2887"/>
      <c r="I2887"/>
      <c r="J2887"/>
      <c r="K2887"/>
      <c r="L2887"/>
      <c r="M2887"/>
      <c r="N2887"/>
      <c r="O2887"/>
      <c r="P2887"/>
      <c r="Q2887"/>
      <c r="R2887"/>
      <c r="S2887"/>
      <c r="T2887"/>
      <c r="U2887"/>
      <c r="V2887"/>
      <c r="W2887"/>
      <c r="X2887"/>
      <c r="Y2887"/>
      <c r="Z2887"/>
      <c r="AA2887"/>
      <c r="AB2887"/>
      <c r="AC2887"/>
      <c r="AD2887"/>
      <c r="AE2887"/>
      <c r="AF2887"/>
      <c r="AG2887"/>
      <c r="AH2887"/>
    </row>
    <row r="2888" spans="2:34" s="7" customFormat="1">
      <c r="B2888"/>
      <c r="C2888"/>
      <c r="D2888"/>
      <c r="E2888"/>
      <c r="F2888"/>
      <c r="G2888"/>
      <c r="H2888"/>
      <c r="I2888"/>
      <c r="J2888"/>
      <c r="K2888"/>
      <c r="L2888"/>
      <c r="M2888"/>
      <c r="N2888"/>
      <c r="O2888"/>
      <c r="P2888"/>
      <c r="Q2888"/>
      <c r="R2888"/>
      <c r="S2888"/>
      <c r="T2888"/>
      <c r="U2888"/>
      <c r="V2888"/>
      <c r="W2888"/>
      <c r="X2888"/>
      <c r="Y2888"/>
      <c r="Z2888"/>
      <c r="AA2888"/>
      <c r="AB2888"/>
      <c r="AC2888"/>
      <c r="AD2888"/>
      <c r="AE2888"/>
      <c r="AF2888"/>
      <c r="AG2888"/>
      <c r="AH2888"/>
    </row>
    <row r="2889" spans="2:34" s="7" customFormat="1">
      <c r="B2889"/>
      <c r="C2889"/>
      <c r="D2889"/>
      <c r="E2889"/>
      <c r="F2889"/>
      <c r="G2889"/>
      <c r="H2889"/>
      <c r="I2889"/>
      <c r="J2889"/>
      <c r="K2889"/>
      <c r="L2889"/>
      <c r="M2889"/>
      <c r="N2889"/>
      <c r="O2889"/>
      <c r="P2889"/>
      <c r="Q2889"/>
      <c r="R2889"/>
      <c r="S2889"/>
      <c r="T2889"/>
      <c r="U2889"/>
      <c r="V2889"/>
      <c r="W2889"/>
      <c r="X2889"/>
      <c r="Y2889"/>
      <c r="Z2889"/>
      <c r="AA2889"/>
      <c r="AB2889"/>
      <c r="AC2889"/>
      <c r="AD2889"/>
      <c r="AE2889"/>
      <c r="AF2889"/>
      <c r="AG2889"/>
      <c r="AH2889"/>
    </row>
    <row r="2890" spans="2:34" s="7" customFormat="1">
      <c r="B2890"/>
      <c r="C2890"/>
      <c r="D2890"/>
      <c r="E2890"/>
      <c r="F2890"/>
      <c r="G2890"/>
      <c r="H2890"/>
      <c r="I2890"/>
      <c r="J2890"/>
      <c r="K2890"/>
      <c r="L2890"/>
      <c r="M2890"/>
      <c r="N2890"/>
      <c r="O2890"/>
      <c r="P2890"/>
      <c r="Q2890"/>
      <c r="R2890"/>
      <c r="S2890"/>
      <c r="T2890"/>
      <c r="U2890"/>
      <c r="V2890"/>
      <c r="W2890"/>
      <c r="X2890"/>
      <c r="Y2890"/>
      <c r="Z2890"/>
      <c r="AA2890"/>
      <c r="AB2890"/>
      <c r="AC2890"/>
      <c r="AD2890"/>
      <c r="AE2890"/>
      <c r="AF2890"/>
      <c r="AG2890"/>
      <c r="AH2890"/>
    </row>
    <row r="2891" spans="2:34" s="7" customFormat="1">
      <c r="B2891"/>
      <c r="C2891"/>
      <c r="D2891"/>
      <c r="E2891"/>
      <c r="F2891"/>
      <c r="G2891"/>
      <c r="H2891"/>
      <c r="I2891"/>
      <c r="J2891"/>
      <c r="K2891"/>
      <c r="L2891"/>
      <c r="M2891"/>
      <c r="N2891"/>
      <c r="O2891"/>
      <c r="P2891"/>
      <c r="Q2891"/>
      <c r="R2891"/>
      <c r="S2891"/>
      <c r="T2891"/>
      <c r="U2891"/>
      <c r="V2891"/>
      <c r="W2891"/>
      <c r="X2891"/>
      <c r="Y2891"/>
      <c r="Z2891"/>
      <c r="AA2891"/>
      <c r="AB2891"/>
      <c r="AC2891"/>
      <c r="AD2891"/>
      <c r="AE2891"/>
      <c r="AF2891"/>
      <c r="AG2891"/>
      <c r="AH2891"/>
    </row>
    <row r="2892" spans="2:34" s="7" customFormat="1">
      <c r="B2892"/>
      <c r="C2892"/>
      <c r="D2892"/>
      <c r="E2892"/>
      <c r="F2892"/>
      <c r="G2892"/>
      <c r="H2892"/>
      <c r="I2892"/>
      <c r="J2892"/>
      <c r="K2892"/>
      <c r="L2892"/>
      <c r="M2892"/>
      <c r="N2892"/>
      <c r="O2892"/>
      <c r="P2892"/>
      <c r="Q2892"/>
      <c r="R2892"/>
      <c r="S2892"/>
      <c r="T2892"/>
      <c r="U2892"/>
      <c r="V2892"/>
      <c r="W2892"/>
      <c r="X2892"/>
      <c r="Y2892"/>
      <c r="Z2892"/>
      <c r="AA2892"/>
      <c r="AB2892"/>
      <c r="AC2892"/>
      <c r="AD2892"/>
      <c r="AE2892"/>
      <c r="AF2892"/>
      <c r="AG2892"/>
      <c r="AH2892"/>
    </row>
    <row r="2893" spans="2:34" s="7" customFormat="1">
      <c r="B2893"/>
      <c r="C2893"/>
      <c r="D2893"/>
      <c r="E2893"/>
      <c r="F2893"/>
      <c r="G2893"/>
      <c r="H2893"/>
      <c r="I2893"/>
      <c r="J2893"/>
      <c r="K2893"/>
      <c r="L2893"/>
      <c r="M2893"/>
      <c r="N2893"/>
      <c r="O2893"/>
      <c r="P2893"/>
      <c r="Q2893"/>
      <c r="R2893"/>
      <c r="S2893"/>
      <c r="T2893"/>
      <c r="U2893"/>
      <c r="V2893"/>
      <c r="W2893"/>
      <c r="X2893"/>
      <c r="Y2893"/>
      <c r="Z2893"/>
      <c r="AA2893"/>
      <c r="AB2893"/>
      <c r="AC2893"/>
      <c r="AD2893"/>
      <c r="AE2893"/>
      <c r="AF2893"/>
      <c r="AG2893"/>
      <c r="AH2893"/>
    </row>
    <row r="2894" spans="2:34" s="7" customFormat="1">
      <c r="B2894"/>
      <c r="C2894"/>
      <c r="D2894"/>
      <c r="E2894"/>
      <c r="F2894"/>
      <c r="G2894"/>
      <c r="H2894"/>
      <c r="I2894"/>
      <c r="J2894"/>
      <c r="K2894"/>
      <c r="L2894"/>
      <c r="M2894"/>
      <c r="N2894"/>
      <c r="O2894"/>
      <c r="P2894"/>
      <c r="Q2894"/>
      <c r="R2894"/>
      <c r="S2894"/>
      <c r="T2894"/>
      <c r="U2894"/>
      <c r="V2894"/>
      <c r="W2894"/>
      <c r="X2894"/>
      <c r="Y2894"/>
      <c r="Z2894"/>
      <c r="AA2894"/>
      <c r="AB2894"/>
      <c r="AC2894"/>
      <c r="AD2894"/>
      <c r="AE2894"/>
      <c r="AF2894"/>
      <c r="AG2894"/>
      <c r="AH2894"/>
    </row>
    <row r="2895" spans="2:34" s="7" customFormat="1">
      <c r="B2895"/>
      <c r="C2895"/>
      <c r="D2895"/>
      <c r="E2895"/>
      <c r="F2895"/>
      <c r="G2895"/>
      <c r="H2895"/>
      <c r="I2895"/>
      <c r="J2895"/>
      <c r="K2895"/>
      <c r="L2895"/>
      <c r="M2895"/>
      <c r="N2895"/>
      <c r="O2895"/>
      <c r="P2895"/>
      <c r="Q2895"/>
      <c r="R2895"/>
      <c r="S2895"/>
      <c r="T2895"/>
      <c r="U2895"/>
      <c r="V2895"/>
      <c r="W2895"/>
      <c r="X2895"/>
      <c r="Y2895"/>
      <c r="Z2895"/>
      <c r="AA2895"/>
      <c r="AB2895"/>
      <c r="AC2895"/>
      <c r="AD2895"/>
      <c r="AE2895"/>
      <c r="AF2895"/>
      <c r="AG2895"/>
      <c r="AH2895"/>
    </row>
    <row r="2896" spans="2:34" s="7" customFormat="1">
      <c r="B2896"/>
      <c r="C2896"/>
      <c r="D2896"/>
      <c r="E2896"/>
      <c r="F2896"/>
      <c r="G2896"/>
      <c r="H2896"/>
      <c r="I2896"/>
      <c r="J2896"/>
      <c r="K2896"/>
      <c r="L2896"/>
      <c r="M2896"/>
      <c r="N2896"/>
      <c r="O2896"/>
      <c r="P2896"/>
      <c r="Q2896"/>
      <c r="R2896"/>
      <c r="S2896"/>
      <c r="T2896"/>
      <c r="U2896"/>
      <c r="V2896"/>
      <c r="W2896"/>
      <c r="X2896"/>
      <c r="Y2896"/>
      <c r="Z2896"/>
      <c r="AA2896"/>
      <c r="AB2896"/>
      <c r="AC2896"/>
      <c r="AD2896"/>
      <c r="AE2896"/>
      <c r="AF2896"/>
      <c r="AG2896"/>
      <c r="AH2896"/>
    </row>
    <row r="2897" spans="2:34" s="7" customFormat="1">
      <c r="B2897"/>
      <c r="C2897"/>
      <c r="D2897"/>
      <c r="E2897"/>
      <c r="F2897"/>
      <c r="G2897"/>
      <c r="H2897"/>
      <c r="I2897"/>
      <c r="J2897"/>
      <c r="K2897"/>
      <c r="L2897"/>
      <c r="M2897"/>
      <c r="N2897"/>
      <c r="O2897"/>
      <c r="P2897"/>
      <c r="Q2897"/>
      <c r="R2897"/>
      <c r="S2897"/>
      <c r="T2897"/>
      <c r="U2897"/>
      <c r="V2897"/>
      <c r="W2897"/>
      <c r="X2897"/>
      <c r="Y2897"/>
      <c r="Z2897"/>
      <c r="AA2897"/>
      <c r="AB2897"/>
      <c r="AC2897"/>
      <c r="AD2897"/>
      <c r="AE2897"/>
      <c r="AF2897"/>
      <c r="AG2897"/>
      <c r="AH2897"/>
    </row>
    <row r="2898" spans="2:34">
      <c r="C2898" s="38"/>
      <c r="D2898" s="56"/>
      <c r="E2898" s="39"/>
    </row>
    <row r="2899" spans="2:34">
      <c r="C2899" s="38" t="s">
        <v>208</v>
      </c>
      <c r="D2899" s="56"/>
      <c r="E2899" s="39">
        <v>2</v>
      </c>
    </row>
    <row r="2900" spans="2:34">
      <c r="C2900" s="40" t="s">
        <v>64</v>
      </c>
      <c r="D2900" s="10"/>
      <c r="E2900" s="41">
        <v>6</v>
      </c>
    </row>
    <row r="2901" spans="2:34">
      <c r="C2901" s="40" t="s">
        <v>770</v>
      </c>
      <c r="D2901" s="10"/>
      <c r="E2901" s="41">
        <v>0</v>
      </c>
    </row>
    <row r="2902" spans="2:34">
      <c r="C2902" s="40" t="s">
        <v>86</v>
      </c>
      <c r="D2902" s="10"/>
      <c r="E2902" s="41">
        <v>1</v>
      </c>
    </row>
    <row r="2903" spans="2:34">
      <c r="C2903" s="40" t="s">
        <v>49</v>
      </c>
      <c r="D2903" s="10"/>
      <c r="E2903" s="41">
        <v>1</v>
      </c>
    </row>
    <row r="2904" spans="2:34">
      <c r="C2904" s="40" t="s">
        <v>773</v>
      </c>
      <c r="D2904" s="10"/>
      <c r="E2904" s="41">
        <v>1</v>
      </c>
    </row>
    <row r="2905" spans="2:34">
      <c r="C2905" s="40" t="s">
        <v>775</v>
      </c>
      <c r="D2905" s="10"/>
      <c r="E2905" s="41">
        <v>0</v>
      </c>
    </row>
    <row r="2906" spans="2:34">
      <c r="C2906" s="40" t="s">
        <v>777</v>
      </c>
      <c r="D2906" s="10"/>
      <c r="E2906" s="41">
        <v>1</v>
      </c>
    </row>
    <row r="2907" spans="2:34">
      <c r="C2907" s="40" t="s">
        <v>778</v>
      </c>
      <c r="D2907" s="10"/>
      <c r="E2907" s="41">
        <v>3</v>
      </c>
    </row>
    <row r="2908" spans="2:34">
      <c r="C2908" s="40" t="s">
        <v>30</v>
      </c>
      <c r="D2908" s="10"/>
      <c r="E2908" s="41">
        <v>3</v>
      </c>
    </row>
    <row r="2909" spans="2:34">
      <c r="C2909" s="44" t="s">
        <v>779</v>
      </c>
      <c r="D2909" s="57"/>
      <c r="E2909" s="45">
        <v>18</v>
      </c>
    </row>
    <row r="2910" spans="2:34">
      <c r="C2910" s="42" t="s">
        <v>208</v>
      </c>
      <c r="D2910" s="36"/>
      <c r="E2910" s="43">
        <v>15</v>
      </c>
    </row>
    <row r="2911" spans="2:34">
      <c r="C2911" s="42" t="s">
        <v>64</v>
      </c>
      <c r="D2911" s="36"/>
      <c r="E2911" s="43">
        <v>55</v>
      </c>
    </row>
    <row r="2912" spans="2:34">
      <c r="C2912" s="42" t="s">
        <v>770</v>
      </c>
      <c r="D2912" s="36"/>
      <c r="E2912" s="43">
        <v>0</v>
      </c>
    </row>
    <row r="2913" spans="3:5">
      <c r="C2913" s="42" t="s">
        <v>86</v>
      </c>
      <c r="D2913" s="36"/>
      <c r="E2913" s="43">
        <v>9</v>
      </c>
    </row>
    <row r="2914" spans="3:5">
      <c r="C2914" s="42" t="s">
        <v>49</v>
      </c>
      <c r="D2914" s="36"/>
      <c r="E2914" s="43">
        <v>6</v>
      </c>
    </row>
    <row r="2915" spans="3:5">
      <c r="C2915" s="42" t="s">
        <v>773</v>
      </c>
      <c r="D2915" s="36"/>
      <c r="E2915" s="43">
        <v>23</v>
      </c>
    </row>
    <row r="2916" spans="3:5">
      <c r="C2916" s="42" t="s">
        <v>775</v>
      </c>
      <c r="D2916" s="36"/>
      <c r="E2916" s="43">
        <v>0</v>
      </c>
    </row>
    <row r="2917" spans="3:5">
      <c r="C2917" s="42" t="s">
        <v>777</v>
      </c>
      <c r="D2917" s="36"/>
      <c r="E2917" s="43">
        <v>2</v>
      </c>
    </row>
    <row r="2918" spans="3:5">
      <c r="C2918" s="42" t="s">
        <v>778</v>
      </c>
      <c r="D2918" s="36"/>
      <c r="E2918" s="43">
        <v>2</v>
      </c>
    </row>
    <row r="2919" spans="3:5">
      <c r="C2919" s="42" t="s">
        <v>30</v>
      </c>
      <c r="D2919" s="36"/>
      <c r="E2919" s="43">
        <v>6</v>
      </c>
    </row>
    <row r="2920" spans="3:5">
      <c r="C2920" s="42" t="s">
        <v>328</v>
      </c>
      <c r="D2920" s="36"/>
      <c r="E2920" s="43">
        <v>4</v>
      </c>
    </row>
    <row r="2921" spans="3:5">
      <c r="C2921" s="42" t="s">
        <v>132</v>
      </c>
      <c r="D2921" s="36"/>
      <c r="E2921" s="43">
        <v>3</v>
      </c>
    </row>
    <row r="2922" spans="3:5">
      <c r="C2922" s="42" t="s">
        <v>226</v>
      </c>
      <c r="D2922" s="36"/>
      <c r="E2922" s="43">
        <v>1</v>
      </c>
    </row>
    <row r="2923" spans="3:5">
      <c r="C2923" s="46" t="s">
        <v>779</v>
      </c>
      <c r="D2923" s="58"/>
      <c r="E2923" s="47">
        <v>126</v>
      </c>
    </row>
  </sheetData>
  <mergeCells count="1">
    <mergeCell ref="E1:F1"/>
  </mergeCells>
  <phoneticPr fontId="18"/>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178"/>
  <sheetViews>
    <sheetView topLeftCell="R1" zoomScale="85" workbookViewId="0">
      <pane ySplit="1" topLeftCell="A163" activePane="bottomLeft" state="frozen"/>
      <selection pane="bottomLeft" activeCell="AB94" sqref="AB94"/>
    </sheetView>
  </sheetViews>
  <sheetFormatPr defaultColWidth="10.8984375" defaultRowHeight="15.6"/>
  <cols>
    <col min="2" max="2" width="15.69921875" customWidth="1"/>
    <col min="3" max="4" width="14" customWidth="1"/>
    <col min="14" max="14" width="35.3984375" customWidth="1"/>
  </cols>
  <sheetData>
    <row r="1" spans="1:30">
      <c r="A1" t="s">
        <v>0</v>
      </c>
      <c r="B1" t="s">
        <v>1</v>
      </c>
      <c r="C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row>
    <row r="2" spans="1:30">
      <c r="A2" t="s">
        <v>29</v>
      </c>
      <c r="B2" t="s">
        <v>30</v>
      </c>
      <c r="C2" t="s">
        <v>31</v>
      </c>
      <c r="E2" t="s">
        <v>32</v>
      </c>
      <c r="F2">
        <v>100</v>
      </c>
      <c r="G2" t="s">
        <v>33</v>
      </c>
      <c r="H2" t="s">
        <v>33</v>
      </c>
      <c r="I2">
        <v>8</v>
      </c>
      <c r="J2" t="s">
        <v>34</v>
      </c>
      <c r="K2" t="s">
        <v>35</v>
      </c>
      <c r="M2" t="s">
        <v>36</v>
      </c>
      <c r="O2" t="s">
        <v>37</v>
      </c>
      <c r="P2" t="s">
        <v>36</v>
      </c>
      <c r="Q2" t="s">
        <v>38</v>
      </c>
      <c r="R2" t="s">
        <v>39</v>
      </c>
      <c r="S2" t="s">
        <v>40</v>
      </c>
      <c r="T2" t="s">
        <v>41</v>
      </c>
      <c r="U2" t="s">
        <v>41</v>
      </c>
      <c r="V2" t="s">
        <v>36</v>
      </c>
      <c r="W2" t="s">
        <v>42</v>
      </c>
      <c r="X2" t="s">
        <v>36</v>
      </c>
      <c r="Y2" t="s">
        <v>43</v>
      </c>
      <c r="Z2" t="s">
        <v>44</v>
      </c>
      <c r="AA2" t="s">
        <v>45</v>
      </c>
      <c r="AB2" t="s">
        <v>46</v>
      </c>
      <c r="AC2" t="s">
        <v>47</v>
      </c>
    </row>
    <row r="3" spans="1:30">
      <c r="A3" t="s">
        <v>48</v>
      </c>
      <c r="B3" t="s">
        <v>49</v>
      </c>
      <c r="C3" t="s">
        <v>31</v>
      </c>
      <c r="E3" t="s">
        <v>32</v>
      </c>
      <c r="F3">
        <v>28</v>
      </c>
      <c r="G3" t="s">
        <v>33</v>
      </c>
      <c r="H3" t="s">
        <v>33</v>
      </c>
      <c r="I3">
        <v>7</v>
      </c>
      <c r="J3" t="s">
        <v>34</v>
      </c>
      <c r="K3" t="s">
        <v>35</v>
      </c>
      <c r="M3" t="s">
        <v>36</v>
      </c>
      <c r="O3" t="s">
        <v>37</v>
      </c>
      <c r="P3" t="s">
        <v>36</v>
      </c>
      <c r="Q3" t="s">
        <v>50</v>
      </c>
      <c r="T3" t="s">
        <v>41</v>
      </c>
      <c r="U3" t="s">
        <v>41</v>
      </c>
      <c r="V3" t="s">
        <v>36</v>
      </c>
      <c r="W3" t="s">
        <v>51</v>
      </c>
      <c r="X3" t="s">
        <v>36</v>
      </c>
      <c r="Y3" t="s">
        <v>52</v>
      </c>
      <c r="Z3" t="s">
        <v>53</v>
      </c>
      <c r="AA3" t="s">
        <v>54</v>
      </c>
      <c r="AB3" t="s">
        <v>55</v>
      </c>
      <c r="AC3" t="s">
        <v>47</v>
      </c>
    </row>
    <row r="4" spans="1:30">
      <c r="A4" t="s">
        <v>56</v>
      </c>
      <c r="B4" t="s">
        <v>49</v>
      </c>
      <c r="C4" t="s">
        <v>57</v>
      </c>
      <c r="E4" t="s">
        <v>58</v>
      </c>
      <c r="F4">
        <v>6</v>
      </c>
      <c r="G4" t="s">
        <v>59</v>
      </c>
      <c r="H4" t="s">
        <v>59</v>
      </c>
      <c r="M4" t="s">
        <v>36</v>
      </c>
      <c r="O4" t="s">
        <v>37</v>
      </c>
      <c r="P4" t="s">
        <v>36</v>
      </c>
      <c r="Q4" t="s">
        <v>50</v>
      </c>
      <c r="T4" t="s">
        <v>41</v>
      </c>
      <c r="U4" t="s">
        <v>41</v>
      </c>
      <c r="V4" t="s">
        <v>36</v>
      </c>
      <c r="W4" t="s">
        <v>42</v>
      </c>
      <c r="X4" t="s">
        <v>36</v>
      </c>
      <c r="Y4" t="s">
        <v>60</v>
      </c>
      <c r="Z4" t="s">
        <v>53</v>
      </c>
      <c r="AA4" t="s">
        <v>45</v>
      </c>
      <c r="AB4" t="s">
        <v>61</v>
      </c>
      <c r="AC4" t="s">
        <v>62</v>
      </c>
    </row>
    <row r="5" spans="1:30">
      <c r="A5" t="s">
        <v>63</v>
      </c>
      <c r="B5" t="s">
        <v>64</v>
      </c>
      <c r="C5" t="s">
        <v>57</v>
      </c>
      <c r="E5" t="s">
        <v>32</v>
      </c>
      <c r="F5">
        <v>35</v>
      </c>
      <c r="G5" t="s">
        <v>33</v>
      </c>
      <c r="H5" t="s">
        <v>33</v>
      </c>
      <c r="I5">
        <v>7</v>
      </c>
      <c r="J5" t="s">
        <v>34</v>
      </c>
      <c r="K5" t="s">
        <v>65</v>
      </c>
      <c r="L5">
        <v>9</v>
      </c>
      <c r="M5" t="s">
        <v>66</v>
      </c>
      <c r="N5" t="s">
        <v>67</v>
      </c>
      <c r="O5" t="s">
        <v>37</v>
      </c>
      <c r="P5" t="s">
        <v>36</v>
      </c>
      <c r="Q5" t="s">
        <v>68</v>
      </c>
      <c r="T5" t="s">
        <v>69</v>
      </c>
      <c r="U5" t="s">
        <v>41</v>
      </c>
      <c r="V5" t="s">
        <v>36</v>
      </c>
      <c r="W5" t="s">
        <v>42</v>
      </c>
      <c r="X5" t="s">
        <v>36</v>
      </c>
      <c r="Y5" t="s">
        <v>70</v>
      </c>
      <c r="Z5" t="s">
        <v>53</v>
      </c>
      <c r="AA5" t="s">
        <v>54</v>
      </c>
      <c r="AB5" t="s">
        <v>71</v>
      </c>
      <c r="AC5" t="s">
        <v>72</v>
      </c>
    </row>
    <row r="6" spans="1:30">
      <c r="A6" t="s">
        <v>73</v>
      </c>
      <c r="B6" t="s">
        <v>64</v>
      </c>
      <c r="C6" t="s">
        <v>31</v>
      </c>
      <c r="E6" t="s">
        <v>74</v>
      </c>
      <c r="F6">
        <v>120</v>
      </c>
      <c r="G6" t="s">
        <v>33</v>
      </c>
      <c r="H6" t="s">
        <v>59</v>
      </c>
      <c r="M6" t="s">
        <v>36</v>
      </c>
      <c r="O6" t="s">
        <v>37</v>
      </c>
      <c r="P6" t="s">
        <v>36</v>
      </c>
      <c r="Q6" t="s">
        <v>50</v>
      </c>
      <c r="T6" t="s">
        <v>41</v>
      </c>
      <c r="U6" t="s">
        <v>41</v>
      </c>
      <c r="V6" t="s">
        <v>36</v>
      </c>
      <c r="W6" t="s">
        <v>42</v>
      </c>
      <c r="X6" t="s">
        <v>36</v>
      </c>
      <c r="Y6" t="s">
        <v>75</v>
      </c>
      <c r="Z6" t="s">
        <v>44</v>
      </c>
      <c r="AA6" t="s">
        <v>54</v>
      </c>
      <c r="AB6" t="s">
        <v>76</v>
      </c>
    </row>
    <row r="7" spans="1:30">
      <c r="A7" t="s">
        <v>77</v>
      </c>
      <c r="B7" t="s">
        <v>78</v>
      </c>
      <c r="C7" t="s">
        <v>31</v>
      </c>
      <c r="E7" t="s">
        <v>32</v>
      </c>
      <c r="F7">
        <v>80</v>
      </c>
      <c r="G7" t="s">
        <v>33</v>
      </c>
      <c r="H7" t="s">
        <v>33</v>
      </c>
      <c r="I7">
        <v>7</v>
      </c>
      <c r="J7" t="s">
        <v>34</v>
      </c>
      <c r="K7" t="s">
        <v>35</v>
      </c>
      <c r="M7" t="s">
        <v>66</v>
      </c>
      <c r="N7" t="s">
        <v>79</v>
      </c>
      <c r="O7" t="s">
        <v>37</v>
      </c>
      <c r="P7" t="s">
        <v>36</v>
      </c>
      <c r="Q7" t="s">
        <v>38</v>
      </c>
      <c r="R7" t="s">
        <v>80</v>
      </c>
      <c r="S7" t="s">
        <v>81</v>
      </c>
      <c r="T7" t="s">
        <v>41</v>
      </c>
      <c r="U7" t="s">
        <v>41</v>
      </c>
      <c r="V7" t="s">
        <v>36</v>
      </c>
      <c r="W7" t="s">
        <v>42</v>
      </c>
      <c r="X7" t="s">
        <v>36</v>
      </c>
      <c r="Y7" t="s">
        <v>82</v>
      </c>
      <c r="Z7" t="s">
        <v>53</v>
      </c>
      <c r="AA7" t="s">
        <v>45</v>
      </c>
      <c r="AB7" t="s">
        <v>83</v>
      </c>
      <c r="AC7" t="s">
        <v>84</v>
      </c>
    </row>
    <row r="8" spans="1:30">
      <c r="A8" t="s">
        <v>85</v>
      </c>
      <c r="B8" t="s">
        <v>86</v>
      </c>
      <c r="C8" t="s">
        <v>57</v>
      </c>
      <c r="E8" t="s">
        <v>32</v>
      </c>
      <c r="F8" t="s">
        <v>87</v>
      </c>
      <c r="G8" t="s">
        <v>59</v>
      </c>
      <c r="H8" t="s">
        <v>59</v>
      </c>
      <c r="M8" t="s">
        <v>36</v>
      </c>
      <c r="O8" t="s">
        <v>37</v>
      </c>
      <c r="P8" t="s">
        <v>36</v>
      </c>
      <c r="Q8" t="s">
        <v>50</v>
      </c>
      <c r="T8" t="s">
        <v>41</v>
      </c>
      <c r="U8" t="s">
        <v>41</v>
      </c>
      <c r="V8" t="s">
        <v>36</v>
      </c>
      <c r="W8" t="s">
        <v>42</v>
      </c>
      <c r="X8" t="s">
        <v>36</v>
      </c>
      <c r="Y8" t="s">
        <v>88</v>
      </c>
      <c r="Z8" t="s">
        <v>44</v>
      </c>
      <c r="AA8" t="s">
        <v>45</v>
      </c>
      <c r="AB8" t="s">
        <v>89</v>
      </c>
      <c r="AC8" t="s">
        <v>90</v>
      </c>
    </row>
    <row r="9" spans="1:30">
      <c r="A9" t="s">
        <v>91</v>
      </c>
      <c r="B9" t="s">
        <v>64</v>
      </c>
      <c r="C9" t="s">
        <v>31</v>
      </c>
      <c r="E9" t="s">
        <v>32</v>
      </c>
      <c r="F9">
        <v>60</v>
      </c>
      <c r="G9" t="s">
        <v>33</v>
      </c>
      <c r="H9" t="s">
        <v>33</v>
      </c>
      <c r="I9">
        <v>10</v>
      </c>
      <c r="J9" t="s">
        <v>92</v>
      </c>
      <c r="K9" t="s">
        <v>35</v>
      </c>
      <c r="M9" t="s">
        <v>36</v>
      </c>
      <c r="O9" t="s">
        <v>37</v>
      </c>
      <c r="P9" t="s">
        <v>36</v>
      </c>
      <c r="Q9" t="s">
        <v>50</v>
      </c>
      <c r="T9" t="s">
        <v>41</v>
      </c>
      <c r="U9" t="s">
        <v>41</v>
      </c>
      <c r="V9" t="s">
        <v>36</v>
      </c>
      <c r="W9" t="s">
        <v>42</v>
      </c>
      <c r="X9" t="s">
        <v>36</v>
      </c>
      <c r="Y9" t="s">
        <v>93</v>
      </c>
      <c r="Z9" t="s">
        <v>53</v>
      </c>
      <c r="AA9" t="s">
        <v>45</v>
      </c>
      <c r="AB9" t="s">
        <v>94</v>
      </c>
      <c r="AC9" t="s">
        <v>95</v>
      </c>
    </row>
    <row r="10" spans="1:30">
      <c r="A10" t="s">
        <v>96</v>
      </c>
      <c r="B10" t="s">
        <v>97</v>
      </c>
      <c r="C10" t="s">
        <v>98</v>
      </c>
      <c r="E10" t="s">
        <v>32</v>
      </c>
      <c r="F10">
        <v>29</v>
      </c>
      <c r="G10" t="s">
        <v>33</v>
      </c>
      <c r="H10" t="s">
        <v>33</v>
      </c>
      <c r="I10">
        <v>9</v>
      </c>
      <c r="J10" t="s">
        <v>99</v>
      </c>
      <c r="K10" t="s">
        <v>35</v>
      </c>
      <c r="M10" t="s">
        <v>66</v>
      </c>
      <c r="N10" t="s">
        <v>100</v>
      </c>
      <c r="O10" t="s">
        <v>37</v>
      </c>
      <c r="P10" t="s">
        <v>36</v>
      </c>
      <c r="Q10" t="s">
        <v>50</v>
      </c>
      <c r="T10" t="s">
        <v>41</v>
      </c>
      <c r="U10" t="s">
        <v>41</v>
      </c>
      <c r="V10" t="s">
        <v>36</v>
      </c>
      <c r="W10" t="s">
        <v>42</v>
      </c>
      <c r="X10" t="s">
        <v>36</v>
      </c>
      <c r="Y10" t="s">
        <v>101</v>
      </c>
      <c r="Z10" t="s">
        <v>53</v>
      </c>
      <c r="AA10" t="s">
        <v>54</v>
      </c>
      <c r="AB10" t="s">
        <v>102</v>
      </c>
      <c r="AC10" t="s">
        <v>103</v>
      </c>
      <c r="AD10" t="s">
        <v>104</v>
      </c>
    </row>
    <row r="11" spans="1:30">
      <c r="A11" t="s">
        <v>105</v>
      </c>
      <c r="B11" t="s">
        <v>49</v>
      </c>
      <c r="C11" t="s">
        <v>106</v>
      </c>
      <c r="E11" t="s">
        <v>32</v>
      </c>
      <c r="F11" t="s">
        <v>107</v>
      </c>
      <c r="G11" t="s">
        <v>33</v>
      </c>
      <c r="H11" t="s">
        <v>33</v>
      </c>
      <c r="I11">
        <v>8</v>
      </c>
      <c r="J11" t="s">
        <v>99</v>
      </c>
      <c r="K11" t="s">
        <v>65</v>
      </c>
      <c r="L11">
        <v>8</v>
      </c>
      <c r="M11" t="s">
        <v>36</v>
      </c>
      <c r="O11" t="s">
        <v>108</v>
      </c>
      <c r="P11" t="s">
        <v>36</v>
      </c>
      <c r="Q11" t="s">
        <v>50</v>
      </c>
      <c r="T11" t="s">
        <v>41</v>
      </c>
      <c r="U11" t="s">
        <v>41</v>
      </c>
      <c r="V11" t="s">
        <v>36</v>
      </c>
      <c r="W11" t="s">
        <v>42</v>
      </c>
      <c r="X11" t="s">
        <v>36</v>
      </c>
      <c r="Y11" t="s">
        <v>109</v>
      </c>
      <c r="Z11" t="s">
        <v>44</v>
      </c>
      <c r="AA11" t="s">
        <v>45</v>
      </c>
      <c r="AB11" t="s">
        <v>76</v>
      </c>
      <c r="AC11" t="s">
        <v>110</v>
      </c>
    </row>
    <row r="12" spans="1:30">
      <c r="A12" t="s">
        <v>111</v>
      </c>
      <c r="B12" t="s">
        <v>86</v>
      </c>
      <c r="C12" t="s">
        <v>106</v>
      </c>
      <c r="E12" t="s">
        <v>58</v>
      </c>
      <c r="F12" t="s">
        <v>112</v>
      </c>
      <c r="G12" t="s">
        <v>33</v>
      </c>
      <c r="H12" t="s">
        <v>33</v>
      </c>
      <c r="I12">
        <v>8</v>
      </c>
      <c r="J12" t="s">
        <v>99</v>
      </c>
      <c r="K12" t="s">
        <v>113</v>
      </c>
      <c r="M12" t="s">
        <v>66</v>
      </c>
      <c r="N12" t="s">
        <v>114</v>
      </c>
      <c r="O12" t="s">
        <v>37</v>
      </c>
      <c r="P12" t="s">
        <v>36</v>
      </c>
      <c r="Q12" t="s">
        <v>38</v>
      </c>
      <c r="R12" t="s">
        <v>39</v>
      </c>
      <c r="T12" t="s">
        <v>41</v>
      </c>
      <c r="U12" t="s">
        <v>41</v>
      </c>
      <c r="V12" t="s">
        <v>36</v>
      </c>
      <c r="W12" t="s">
        <v>42</v>
      </c>
      <c r="X12" t="s">
        <v>36</v>
      </c>
      <c r="Y12" t="s">
        <v>115</v>
      </c>
      <c r="Z12" t="s">
        <v>44</v>
      </c>
      <c r="AA12" t="s">
        <v>54</v>
      </c>
      <c r="AB12" t="s">
        <v>46</v>
      </c>
    </row>
    <row r="13" spans="1:30">
      <c r="A13" t="s">
        <v>116</v>
      </c>
      <c r="B13" t="s">
        <v>64</v>
      </c>
      <c r="C13" t="s">
        <v>57</v>
      </c>
      <c r="E13" t="s">
        <v>58</v>
      </c>
      <c r="F13" t="s">
        <v>117</v>
      </c>
      <c r="G13" t="s">
        <v>33</v>
      </c>
      <c r="H13" t="s">
        <v>59</v>
      </c>
      <c r="M13" t="s">
        <v>36</v>
      </c>
      <c r="O13" t="s">
        <v>37</v>
      </c>
      <c r="P13" t="s">
        <v>36</v>
      </c>
      <c r="Q13" t="s">
        <v>50</v>
      </c>
      <c r="T13" t="s">
        <v>41</v>
      </c>
      <c r="U13" t="s">
        <v>41</v>
      </c>
      <c r="V13" t="s">
        <v>36</v>
      </c>
      <c r="W13" t="s">
        <v>42</v>
      </c>
      <c r="X13" t="s">
        <v>36</v>
      </c>
      <c r="Y13" t="s">
        <v>118</v>
      </c>
      <c r="Z13" t="s">
        <v>44</v>
      </c>
      <c r="AA13" t="s">
        <v>54</v>
      </c>
      <c r="AB13" t="s">
        <v>119</v>
      </c>
      <c r="AC13" t="s">
        <v>62</v>
      </c>
      <c r="AD13" t="s">
        <v>120</v>
      </c>
    </row>
    <row r="14" spans="1:30">
      <c r="A14" t="s">
        <v>121</v>
      </c>
      <c r="B14" t="s">
        <v>64</v>
      </c>
      <c r="C14" t="s">
        <v>31</v>
      </c>
      <c r="E14" t="s">
        <v>58</v>
      </c>
      <c r="F14" t="s">
        <v>122</v>
      </c>
      <c r="G14" t="s">
        <v>33</v>
      </c>
      <c r="H14" t="s">
        <v>33</v>
      </c>
      <c r="I14">
        <v>6</v>
      </c>
      <c r="J14" t="s">
        <v>34</v>
      </c>
      <c r="K14" t="s">
        <v>35</v>
      </c>
      <c r="M14" t="s">
        <v>36</v>
      </c>
      <c r="O14" t="s">
        <v>37</v>
      </c>
      <c r="P14" t="s">
        <v>66</v>
      </c>
      <c r="Q14" t="s">
        <v>38</v>
      </c>
      <c r="R14" t="s">
        <v>123</v>
      </c>
      <c r="T14" t="s">
        <v>41</v>
      </c>
      <c r="U14" t="s">
        <v>41</v>
      </c>
      <c r="V14" t="s">
        <v>36</v>
      </c>
      <c r="W14" t="s">
        <v>42</v>
      </c>
      <c r="X14" t="s">
        <v>36</v>
      </c>
      <c r="Y14" t="s">
        <v>124</v>
      </c>
      <c r="Z14" t="s">
        <v>53</v>
      </c>
      <c r="AA14" t="s">
        <v>54</v>
      </c>
      <c r="AB14" t="s">
        <v>125</v>
      </c>
      <c r="AC14" t="s">
        <v>126</v>
      </c>
    </row>
    <row r="15" spans="1:30">
      <c r="A15" t="s">
        <v>127</v>
      </c>
      <c r="B15" t="s">
        <v>64</v>
      </c>
      <c r="C15" t="s">
        <v>31</v>
      </c>
      <c r="E15" t="s">
        <v>32</v>
      </c>
      <c r="F15" t="s">
        <v>128</v>
      </c>
      <c r="G15" t="s">
        <v>33</v>
      </c>
      <c r="H15" t="s">
        <v>33</v>
      </c>
      <c r="I15">
        <v>9</v>
      </c>
      <c r="J15" t="s">
        <v>34</v>
      </c>
      <c r="K15" t="s">
        <v>35</v>
      </c>
      <c r="M15" t="s">
        <v>66</v>
      </c>
      <c r="N15" t="s">
        <v>129</v>
      </c>
      <c r="O15" t="s">
        <v>37</v>
      </c>
      <c r="P15" t="s">
        <v>36</v>
      </c>
      <c r="Q15" t="s">
        <v>38</v>
      </c>
      <c r="R15" t="s">
        <v>39</v>
      </c>
      <c r="T15" t="s">
        <v>69</v>
      </c>
      <c r="U15" t="s">
        <v>41</v>
      </c>
      <c r="V15" t="s">
        <v>36</v>
      </c>
      <c r="W15" t="s">
        <v>51</v>
      </c>
      <c r="X15" t="s">
        <v>36</v>
      </c>
      <c r="Y15" t="s">
        <v>130</v>
      </c>
      <c r="Z15" t="s">
        <v>53</v>
      </c>
      <c r="AA15" t="s">
        <v>45</v>
      </c>
    </row>
    <row r="16" spans="1:30">
      <c r="A16" t="s">
        <v>131</v>
      </c>
      <c r="B16" t="s">
        <v>132</v>
      </c>
      <c r="C16" t="s">
        <v>133</v>
      </c>
      <c r="E16" t="s">
        <v>32</v>
      </c>
      <c r="F16" t="s">
        <v>134</v>
      </c>
      <c r="G16" t="s">
        <v>33</v>
      </c>
      <c r="H16" t="s">
        <v>33</v>
      </c>
      <c r="I16">
        <v>8</v>
      </c>
      <c r="J16" t="s">
        <v>99</v>
      </c>
      <c r="K16" t="s">
        <v>35</v>
      </c>
      <c r="M16" t="s">
        <v>66</v>
      </c>
      <c r="N16" t="s">
        <v>135</v>
      </c>
      <c r="O16" t="s">
        <v>37</v>
      </c>
      <c r="P16" t="s">
        <v>66</v>
      </c>
      <c r="Q16" t="s">
        <v>50</v>
      </c>
      <c r="T16" t="s">
        <v>69</v>
      </c>
      <c r="U16" t="s">
        <v>41</v>
      </c>
      <c r="V16" t="s">
        <v>36</v>
      </c>
      <c r="W16" t="s">
        <v>42</v>
      </c>
      <c r="X16" t="s">
        <v>36</v>
      </c>
      <c r="Y16" t="s">
        <v>136</v>
      </c>
      <c r="Z16" t="s">
        <v>53</v>
      </c>
      <c r="AA16" t="s">
        <v>54</v>
      </c>
      <c r="AB16" t="s">
        <v>137</v>
      </c>
      <c r="AC16" t="s">
        <v>47</v>
      </c>
      <c r="AD16" t="s">
        <v>138</v>
      </c>
    </row>
    <row r="17" spans="1:30">
      <c r="A17" t="s">
        <v>139</v>
      </c>
      <c r="B17" t="s">
        <v>64</v>
      </c>
      <c r="C17" t="s">
        <v>57</v>
      </c>
      <c r="E17" t="s">
        <v>32</v>
      </c>
      <c r="F17" t="s">
        <v>140</v>
      </c>
      <c r="G17" t="s">
        <v>33</v>
      </c>
      <c r="H17" t="s">
        <v>33</v>
      </c>
      <c r="I17">
        <v>1</v>
      </c>
      <c r="J17" t="s">
        <v>92</v>
      </c>
      <c r="K17" t="s">
        <v>113</v>
      </c>
      <c r="M17" t="s">
        <v>36</v>
      </c>
      <c r="O17" t="s">
        <v>37</v>
      </c>
      <c r="P17" t="s">
        <v>36</v>
      </c>
      <c r="Q17" t="s">
        <v>38</v>
      </c>
      <c r="R17" t="s">
        <v>123</v>
      </c>
      <c r="S17" t="s">
        <v>141</v>
      </c>
      <c r="T17" t="s">
        <v>41</v>
      </c>
      <c r="U17" t="s">
        <v>41</v>
      </c>
      <c r="V17" t="s">
        <v>36</v>
      </c>
      <c r="W17" t="s">
        <v>42</v>
      </c>
      <c r="X17" t="s">
        <v>36</v>
      </c>
      <c r="Y17" t="s">
        <v>142</v>
      </c>
      <c r="Z17" t="s">
        <v>53</v>
      </c>
      <c r="AA17" t="s">
        <v>54</v>
      </c>
      <c r="AB17" t="s">
        <v>94</v>
      </c>
      <c r="AC17" t="s">
        <v>143</v>
      </c>
    </row>
    <row r="18" spans="1:30">
      <c r="A18" t="s">
        <v>144</v>
      </c>
      <c r="B18" t="s">
        <v>64</v>
      </c>
      <c r="C18" t="s">
        <v>57</v>
      </c>
      <c r="E18" t="s">
        <v>74</v>
      </c>
      <c r="F18" t="s">
        <v>117</v>
      </c>
      <c r="G18" t="s">
        <v>33</v>
      </c>
      <c r="H18" t="s">
        <v>33</v>
      </c>
      <c r="I18">
        <v>2</v>
      </c>
      <c r="J18" t="s">
        <v>34</v>
      </c>
      <c r="K18" t="s">
        <v>35</v>
      </c>
      <c r="M18" t="s">
        <v>36</v>
      </c>
      <c r="O18" t="s">
        <v>37</v>
      </c>
      <c r="P18" t="s">
        <v>36</v>
      </c>
      <c r="Q18" t="s">
        <v>50</v>
      </c>
      <c r="T18" t="s">
        <v>41</v>
      </c>
      <c r="U18" t="s">
        <v>41</v>
      </c>
      <c r="V18" t="s">
        <v>36</v>
      </c>
      <c r="W18" t="s">
        <v>145</v>
      </c>
      <c r="X18" t="s">
        <v>36</v>
      </c>
      <c r="Y18" t="s">
        <v>43</v>
      </c>
      <c r="Z18" t="s">
        <v>53</v>
      </c>
      <c r="AA18" t="s">
        <v>45</v>
      </c>
      <c r="AB18" t="s">
        <v>71</v>
      </c>
      <c r="AC18" t="s">
        <v>146</v>
      </c>
    </row>
    <row r="19" spans="1:30">
      <c r="A19" t="s">
        <v>147</v>
      </c>
      <c r="B19" t="s">
        <v>148</v>
      </c>
      <c r="C19" t="s">
        <v>106</v>
      </c>
      <c r="E19" t="s">
        <v>32</v>
      </c>
      <c r="F19" t="s">
        <v>149</v>
      </c>
      <c r="G19" t="s">
        <v>33</v>
      </c>
      <c r="H19" t="s">
        <v>33</v>
      </c>
      <c r="I19">
        <v>8</v>
      </c>
      <c r="J19" t="s">
        <v>34</v>
      </c>
      <c r="K19" t="s">
        <v>35</v>
      </c>
      <c r="M19" t="s">
        <v>66</v>
      </c>
      <c r="N19" t="s">
        <v>150</v>
      </c>
      <c r="O19" t="s">
        <v>37</v>
      </c>
      <c r="P19" t="s">
        <v>36</v>
      </c>
      <c r="Q19" t="s">
        <v>38</v>
      </c>
      <c r="R19" t="s">
        <v>80</v>
      </c>
      <c r="S19" t="s">
        <v>151</v>
      </c>
      <c r="T19" t="s">
        <v>41</v>
      </c>
      <c r="U19" t="s">
        <v>41</v>
      </c>
      <c r="V19" t="s">
        <v>36</v>
      </c>
      <c r="W19" t="s">
        <v>42</v>
      </c>
      <c r="X19" t="s">
        <v>36</v>
      </c>
      <c r="Y19" t="s">
        <v>152</v>
      </c>
      <c r="Z19" t="s">
        <v>53</v>
      </c>
      <c r="AA19" t="s">
        <v>45</v>
      </c>
      <c r="AB19" t="s">
        <v>153</v>
      </c>
      <c r="AC19" t="s">
        <v>62</v>
      </c>
    </row>
    <row r="20" spans="1:30">
      <c r="A20" t="s">
        <v>154</v>
      </c>
      <c r="B20" t="s">
        <v>64</v>
      </c>
      <c r="C20" t="s">
        <v>31</v>
      </c>
      <c r="E20" t="s">
        <v>58</v>
      </c>
      <c r="F20" t="s">
        <v>155</v>
      </c>
      <c r="G20" t="s">
        <v>33</v>
      </c>
      <c r="H20" t="s">
        <v>33</v>
      </c>
      <c r="I20">
        <v>8</v>
      </c>
      <c r="J20" t="s">
        <v>34</v>
      </c>
      <c r="K20" t="s">
        <v>35</v>
      </c>
      <c r="M20" t="s">
        <v>36</v>
      </c>
      <c r="O20" t="s">
        <v>37</v>
      </c>
      <c r="P20" t="s">
        <v>36</v>
      </c>
      <c r="Q20" t="s">
        <v>38</v>
      </c>
      <c r="R20" t="s">
        <v>156</v>
      </c>
      <c r="S20" t="s">
        <v>157</v>
      </c>
      <c r="T20" t="s">
        <v>41</v>
      </c>
      <c r="U20" t="s">
        <v>41</v>
      </c>
      <c r="V20" t="s">
        <v>36</v>
      </c>
      <c r="W20" t="s">
        <v>42</v>
      </c>
      <c r="X20" t="s">
        <v>36</v>
      </c>
      <c r="Y20" t="s">
        <v>158</v>
      </c>
      <c r="Z20" t="s">
        <v>53</v>
      </c>
      <c r="AA20" t="s">
        <v>54</v>
      </c>
      <c r="AB20" t="s">
        <v>159</v>
      </c>
      <c r="AC20" t="s">
        <v>160</v>
      </c>
    </row>
    <row r="21" spans="1:30">
      <c r="A21" t="s">
        <v>161</v>
      </c>
      <c r="B21" t="s">
        <v>148</v>
      </c>
      <c r="C21" t="s">
        <v>162</v>
      </c>
      <c r="E21" t="s">
        <v>32</v>
      </c>
      <c r="F21" t="s">
        <v>163</v>
      </c>
      <c r="G21" t="s">
        <v>33</v>
      </c>
      <c r="H21" t="s">
        <v>33</v>
      </c>
      <c r="I21">
        <v>8</v>
      </c>
      <c r="J21" t="s">
        <v>92</v>
      </c>
      <c r="K21" t="s">
        <v>65</v>
      </c>
      <c r="L21">
        <v>6</v>
      </c>
      <c r="M21" t="s">
        <v>66</v>
      </c>
      <c r="N21" t="s">
        <v>164</v>
      </c>
      <c r="O21" t="s">
        <v>37</v>
      </c>
      <c r="P21" t="s">
        <v>36</v>
      </c>
      <c r="Q21" t="s">
        <v>38</v>
      </c>
      <c r="R21" t="s">
        <v>39</v>
      </c>
      <c r="S21" t="s">
        <v>165</v>
      </c>
      <c r="T21" t="s">
        <v>41</v>
      </c>
      <c r="U21" t="s">
        <v>41</v>
      </c>
      <c r="V21" t="s">
        <v>36</v>
      </c>
      <c r="W21" t="s">
        <v>42</v>
      </c>
      <c r="X21" t="s">
        <v>36</v>
      </c>
      <c r="Y21" t="s">
        <v>152</v>
      </c>
      <c r="Z21" t="s">
        <v>44</v>
      </c>
      <c r="AA21" t="s">
        <v>45</v>
      </c>
      <c r="AB21" t="s">
        <v>166</v>
      </c>
      <c r="AC21" t="s">
        <v>167</v>
      </c>
    </row>
    <row r="22" spans="1:30">
      <c r="A22" t="s">
        <v>168</v>
      </c>
      <c r="B22" t="s">
        <v>64</v>
      </c>
      <c r="C22" t="s">
        <v>31</v>
      </c>
      <c r="E22" t="s">
        <v>58</v>
      </c>
      <c r="F22" t="s">
        <v>169</v>
      </c>
      <c r="G22" t="s">
        <v>33</v>
      </c>
      <c r="H22" t="s">
        <v>33</v>
      </c>
      <c r="I22">
        <v>7</v>
      </c>
      <c r="J22" t="s">
        <v>170</v>
      </c>
      <c r="K22" t="s">
        <v>35</v>
      </c>
      <c r="M22" t="s">
        <v>36</v>
      </c>
      <c r="O22" t="s">
        <v>37</v>
      </c>
      <c r="P22" t="s">
        <v>36</v>
      </c>
      <c r="Q22" t="s">
        <v>38</v>
      </c>
      <c r="R22" t="s">
        <v>123</v>
      </c>
      <c r="S22" t="s">
        <v>171</v>
      </c>
      <c r="T22" t="s">
        <v>41</v>
      </c>
      <c r="U22" t="s">
        <v>41</v>
      </c>
      <c r="V22" t="s">
        <v>36</v>
      </c>
      <c r="W22" t="s">
        <v>42</v>
      </c>
      <c r="X22" t="s">
        <v>36</v>
      </c>
      <c r="Y22" t="s">
        <v>152</v>
      </c>
      <c r="Z22" t="s">
        <v>44</v>
      </c>
      <c r="AA22" t="s">
        <v>54</v>
      </c>
      <c r="AB22" t="s">
        <v>94</v>
      </c>
      <c r="AC22" t="s">
        <v>172</v>
      </c>
    </row>
    <row r="23" spans="1:30">
      <c r="A23" t="s">
        <v>173</v>
      </c>
      <c r="B23" t="s">
        <v>64</v>
      </c>
      <c r="C23" t="s">
        <v>31</v>
      </c>
      <c r="E23" t="s">
        <v>58</v>
      </c>
      <c r="F23" t="s">
        <v>174</v>
      </c>
      <c r="G23" t="s">
        <v>33</v>
      </c>
      <c r="H23" t="s">
        <v>33</v>
      </c>
      <c r="I23">
        <v>9</v>
      </c>
      <c r="J23" t="s">
        <v>34</v>
      </c>
      <c r="K23" t="s">
        <v>35</v>
      </c>
      <c r="M23" t="s">
        <v>66</v>
      </c>
      <c r="N23" t="s">
        <v>175</v>
      </c>
      <c r="O23" t="s">
        <v>37</v>
      </c>
      <c r="P23" t="s">
        <v>36</v>
      </c>
      <c r="Q23" t="s">
        <v>38</v>
      </c>
      <c r="R23" t="s">
        <v>80</v>
      </c>
      <c r="T23" t="s">
        <v>69</v>
      </c>
      <c r="U23" t="s">
        <v>69</v>
      </c>
      <c r="V23" t="s">
        <v>36</v>
      </c>
      <c r="W23" t="s">
        <v>145</v>
      </c>
      <c r="X23" t="s">
        <v>66</v>
      </c>
      <c r="Y23" t="s">
        <v>176</v>
      </c>
      <c r="Z23" t="s">
        <v>44</v>
      </c>
      <c r="AA23" t="s">
        <v>177</v>
      </c>
    </row>
    <row r="24" spans="1:30">
      <c r="A24" t="s">
        <v>178</v>
      </c>
      <c r="B24" t="s">
        <v>64</v>
      </c>
      <c r="C24" t="s">
        <v>133</v>
      </c>
      <c r="E24" t="s">
        <v>32</v>
      </c>
      <c r="F24" t="s">
        <v>134</v>
      </c>
      <c r="G24" t="s">
        <v>33</v>
      </c>
      <c r="H24" t="s">
        <v>33</v>
      </c>
      <c r="I24">
        <v>4</v>
      </c>
      <c r="J24" t="s">
        <v>99</v>
      </c>
      <c r="K24" t="s">
        <v>35</v>
      </c>
      <c r="M24" t="s">
        <v>66</v>
      </c>
      <c r="N24" t="s">
        <v>179</v>
      </c>
      <c r="O24" t="s">
        <v>37</v>
      </c>
      <c r="P24" t="s">
        <v>36</v>
      </c>
      <c r="Q24" t="s">
        <v>38</v>
      </c>
      <c r="R24" t="s">
        <v>80</v>
      </c>
      <c r="S24" t="s">
        <v>180</v>
      </c>
      <c r="T24" t="s">
        <v>41</v>
      </c>
      <c r="U24" t="s">
        <v>41</v>
      </c>
      <c r="V24" t="s">
        <v>36</v>
      </c>
      <c r="W24" t="s">
        <v>42</v>
      </c>
      <c r="X24" t="s">
        <v>36</v>
      </c>
      <c r="Y24" t="s">
        <v>142</v>
      </c>
      <c r="Z24" t="s">
        <v>53</v>
      </c>
      <c r="AA24" t="s">
        <v>45</v>
      </c>
      <c r="AB24" t="s">
        <v>125</v>
      </c>
      <c r="AC24" t="s">
        <v>181</v>
      </c>
    </row>
    <row r="25" spans="1:30">
      <c r="A25" t="s">
        <v>182</v>
      </c>
      <c r="B25" t="s">
        <v>148</v>
      </c>
      <c r="C25" t="s">
        <v>162</v>
      </c>
      <c r="E25" t="s">
        <v>32</v>
      </c>
      <c r="F25" t="s">
        <v>183</v>
      </c>
      <c r="G25" t="s">
        <v>33</v>
      </c>
      <c r="H25" t="s">
        <v>33</v>
      </c>
      <c r="I25">
        <v>7</v>
      </c>
      <c r="J25" t="s">
        <v>34</v>
      </c>
      <c r="K25" t="s">
        <v>35</v>
      </c>
      <c r="M25" t="s">
        <v>36</v>
      </c>
      <c r="O25" t="s">
        <v>37</v>
      </c>
      <c r="P25" t="s">
        <v>36</v>
      </c>
      <c r="Q25" t="s">
        <v>38</v>
      </c>
      <c r="R25" t="s">
        <v>123</v>
      </c>
      <c r="S25" t="s">
        <v>184</v>
      </c>
      <c r="T25" t="s">
        <v>41</v>
      </c>
      <c r="U25" t="s">
        <v>41</v>
      </c>
      <c r="V25" t="s">
        <v>36</v>
      </c>
      <c r="W25" t="s">
        <v>42</v>
      </c>
      <c r="X25" t="s">
        <v>36</v>
      </c>
      <c r="Y25" t="s">
        <v>176</v>
      </c>
      <c r="Z25" t="s">
        <v>53</v>
      </c>
      <c r="AA25" t="s">
        <v>45</v>
      </c>
      <c r="AB25" t="s">
        <v>55</v>
      </c>
      <c r="AC25" t="s">
        <v>185</v>
      </c>
    </row>
    <row r="26" spans="1:30">
      <c r="A26" t="s">
        <v>186</v>
      </c>
      <c r="B26" t="s">
        <v>64</v>
      </c>
      <c r="C26" t="s">
        <v>57</v>
      </c>
      <c r="E26" t="s">
        <v>74</v>
      </c>
      <c r="F26" t="s">
        <v>187</v>
      </c>
      <c r="G26" t="s">
        <v>33</v>
      </c>
      <c r="H26" t="s">
        <v>33</v>
      </c>
      <c r="I26">
        <v>7</v>
      </c>
      <c r="J26" t="s">
        <v>34</v>
      </c>
      <c r="K26" t="s">
        <v>35</v>
      </c>
      <c r="M26" t="s">
        <v>36</v>
      </c>
      <c r="O26" t="s">
        <v>108</v>
      </c>
      <c r="P26" t="s">
        <v>36</v>
      </c>
      <c r="Q26" t="s">
        <v>50</v>
      </c>
      <c r="T26" t="s">
        <v>41</v>
      </c>
      <c r="U26" t="s">
        <v>41</v>
      </c>
      <c r="V26" t="s">
        <v>36</v>
      </c>
      <c r="W26" t="s">
        <v>42</v>
      </c>
      <c r="X26" t="s">
        <v>36</v>
      </c>
      <c r="Y26" t="s">
        <v>176</v>
      </c>
      <c r="Z26" t="s">
        <v>44</v>
      </c>
      <c r="AA26" t="s">
        <v>188</v>
      </c>
      <c r="AB26" t="s">
        <v>189</v>
      </c>
      <c r="AC26" t="s">
        <v>62</v>
      </c>
    </row>
    <row r="27" spans="1:30">
      <c r="A27" t="s">
        <v>190</v>
      </c>
      <c r="B27" t="s">
        <v>64</v>
      </c>
      <c r="C27" t="s">
        <v>31</v>
      </c>
      <c r="E27" t="s">
        <v>32</v>
      </c>
      <c r="F27" t="s">
        <v>191</v>
      </c>
      <c r="G27" t="s">
        <v>33</v>
      </c>
      <c r="H27" t="s">
        <v>33</v>
      </c>
      <c r="I27">
        <v>8</v>
      </c>
      <c r="J27" t="s">
        <v>34</v>
      </c>
      <c r="K27" t="s">
        <v>65</v>
      </c>
      <c r="L27">
        <v>9</v>
      </c>
      <c r="M27" t="s">
        <v>66</v>
      </c>
      <c r="N27" t="s">
        <v>192</v>
      </c>
      <c r="O27" t="s">
        <v>37</v>
      </c>
      <c r="P27" t="s">
        <v>66</v>
      </c>
      <c r="Q27" t="s">
        <v>38</v>
      </c>
      <c r="R27" t="s">
        <v>193</v>
      </c>
      <c r="S27" t="s">
        <v>194</v>
      </c>
      <c r="T27" t="s">
        <v>41</v>
      </c>
      <c r="U27" t="s">
        <v>41</v>
      </c>
      <c r="V27" t="s">
        <v>36</v>
      </c>
      <c r="W27" t="s">
        <v>42</v>
      </c>
      <c r="X27" t="s">
        <v>36</v>
      </c>
      <c r="Y27" t="s">
        <v>88</v>
      </c>
      <c r="Z27" t="s">
        <v>53</v>
      </c>
      <c r="AA27" t="s">
        <v>45</v>
      </c>
      <c r="AB27" t="s">
        <v>76</v>
      </c>
      <c r="AC27" t="s">
        <v>62</v>
      </c>
    </row>
    <row r="28" spans="1:30">
      <c r="A28" t="s">
        <v>195</v>
      </c>
      <c r="B28" t="s">
        <v>64</v>
      </c>
      <c r="C28" t="s">
        <v>31</v>
      </c>
      <c r="E28" t="s">
        <v>32</v>
      </c>
      <c r="F28" t="s">
        <v>196</v>
      </c>
      <c r="G28" t="s">
        <v>33</v>
      </c>
      <c r="H28" t="s">
        <v>33</v>
      </c>
      <c r="I28">
        <v>8</v>
      </c>
      <c r="J28" t="s">
        <v>99</v>
      </c>
      <c r="K28" t="s">
        <v>35</v>
      </c>
      <c r="M28" t="s">
        <v>66</v>
      </c>
      <c r="N28" t="s">
        <v>197</v>
      </c>
      <c r="O28" t="s">
        <v>37</v>
      </c>
      <c r="P28" t="s">
        <v>66</v>
      </c>
      <c r="Q28" t="s">
        <v>38</v>
      </c>
      <c r="R28" t="s">
        <v>198</v>
      </c>
      <c r="T28" t="s">
        <v>41</v>
      </c>
      <c r="U28" t="s">
        <v>41</v>
      </c>
      <c r="V28" t="s">
        <v>36</v>
      </c>
      <c r="W28" t="s">
        <v>42</v>
      </c>
      <c r="X28" t="s">
        <v>36</v>
      </c>
      <c r="Y28" t="s">
        <v>152</v>
      </c>
      <c r="Z28" t="s">
        <v>53</v>
      </c>
      <c r="AA28" t="s">
        <v>54</v>
      </c>
      <c r="AB28" t="s">
        <v>199</v>
      </c>
      <c r="AC28" t="s">
        <v>200</v>
      </c>
    </row>
    <row r="29" spans="1:30">
      <c r="A29" t="s">
        <v>201</v>
      </c>
      <c r="B29" t="s">
        <v>202</v>
      </c>
      <c r="C29" t="s">
        <v>106</v>
      </c>
      <c r="E29" t="s">
        <v>32</v>
      </c>
      <c r="F29" t="s">
        <v>203</v>
      </c>
      <c r="G29" t="s">
        <v>33</v>
      </c>
      <c r="H29" t="s">
        <v>59</v>
      </c>
      <c r="M29" t="s">
        <v>66</v>
      </c>
      <c r="N29" t="s">
        <v>204</v>
      </c>
      <c r="O29" t="s">
        <v>37</v>
      </c>
      <c r="P29" t="s">
        <v>36</v>
      </c>
      <c r="Q29" t="s">
        <v>38</v>
      </c>
      <c r="R29" t="s">
        <v>80</v>
      </c>
      <c r="T29" t="s">
        <v>41</v>
      </c>
      <c r="U29" t="s">
        <v>41</v>
      </c>
      <c r="V29" t="s">
        <v>36</v>
      </c>
      <c r="W29" t="s">
        <v>42</v>
      </c>
      <c r="X29" t="s">
        <v>36</v>
      </c>
      <c r="Y29" t="s">
        <v>205</v>
      </c>
      <c r="Z29" t="s">
        <v>44</v>
      </c>
      <c r="AA29" t="s">
        <v>188</v>
      </c>
      <c r="AB29" t="s">
        <v>61</v>
      </c>
      <c r="AC29" t="s">
        <v>62</v>
      </c>
      <c r="AD29" t="s">
        <v>206</v>
      </c>
    </row>
    <row r="30" spans="1:30">
      <c r="A30" t="s">
        <v>207</v>
      </c>
      <c r="B30" t="s">
        <v>208</v>
      </c>
      <c r="C30" t="s">
        <v>133</v>
      </c>
      <c r="E30" t="s">
        <v>32</v>
      </c>
      <c r="F30" t="s">
        <v>209</v>
      </c>
      <c r="G30" t="s">
        <v>33</v>
      </c>
      <c r="H30" t="s">
        <v>33</v>
      </c>
      <c r="I30">
        <v>8</v>
      </c>
      <c r="J30" t="s">
        <v>99</v>
      </c>
      <c r="K30" t="s">
        <v>65</v>
      </c>
      <c r="M30" t="s">
        <v>66</v>
      </c>
      <c r="O30" t="s">
        <v>37</v>
      </c>
      <c r="P30" t="s">
        <v>66</v>
      </c>
      <c r="Q30" t="s">
        <v>50</v>
      </c>
      <c r="T30" t="s">
        <v>69</v>
      </c>
      <c r="U30" t="s">
        <v>69</v>
      </c>
      <c r="V30" t="s">
        <v>36</v>
      </c>
      <c r="W30" t="s">
        <v>51</v>
      </c>
      <c r="X30" t="s">
        <v>66</v>
      </c>
      <c r="Y30" t="s">
        <v>210</v>
      </c>
      <c r="Z30" t="s">
        <v>53</v>
      </c>
      <c r="AA30" t="s">
        <v>45</v>
      </c>
      <c r="AB30" t="s">
        <v>71</v>
      </c>
      <c r="AC30" t="s">
        <v>62</v>
      </c>
    </row>
    <row r="31" spans="1:30">
      <c r="A31" t="s">
        <v>211</v>
      </c>
      <c r="B31" t="s">
        <v>148</v>
      </c>
      <c r="C31" t="s">
        <v>133</v>
      </c>
      <c r="E31" t="s">
        <v>74</v>
      </c>
      <c r="F31" t="s">
        <v>212</v>
      </c>
      <c r="G31" t="s">
        <v>33</v>
      </c>
      <c r="H31" t="s">
        <v>33</v>
      </c>
      <c r="I31">
        <v>5</v>
      </c>
      <c r="J31" t="s">
        <v>99</v>
      </c>
      <c r="K31" t="s">
        <v>35</v>
      </c>
      <c r="M31" t="s">
        <v>66</v>
      </c>
      <c r="N31" t="s">
        <v>213</v>
      </c>
      <c r="O31" t="s">
        <v>37</v>
      </c>
      <c r="P31" t="s">
        <v>36</v>
      </c>
      <c r="Q31" t="s">
        <v>38</v>
      </c>
      <c r="R31" t="s">
        <v>214</v>
      </c>
      <c r="T31" t="s">
        <v>69</v>
      </c>
      <c r="U31" t="s">
        <v>69</v>
      </c>
      <c r="V31" t="s">
        <v>36</v>
      </c>
      <c r="W31" t="s">
        <v>145</v>
      </c>
      <c r="X31" t="s">
        <v>36</v>
      </c>
      <c r="Y31" t="s">
        <v>215</v>
      </c>
      <c r="Z31" t="s">
        <v>53</v>
      </c>
      <c r="AA31" t="s">
        <v>45</v>
      </c>
      <c r="AB31" t="s">
        <v>216</v>
      </c>
      <c r="AC31" t="s">
        <v>217</v>
      </c>
    </row>
    <row r="32" spans="1:30">
      <c r="A32" t="s">
        <v>218</v>
      </c>
      <c r="B32" t="s">
        <v>148</v>
      </c>
      <c r="C32" t="s">
        <v>162</v>
      </c>
      <c r="E32" t="s">
        <v>58</v>
      </c>
      <c r="F32" t="s">
        <v>219</v>
      </c>
      <c r="G32" t="s">
        <v>33</v>
      </c>
      <c r="H32" t="s">
        <v>33</v>
      </c>
      <c r="I32">
        <v>6</v>
      </c>
      <c r="J32" t="s">
        <v>34</v>
      </c>
      <c r="K32" t="s">
        <v>65</v>
      </c>
      <c r="L32">
        <v>4</v>
      </c>
      <c r="M32" t="s">
        <v>66</v>
      </c>
      <c r="N32" t="s">
        <v>220</v>
      </c>
      <c r="O32" t="s">
        <v>37</v>
      </c>
      <c r="P32" t="s">
        <v>66</v>
      </c>
      <c r="Q32" t="s">
        <v>38</v>
      </c>
      <c r="R32" t="s">
        <v>39</v>
      </c>
      <c r="S32" t="s">
        <v>221</v>
      </c>
      <c r="T32" t="s">
        <v>69</v>
      </c>
      <c r="U32" t="s">
        <v>41</v>
      </c>
      <c r="V32" t="s">
        <v>36</v>
      </c>
      <c r="W32" t="s">
        <v>51</v>
      </c>
      <c r="X32" t="s">
        <v>36</v>
      </c>
      <c r="Y32" t="s">
        <v>222</v>
      </c>
      <c r="Z32" t="s">
        <v>53</v>
      </c>
      <c r="AA32" t="s">
        <v>45</v>
      </c>
      <c r="AB32" t="s">
        <v>223</v>
      </c>
      <c r="AC32" t="s">
        <v>224</v>
      </c>
    </row>
    <row r="33" spans="1:30">
      <c r="A33" t="s">
        <v>225</v>
      </c>
      <c r="B33" t="s">
        <v>148</v>
      </c>
      <c r="C33" t="s">
        <v>226</v>
      </c>
      <c r="E33" t="s">
        <v>32</v>
      </c>
      <c r="F33" t="s">
        <v>68</v>
      </c>
      <c r="G33" t="s">
        <v>33</v>
      </c>
      <c r="H33" t="s">
        <v>33</v>
      </c>
      <c r="J33" t="s">
        <v>68</v>
      </c>
      <c r="K33" t="s">
        <v>35</v>
      </c>
      <c r="M33" t="s">
        <v>36</v>
      </c>
      <c r="O33" t="s">
        <v>108</v>
      </c>
      <c r="P33" t="s">
        <v>36</v>
      </c>
      <c r="Q33" t="s">
        <v>38</v>
      </c>
      <c r="R33" t="s">
        <v>39</v>
      </c>
      <c r="T33" t="s">
        <v>41</v>
      </c>
      <c r="U33" t="s">
        <v>41</v>
      </c>
      <c r="V33" t="s">
        <v>36</v>
      </c>
      <c r="W33" t="s">
        <v>42</v>
      </c>
      <c r="X33" t="s">
        <v>36</v>
      </c>
      <c r="Y33" t="s">
        <v>226</v>
      </c>
      <c r="Z33" t="s">
        <v>44</v>
      </c>
      <c r="AA33" t="s">
        <v>188</v>
      </c>
    </row>
    <row r="34" spans="1:30">
      <c r="A34" t="s">
        <v>227</v>
      </c>
      <c r="B34" t="s">
        <v>49</v>
      </c>
      <c r="C34" t="s">
        <v>106</v>
      </c>
      <c r="E34" t="s">
        <v>32</v>
      </c>
      <c r="F34" t="s">
        <v>228</v>
      </c>
      <c r="G34" t="s">
        <v>33</v>
      </c>
      <c r="H34" t="s">
        <v>33</v>
      </c>
      <c r="I34">
        <v>8</v>
      </c>
      <c r="J34" t="s">
        <v>34</v>
      </c>
      <c r="K34" t="s">
        <v>35</v>
      </c>
      <c r="M34" t="s">
        <v>66</v>
      </c>
      <c r="N34" t="s">
        <v>229</v>
      </c>
      <c r="O34" t="s">
        <v>37</v>
      </c>
      <c r="P34" t="s">
        <v>36</v>
      </c>
      <c r="Q34" t="s">
        <v>38</v>
      </c>
      <c r="R34" t="s">
        <v>123</v>
      </c>
      <c r="S34" t="s">
        <v>230</v>
      </c>
      <c r="T34" t="s">
        <v>41</v>
      </c>
      <c r="U34" t="s">
        <v>41</v>
      </c>
      <c r="V34" t="s">
        <v>36</v>
      </c>
      <c r="W34" t="s">
        <v>42</v>
      </c>
      <c r="X34" t="s">
        <v>36</v>
      </c>
      <c r="Y34" t="s">
        <v>152</v>
      </c>
      <c r="Z34" t="s">
        <v>44</v>
      </c>
      <c r="AA34" t="s">
        <v>188</v>
      </c>
      <c r="AB34" t="s">
        <v>231</v>
      </c>
      <c r="AC34" t="s">
        <v>232</v>
      </c>
      <c r="AD34" t="s">
        <v>233</v>
      </c>
    </row>
    <row r="35" spans="1:30">
      <c r="A35" t="s">
        <v>234</v>
      </c>
      <c r="B35" t="s">
        <v>64</v>
      </c>
      <c r="C35" t="s">
        <v>106</v>
      </c>
      <c r="E35" t="s">
        <v>58</v>
      </c>
      <c r="F35" t="s">
        <v>169</v>
      </c>
      <c r="G35" t="s">
        <v>33</v>
      </c>
      <c r="H35" t="s">
        <v>33</v>
      </c>
      <c r="I35">
        <v>8</v>
      </c>
      <c r="J35" t="s">
        <v>34</v>
      </c>
      <c r="K35" t="s">
        <v>65</v>
      </c>
      <c r="L35">
        <v>6</v>
      </c>
      <c r="M35" t="s">
        <v>36</v>
      </c>
      <c r="O35" t="s">
        <v>108</v>
      </c>
      <c r="P35" t="s">
        <v>36</v>
      </c>
      <c r="Q35" t="s">
        <v>50</v>
      </c>
      <c r="T35" t="s">
        <v>41</v>
      </c>
      <c r="U35" t="s">
        <v>41</v>
      </c>
      <c r="V35" t="s">
        <v>36</v>
      </c>
      <c r="W35" t="s">
        <v>42</v>
      </c>
      <c r="X35" t="s">
        <v>36</v>
      </c>
      <c r="Y35" t="s">
        <v>235</v>
      </c>
      <c r="Z35" t="s">
        <v>53</v>
      </c>
      <c r="AA35" t="s">
        <v>45</v>
      </c>
      <c r="AB35" t="s">
        <v>236</v>
      </c>
      <c r="AC35" t="s">
        <v>237</v>
      </c>
      <c r="AD35" t="s">
        <v>238</v>
      </c>
    </row>
    <row r="36" spans="1:30">
      <c r="A36" t="s">
        <v>239</v>
      </c>
      <c r="B36" t="s">
        <v>240</v>
      </c>
      <c r="C36" t="s">
        <v>133</v>
      </c>
      <c r="E36" t="s">
        <v>58</v>
      </c>
      <c r="F36" t="s">
        <v>140</v>
      </c>
      <c r="G36" t="s">
        <v>33</v>
      </c>
      <c r="H36" t="s">
        <v>33</v>
      </c>
      <c r="I36">
        <v>6</v>
      </c>
      <c r="J36" t="s">
        <v>99</v>
      </c>
      <c r="K36" t="s">
        <v>65</v>
      </c>
      <c r="L36">
        <v>6</v>
      </c>
      <c r="M36" t="s">
        <v>66</v>
      </c>
      <c r="N36" t="s">
        <v>241</v>
      </c>
      <c r="O36" t="s">
        <v>37</v>
      </c>
      <c r="P36" t="s">
        <v>36</v>
      </c>
      <c r="Q36" t="s">
        <v>50</v>
      </c>
      <c r="T36" t="s">
        <v>69</v>
      </c>
      <c r="U36" t="s">
        <v>41</v>
      </c>
      <c r="V36" t="s">
        <v>36</v>
      </c>
      <c r="W36" t="s">
        <v>42</v>
      </c>
      <c r="X36" t="s">
        <v>36</v>
      </c>
      <c r="Y36" t="s">
        <v>242</v>
      </c>
      <c r="Z36" t="s">
        <v>53</v>
      </c>
      <c r="AA36" t="s">
        <v>45</v>
      </c>
      <c r="AB36" t="s">
        <v>71</v>
      </c>
      <c r="AC36" t="s">
        <v>167</v>
      </c>
    </row>
    <row r="37" spans="1:30">
      <c r="A37" t="s">
        <v>243</v>
      </c>
      <c r="B37" t="s">
        <v>208</v>
      </c>
      <c r="C37" t="s">
        <v>133</v>
      </c>
      <c r="E37" t="s">
        <v>32</v>
      </c>
      <c r="F37" t="s">
        <v>140</v>
      </c>
      <c r="G37" t="s">
        <v>33</v>
      </c>
      <c r="H37" t="s">
        <v>33</v>
      </c>
      <c r="I37">
        <v>4</v>
      </c>
      <c r="J37" t="s">
        <v>99</v>
      </c>
      <c r="K37" t="s">
        <v>65</v>
      </c>
      <c r="L37">
        <v>1</v>
      </c>
      <c r="M37" t="s">
        <v>66</v>
      </c>
      <c r="N37" t="s">
        <v>244</v>
      </c>
      <c r="O37" t="s">
        <v>37</v>
      </c>
      <c r="P37" t="s">
        <v>36</v>
      </c>
      <c r="Q37" t="s">
        <v>50</v>
      </c>
      <c r="T37" t="s">
        <v>41</v>
      </c>
      <c r="U37" t="s">
        <v>41</v>
      </c>
      <c r="V37" t="s">
        <v>36</v>
      </c>
      <c r="W37" t="s">
        <v>42</v>
      </c>
      <c r="X37" t="s">
        <v>36</v>
      </c>
      <c r="Y37" t="s">
        <v>205</v>
      </c>
      <c r="Z37" t="s">
        <v>44</v>
      </c>
      <c r="AA37" t="s">
        <v>45</v>
      </c>
      <c r="AB37" t="s">
        <v>137</v>
      </c>
      <c r="AC37" t="s">
        <v>47</v>
      </c>
      <c r="AD37" t="s">
        <v>245</v>
      </c>
    </row>
    <row r="38" spans="1:30">
      <c r="A38" t="s">
        <v>246</v>
      </c>
      <c r="B38" t="s">
        <v>64</v>
      </c>
      <c r="C38" t="s">
        <v>31</v>
      </c>
      <c r="E38" t="s">
        <v>32</v>
      </c>
      <c r="F38" t="s">
        <v>247</v>
      </c>
      <c r="G38" t="s">
        <v>33</v>
      </c>
      <c r="H38" t="s">
        <v>33</v>
      </c>
      <c r="I38">
        <v>7</v>
      </c>
      <c r="J38" t="s">
        <v>34</v>
      </c>
      <c r="K38" t="s">
        <v>35</v>
      </c>
      <c r="M38" t="s">
        <v>66</v>
      </c>
      <c r="N38" t="s">
        <v>135</v>
      </c>
      <c r="O38" t="s">
        <v>37</v>
      </c>
      <c r="P38" t="s">
        <v>36</v>
      </c>
      <c r="Q38" t="s">
        <v>38</v>
      </c>
      <c r="R38" t="s">
        <v>80</v>
      </c>
      <c r="S38" t="s">
        <v>248</v>
      </c>
      <c r="T38" t="s">
        <v>69</v>
      </c>
      <c r="U38" t="s">
        <v>41</v>
      </c>
      <c r="V38" t="s">
        <v>36</v>
      </c>
      <c r="W38" t="s">
        <v>145</v>
      </c>
      <c r="X38" t="s">
        <v>66</v>
      </c>
      <c r="Y38" t="s">
        <v>249</v>
      </c>
      <c r="Z38" t="s">
        <v>44</v>
      </c>
      <c r="AA38" t="s">
        <v>45</v>
      </c>
      <c r="AB38" t="s">
        <v>250</v>
      </c>
      <c r="AC38" t="s">
        <v>251</v>
      </c>
    </row>
    <row r="39" spans="1:30">
      <c r="A39" t="s">
        <v>252</v>
      </c>
      <c r="B39" t="s">
        <v>64</v>
      </c>
      <c r="C39" t="s">
        <v>31</v>
      </c>
      <c r="E39" t="s">
        <v>32</v>
      </c>
      <c r="F39" t="s">
        <v>196</v>
      </c>
      <c r="G39" t="s">
        <v>33</v>
      </c>
      <c r="H39" t="s">
        <v>33</v>
      </c>
      <c r="I39">
        <v>8</v>
      </c>
      <c r="J39" t="s">
        <v>34</v>
      </c>
      <c r="K39" t="s">
        <v>35</v>
      </c>
      <c r="M39" t="s">
        <v>66</v>
      </c>
      <c r="N39" t="s">
        <v>253</v>
      </c>
      <c r="O39" t="s">
        <v>37</v>
      </c>
      <c r="P39" t="s">
        <v>36</v>
      </c>
      <c r="Q39" t="s">
        <v>68</v>
      </c>
      <c r="T39" t="s">
        <v>41</v>
      </c>
      <c r="U39" t="s">
        <v>41</v>
      </c>
      <c r="V39" t="s">
        <v>36</v>
      </c>
      <c r="W39" t="s">
        <v>42</v>
      </c>
      <c r="X39" t="s">
        <v>36</v>
      </c>
      <c r="Y39" t="s">
        <v>226</v>
      </c>
      <c r="Z39" t="s">
        <v>53</v>
      </c>
      <c r="AA39" t="s">
        <v>188</v>
      </c>
      <c r="AB39" t="s">
        <v>254</v>
      </c>
      <c r="AC39" t="s">
        <v>255</v>
      </c>
    </row>
    <row r="40" spans="1:30">
      <c r="A40" t="s">
        <v>256</v>
      </c>
      <c r="B40" t="s">
        <v>148</v>
      </c>
      <c r="C40" t="s">
        <v>31</v>
      </c>
      <c r="E40" t="s">
        <v>32</v>
      </c>
      <c r="F40" t="s">
        <v>257</v>
      </c>
      <c r="G40" t="s">
        <v>33</v>
      </c>
      <c r="H40" t="s">
        <v>33</v>
      </c>
      <c r="I40">
        <v>8</v>
      </c>
      <c r="J40" t="s">
        <v>34</v>
      </c>
      <c r="K40" t="s">
        <v>65</v>
      </c>
      <c r="L40">
        <v>9</v>
      </c>
      <c r="M40" t="s">
        <v>36</v>
      </c>
      <c r="O40" t="s">
        <v>37</v>
      </c>
      <c r="P40" t="s">
        <v>36</v>
      </c>
      <c r="Q40" t="s">
        <v>38</v>
      </c>
      <c r="R40" t="s">
        <v>80</v>
      </c>
      <c r="T40" t="s">
        <v>41</v>
      </c>
      <c r="U40" t="s">
        <v>41</v>
      </c>
      <c r="V40" t="s">
        <v>36</v>
      </c>
      <c r="W40" t="s">
        <v>42</v>
      </c>
      <c r="X40" t="s">
        <v>36</v>
      </c>
      <c r="Y40" t="s">
        <v>176</v>
      </c>
      <c r="Z40" t="s">
        <v>53</v>
      </c>
      <c r="AA40" t="s">
        <v>45</v>
      </c>
      <c r="AB40" t="s">
        <v>76</v>
      </c>
      <c r="AC40" t="s">
        <v>62</v>
      </c>
    </row>
    <row r="41" spans="1:30">
      <c r="A41" t="s">
        <v>258</v>
      </c>
      <c r="B41" t="s">
        <v>64</v>
      </c>
      <c r="C41" t="s">
        <v>31</v>
      </c>
      <c r="E41" t="s">
        <v>32</v>
      </c>
      <c r="F41" t="s">
        <v>155</v>
      </c>
      <c r="G41" t="s">
        <v>33</v>
      </c>
      <c r="H41" t="s">
        <v>33</v>
      </c>
      <c r="I41">
        <v>3</v>
      </c>
      <c r="J41" t="s">
        <v>34</v>
      </c>
      <c r="K41" t="s">
        <v>35</v>
      </c>
      <c r="M41" t="s">
        <v>66</v>
      </c>
      <c r="N41" t="s">
        <v>135</v>
      </c>
      <c r="O41" t="s">
        <v>37</v>
      </c>
      <c r="P41" t="s">
        <v>36</v>
      </c>
      <c r="Q41" t="s">
        <v>38</v>
      </c>
      <c r="R41" t="s">
        <v>123</v>
      </c>
      <c r="S41" t="s">
        <v>68</v>
      </c>
      <c r="T41" t="s">
        <v>41</v>
      </c>
      <c r="U41" t="s">
        <v>41</v>
      </c>
      <c r="V41" t="s">
        <v>36</v>
      </c>
      <c r="W41" t="s">
        <v>42</v>
      </c>
      <c r="X41" t="s">
        <v>36</v>
      </c>
      <c r="Y41" t="s">
        <v>88</v>
      </c>
      <c r="Z41" t="s">
        <v>53</v>
      </c>
      <c r="AA41" t="s">
        <v>45</v>
      </c>
      <c r="AB41" t="s">
        <v>125</v>
      </c>
      <c r="AC41" t="s">
        <v>62</v>
      </c>
    </row>
    <row r="42" spans="1:30">
      <c r="A42" t="s">
        <v>259</v>
      </c>
      <c r="B42" t="s">
        <v>64</v>
      </c>
      <c r="C42" t="s">
        <v>106</v>
      </c>
      <c r="E42" t="s">
        <v>58</v>
      </c>
      <c r="F42" t="s">
        <v>260</v>
      </c>
      <c r="G42" t="s">
        <v>33</v>
      </c>
      <c r="H42" t="s">
        <v>33</v>
      </c>
      <c r="I42">
        <v>5</v>
      </c>
      <c r="J42" t="s">
        <v>34</v>
      </c>
      <c r="K42" t="s">
        <v>65</v>
      </c>
      <c r="L42">
        <v>7</v>
      </c>
      <c r="M42" t="s">
        <v>66</v>
      </c>
      <c r="N42" t="s">
        <v>135</v>
      </c>
      <c r="O42" t="s">
        <v>37</v>
      </c>
      <c r="P42" t="s">
        <v>36</v>
      </c>
      <c r="Q42" t="s">
        <v>38</v>
      </c>
      <c r="R42" t="s">
        <v>123</v>
      </c>
      <c r="S42" t="s">
        <v>261</v>
      </c>
      <c r="T42" t="s">
        <v>41</v>
      </c>
      <c r="U42" t="s">
        <v>41</v>
      </c>
      <c r="V42" t="s">
        <v>36</v>
      </c>
      <c r="W42" t="s">
        <v>42</v>
      </c>
      <c r="X42" t="s">
        <v>36</v>
      </c>
      <c r="Y42" t="s">
        <v>93</v>
      </c>
      <c r="Z42" t="s">
        <v>44</v>
      </c>
      <c r="AA42" t="s">
        <v>45</v>
      </c>
      <c r="AB42" t="s">
        <v>46</v>
      </c>
      <c r="AC42" t="s">
        <v>84</v>
      </c>
    </row>
    <row r="43" spans="1:30">
      <c r="A43" t="s">
        <v>262</v>
      </c>
      <c r="B43" t="s">
        <v>148</v>
      </c>
      <c r="C43" t="s">
        <v>31</v>
      </c>
      <c r="E43" t="s">
        <v>58</v>
      </c>
      <c r="F43" t="s">
        <v>263</v>
      </c>
      <c r="G43" t="s">
        <v>33</v>
      </c>
      <c r="H43" t="s">
        <v>59</v>
      </c>
      <c r="M43" t="s">
        <v>36</v>
      </c>
      <c r="O43" t="s">
        <v>37</v>
      </c>
      <c r="P43" t="s">
        <v>36</v>
      </c>
      <c r="Q43" t="s">
        <v>38</v>
      </c>
      <c r="R43" t="s">
        <v>80</v>
      </c>
      <c r="T43" t="s">
        <v>69</v>
      </c>
      <c r="U43" t="s">
        <v>41</v>
      </c>
      <c r="V43" t="s">
        <v>36</v>
      </c>
      <c r="W43" t="s">
        <v>42</v>
      </c>
      <c r="X43" t="s">
        <v>36</v>
      </c>
      <c r="Y43" t="s">
        <v>264</v>
      </c>
      <c r="Z43" t="s">
        <v>44</v>
      </c>
      <c r="AA43" t="s">
        <v>45</v>
      </c>
      <c r="AB43" t="s">
        <v>265</v>
      </c>
      <c r="AC43" t="s">
        <v>266</v>
      </c>
    </row>
    <row r="44" spans="1:30">
      <c r="A44" t="s">
        <v>267</v>
      </c>
      <c r="B44" t="s">
        <v>86</v>
      </c>
      <c r="C44" t="s">
        <v>57</v>
      </c>
      <c r="E44" t="s">
        <v>32</v>
      </c>
      <c r="F44" t="s">
        <v>268</v>
      </c>
      <c r="G44" t="s">
        <v>59</v>
      </c>
      <c r="H44" t="s">
        <v>59</v>
      </c>
      <c r="M44" t="s">
        <v>36</v>
      </c>
      <c r="O44" t="s">
        <v>37</v>
      </c>
      <c r="P44" t="s">
        <v>36</v>
      </c>
      <c r="Q44" t="s">
        <v>50</v>
      </c>
      <c r="T44" t="s">
        <v>41</v>
      </c>
      <c r="U44" t="s">
        <v>41</v>
      </c>
      <c r="V44" t="s">
        <v>36</v>
      </c>
      <c r="W44" t="s">
        <v>42</v>
      </c>
      <c r="X44" t="s">
        <v>36</v>
      </c>
      <c r="Y44" t="s">
        <v>101</v>
      </c>
      <c r="Z44" t="s">
        <v>53</v>
      </c>
      <c r="AA44" t="s">
        <v>45</v>
      </c>
      <c r="AB44" t="s">
        <v>269</v>
      </c>
      <c r="AC44" t="s">
        <v>270</v>
      </c>
    </row>
    <row r="45" spans="1:30">
      <c r="A45" t="s">
        <v>271</v>
      </c>
      <c r="B45" t="s">
        <v>64</v>
      </c>
      <c r="C45" t="s">
        <v>31</v>
      </c>
      <c r="E45" t="s">
        <v>74</v>
      </c>
      <c r="F45" t="s">
        <v>272</v>
      </c>
      <c r="G45" t="s">
        <v>33</v>
      </c>
      <c r="H45" t="s">
        <v>33</v>
      </c>
      <c r="I45">
        <v>3</v>
      </c>
      <c r="J45" t="s">
        <v>34</v>
      </c>
      <c r="K45" t="s">
        <v>35</v>
      </c>
      <c r="M45" t="s">
        <v>36</v>
      </c>
      <c r="O45" t="s">
        <v>37</v>
      </c>
      <c r="P45" t="s">
        <v>66</v>
      </c>
      <c r="Q45" t="s">
        <v>50</v>
      </c>
      <c r="T45" t="s">
        <v>69</v>
      </c>
      <c r="U45" t="s">
        <v>69</v>
      </c>
      <c r="V45" t="s">
        <v>36</v>
      </c>
      <c r="W45" t="s">
        <v>273</v>
      </c>
      <c r="X45" t="s">
        <v>66</v>
      </c>
      <c r="Y45" t="s">
        <v>43</v>
      </c>
      <c r="Z45" t="s">
        <v>44</v>
      </c>
      <c r="AA45" t="s">
        <v>45</v>
      </c>
      <c r="AB45" t="s">
        <v>274</v>
      </c>
      <c r="AC45" t="s">
        <v>275</v>
      </c>
    </row>
    <row r="46" spans="1:30">
      <c r="A46" t="s">
        <v>276</v>
      </c>
      <c r="B46" t="s">
        <v>64</v>
      </c>
      <c r="C46" t="s">
        <v>31</v>
      </c>
      <c r="E46" t="s">
        <v>32</v>
      </c>
      <c r="F46" t="s">
        <v>117</v>
      </c>
      <c r="G46" t="s">
        <v>33</v>
      </c>
      <c r="H46" t="s">
        <v>33</v>
      </c>
      <c r="I46">
        <v>7</v>
      </c>
      <c r="J46" t="s">
        <v>34</v>
      </c>
      <c r="K46" t="s">
        <v>35</v>
      </c>
      <c r="M46" t="s">
        <v>36</v>
      </c>
      <c r="O46" t="s">
        <v>37</v>
      </c>
      <c r="P46" t="s">
        <v>66</v>
      </c>
      <c r="Q46" t="s">
        <v>38</v>
      </c>
      <c r="R46" t="s">
        <v>39</v>
      </c>
      <c r="S46" t="s">
        <v>277</v>
      </c>
      <c r="T46" t="s">
        <v>69</v>
      </c>
      <c r="U46" t="s">
        <v>41</v>
      </c>
      <c r="V46" t="s">
        <v>36</v>
      </c>
      <c r="W46" t="s">
        <v>145</v>
      </c>
      <c r="X46" t="s">
        <v>66</v>
      </c>
      <c r="Y46" t="s">
        <v>205</v>
      </c>
      <c r="Z46" t="s">
        <v>53</v>
      </c>
      <c r="AA46" t="s">
        <v>45</v>
      </c>
      <c r="AB46" t="s">
        <v>278</v>
      </c>
      <c r="AC46" t="s">
        <v>279</v>
      </c>
      <c r="AD46" t="s">
        <v>280</v>
      </c>
    </row>
    <row r="47" spans="1:30">
      <c r="A47" t="s">
        <v>281</v>
      </c>
      <c r="B47" t="s">
        <v>240</v>
      </c>
      <c r="C47" t="s">
        <v>31</v>
      </c>
      <c r="E47" t="s">
        <v>32</v>
      </c>
      <c r="F47" t="s">
        <v>128</v>
      </c>
      <c r="G47" t="s">
        <v>33</v>
      </c>
      <c r="H47" t="s">
        <v>33</v>
      </c>
      <c r="I47">
        <v>3</v>
      </c>
      <c r="J47" t="s">
        <v>99</v>
      </c>
      <c r="K47" t="s">
        <v>65</v>
      </c>
      <c r="L47">
        <v>3</v>
      </c>
      <c r="M47" t="s">
        <v>36</v>
      </c>
      <c r="O47" t="s">
        <v>37</v>
      </c>
      <c r="P47" t="s">
        <v>36</v>
      </c>
      <c r="Q47" t="s">
        <v>38</v>
      </c>
      <c r="R47" t="s">
        <v>123</v>
      </c>
      <c r="T47" t="s">
        <v>41</v>
      </c>
      <c r="U47" t="s">
        <v>41</v>
      </c>
      <c r="V47" t="s">
        <v>36</v>
      </c>
      <c r="W47" t="s">
        <v>42</v>
      </c>
      <c r="X47" t="s">
        <v>36</v>
      </c>
      <c r="Y47" t="s">
        <v>101</v>
      </c>
      <c r="Z47" t="s">
        <v>44</v>
      </c>
      <c r="AA47" t="s">
        <v>54</v>
      </c>
      <c r="AB47" t="s">
        <v>199</v>
      </c>
      <c r="AC47" t="s">
        <v>62</v>
      </c>
    </row>
    <row r="48" spans="1:30">
      <c r="A48" t="s">
        <v>282</v>
      </c>
      <c r="B48" t="s">
        <v>226</v>
      </c>
      <c r="C48" t="s">
        <v>98</v>
      </c>
      <c r="E48" t="s">
        <v>32</v>
      </c>
      <c r="F48" t="s">
        <v>117</v>
      </c>
      <c r="G48" t="s">
        <v>33</v>
      </c>
      <c r="H48" t="s">
        <v>33</v>
      </c>
      <c r="J48" t="s">
        <v>99</v>
      </c>
      <c r="K48" t="s">
        <v>35</v>
      </c>
      <c r="M48" t="s">
        <v>66</v>
      </c>
      <c r="O48" t="s">
        <v>37</v>
      </c>
      <c r="P48" t="s">
        <v>36</v>
      </c>
      <c r="Q48" t="s">
        <v>50</v>
      </c>
      <c r="T48" t="s">
        <v>69</v>
      </c>
      <c r="U48" t="s">
        <v>69</v>
      </c>
      <c r="V48" t="s">
        <v>36</v>
      </c>
      <c r="W48" t="s">
        <v>51</v>
      </c>
      <c r="X48" t="s">
        <v>36</v>
      </c>
      <c r="Y48" t="s">
        <v>88</v>
      </c>
      <c r="Z48" t="s">
        <v>44</v>
      </c>
      <c r="AA48" t="s">
        <v>45</v>
      </c>
      <c r="AB48" t="s">
        <v>283</v>
      </c>
      <c r="AC48" t="s">
        <v>284</v>
      </c>
    </row>
    <row r="49" spans="1:29">
      <c r="A49" t="s">
        <v>285</v>
      </c>
      <c r="B49" t="s">
        <v>286</v>
      </c>
      <c r="C49" t="s">
        <v>31</v>
      </c>
      <c r="E49" t="s">
        <v>58</v>
      </c>
      <c r="F49" t="s">
        <v>247</v>
      </c>
      <c r="G49" t="s">
        <v>33</v>
      </c>
      <c r="H49" t="s">
        <v>33</v>
      </c>
      <c r="I49">
        <v>3</v>
      </c>
      <c r="J49" t="s">
        <v>34</v>
      </c>
      <c r="K49" t="s">
        <v>35</v>
      </c>
      <c r="M49" t="s">
        <v>66</v>
      </c>
      <c r="N49" t="s">
        <v>287</v>
      </c>
      <c r="O49" t="s">
        <v>37</v>
      </c>
      <c r="P49" t="s">
        <v>36</v>
      </c>
      <c r="Q49" t="s">
        <v>38</v>
      </c>
      <c r="R49" t="s">
        <v>123</v>
      </c>
      <c r="S49" t="s">
        <v>288</v>
      </c>
      <c r="T49" t="s">
        <v>69</v>
      </c>
      <c r="U49" t="s">
        <v>41</v>
      </c>
      <c r="V49" t="s">
        <v>36</v>
      </c>
      <c r="W49" t="s">
        <v>51</v>
      </c>
      <c r="X49" t="s">
        <v>36</v>
      </c>
      <c r="Y49" t="s">
        <v>93</v>
      </c>
      <c r="Z49" t="s">
        <v>44</v>
      </c>
      <c r="AA49" t="s">
        <v>45</v>
      </c>
      <c r="AB49" t="s">
        <v>76</v>
      </c>
      <c r="AC49" t="s">
        <v>289</v>
      </c>
    </row>
    <row r="50" spans="1:29">
      <c r="A50" t="s">
        <v>290</v>
      </c>
      <c r="B50" t="s">
        <v>86</v>
      </c>
      <c r="C50" t="s">
        <v>106</v>
      </c>
      <c r="E50" t="s">
        <v>58</v>
      </c>
      <c r="F50" t="s">
        <v>291</v>
      </c>
      <c r="G50" t="s">
        <v>33</v>
      </c>
      <c r="H50" t="s">
        <v>33</v>
      </c>
      <c r="I50">
        <v>5</v>
      </c>
      <c r="J50" t="s">
        <v>34</v>
      </c>
      <c r="K50" t="s">
        <v>35</v>
      </c>
      <c r="M50" t="s">
        <v>66</v>
      </c>
      <c r="N50" t="s">
        <v>292</v>
      </c>
      <c r="O50" t="s">
        <v>108</v>
      </c>
      <c r="P50" t="s">
        <v>36</v>
      </c>
      <c r="Q50" t="s">
        <v>38</v>
      </c>
      <c r="R50" t="s">
        <v>80</v>
      </c>
      <c r="S50" t="s">
        <v>293</v>
      </c>
      <c r="T50" t="s">
        <v>41</v>
      </c>
      <c r="U50" t="s">
        <v>41</v>
      </c>
      <c r="V50" t="s">
        <v>36</v>
      </c>
      <c r="W50" t="s">
        <v>42</v>
      </c>
      <c r="X50" t="s">
        <v>36</v>
      </c>
      <c r="Y50" t="s">
        <v>109</v>
      </c>
      <c r="Z50" t="s">
        <v>53</v>
      </c>
      <c r="AA50" t="s">
        <v>45</v>
      </c>
      <c r="AB50" t="s">
        <v>216</v>
      </c>
      <c r="AC50" t="s">
        <v>294</v>
      </c>
    </row>
    <row r="51" spans="1:29">
      <c r="A51" t="s">
        <v>295</v>
      </c>
      <c r="B51" t="s">
        <v>64</v>
      </c>
      <c r="C51" t="s">
        <v>106</v>
      </c>
      <c r="E51" t="s">
        <v>32</v>
      </c>
      <c r="F51" t="s">
        <v>107</v>
      </c>
      <c r="G51" t="s">
        <v>33</v>
      </c>
      <c r="H51" t="s">
        <v>33</v>
      </c>
      <c r="I51">
        <v>8</v>
      </c>
      <c r="J51" t="s">
        <v>99</v>
      </c>
      <c r="K51" t="s">
        <v>35</v>
      </c>
      <c r="M51" t="s">
        <v>66</v>
      </c>
      <c r="O51" t="s">
        <v>37</v>
      </c>
      <c r="P51" t="s">
        <v>36</v>
      </c>
      <c r="Q51" t="s">
        <v>68</v>
      </c>
      <c r="T51" t="s">
        <v>41</v>
      </c>
      <c r="U51" t="s">
        <v>41</v>
      </c>
      <c r="V51" t="s">
        <v>36</v>
      </c>
      <c r="W51" t="s">
        <v>42</v>
      </c>
      <c r="X51" t="s">
        <v>36</v>
      </c>
      <c r="Y51" t="s">
        <v>75</v>
      </c>
      <c r="Z51" t="s">
        <v>53</v>
      </c>
      <c r="AA51" t="s">
        <v>54</v>
      </c>
      <c r="AB51" t="s">
        <v>76</v>
      </c>
      <c r="AC51" t="s">
        <v>62</v>
      </c>
    </row>
    <row r="52" spans="1:29">
      <c r="A52" t="s">
        <v>296</v>
      </c>
      <c r="B52" t="s">
        <v>208</v>
      </c>
      <c r="C52" t="s">
        <v>297</v>
      </c>
      <c r="E52" t="s">
        <v>32</v>
      </c>
      <c r="F52" t="s">
        <v>247</v>
      </c>
      <c r="G52" t="s">
        <v>33</v>
      </c>
      <c r="H52" t="s">
        <v>33</v>
      </c>
      <c r="I52">
        <v>10</v>
      </c>
      <c r="J52" t="s">
        <v>99</v>
      </c>
      <c r="K52" t="s">
        <v>65</v>
      </c>
      <c r="L52">
        <v>2</v>
      </c>
      <c r="M52" t="s">
        <v>66</v>
      </c>
      <c r="N52" t="s">
        <v>298</v>
      </c>
      <c r="O52" t="s">
        <v>37</v>
      </c>
      <c r="P52" t="s">
        <v>66</v>
      </c>
      <c r="Q52" t="s">
        <v>38</v>
      </c>
      <c r="R52" t="s">
        <v>80</v>
      </c>
      <c r="S52" t="s">
        <v>299</v>
      </c>
      <c r="T52" t="s">
        <v>41</v>
      </c>
      <c r="U52" t="s">
        <v>41</v>
      </c>
      <c r="V52" t="s">
        <v>36</v>
      </c>
      <c r="W52" t="s">
        <v>42</v>
      </c>
      <c r="X52" t="s">
        <v>36</v>
      </c>
      <c r="Y52" t="s">
        <v>300</v>
      </c>
      <c r="Z52" t="s">
        <v>53</v>
      </c>
      <c r="AA52" t="s">
        <v>45</v>
      </c>
    </row>
    <row r="53" spans="1:29">
      <c r="A53" t="s">
        <v>301</v>
      </c>
      <c r="B53" t="s">
        <v>64</v>
      </c>
      <c r="C53" t="s">
        <v>31</v>
      </c>
      <c r="E53" t="s">
        <v>58</v>
      </c>
      <c r="F53" t="s">
        <v>128</v>
      </c>
      <c r="G53" t="s">
        <v>33</v>
      </c>
      <c r="H53" t="s">
        <v>33</v>
      </c>
      <c r="I53">
        <v>8</v>
      </c>
      <c r="J53" t="s">
        <v>68</v>
      </c>
      <c r="K53" t="s">
        <v>65</v>
      </c>
      <c r="L53">
        <v>8</v>
      </c>
      <c r="M53" t="s">
        <v>36</v>
      </c>
      <c r="O53" t="s">
        <v>37</v>
      </c>
      <c r="P53" t="s">
        <v>36</v>
      </c>
      <c r="Q53" t="s">
        <v>38</v>
      </c>
      <c r="R53" t="s">
        <v>193</v>
      </c>
      <c r="S53" t="s">
        <v>302</v>
      </c>
      <c r="T53" t="s">
        <v>41</v>
      </c>
      <c r="U53" t="s">
        <v>41</v>
      </c>
      <c r="V53" t="s">
        <v>36</v>
      </c>
      <c r="W53" t="s">
        <v>42</v>
      </c>
      <c r="X53" t="s">
        <v>36</v>
      </c>
      <c r="Y53" t="s">
        <v>88</v>
      </c>
      <c r="Z53" t="s">
        <v>53</v>
      </c>
      <c r="AA53" t="s">
        <v>45</v>
      </c>
      <c r="AB53" t="s">
        <v>226</v>
      </c>
      <c r="AC53" t="s">
        <v>217</v>
      </c>
    </row>
    <row r="54" spans="1:29">
      <c r="A54" t="s">
        <v>303</v>
      </c>
      <c r="B54" t="s">
        <v>64</v>
      </c>
      <c r="C54" t="s">
        <v>57</v>
      </c>
      <c r="E54" t="s">
        <v>32</v>
      </c>
      <c r="F54" t="s">
        <v>68</v>
      </c>
      <c r="G54" t="s">
        <v>33</v>
      </c>
      <c r="H54" t="s">
        <v>33</v>
      </c>
      <c r="J54" t="s">
        <v>34</v>
      </c>
      <c r="K54" t="s">
        <v>65</v>
      </c>
      <c r="M54" t="s">
        <v>36</v>
      </c>
      <c r="O54" t="s">
        <v>37</v>
      </c>
      <c r="P54" t="s">
        <v>36</v>
      </c>
      <c r="Q54" t="s">
        <v>38</v>
      </c>
      <c r="R54" t="s">
        <v>123</v>
      </c>
      <c r="T54" t="s">
        <v>41</v>
      </c>
      <c r="U54" t="s">
        <v>41</v>
      </c>
      <c r="V54" t="s">
        <v>36</v>
      </c>
      <c r="W54" t="s">
        <v>42</v>
      </c>
      <c r="X54" t="s">
        <v>36</v>
      </c>
      <c r="Y54" t="s">
        <v>304</v>
      </c>
      <c r="Z54" t="s">
        <v>53</v>
      </c>
      <c r="AA54" t="s">
        <v>45</v>
      </c>
      <c r="AB54" t="s">
        <v>71</v>
      </c>
      <c r="AC54" t="s">
        <v>305</v>
      </c>
    </row>
    <row r="55" spans="1:29">
      <c r="A55" t="s">
        <v>306</v>
      </c>
      <c r="B55" t="s">
        <v>86</v>
      </c>
      <c r="C55" t="s">
        <v>57</v>
      </c>
      <c r="E55" t="s">
        <v>74</v>
      </c>
      <c r="F55" t="s">
        <v>117</v>
      </c>
      <c r="G55" t="s">
        <v>33</v>
      </c>
      <c r="H55" t="s">
        <v>33</v>
      </c>
      <c r="I55">
        <v>8</v>
      </c>
      <c r="J55" t="s">
        <v>307</v>
      </c>
      <c r="K55" t="s">
        <v>65</v>
      </c>
      <c r="L55">
        <v>9</v>
      </c>
      <c r="M55" t="s">
        <v>66</v>
      </c>
      <c r="N55" t="s">
        <v>308</v>
      </c>
      <c r="O55" t="s">
        <v>37</v>
      </c>
      <c r="P55" t="s">
        <v>36</v>
      </c>
      <c r="Q55" t="s">
        <v>38</v>
      </c>
      <c r="R55" t="s">
        <v>123</v>
      </c>
      <c r="S55" t="s">
        <v>309</v>
      </c>
      <c r="T55" t="s">
        <v>41</v>
      </c>
      <c r="U55" t="s">
        <v>41</v>
      </c>
      <c r="V55" t="s">
        <v>36</v>
      </c>
      <c r="W55" t="s">
        <v>42</v>
      </c>
      <c r="X55" t="s">
        <v>36</v>
      </c>
      <c r="Y55" t="s">
        <v>310</v>
      </c>
      <c r="Z55" t="s">
        <v>53</v>
      </c>
      <c r="AA55" t="s">
        <v>45</v>
      </c>
      <c r="AB55" t="s">
        <v>269</v>
      </c>
      <c r="AC55" t="s">
        <v>47</v>
      </c>
    </row>
    <row r="56" spans="1:29">
      <c r="A56" t="s">
        <v>311</v>
      </c>
      <c r="B56" t="s">
        <v>132</v>
      </c>
      <c r="C56" t="s">
        <v>31</v>
      </c>
      <c r="E56" t="s">
        <v>74</v>
      </c>
      <c r="F56" t="s">
        <v>68</v>
      </c>
      <c r="G56" t="s">
        <v>33</v>
      </c>
      <c r="H56" t="s">
        <v>33</v>
      </c>
      <c r="I56">
        <v>9</v>
      </c>
      <c r="J56" t="s">
        <v>34</v>
      </c>
      <c r="K56" t="s">
        <v>35</v>
      </c>
      <c r="M56" t="s">
        <v>36</v>
      </c>
      <c r="O56" t="s">
        <v>37</v>
      </c>
      <c r="P56" t="s">
        <v>36</v>
      </c>
      <c r="Q56" t="s">
        <v>38</v>
      </c>
      <c r="R56" t="s">
        <v>80</v>
      </c>
      <c r="S56" t="s">
        <v>312</v>
      </c>
      <c r="T56" t="s">
        <v>69</v>
      </c>
      <c r="U56" t="s">
        <v>69</v>
      </c>
      <c r="V56" t="s">
        <v>36</v>
      </c>
      <c r="W56" t="s">
        <v>273</v>
      </c>
      <c r="X56" t="s">
        <v>36</v>
      </c>
      <c r="Y56" t="s">
        <v>109</v>
      </c>
      <c r="Z56" t="s">
        <v>44</v>
      </c>
      <c r="AA56" t="s">
        <v>45</v>
      </c>
      <c r="AB56" t="s">
        <v>61</v>
      </c>
      <c r="AC56" t="s">
        <v>313</v>
      </c>
    </row>
    <row r="57" spans="1:29">
      <c r="A57" t="s">
        <v>314</v>
      </c>
      <c r="B57" t="s">
        <v>64</v>
      </c>
      <c r="C57" t="s">
        <v>31</v>
      </c>
      <c r="E57" t="s">
        <v>32</v>
      </c>
      <c r="F57" t="s">
        <v>315</v>
      </c>
      <c r="G57" t="s">
        <v>33</v>
      </c>
      <c r="H57" t="s">
        <v>33</v>
      </c>
      <c r="I57">
        <v>9</v>
      </c>
      <c r="J57" t="s">
        <v>34</v>
      </c>
      <c r="K57" t="s">
        <v>35</v>
      </c>
      <c r="M57" t="s">
        <v>36</v>
      </c>
      <c r="O57" t="s">
        <v>37</v>
      </c>
      <c r="P57" t="s">
        <v>36</v>
      </c>
      <c r="Q57" t="s">
        <v>50</v>
      </c>
      <c r="T57" t="s">
        <v>69</v>
      </c>
      <c r="U57" t="s">
        <v>41</v>
      </c>
      <c r="V57" t="s">
        <v>36</v>
      </c>
      <c r="W57" t="s">
        <v>42</v>
      </c>
      <c r="X57" t="s">
        <v>36</v>
      </c>
      <c r="Y57" t="s">
        <v>300</v>
      </c>
      <c r="Z57" t="s">
        <v>53</v>
      </c>
      <c r="AA57" t="s">
        <v>45</v>
      </c>
      <c r="AB57" t="s">
        <v>71</v>
      </c>
      <c r="AC57" t="s">
        <v>275</v>
      </c>
    </row>
    <row r="58" spans="1:29">
      <c r="A58" t="s">
        <v>316</v>
      </c>
      <c r="B58" t="s">
        <v>208</v>
      </c>
      <c r="C58" t="s">
        <v>133</v>
      </c>
      <c r="E58" t="s">
        <v>32</v>
      </c>
      <c r="F58" t="s">
        <v>247</v>
      </c>
      <c r="G58" t="s">
        <v>33</v>
      </c>
      <c r="H58" t="s">
        <v>33</v>
      </c>
      <c r="I58">
        <v>2</v>
      </c>
      <c r="J58" t="s">
        <v>99</v>
      </c>
      <c r="K58" t="s">
        <v>113</v>
      </c>
      <c r="M58" t="s">
        <v>66</v>
      </c>
      <c r="N58" t="s">
        <v>317</v>
      </c>
      <c r="O58" t="s">
        <v>37</v>
      </c>
      <c r="P58" t="s">
        <v>66</v>
      </c>
      <c r="Q58" t="s">
        <v>50</v>
      </c>
      <c r="T58" t="s">
        <v>69</v>
      </c>
      <c r="U58" t="s">
        <v>69</v>
      </c>
      <c r="V58" t="s">
        <v>36</v>
      </c>
      <c r="W58" t="s">
        <v>318</v>
      </c>
      <c r="X58" t="s">
        <v>36</v>
      </c>
      <c r="Y58" t="s">
        <v>152</v>
      </c>
      <c r="Z58" t="s">
        <v>44</v>
      </c>
      <c r="AA58" t="s">
        <v>45</v>
      </c>
      <c r="AB58" t="s">
        <v>319</v>
      </c>
      <c r="AC58" t="s">
        <v>62</v>
      </c>
    </row>
    <row r="59" spans="1:29">
      <c r="A59" t="s">
        <v>320</v>
      </c>
      <c r="B59" t="s">
        <v>64</v>
      </c>
      <c r="C59" t="s">
        <v>57</v>
      </c>
      <c r="E59" t="s">
        <v>58</v>
      </c>
      <c r="F59" t="s">
        <v>321</v>
      </c>
      <c r="G59" t="s">
        <v>33</v>
      </c>
      <c r="H59" t="s">
        <v>33</v>
      </c>
      <c r="I59">
        <v>9</v>
      </c>
      <c r="J59" t="s">
        <v>322</v>
      </c>
      <c r="K59" t="s">
        <v>322</v>
      </c>
      <c r="M59" t="s">
        <v>66</v>
      </c>
      <c r="N59" t="s">
        <v>323</v>
      </c>
      <c r="O59" t="s">
        <v>37</v>
      </c>
      <c r="P59" t="s">
        <v>36</v>
      </c>
      <c r="Q59" t="s">
        <v>50</v>
      </c>
      <c r="T59" t="s">
        <v>41</v>
      </c>
      <c r="U59" t="s">
        <v>41</v>
      </c>
      <c r="V59" t="s">
        <v>36</v>
      </c>
      <c r="W59" t="s">
        <v>42</v>
      </c>
      <c r="X59" t="s">
        <v>36</v>
      </c>
      <c r="Y59" t="s">
        <v>324</v>
      </c>
      <c r="Z59" t="s">
        <v>53</v>
      </c>
      <c r="AA59" t="s">
        <v>54</v>
      </c>
      <c r="AB59" t="s">
        <v>71</v>
      </c>
      <c r="AC59" t="s">
        <v>266</v>
      </c>
    </row>
    <row r="60" spans="1:29">
      <c r="A60" t="s">
        <v>325</v>
      </c>
      <c r="B60" t="s">
        <v>64</v>
      </c>
      <c r="C60" t="s">
        <v>31</v>
      </c>
      <c r="E60" t="s">
        <v>32</v>
      </c>
      <c r="F60" t="s">
        <v>140</v>
      </c>
      <c r="G60" t="s">
        <v>33</v>
      </c>
      <c r="H60" t="s">
        <v>33</v>
      </c>
      <c r="I60">
        <v>9</v>
      </c>
      <c r="J60" t="s">
        <v>34</v>
      </c>
      <c r="K60" t="s">
        <v>35</v>
      </c>
      <c r="M60" t="s">
        <v>66</v>
      </c>
      <c r="N60" t="s">
        <v>326</v>
      </c>
      <c r="O60" t="s">
        <v>37</v>
      </c>
      <c r="P60" t="s">
        <v>36</v>
      </c>
      <c r="Q60" t="s">
        <v>50</v>
      </c>
      <c r="T60" t="s">
        <v>41</v>
      </c>
      <c r="U60" t="s">
        <v>41</v>
      </c>
      <c r="V60" t="s">
        <v>36</v>
      </c>
      <c r="W60" t="s">
        <v>42</v>
      </c>
      <c r="X60" t="s">
        <v>36</v>
      </c>
      <c r="Y60" t="s">
        <v>205</v>
      </c>
      <c r="Z60" t="s">
        <v>53</v>
      </c>
      <c r="AA60" t="s">
        <v>54</v>
      </c>
      <c r="AB60" t="s">
        <v>61</v>
      </c>
      <c r="AC60" t="s">
        <v>47</v>
      </c>
    </row>
    <row r="61" spans="1:29">
      <c r="A61" t="s">
        <v>327</v>
      </c>
      <c r="B61" t="s">
        <v>328</v>
      </c>
      <c r="C61" t="s">
        <v>31</v>
      </c>
      <c r="E61" t="s">
        <v>32</v>
      </c>
      <c r="F61" t="s">
        <v>329</v>
      </c>
      <c r="G61" t="s">
        <v>33</v>
      </c>
      <c r="H61" t="s">
        <v>33</v>
      </c>
      <c r="I61">
        <v>8</v>
      </c>
      <c r="J61" t="s">
        <v>34</v>
      </c>
      <c r="K61" t="s">
        <v>35</v>
      </c>
      <c r="M61" t="s">
        <v>36</v>
      </c>
      <c r="O61" t="s">
        <v>37</v>
      </c>
      <c r="P61" t="s">
        <v>36</v>
      </c>
      <c r="Q61" t="s">
        <v>38</v>
      </c>
      <c r="R61" t="s">
        <v>39</v>
      </c>
      <c r="S61" t="s">
        <v>330</v>
      </c>
      <c r="T61" t="s">
        <v>41</v>
      </c>
      <c r="U61" t="s">
        <v>41</v>
      </c>
      <c r="V61" t="s">
        <v>36</v>
      </c>
      <c r="W61" t="s">
        <v>42</v>
      </c>
      <c r="X61" t="s">
        <v>36</v>
      </c>
      <c r="Y61" t="s">
        <v>176</v>
      </c>
      <c r="Z61" t="s">
        <v>53</v>
      </c>
      <c r="AA61" t="s">
        <v>54</v>
      </c>
      <c r="AB61" t="s">
        <v>166</v>
      </c>
      <c r="AC61" t="s">
        <v>47</v>
      </c>
    </row>
    <row r="62" spans="1:29">
      <c r="A62" t="s">
        <v>331</v>
      </c>
      <c r="B62" t="s">
        <v>30</v>
      </c>
      <c r="C62" t="s">
        <v>98</v>
      </c>
      <c r="E62" t="s">
        <v>332</v>
      </c>
      <c r="F62" t="s">
        <v>247</v>
      </c>
      <c r="G62" t="s">
        <v>33</v>
      </c>
      <c r="H62" t="s">
        <v>33</v>
      </c>
      <c r="I62">
        <v>9</v>
      </c>
      <c r="J62" t="s">
        <v>99</v>
      </c>
      <c r="K62" t="s">
        <v>65</v>
      </c>
      <c r="L62">
        <v>8</v>
      </c>
      <c r="M62" t="s">
        <v>66</v>
      </c>
      <c r="N62" t="s">
        <v>333</v>
      </c>
      <c r="O62" t="s">
        <v>37</v>
      </c>
      <c r="P62" t="s">
        <v>36</v>
      </c>
      <c r="Q62" t="s">
        <v>50</v>
      </c>
      <c r="T62" t="s">
        <v>69</v>
      </c>
      <c r="U62" t="s">
        <v>41</v>
      </c>
      <c r="V62" t="s">
        <v>36</v>
      </c>
      <c r="W62" t="s">
        <v>51</v>
      </c>
      <c r="X62" t="s">
        <v>66</v>
      </c>
      <c r="Y62" t="s">
        <v>334</v>
      </c>
      <c r="Z62" t="s">
        <v>44</v>
      </c>
      <c r="AA62" t="s">
        <v>45</v>
      </c>
      <c r="AB62" t="s">
        <v>335</v>
      </c>
      <c r="AC62" t="s">
        <v>336</v>
      </c>
    </row>
    <row r="63" spans="1:29">
      <c r="A63" t="s">
        <v>337</v>
      </c>
      <c r="B63" t="s">
        <v>208</v>
      </c>
      <c r="C63" t="s">
        <v>31</v>
      </c>
      <c r="E63" t="s">
        <v>32</v>
      </c>
      <c r="F63" t="s">
        <v>338</v>
      </c>
      <c r="G63" t="s">
        <v>33</v>
      </c>
      <c r="H63" t="s">
        <v>33</v>
      </c>
      <c r="I63">
        <v>7</v>
      </c>
      <c r="J63" t="s">
        <v>34</v>
      </c>
      <c r="K63" t="s">
        <v>35</v>
      </c>
      <c r="M63" t="s">
        <v>36</v>
      </c>
      <c r="O63" t="s">
        <v>37</v>
      </c>
      <c r="P63" t="s">
        <v>36</v>
      </c>
      <c r="Q63" t="s">
        <v>38</v>
      </c>
      <c r="R63" t="s">
        <v>39</v>
      </c>
      <c r="S63" t="s">
        <v>339</v>
      </c>
      <c r="T63" t="s">
        <v>69</v>
      </c>
      <c r="U63" t="s">
        <v>41</v>
      </c>
      <c r="V63" t="s">
        <v>36</v>
      </c>
      <c r="W63" t="s">
        <v>273</v>
      </c>
      <c r="X63" t="s">
        <v>66</v>
      </c>
      <c r="Y63" t="s">
        <v>340</v>
      </c>
      <c r="Z63" t="s">
        <v>44</v>
      </c>
      <c r="AA63" t="s">
        <v>188</v>
      </c>
      <c r="AB63" t="s">
        <v>153</v>
      </c>
      <c r="AC63" t="s">
        <v>341</v>
      </c>
    </row>
    <row r="64" spans="1:29">
      <c r="A64" t="s">
        <v>342</v>
      </c>
      <c r="B64" t="s">
        <v>148</v>
      </c>
      <c r="C64" t="s">
        <v>226</v>
      </c>
      <c r="E64" t="s">
        <v>32</v>
      </c>
      <c r="F64" t="s">
        <v>140</v>
      </c>
      <c r="G64" t="s">
        <v>33</v>
      </c>
      <c r="H64" t="s">
        <v>33</v>
      </c>
      <c r="I64">
        <v>8</v>
      </c>
      <c r="J64" t="s">
        <v>92</v>
      </c>
      <c r="K64" t="s">
        <v>35</v>
      </c>
      <c r="M64" t="s">
        <v>66</v>
      </c>
      <c r="N64" t="s">
        <v>343</v>
      </c>
      <c r="O64" t="s">
        <v>37</v>
      </c>
      <c r="P64" t="s">
        <v>36</v>
      </c>
      <c r="Q64" t="s">
        <v>50</v>
      </c>
      <c r="T64" t="s">
        <v>41</v>
      </c>
      <c r="U64" t="s">
        <v>41</v>
      </c>
      <c r="V64" t="s">
        <v>36</v>
      </c>
      <c r="W64" t="s">
        <v>42</v>
      </c>
      <c r="X64" t="s">
        <v>36</v>
      </c>
      <c r="Y64" t="s">
        <v>344</v>
      </c>
      <c r="Z64" t="s">
        <v>44</v>
      </c>
      <c r="AA64" t="s">
        <v>45</v>
      </c>
      <c r="AB64" t="s">
        <v>71</v>
      </c>
    </row>
    <row r="65" spans="1:30">
      <c r="A65" t="s">
        <v>345</v>
      </c>
      <c r="B65" t="s">
        <v>64</v>
      </c>
      <c r="C65" t="s">
        <v>133</v>
      </c>
      <c r="E65" t="s">
        <v>32</v>
      </c>
      <c r="F65" t="s">
        <v>329</v>
      </c>
      <c r="G65" t="s">
        <v>33</v>
      </c>
      <c r="H65" t="s">
        <v>33</v>
      </c>
      <c r="I65">
        <v>3</v>
      </c>
      <c r="J65" t="s">
        <v>346</v>
      </c>
      <c r="K65" t="s">
        <v>347</v>
      </c>
      <c r="M65" t="s">
        <v>66</v>
      </c>
      <c r="N65" t="s">
        <v>348</v>
      </c>
      <c r="O65" t="s">
        <v>37</v>
      </c>
      <c r="P65" t="s">
        <v>36</v>
      </c>
      <c r="Q65" t="s">
        <v>38</v>
      </c>
      <c r="R65" t="s">
        <v>80</v>
      </c>
      <c r="S65" t="s">
        <v>349</v>
      </c>
      <c r="T65" t="s">
        <v>69</v>
      </c>
      <c r="U65" t="s">
        <v>41</v>
      </c>
      <c r="V65" t="s">
        <v>36</v>
      </c>
      <c r="W65" t="s">
        <v>42</v>
      </c>
      <c r="X65" t="s">
        <v>36</v>
      </c>
      <c r="Y65" t="s">
        <v>350</v>
      </c>
      <c r="Z65" t="s">
        <v>53</v>
      </c>
      <c r="AA65" t="s">
        <v>45</v>
      </c>
      <c r="AB65" t="s">
        <v>351</v>
      </c>
      <c r="AC65" t="s">
        <v>146</v>
      </c>
      <c r="AD65" t="s">
        <v>432</v>
      </c>
    </row>
    <row r="67" spans="1:30">
      <c r="A67" t="s">
        <v>352</v>
      </c>
      <c r="B67" t="s">
        <v>64</v>
      </c>
      <c r="C67" t="s">
        <v>31</v>
      </c>
      <c r="E67" t="s">
        <v>58</v>
      </c>
      <c r="F67" t="s">
        <v>140</v>
      </c>
      <c r="G67" t="s">
        <v>33</v>
      </c>
      <c r="H67" t="s">
        <v>33</v>
      </c>
      <c r="I67">
        <v>9</v>
      </c>
      <c r="J67" t="s">
        <v>34</v>
      </c>
      <c r="K67" t="s">
        <v>65</v>
      </c>
      <c r="L67">
        <v>9</v>
      </c>
      <c r="M67" t="s">
        <v>36</v>
      </c>
      <c r="O67" t="s">
        <v>37</v>
      </c>
      <c r="P67" t="s">
        <v>36</v>
      </c>
      <c r="Q67" t="s">
        <v>50</v>
      </c>
      <c r="T67" t="s">
        <v>69</v>
      </c>
      <c r="U67" t="s">
        <v>41</v>
      </c>
      <c r="V67" t="s">
        <v>36</v>
      </c>
      <c r="W67" t="s">
        <v>42</v>
      </c>
      <c r="X67" t="s">
        <v>66</v>
      </c>
      <c r="Y67" t="s">
        <v>82</v>
      </c>
      <c r="Z67" t="s">
        <v>53</v>
      </c>
      <c r="AA67" t="s">
        <v>45</v>
      </c>
      <c r="AB67" t="s">
        <v>269</v>
      </c>
      <c r="AC67" t="s">
        <v>103</v>
      </c>
    </row>
    <row r="68" spans="1:30">
      <c r="A68" t="s">
        <v>353</v>
      </c>
      <c r="B68" t="s">
        <v>64</v>
      </c>
      <c r="C68" t="s">
        <v>31</v>
      </c>
      <c r="E68" t="s">
        <v>32</v>
      </c>
      <c r="F68" t="s">
        <v>128</v>
      </c>
      <c r="G68" t="s">
        <v>33</v>
      </c>
      <c r="H68" t="s">
        <v>33</v>
      </c>
      <c r="I68">
        <v>9</v>
      </c>
      <c r="J68" t="s">
        <v>92</v>
      </c>
      <c r="K68" t="s">
        <v>35</v>
      </c>
      <c r="M68" t="s">
        <v>66</v>
      </c>
      <c r="N68" t="s">
        <v>434</v>
      </c>
      <c r="O68" t="s">
        <v>37</v>
      </c>
      <c r="P68" t="s">
        <v>36</v>
      </c>
      <c r="Q68" t="s">
        <v>38</v>
      </c>
      <c r="R68" t="s">
        <v>123</v>
      </c>
      <c r="S68" t="s">
        <v>354</v>
      </c>
      <c r="T68" t="s">
        <v>69</v>
      </c>
      <c r="U68" t="s">
        <v>69</v>
      </c>
      <c r="V68" t="s">
        <v>66</v>
      </c>
      <c r="W68" t="s">
        <v>42</v>
      </c>
      <c r="X68" t="s">
        <v>66</v>
      </c>
      <c r="Y68" t="s">
        <v>176</v>
      </c>
      <c r="Z68" t="s">
        <v>44</v>
      </c>
      <c r="AA68" t="s">
        <v>45</v>
      </c>
      <c r="AB68" t="s">
        <v>55</v>
      </c>
      <c r="AC68" t="s">
        <v>62</v>
      </c>
    </row>
    <row r="70" spans="1:30">
      <c r="A70" t="s">
        <v>355</v>
      </c>
      <c r="B70" t="s">
        <v>64</v>
      </c>
      <c r="C70" t="s">
        <v>106</v>
      </c>
      <c r="E70" t="s">
        <v>32</v>
      </c>
      <c r="F70" t="s">
        <v>356</v>
      </c>
      <c r="G70" t="s">
        <v>33</v>
      </c>
      <c r="H70" t="s">
        <v>33</v>
      </c>
      <c r="I70">
        <v>8</v>
      </c>
      <c r="J70" t="s">
        <v>34</v>
      </c>
      <c r="K70" t="s">
        <v>35</v>
      </c>
      <c r="M70" t="s">
        <v>66</v>
      </c>
      <c r="N70" t="s">
        <v>357</v>
      </c>
      <c r="O70" t="s">
        <v>37</v>
      </c>
      <c r="P70" t="s">
        <v>66</v>
      </c>
      <c r="Q70" t="s">
        <v>50</v>
      </c>
      <c r="T70" t="s">
        <v>41</v>
      </c>
      <c r="U70" t="s">
        <v>41</v>
      </c>
      <c r="V70" t="s">
        <v>36</v>
      </c>
      <c r="W70" t="s">
        <v>42</v>
      </c>
      <c r="X70" t="s">
        <v>36</v>
      </c>
      <c r="Y70" t="s">
        <v>226</v>
      </c>
      <c r="Z70" t="s">
        <v>53</v>
      </c>
      <c r="AA70" t="s">
        <v>45</v>
      </c>
      <c r="AB70" t="s">
        <v>358</v>
      </c>
      <c r="AC70" t="s">
        <v>359</v>
      </c>
    </row>
    <row r="71" spans="1:30">
      <c r="A71" t="s">
        <v>360</v>
      </c>
      <c r="B71" t="s">
        <v>328</v>
      </c>
      <c r="C71" t="s">
        <v>31</v>
      </c>
      <c r="E71" t="s">
        <v>32</v>
      </c>
      <c r="F71" t="s">
        <v>263</v>
      </c>
      <c r="G71" t="s">
        <v>33</v>
      </c>
      <c r="H71" t="s">
        <v>33</v>
      </c>
      <c r="I71">
        <v>7</v>
      </c>
      <c r="J71" t="s">
        <v>34</v>
      </c>
      <c r="K71" t="s">
        <v>35</v>
      </c>
      <c r="M71" t="s">
        <v>36</v>
      </c>
      <c r="O71" t="s">
        <v>37</v>
      </c>
      <c r="P71" t="s">
        <v>36</v>
      </c>
      <c r="Q71" t="s">
        <v>38</v>
      </c>
      <c r="R71" t="s">
        <v>39</v>
      </c>
      <c r="T71" t="s">
        <v>41</v>
      </c>
      <c r="U71" t="s">
        <v>41</v>
      </c>
      <c r="V71" t="s">
        <v>36</v>
      </c>
      <c r="W71" t="s">
        <v>42</v>
      </c>
      <c r="X71" t="s">
        <v>36</v>
      </c>
      <c r="Y71" t="s">
        <v>226</v>
      </c>
      <c r="Z71" t="s">
        <v>53</v>
      </c>
      <c r="AA71" t="s">
        <v>45</v>
      </c>
    </row>
    <row r="72" spans="1:30">
      <c r="A72" t="s">
        <v>361</v>
      </c>
      <c r="B72" t="s">
        <v>86</v>
      </c>
      <c r="C72" t="s">
        <v>106</v>
      </c>
      <c r="E72" t="s">
        <v>74</v>
      </c>
      <c r="F72" t="s">
        <v>87</v>
      </c>
      <c r="G72" t="s">
        <v>33</v>
      </c>
      <c r="H72" t="s">
        <v>33</v>
      </c>
      <c r="I72">
        <v>9</v>
      </c>
      <c r="J72" t="s">
        <v>34</v>
      </c>
      <c r="K72" t="s">
        <v>35</v>
      </c>
      <c r="M72" t="s">
        <v>36</v>
      </c>
      <c r="O72" t="s">
        <v>37</v>
      </c>
      <c r="P72" t="s">
        <v>36</v>
      </c>
      <c r="Q72" t="s">
        <v>38</v>
      </c>
      <c r="R72" t="s">
        <v>123</v>
      </c>
      <c r="S72" t="s">
        <v>362</v>
      </c>
      <c r="T72" t="s">
        <v>69</v>
      </c>
      <c r="U72" t="s">
        <v>41</v>
      </c>
      <c r="V72" t="s">
        <v>36</v>
      </c>
      <c r="W72" t="s">
        <v>51</v>
      </c>
      <c r="X72" t="s">
        <v>36</v>
      </c>
      <c r="Y72" t="s">
        <v>176</v>
      </c>
      <c r="Z72" t="s">
        <v>44</v>
      </c>
      <c r="AA72" t="s">
        <v>54</v>
      </c>
      <c r="AB72" t="s">
        <v>46</v>
      </c>
      <c r="AC72" t="s">
        <v>363</v>
      </c>
    </row>
    <row r="73" spans="1:30">
      <c r="A73" t="s">
        <v>364</v>
      </c>
      <c r="B73" t="s">
        <v>30</v>
      </c>
      <c r="C73" t="s">
        <v>297</v>
      </c>
      <c r="E73" t="s">
        <v>58</v>
      </c>
      <c r="F73" t="s">
        <v>329</v>
      </c>
      <c r="G73" t="s">
        <v>33</v>
      </c>
      <c r="H73" t="s">
        <v>33</v>
      </c>
      <c r="J73" t="s">
        <v>99</v>
      </c>
      <c r="K73" t="s">
        <v>35</v>
      </c>
      <c r="M73" t="s">
        <v>66</v>
      </c>
      <c r="N73" t="s">
        <v>365</v>
      </c>
      <c r="O73" t="s">
        <v>37</v>
      </c>
      <c r="P73" t="s">
        <v>36</v>
      </c>
      <c r="Q73" t="s">
        <v>50</v>
      </c>
      <c r="T73" t="s">
        <v>69</v>
      </c>
      <c r="U73" t="s">
        <v>41</v>
      </c>
      <c r="V73" t="s">
        <v>36</v>
      </c>
      <c r="W73" t="s">
        <v>42</v>
      </c>
      <c r="X73" t="s">
        <v>36</v>
      </c>
      <c r="Y73" t="s">
        <v>88</v>
      </c>
      <c r="Z73" t="s">
        <v>44</v>
      </c>
      <c r="AA73" t="s">
        <v>45</v>
      </c>
      <c r="AB73" t="s">
        <v>283</v>
      </c>
      <c r="AC73" t="s">
        <v>366</v>
      </c>
      <c r="AD73" t="s">
        <v>367</v>
      </c>
    </row>
    <row r="74" spans="1:30">
      <c r="A74" t="s">
        <v>368</v>
      </c>
      <c r="B74" t="s">
        <v>328</v>
      </c>
      <c r="C74" t="s">
        <v>31</v>
      </c>
      <c r="E74" t="s">
        <v>332</v>
      </c>
      <c r="F74" t="s">
        <v>369</v>
      </c>
      <c r="G74" t="s">
        <v>33</v>
      </c>
      <c r="H74" t="s">
        <v>33</v>
      </c>
      <c r="I74">
        <v>6</v>
      </c>
      <c r="J74" t="s">
        <v>370</v>
      </c>
      <c r="K74" t="s">
        <v>35</v>
      </c>
      <c r="M74" t="s">
        <v>66</v>
      </c>
      <c r="N74" t="s">
        <v>371</v>
      </c>
      <c r="O74" t="s">
        <v>37</v>
      </c>
      <c r="P74" t="s">
        <v>36</v>
      </c>
      <c r="Q74" t="s">
        <v>38</v>
      </c>
      <c r="R74" t="s">
        <v>214</v>
      </c>
      <c r="S74" t="s">
        <v>214</v>
      </c>
      <c r="T74" t="s">
        <v>41</v>
      </c>
      <c r="U74" t="s">
        <v>41</v>
      </c>
      <c r="V74" t="s">
        <v>36</v>
      </c>
      <c r="W74" t="s">
        <v>42</v>
      </c>
      <c r="X74" t="s">
        <v>36</v>
      </c>
      <c r="Y74" t="s">
        <v>93</v>
      </c>
      <c r="Z74" t="s">
        <v>53</v>
      </c>
      <c r="AA74" t="s">
        <v>45</v>
      </c>
      <c r="AB74" t="s">
        <v>71</v>
      </c>
      <c r="AC74" t="s">
        <v>372</v>
      </c>
    </row>
    <row r="75" spans="1:30">
      <c r="A75" t="s">
        <v>373</v>
      </c>
      <c r="B75" t="s">
        <v>148</v>
      </c>
      <c r="C75" t="s">
        <v>31</v>
      </c>
      <c r="E75" t="s">
        <v>332</v>
      </c>
      <c r="F75" t="s">
        <v>374</v>
      </c>
      <c r="G75" t="s">
        <v>33</v>
      </c>
      <c r="H75" t="s">
        <v>33</v>
      </c>
      <c r="I75">
        <v>8</v>
      </c>
      <c r="J75" t="s">
        <v>34</v>
      </c>
      <c r="K75" t="s">
        <v>35</v>
      </c>
      <c r="M75" t="s">
        <v>36</v>
      </c>
      <c r="O75" t="s">
        <v>37</v>
      </c>
      <c r="P75" t="s">
        <v>36</v>
      </c>
      <c r="Q75" t="s">
        <v>38</v>
      </c>
      <c r="R75" t="s">
        <v>198</v>
      </c>
      <c r="S75" t="s">
        <v>375</v>
      </c>
      <c r="T75" t="s">
        <v>41</v>
      </c>
      <c r="U75" t="s">
        <v>41</v>
      </c>
      <c r="V75" t="s">
        <v>36</v>
      </c>
      <c r="W75" t="s">
        <v>42</v>
      </c>
      <c r="X75" t="s">
        <v>36</v>
      </c>
      <c r="Y75" t="s">
        <v>124</v>
      </c>
      <c r="Z75" t="s">
        <v>53</v>
      </c>
      <c r="AA75" t="s">
        <v>54</v>
      </c>
      <c r="AB75" t="s">
        <v>376</v>
      </c>
      <c r="AC75" t="s">
        <v>217</v>
      </c>
    </row>
    <row r="76" spans="1:30">
      <c r="A76" t="s">
        <v>377</v>
      </c>
      <c r="B76" t="s">
        <v>64</v>
      </c>
      <c r="C76" t="s">
        <v>31</v>
      </c>
      <c r="E76" t="s">
        <v>32</v>
      </c>
      <c r="F76" t="s">
        <v>140</v>
      </c>
      <c r="G76" t="s">
        <v>33</v>
      </c>
      <c r="H76" t="s">
        <v>33</v>
      </c>
      <c r="I76">
        <v>7</v>
      </c>
      <c r="J76" t="s">
        <v>34</v>
      </c>
      <c r="K76" t="s">
        <v>35</v>
      </c>
      <c r="M76" t="s">
        <v>66</v>
      </c>
      <c r="N76" t="s">
        <v>378</v>
      </c>
      <c r="O76" t="s">
        <v>37</v>
      </c>
      <c r="P76" t="s">
        <v>36</v>
      </c>
      <c r="Q76" t="s">
        <v>38</v>
      </c>
      <c r="R76" t="s">
        <v>39</v>
      </c>
      <c r="S76" t="s">
        <v>379</v>
      </c>
      <c r="T76" t="s">
        <v>41</v>
      </c>
      <c r="U76" t="s">
        <v>41</v>
      </c>
      <c r="V76" t="s">
        <v>36</v>
      </c>
      <c r="W76" t="s">
        <v>42</v>
      </c>
      <c r="X76" t="s">
        <v>36</v>
      </c>
      <c r="Y76" t="s">
        <v>380</v>
      </c>
      <c r="Z76" t="s">
        <v>53</v>
      </c>
      <c r="AA76" t="s">
        <v>54</v>
      </c>
      <c r="AB76" t="s">
        <v>137</v>
      </c>
      <c r="AC76" t="s">
        <v>62</v>
      </c>
    </row>
    <row r="77" spans="1:30">
      <c r="A77" t="s">
        <v>381</v>
      </c>
      <c r="B77" t="s">
        <v>208</v>
      </c>
      <c r="C77" t="s">
        <v>133</v>
      </c>
      <c r="E77" t="s">
        <v>32</v>
      </c>
      <c r="F77" t="s">
        <v>329</v>
      </c>
      <c r="G77" t="s">
        <v>33</v>
      </c>
      <c r="H77" t="s">
        <v>33</v>
      </c>
      <c r="I77">
        <v>8</v>
      </c>
      <c r="J77" t="s">
        <v>99</v>
      </c>
      <c r="K77" t="s">
        <v>35</v>
      </c>
      <c r="M77" t="s">
        <v>66</v>
      </c>
      <c r="O77" t="s">
        <v>37</v>
      </c>
      <c r="P77" t="s">
        <v>36</v>
      </c>
      <c r="Q77" t="s">
        <v>50</v>
      </c>
      <c r="T77" t="s">
        <v>69</v>
      </c>
      <c r="U77" t="s">
        <v>41</v>
      </c>
      <c r="V77" t="s">
        <v>36</v>
      </c>
      <c r="W77" t="s">
        <v>51</v>
      </c>
      <c r="X77" t="s">
        <v>66</v>
      </c>
      <c r="Y77" t="s">
        <v>88</v>
      </c>
      <c r="Z77" t="s">
        <v>44</v>
      </c>
      <c r="AA77" t="s">
        <v>188</v>
      </c>
      <c r="AC77" t="s">
        <v>382</v>
      </c>
    </row>
    <row r="78" spans="1:30">
      <c r="A78" t="s">
        <v>383</v>
      </c>
      <c r="B78" t="s">
        <v>64</v>
      </c>
      <c r="C78" t="s">
        <v>57</v>
      </c>
      <c r="E78" t="s">
        <v>58</v>
      </c>
      <c r="F78" t="s">
        <v>384</v>
      </c>
      <c r="G78" t="s">
        <v>33</v>
      </c>
      <c r="H78" t="s">
        <v>33</v>
      </c>
      <c r="I78">
        <v>5</v>
      </c>
      <c r="J78" t="s">
        <v>34</v>
      </c>
      <c r="K78" t="s">
        <v>65</v>
      </c>
      <c r="M78" t="s">
        <v>36</v>
      </c>
      <c r="O78" t="s">
        <v>108</v>
      </c>
      <c r="P78" t="s">
        <v>36</v>
      </c>
      <c r="Q78" t="s">
        <v>50</v>
      </c>
      <c r="T78" t="s">
        <v>41</v>
      </c>
      <c r="U78" t="s">
        <v>41</v>
      </c>
      <c r="V78" t="s">
        <v>36</v>
      </c>
      <c r="W78" t="s">
        <v>42</v>
      </c>
      <c r="X78" t="s">
        <v>36</v>
      </c>
      <c r="Y78" t="s">
        <v>75</v>
      </c>
      <c r="Z78" t="s">
        <v>53</v>
      </c>
      <c r="AA78" t="s">
        <v>45</v>
      </c>
    </row>
    <row r="79" spans="1:30">
      <c r="A79" t="s">
        <v>385</v>
      </c>
      <c r="B79" t="s">
        <v>148</v>
      </c>
      <c r="C79" t="s">
        <v>162</v>
      </c>
      <c r="E79" t="s">
        <v>58</v>
      </c>
      <c r="F79" t="s">
        <v>386</v>
      </c>
      <c r="G79" t="s">
        <v>33</v>
      </c>
      <c r="H79" t="s">
        <v>33</v>
      </c>
      <c r="I79">
        <v>6</v>
      </c>
      <c r="J79" t="s">
        <v>387</v>
      </c>
      <c r="K79" t="s">
        <v>65</v>
      </c>
      <c r="L79">
        <v>5</v>
      </c>
      <c r="M79" t="s">
        <v>66</v>
      </c>
      <c r="N79" t="s">
        <v>388</v>
      </c>
      <c r="O79" t="s">
        <v>108</v>
      </c>
      <c r="P79" t="s">
        <v>66</v>
      </c>
      <c r="Q79" t="s">
        <v>38</v>
      </c>
      <c r="R79" t="s">
        <v>198</v>
      </c>
      <c r="S79" t="s">
        <v>389</v>
      </c>
      <c r="T79" t="s">
        <v>41</v>
      </c>
      <c r="U79" t="s">
        <v>41</v>
      </c>
      <c r="V79" t="s">
        <v>36</v>
      </c>
      <c r="W79" t="s">
        <v>42</v>
      </c>
      <c r="X79" t="s">
        <v>36</v>
      </c>
      <c r="Y79" t="s">
        <v>310</v>
      </c>
      <c r="Z79" t="s">
        <v>53</v>
      </c>
      <c r="AA79" t="s">
        <v>45</v>
      </c>
      <c r="AB79" t="s">
        <v>390</v>
      </c>
      <c r="AC79" t="s">
        <v>391</v>
      </c>
    </row>
    <row r="80" spans="1:30">
      <c r="A80" t="s">
        <v>392</v>
      </c>
      <c r="B80" t="s">
        <v>64</v>
      </c>
      <c r="C80" t="s">
        <v>57</v>
      </c>
      <c r="E80" t="s">
        <v>332</v>
      </c>
      <c r="F80" t="s">
        <v>268</v>
      </c>
      <c r="G80" t="s">
        <v>33</v>
      </c>
      <c r="H80" t="s">
        <v>33</v>
      </c>
      <c r="I80">
        <v>3</v>
      </c>
      <c r="J80" t="s">
        <v>34</v>
      </c>
      <c r="K80" t="s">
        <v>35</v>
      </c>
      <c r="M80" t="s">
        <v>36</v>
      </c>
      <c r="O80" t="s">
        <v>37</v>
      </c>
      <c r="P80" t="s">
        <v>36</v>
      </c>
      <c r="Q80" t="s">
        <v>38</v>
      </c>
      <c r="R80" t="s">
        <v>39</v>
      </c>
      <c r="T80" t="s">
        <v>41</v>
      </c>
      <c r="U80" t="s">
        <v>41</v>
      </c>
      <c r="V80" t="s">
        <v>36</v>
      </c>
      <c r="W80" t="s">
        <v>42</v>
      </c>
      <c r="X80" t="s">
        <v>36</v>
      </c>
      <c r="Y80" t="s">
        <v>93</v>
      </c>
      <c r="Z80" t="s">
        <v>53</v>
      </c>
      <c r="AA80" t="s">
        <v>45</v>
      </c>
      <c r="AB80" t="s">
        <v>102</v>
      </c>
      <c r="AC80" t="s">
        <v>393</v>
      </c>
    </row>
    <row r="81" spans="1:30">
      <c r="A81" t="s">
        <v>394</v>
      </c>
      <c r="B81" t="s">
        <v>64</v>
      </c>
      <c r="C81" t="s">
        <v>297</v>
      </c>
      <c r="E81" t="s">
        <v>32</v>
      </c>
      <c r="F81" t="s">
        <v>395</v>
      </c>
      <c r="G81" t="s">
        <v>33</v>
      </c>
      <c r="H81" t="s">
        <v>33</v>
      </c>
      <c r="I81">
        <v>5</v>
      </c>
      <c r="J81" t="s">
        <v>99</v>
      </c>
      <c r="K81" t="s">
        <v>65</v>
      </c>
      <c r="L81">
        <v>5</v>
      </c>
      <c r="M81" t="s">
        <v>66</v>
      </c>
      <c r="N81" t="s">
        <v>396</v>
      </c>
      <c r="O81" t="s">
        <v>37</v>
      </c>
      <c r="P81" t="s">
        <v>36</v>
      </c>
      <c r="Q81" t="s">
        <v>38</v>
      </c>
      <c r="R81" t="s">
        <v>39</v>
      </c>
      <c r="S81" t="s">
        <v>397</v>
      </c>
      <c r="T81" t="s">
        <v>41</v>
      </c>
      <c r="U81" t="s">
        <v>41</v>
      </c>
      <c r="V81" t="s">
        <v>36</v>
      </c>
      <c r="W81" t="s">
        <v>51</v>
      </c>
      <c r="X81" t="s">
        <v>36</v>
      </c>
      <c r="Y81" t="s">
        <v>242</v>
      </c>
      <c r="Z81" t="s">
        <v>53</v>
      </c>
      <c r="AA81" t="s">
        <v>45</v>
      </c>
      <c r="AB81" t="s">
        <v>189</v>
      </c>
      <c r="AC81" t="s">
        <v>47</v>
      </c>
    </row>
    <row r="82" spans="1:30">
      <c r="A82" t="s">
        <v>398</v>
      </c>
      <c r="B82" t="s">
        <v>86</v>
      </c>
      <c r="C82" t="s">
        <v>57</v>
      </c>
      <c r="E82" t="s">
        <v>32</v>
      </c>
      <c r="F82" t="s">
        <v>212</v>
      </c>
      <c r="G82" t="s">
        <v>33</v>
      </c>
      <c r="H82" t="s">
        <v>33</v>
      </c>
      <c r="J82" t="s">
        <v>399</v>
      </c>
      <c r="K82" t="s">
        <v>65</v>
      </c>
      <c r="M82" t="s">
        <v>36</v>
      </c>
      <c r="O82" t="s">
        <v>37</v>
      </c>
      <c r="P82" t="s">
        <v>36</v>
      </c>
      <c r="Q82" t="s">
        <v>400</v>
      </c>
      <c r="T82" t="s">
        <v>41</v>
      </c>
      <c r="U82" t="s">
        <v>41</v>
      </c>
      <c r="V82" t="s">
        <v>36</v>
      </c>
      <c r="W82" t="s">
        <v>42</v>
      </c>
      <c r="X82" t="s">
        <v>36</v>
      </c>
      <c r="Y82" t="s">
        <v>401</v>
      </c>
      <c r="Z82" t="s">
        <v>44</v>
      </c>
      <c r="AA82" t="s">
        <v>45</v>
      </c>
      <c r="AB82" t="s">
        <v>402</v>
      </c>
      <c r="AC82" t="s">
        <v>393</v>
      </c>
    </row>
    <row r="83" spans="1:30">
      <c r="A83" t="s">
        <v>403</v>
      </c>
      <c r="B83" t="s">
        <v>64</v>
      </c>
      <c r="C83" t="s">
        <v>57</v>
      </c>
      <c r="E83" t="s">
        <v>58</v>
      </c>
      <c r="F83" t="s">
        <v>68</v>
      </c>
      <c r="G83" t="s">
        <v>33</v>
      </c>
      <c r="H83" t="s">
        <v>33</v>
      </c>
      <c r="J83" t="s">
        <v>34</v>
      </c>
      <c r="K83" t="s">
        <v>35</v>
      </c>
      <c r="M83" t="s">
        <v>36</v>
      </c>
      <c r="O83" t="s">
        <v>108</v>
      </c>
      <c r="P83" t="s">
        <v>36</v>
      </c>
      <c r="Q83" t="s">
        <v>38</v>
      </c>
      <c r="R83" t="s">
        <v>123</v>
      </c>
      <c r="T83" t="s">
        <v>69</v>
      </c>
      <c r="U83" t="s">
        <v>41</v>
      </c>
      <c r="V83" t="s">
        <v>36</v>
      </c>
      <c r="W83" t="s">
        <v>42</v>
      </c>
      <c r="X83" t="s">
        <v>36</v>
      </c>
      <c r="Y83" t="s">
        <v>176</v>
      </c>
      <c r="Z83" t="s">
        <v>44</v>
      </c>
      <c r="AA83" t="s">
        <v>188</v>
      </c>
      <c r="AB83" t="s">
        <v>404</v>
      </c>
      <c r="AC83" t="s">
        <v>405</v>
      </c>
    </row>
    <row r="84" spans="1:30" ht="163.95" customHeight="1">
      <c r="A84" t="s">
        <v>406</v>
      </c>
      <c r="B84" t="s">
        <v>148</v>
      </c>
      <c r="C84" t="s">
        <v>133</v>
      </c>
      <c r="E84" t="s">
        <v>58</v>
      </c>
      <c r="F84" t="s">
        <v>407</v>
      </c>
      <c r="G84" t="s">
        <v>33</v>
      </c>
      <c r="H84" t="s">
        <v>33</v>
      </c>
      <c r="J84" t="s">
        <v>408</v>
      </c>
      <c r="K84" t="s">
        <v>65</v>
      </c>
      <c r="M84" t="s">
        <v>66</v>
      </c>
      <c r="N84" s="1" t="s">
        <v>433</v>
      </c>
      <c r="O84" t="s">
        <v>37</v>
      </c>
      <c r="P84" t="s">
        <v>36</v>
      </c>
      <c r="Q84" t="s">
        <v>38</v>
      </c>
      <c r="R84" t="s">
        <v>409</v>
      </c>
      <c r="T84" t="s">
        <v>69</v>
      </c>
      <c r="U84" t="s">
        <v>69</v>
      </c>
      <c r="V84" t="s">
        <v>36</v>
      </c>
      <c r="W84" t="s">
        <v>42</v>
      </c>
      <c r="X84" t="s">
        <v>36</v>
      </c>
      <c r="Y84" t="s">
        <v>152</v>
      </c>
      <c r="Z84" t="s">
        <v>53</v>
      </c>
      <c r="AA84" t="s">
        <v>54</v>
      </c>
      <c r="AB84" t="s">
        <v>166</v>
      </c>
      <c r="AC84" t="s">
        <v>47</v>
      </c>
      <c r="AD84" t="s">
        <v>410</v>
      </c>
    </row>
    <row r="87" spans="1:30">
      <c r="A87" t="s">
        <v>411</v>
      </c>
      <c r="B87" t="s">
        <v>64</v>
      </c>
      <c r="C87" t="s">
        <v>31</v>
      </c>
      <c r="E87" t="s">
        <v>58</v>
      </c>
      <c r="F87" t="s">
        <v>163</v>
      </c>
      <c r="G87" t="s">
        <v>33</v>
      </c>
      <c r="H87" t="s">
        <v>33</v>
      </c>
      <c r="I87">
        <v>8</v>
      </c>
      <c r="J87" t="s">
        <v>99</v>
      </c>
      <c r="K87" t="s">
        <v>65</v>
      </c>
      <c r="L87">
        <v>9</v>
      </c>
      <c r="M87" t="s">
        <v>66</v>
      </c>
      <c r="N87" t="s">
        <v>135</v>
      </c>
      <c r="O87" t="s">
        <v>37</v>
      </c>
      <c r="P87" t="s">
        <v>66</v>
      </c>
      <c r="Q87" t="s">
        <v>38</v>
      </c>
      <c r="R87" t="s">
        <v>193</v>
      </c>
      <c r="S87" t="s">
        <v>412</v>
      </c>
      <c r="T87" t="s">
        <v>69</v>
      </c>
      <c r="U87" t="s">
        <v>41</v>
      </c>
      <c r="V87" t="s">
        <v>36</v>
      </c>
      <c r="W87" t="s">
        <v>51</v>
      </c>
      <c r="X87" t="s">
        <v>66</v>
      </c>
      <c r="Y87" t="s">
        <v>413</v>
      </c>
      <c r="Z87" t="s">
        <v>44</v>
      </c>
      <c r="AA87" t="s">
        <v>45</v>
      </c>
      <c r="AB87" t="s">
        <v>137</v>
      </c>
      <c r="AC87" t="s">
        <v>414</v>
      </c>
    </row>
    <row r="88" spans="1:30">
      <c r="A88" t="s">
        <v>415</v>
      </c>
      <c r="B88" t="s">
        <v>64</v>
      </c>
      <c r="C88" t="s">
        <v>31</v>
      </c>
      <c r="E88" t="s">
        <v>32</v>
      </c>
      <c r="F88" t="s">
        <v>128</v>
      </c>
      <c r="G88" t="s">
        <v>33</v>
      </c>
      <c r="H88" t="s">
        <v>33</v>
      </c>
      <c r="I88">
        <v>8</v>
      </c>
      <c r="J88" t="s">
        <v>34</v>
      </c>
      <c r="K88" t="s">
        <v>35</v>
      </c>
      <c r="M88" t="s">
        <v>36</v>
      </c>
      <c r="O88" t="s">
        <v>37</v>
      </c>
      <c r="P88" t="s">
        <v>36</v>
      </c>
      <c r="Q88" t="s">
        <v>38</v>
      </c>
      <c r="R88" t="s">
        <v>80</v>
      </c>
      <c r="S88" t="s">
        <v>416</v>
      </c>
      <c r="T88" t="s">
        <v>41</v>
      </c>
      <c r="U88" t="s">
        <v>41</v>
      </c>
      <c r="V88" t="s">
        <v>36</v>
      </c>
      <c r="W88" t="s">
        <v>42</v>
      </c>
      <c r="X88" t="s">
        <v>36</v>
      </c>
      <c r="Y88" t="s">
        <v>88</v>
      </c>
      <c r="Z88" t="s">
        <v>44</v>
      </c>
      <c r="AA88" t="s">
        <v>188</v>
      </c>
      <c r="AB88" t="s">
        <v>71</v>
      </c>
      <c r="AC88" t="s">
        <v>336</v>
      </c>
    </row>
    <row r="89" spans="1:30">
      <c r="A89" t="s">
        <v>417</v>
      </c>
      <c r="B89" t="s">
        <v>64</v>
      </c>
      <c r="C89" t="s">
        <v>297</v>
      </c>
      <c r="E89" t="s">
        <v>32</v>
      </c>
      <c r="F89" t="s">
        <v>418</v>
      </c>
      <c r="G89" t="s">
        <v>33</v>
      </c>
      <c r="H89" t="s">
        <v>33</v>
      </c>
      <c r="I89">
        <v>6</v>
      </c>
      <c r="J89" t="s">
        <v>92</v>
      </c>
      <c r="K89" t="s">
        <v>65</v>
      </c>
      <c r="L89">
        <v>7</v>
      </c>
      <c r="M89" t="s">
        <v>66</v>
      </c>
      <c r="N89" t="s">
        <v>419</v>
      </c>
      <c r="O89" t="s">
        <v>37</v>
      </c>
      <c r="P89" t="s">
        <v>36</v>
      </c>
      <c r="Q89" t="s">
        <v>38</v>
      </c>
      <c r="R89" t="s">
        <v>80</v>
      </c>
      <c r="S89" t="s">
        <v>420</v>
      </c>
      <c r="T89" t="s">
        <v>41</v>
      </c>
      <c r="U89" t="s">
        <v>41</v>
      </c>
      <c r="V89" t="s">
        <v>36</v>
      </c>
      <c r="W89" t="s">
        <v>318</v>
      </c>
      <c r="X89" t="s">
        <v>66</v>
      </c>
      <c r="Y89" t="s">
        <v>130</v>
      </c>
      <c r="Z89" t="s">
        <v>53</v>
      </c>
      <c r="AA89" t="s">
        <v>45</v>
      </c>
      <c r="AB89" t="s">
        <v>421</v>
      </c>
      <c r="AC89" t="s">
        <v>90</v>
      </c>
    </row>
    <row r="90" spans="1:30">
      <c r="A90" t="s">
        <v>422</v>
      </c>
      <c r="B90" t="s">
        <v>148</v>
      </c>
      <c r="C90" t="s">
        <v>133</v>
      </c>
      <c r="E90" t="s">
        <v>58</v>
      </c>
      <c r="F90" t="s">
        <v>423</v>
      </c>
      <c r="G90" t="s">
        <v>33</v>
      </c>
      <c r="H90" t="s">
        <v>33</v>
      </c>
      <c r="I90">
        <v>9</v>
      </c>
      <c r="J90" t="s">
        <v>99</v>
      </c>
      <c r="K90" t="s">
        <v>65</v>
      </c>
      <c r="L90">
        <v>3</v>
      </c>
      <c r="M90" t="s">
        <v>66</v>
      </c>
      <c r="N90" t="s">
        <v>135</v>
      </c>
      <c r="O90" t="s">
        <v>37</v>
      </c>
      <c r="P90" t="s">
        <v>36</v>
      </c>
      <c r="Q90" t="s">
        <v>50</v>
      </c>
      <c r="T90" t="s">
        <v>69</v>
      </c>
      <c r="U90" t="s">
        <v>41</v>
      </c>
      <c r="V90" t="s">
        <v>36</v>
      </c>
      <c r="W90" t="s">
        <v>51</v>
      </c>
      <c r="X90" t="s">
        <v>36</v>
      </c>
      <c r="Y90" t="s">
        <v>205</v>
      </c>
      <c r="Z90" t="s">
        <v>53</v>
      </c>
      <c r="AA90" t="s">
        <v>45</v>
      </c>
      <c r="AB90" t="s">
        <v>424</v>
      </c>
      <c r="AC90" t="s">
        <v>391</v>
      </c>
      <c r="AD90" t="s">
        <v>425</v>
      </c>
    </row>
    <row r="91" spans="1:30">
      <c r="A91" t="s">
        <v>426</v>
      </c>
      <c r="B91" t="s">
        <v>148</v>
      </c>
      <c r="C91" t="s">
        <v>226</v>
      </c>
      <c r="E91" t="s">
        <v>32</v>
      </c>
      <c r="F91" t="s">
        <v>247</v>
      </c>
      <c r="G91" t="s">
        <v>33</v>
      </c>
      <c r="H91" t="s">
        <v>33</v>
      </c>
      <c r="I91">
        <v>9</v>
      </c>
      <c r="J91" t="s">
        <v>92</v>
      </c>
      <c r="K91" t="s">
        <v>35</v>
      </c>
      <c r="M91" t="s">
        <v>66</v>
      </c>
      <c r="O91" t="s">
        <v>37</v>
      </c>
      <c r="P91" t="s">
        <v>36</v>
      </c>
      <c r="Q91" t="s">
        <v>38</v>
      </c>
      <c r="R91" t="s">
        <v>39</v>
      </c>
      <c r="T91" t="s">
        <v>41</v>
      </c>
      <c r="U91" t="s">
        <v>41</v>
      </c>
      <c r="V91" t="s">
        <v>36</v>
      </c>
      <c r="W91" t="s">
        <v>42</v>
      </c>
      <c r="X91" t="s">
        <v>36</v>
      </c>
      <c r="Y91" t="s">
        <v>300</v>
      </c>
      <c r="Z91" t="s">
        <v>53</v>
      </c>
      <c r="AA91" t="s">
        <v>45</v>
      </c>
      <c r="AB91" t="s">
        <v>71</v>
      </c>
      <c r="AC91" t="s">
        <v>251</v>
      </c>
    </row>
    <row r="92" spans="1:30">
      <c r="A92" t="s">
        <v>427</v>
      </c>
      <c r="B92" t="s">
        <v>64</v>
      </c>
      <c r="C92" t="s">
        <v>57</v>
      </c>
      <c r="E92" t="s">
        <v>32</v>
      </c>
      <c r="F92" t="s">
        <v>228</v>
      </c>
      <c r="G92" t="s">
        <v>33</v>
      </c>
      <c r="H92" t="s">
        <v>33</v>
      </c>
      <c r="I92">
        <v>8</v>
      </c>
      <c r="J92" t="s">
        <v>34</v>
      </c>
      <c r="K92" t="s">
        <v>35</v>
      </c>
      <c r="M92" t="s">
        <v>66</v>
      </c>
      <c r="N92" t="s">
        <v>428</v>
      </c>
      <c r="O92" t="s">
        <v>37</v>
      </c>
      <c r="P92" t="s">
        <v>36</v>
      </c>
      <c r="Q92" t="s">
        <v>50</v>
      </c>
      <c r="T92" t="s">
        <v>41</v>
      </c>
      <c r="U92" t="s">
        <v>41</v>
      </c>
      <c r="V92" t="s">
        <v>36</v>
      </c>
      <c r="W92" t="s">
        <v>42</v>
      </c>
      <c r="X92" t="s">
        <v>66</v>
      </c>
      <c r="Y92" t="s">
        <v>429</v>
      </c>
      <c r="Z92" t="s">
        <v>53</v>
      </c>
      <c r="AA92" t="s">
        <v>45</v>
      </c>
      <c r="AB92" t="s">
        <v>430</v>
      </c>
      <c r="AC92" t="s">
        <v>84</v>
      </c>
      <c r="AD92" t="s">
        <v>431</v>
      </c>
    </row>
    <row r="93" spans="1:30" s="13" customFormat="1">
      <c r="A93" s="13" t="s">
        <v>536</v>
      </c>
      <c r="B93" s="13" t="s">
        <v>208</v>
      </c>
      <c r="C93" s="13" t="s">
        <v>106</v>
      </c>
      <c r="E93" s="13" t="s">
        <v>32</v>
      </c>
      <c r="F93" s="13" t="s">
        <v>537</v>
      </c>
      <c r="G93" s="13" t="s">
        <v>33</v>
      </c>
      <c r="H93" s="13" t="s">
        <v>33</v>
      </c>
      <c r="I93" s="13">
        <v>3</v>
      </c>
      <c r="J93" s="13" t="s">
        <v>99</v>
      </c>
      <c r="K93" s="13" t="s">
        <v>65</v>
      </c>
      <c r="L93" s="13">
        <v>2</v>
      </c>
      <c r="M93" s="13" t="s">
        <v>36</v>
      </c>
      <c r="O93" s="13" t="s">
        <v>37</v>
      </c>
      <c r="P93" s="13" t="s">
        <v>66</v>
      </c>
      <c r="Q93" s="13" t="s">
        <v>50</v>
      </c>
      <c r="T93" s="13" t="s">
        <v>69</v>
      </c>
      <c r="U93" s="13" t="s">
        <v>41</v>
      </c>
      <c r="V93" s="13" t="s">
        <v>36</v>
      </c>
      <c r="W93" s="13" t="s">
        <v>51</v>
      </c>
      <c r="X93" s="13" t="s">
        <v>66</v>
      </c>
      <c r="Y93" s="13" t="s">
        <v>300</v>
      </c>
      <c r="Z93" s="13" t="s">
        <v>44</v>
      </c>
      <c r="AA93" s="13" t="s">
        <v>54</v>
      </c>
      <c r="AB93" s="13" t="s">
        <v>538</v>
      </c>
      <c r="AC93" s="13" t="s">
        <v>90</v>
      </c>
    </row>
    <row r="94" spans="1:30">
      <c r="A94" t="s">
        <v>539</v>
      </c>
      <c r="B94" t="s">
        <v>148</v>
      </c>
      <c r="C94" t="s">
        <v>98</v>
      </c>
      <c r="E94" t="s">
        <v>32</v>
      </c>
      <c r="F94" t="s">
        <v>540</v>
      </c>
      <c r="G94" t="s">
        <v>33</v>
      </c>
      <c r="H94" t="s">
        <v>33</v>
      </c>
      <c r="I94">
        <v>3</v>
      </c>
      <c r="J94" t="s">
        <v>99</v>
      </c>
      <c r="K94" t="s">
        <v>113</v>
      </c>
      <c r="M94" t="s">
        <v>66</v>
      </c>
      <c r="N94" t="s">
        <v>541</v>
      </c>
      <c r="O94" t="s">
        <v>37</v>
      </c>
      <c r="P94" t="s">
        <v>36</v>
      </c>
      <c r="Q94" t="s">
        <v>38</v>
      </c>
      <c r="R94" t="s">
        <v>39</v>
      </c>
      <c r="S94" t="s">
        <v>542</v>
      </c>
      <c r="T94" t="s">
        <v>41</v>
      </c>
      <c r="U94" t="s">
        <v>41</v>
      </c>
      <c r="V94" t="s">
        <v>36</v>
      </c>
      <c r="W94" t="s">
        <v>42</v>
      </c>
      <c r="X94" t="s">
        <v>36</v>
      </c>
      <c r="Y94" t="s">
        <v>226</v>
      </c>
      <c r="Z94" t="s">
        <v>53</v>
      </c>
      <c r="AA94" t="s">
        <v>226</v>
      </c>
      <c r="AB94" t="s">
        <v>137</v>
      </c>
      <c r="AC94" t="s">
        <v>103</v>
      </c>
    </row>
    <row r="95" spans="1:30">
      <c r="A95" t="s">
        <v>543</v>
      </c>
      <c r="B95" t="s">
        <v>148</v>
      </c>
      <c r="C95" t="s">
        <v>544</v>
      </c>
      <c r="E95" t="s">
        <v>332</v>
      </c>
      <c r="F95" t="s">
        <v>384</v>
      </c>
      <c r="G95" t="s">
        <v>33</v>
      </c>
      <c r="H95" t="s">
        <v>33</v>
      </c>
      <c r="J95" t="s">
        <v>92</v>
      </c>
      <c r="K95" t="s">
        <v>35</v>
      </c>
      <c r="M95" t="s">
        <v>36</v>
      </c>
      <c r="O95" t="s">
        <v>108</v>
      </c>
      <c r="P95" t="s">
        <v>36</v>
      </c>
      <c r="Q95" t="s">
        <v>50</v>
      </c>
      <c r="T95" t="s">
        <v>41</v>
      </c>
      <c r="U95" t="s">
        <v>41</v>
      </c>
      <c r="V95" t="s">
        <v>36</v>
      </c>
      <c r="W95" t="s">
        <v>42</v>
      </c>
      <c r="X95" t="s">
        <v>36</v>
      </c>
      <c r="Y95" t="s">
        <v>88</v>
      </c>
      <c r="Z95" t="s">
        <v>44</v>
      </c>
      <c r="AA95" t="s">
        <v>45</v>
      </c>
      <c r="AB95" t="s">
        <v>189</v>
      </c>
    </row>
    <row r="96" spans="1:30">
      <c r="A96" t="s">
        <v>545</v>
      </c>
      <c r="B96" t="s">
        <v>148</v>
      </c>
      <c r="C96" t="s">
        <v>226</v>
      </c>
      <c r="E96" t="s">
        <v>58</v>
      </c>
      <c r="F96" t="s">
        <v>369</v>
      </c>
      <c r="G96" t="s">
        <v>33</v>
      </c>
      <c r="H96" t="s">
        <v>33</v>
      </c>
      <c r="I96">
        <v>5</v>
      </c>
      <c r="J96" t="s">
        <v>92</v>
      </c>
      <c r="K96" t="s">
        <v>65</v>
      </c>
      <c r="L96">
        <v>9</v>
      </c>
      <c r="M96" t="s">
        <v>36</v>
      </c>
      <c r="O96" t="s">
        <v>37</v>
      </c>
      <c r="P96" t="s">
        <v>36</v>
      </c>
      <c r="Q96" t="s">
        <v>38</v>
      </c>
      <c r="R96" t="s">
        <v>80</v>
      </c>
      <c r="S96" t="s">
        <v>546</v>
      </c>
      <c r="T96" t="s">
        <v>69</v>
      </c>
      <c r="U96" t="s">
        <v>41</v>
      </c>
      <c r="V96" t="s">
        <v>36</v>
      </c>
      <c r="W96" t="s">
        <v>42</v>
      </c>
      <c r="X96" t="s">
        <v>36</v>
      </c>
      <c r="Y96" t="s">
        <v>205</v>
      </c>
      <c r="Z96" t="s">
        <v>44</v>
      </c>
      <c r="AA96" t="s">
        <v>45</v>
      </c>
      <c r="AB96" t="s">
        <v>119</v>
      </c>
      <c r="AC96" t="s">
        <v>547</v>
      </c>
    </row>
    <row r="97" spans="1:30">
      <c r="A97" t="s">
        <v>548</v>
      </c>
      <c r="B97" t="s">
        <v>64</v>
      </c>
      <c r="C97" t="s">
        <v>31</v>
      </c>
      <c r="E97" t="s">
        <v>32</v>
      </c>
      <c r="F97" t="s">
        <v>68</v>
      </c>
      <c r="G97" t="s">
        <v>59</v>
      </c>
      <c r="H97" t="s">
        <v>59</v>
      </c>
      <c r="M97" t="s">
        <v>66</v>
      </c>
      <c r="O97" t="s">
        <v>37</v>
      </c>
      <c r="P97" t="s">
        <v>36</v>
      </c>
      <c r="Q97" t="s">
        <v>68</v>
      </c>
      <c r="T97" t="s">
        <v>41</v>
      </c>
      <c r="U97" t="s">
        <v>41</v>
      </c>
      <c r="V97" t="s">
        <v>36</v>
      </c>
      <c r="W97" t="s">
        <v>42</v>
      </c>
      <c r="X97" t="s">
        <v>36</v>
      </c>
      <c r="Y97" t="s">
        <v>226</v>
      </c>
      <c r="Z97" t="s">
        <v>53</v>
      </c>
      <c r="AA97" t="s">
        <v>54</v>
      </c>
      <c r="AB97" t="s">
        <v>71</v>
      </c>
    </row>
    <row r="98" spans="1:30">
      <c r="A98" t="s">
        <v>549</v>
      </c>
      <c r="B98" t="s">
        <v>148</v>
      </c>
      <c r="C98" t="s">
        <v>31</v>
      </c>
      <c r="E98" t="s">
        <v>32</v>
      </c>
      <c r="F98" t="s">
        <v>384</v>
      </c>
      <c r="G98" t="s">
        <v>33</v>
      </c>
      <c r="H98" t="s">
        <v>33</v>
      </c>
      <c r="I98">
        <v>8</v>
      </c>
      <c r="J98" t="s">
        <v>34</v>
      </c>
      <c r="K98" t="s">
        <v>35</v>
      </c>
      <c r="M98" t="s">
        <v>36</v>
      </c>
      <c r="O98" t="s">
        <v>37</v>
      </c>
      <c r="P98" t="s">
        <v>36</v>
      </c>
      <c r="Q98" t="s">
        <v>38</v>
      </c>
      <c r="R98" t="s">
        <v>198</v>
      </c>
      <c r="S98" t="s">
        <v>550</v>
      </c>
      <c r="T98" t="s">
        <v>69</v>
      </c>
      <c r="U98" t="s">
        <v>41</v>
      </c>
      <c r="V98" t="s">
        <v>36</v>
      </c>
      <c r="W98" t="s">
        <v>42</v>
      </c>
      <c r="X98" t="s">
        <v>36</v>
      </c>
      <c r="Y98" t="s">
        <v>152</v>
      </c>
      <c r="Z98" t="s">
        <v>44</v>
      </c>
      <c r="AA98" t="s">
        <v>45</v>
      </c>
      <c r="AB98" t="s">
        <v>551</v>
      </c>
      <c r="AC98" t="s">
        <v>103</v>
      </c>
    </row>
    <row r="99" spans="1:30">
      <c r="A99" t="s">
        <v>552</v>
      </c>
      <c r="B99" t="s">
        <v>86</v>
      </c>
      <c r="C99" t="s">
        <v>57</v>
      </c>
      <c r="E99" t="s">
        <v>32</v>
      </c>
      <c r="F99" t="s">
        <v>268</v>
      </c>
      <c r="G99" t="s">
        <v>33</v>
      </c>
      <c r="H99" t="s">
        <v>33</v>
      </c>
      <c r="I99">
        <v>9</v>
      </c>
      <c r="J99" t="s">
        <v>34</v>
      </c>
      <c r="K99" t="s">
        <v>35</v>
      </c>
      <c r="M99" t="s">
        <v>66</v>
      </c>
      <c r="N99" t="s">
        <v>553</v>
      </c>
      <c r="O99" t="s">
        <v>37</v>
      </c>
      <c r="P99" t="s">
        <v>36</v>
      </c>
      <c r="Q99" t="s">
        <v>50</v>
      </c>
      <c r="T99" t="s">
        <v>69</v>
      </c>
      <c r="U99" t="s">
        <v>41</v>
      </c>
      <c r="V99" t="s">
        <v>36</v>
      </c>
      <c r="W99" t="s">
        <v>145</v>
      </c>
      <c r="X99" t="s">
        <v>66</v>
      </c>
      <c r="Y99" t="s">
        <v>242</v>
      </c>
      <c r="Z99" t="s">
        <v>44</v>
      </c>
      <c r="AA99" t="s">
        <v>188</v>
      </c>
      <c r="AB99" t="s">
        <v>125</v>
      </c>
      <c r="AC99" t="s">
        <v>554</v>
      </c>
    </row>
    <row r="100" spans="1:30">
      <c r="A100" t="s">
        <v>555</v>
      </c>
      <c r="B100" t="s">
        <v>556</v>
      </c>
      <c r="C100" t="s">
        <v>106</v>
      </c>
      <c r="E100" t="s">
        <v>58</v>
      </c>
      <c r="F100" t="s">
        <v>212</v>
      </c>
      <c r="G100" t="s">
        <v>33</v>
      </c>
      <c r="H100" t="s">
        <v>33</v>
      </c>
      <c r="I100">
        <v>2</v>
      </c>
      <c r="J100" t="s">
        <v>99</v>
      </c>
      <c r="K100" t="s">
        <v>65</v>
      </c>
      <c r="L100">
        <v>1</v>
      </c>
      <c r="M100" t="s">
        <v>66</v>
      </c>
      <c r="N100" t="s">
        <v>557</v>
      </c>
      <c r="O100" t="s">
        <v>37</v>
      </c>
      <c r="P100" t="s">
        <v>36</v>
      </c>
      <c r="Q100" t="s">
        <v>50</v>
      </c>
      <c r="T100" t="s">
        <v>41</v>
      </c>
      <c r="U100" t="s">
        <v>41</v>
      </c>
      <c r="V100" t="s">
        <v>36</v>
      </c>
      <c r="W100" t="s">
        <v>42</v>
      </c>
      <c r="X100" t="s">
        <v>36</v>
      </c>
      <c r="Y100" t="s">
        <v>88</v>
      </c>
      <c r="Z100" t="s">
        <v>44</v>
      </c>
      <c r="AA100" t="s">
        <v>188</v>
      </c>
      <c r="AB100" t="s">
        <v>558</v>
      </c>
      <c r="AC100" t="s">
        <v>559</v>
      </c>
    </row>
    <row r="101" spans="1:30">
      <c r="A101" t="s">
        <v>560</v>
      </c>
      <c r="B101" t="s">
        <v>49</v>
      </c>
      <c r="C101" t="s">
        <v>297</v>
      </c>
      <c r="E101" t="s">
        <v>32</v>
      </c>
      <c r="F101" t="s">
        <v>561</v>
      </c>
      <c r="G101" t="s">
        <v>33</v>
      </c>
      <c r="H101" t="s">
        <v>33</v>
      </c>
      <c r="I101">
        <v>9</v>
      </c>
      <c r="J101" t="s">
        <v>99</v>
      </c>
      <c r="K101" t="s">
        <v>65</v>
      </c>
      <c r="L101">
        <v>5</v>
      </c>
      <c r="M101" t="s">
        <v>66</v>
      </c>
      <c r="N101" t="s">
        <v>562</v>
      </c>
      <c r="O101" t="s">
        <v>108</v>
      </c>
      <c r="P101" t="s">
        <v>66</v>
      </c>
      <c r="Q101" t="s">
        <v>38</v>
      </c>
      <c r="R101" t="s">
        <v>80</v>
      </c>
      <c r="S101" t="s">
        <v>563</v>
      </c>
      <c r="T101" t="s">
        <v>69</v>
      </c>
      <c r="U101" t="s">
        <v>41</v>
      </c>
      <c r="V101" t="s">
        <v>36</v>
      </c>
      <c r="W101" t="s">
        <v>42</v>
      </c>
      <c r="X101" t="s">
        <v>36</v>
      </c>
      <c r="Y101" t="s">
        <v>304</v>
      </c>
      <c r="Z101" t="s">
        <v>53</v>
      </c>
      <c r="AA101" t="s">
        <v>45</v>
      </c>
      <c r="AB101" t="s">
        <v>564</v>
      </c>
      <c r="AC101" t="s">
        <v>72</v>
      </c>
    </row>
    <row r="102" spans="1:30">
      <c r="A102" t="s">
        <v>565</v>
      </c>
      <c r="B102" t="s">
        <v>64</v>
      </c>
      <c r="C102" t="s">
        <v>106</v>
      </c>
      <c r="E102" t="s">
        <v>332</v>
      </c>
      <c r="F102" t="s">
        <v>566</v>
      </c>
      <c r="G102" t="s">
        <v>59</v>
      </c>
      <c r="H102" t="s">
        <v>33</v>
      </c>
      <c r="I102">
        <v>7</v>
      </c>
      <c r="J102" t="s">
        <v>34</v>
      </c>
      <c r="K102" t="s">
        <v>35</v>
      </c>
      <c r="M102" t="s">
        <v>66</v>
      </c>
      <c r="N102" t="s">
        <v>567</v>
      </c>
      <c r="O102" t="s">
        <v>37</v>
      </c>
      <c r="P102" t="s">
        <v>36</v>
      </c>
      <c r="Q102" t="s">
        <v>50</v>
      </c>
      <c r="T102" t="s">
        <v>41</v>
      </c>
      <c r="U102" t="s">
        <v>41</v>
      </c>
      <c r="V102" t="s">
        <v>36</v>
      </c>
      <c r="W102" t="s">
        <v>42</v>
      </c>
      <c r="X102" t="s">
        <v>36</v>
      </c>
      <c r="Y102" t="s">
        <v>568</v>
      </c>
      <c r="Z102" t="s">
        <v>44</v>
      </c>
      <c r="AA102" t="s">
        <v>54</v>
      </c>
      <c r="AB102" t="s">
        <v>102</v>
      </c>
      <c r="AC102" t="s">
        <v>569</v>
      </c>
    </row>
    <row r="103" spans="1:30">
      <c r="A103" t="s">
        <v>570</v>
      </c>
      <c r="B103" t="s">
        <v>86</v>
      </c>
      <c r="C103" t="s">
        <v>57</v>
      </c>
      <c r="E103" t="s">
        <v>32</v>
      </c>
      <c r="F103" t="s">
        <v>329</v>
      </c>
      <c r="G103" t="s">
        <v>33</v>
      </c>
      <c r="H103" t="s">
        <v>33</v>
      </c>
      <c r="I103">
        <v>5</v>
      </c>
      <c r="J103" t="s">
        <v>34</v>
      </c>
      <c r="K103" t="s">
        <v>35</v>
      </c>
      <c r="M103" t="s">
        <v>36</v>
      </c>
      <c r="O103" t="s">
        <v>37</v>
      </c>
      <c r="P103" t="s">
        <v>36</v>
      </c>
      <c r="Q103" t="s">
        <v>50</v>
      </c>
      <c r="T103" t="s">
        <v>41</v>
      </c>
      <c r="U103" t="s">
        <v>41</v>
      </c>
      <c r="V103" t="s">
        <v>36</v>
      </c>
      <c r="W103" t="s">
        <v>42</v>
      </c>
      <c r="X103" t="s">
        <v>36</v>
      </c>
      <c r="Y103" t="s">
        <v>152</v>
      </c>
      <c r="Z103" t="s">
        <v>53</v>
      </c>
      <c r="AA103" t="s">
        <v>54</v>
      </c>
      <c r="AB103" t="s">
        <v>571</v>
      </c>
    </row>
    <row r="104" spans="1:30">
      <c r="A104" t="s">
        <v>572</v>
      </c>
      <c r="B104" t="s">
        <v>64</v>
      </c>
      <c r="C104" t="s">
        <v>106</v>
      </c>
      <c r="E104" t="s">
        <v>58</v>
      </c>
      <c r="F104" t="s">
        <v>540</v>
      </c>
      <c r="G104" t="s">
        <v>33</v>
      </c>
      <c r="H104" t="s">
        <v>33</v>
      </c>
      <c r="I104">
        <v>5</v>
      </c>
      <c r="J104" t="s">
        <v>34</v>
      </c>
      <c r="K104" t="s">
        <v>35</v>
      </c>
      <c r="M104" t="s">
        <v>66</v>
      </c>
      <c r="N104" t="s">
        <v>573</v>
      </c>
      <c r="O104" t="s">
        <v>37</v>
      </c>
      <c r="P104" t="s">
        <v>36</v>
      </c>
      <c r="Q104" t="s">
        <v>38</v>
      </c>
      <c r="R104" t="s">
        <v>123</v>
      </c>
      <c r="S104" t="s">
        <v>574</v>
      </c>
      <c r="T104" t="s">
        <v>69</v>
      </c>
      <c r="U104" t="s">
        <v>41</v>
      </c>
      <c r="V104" t="s">
        <v>36</v>
      </c>
      <c r="W104" t="s">
        <v>51</v>
      </c>
      <c r="X104" t="s">
        <v>36</v>
      </c>
      <c r="Y104" t="s">
        <v>205</v>
      </c>
      <c r="Z104" t="s">
        <v>44</v>
      </c>
      <c r="AA104" t="s">
        <v>54</v>
      </c>
      <c r="AB104" t="s">
        <v>61</v>
      </c>
    </row>
    <row r="105" spans="1:30">
      <c r="A105" t="s">
        <v>575</v>
      </c>
      <c r="B105" t="s">
        <v>576</v>
      </c>
      <c r="C105" t="s">
        <v>106</v>
      </c>
      <c r="E105" t="s">
        <v>32</v>
      </c>
      <c r="F105" t="s">
        <v>149</v>
      </c>
      <c r="G105" t="s">
        <v>33</v>
      </c>
      <c r="H105" t="s">
        <v>33</v>
      </c>
      <c r="I105">
        <v>8</v>
      </c>
      <c r="J105" t="s">
        <v>34</v>
      </c>
      <c r="K105" t="s">
        <v>65</v>
      </c>
      <c r="L105">
        <v>5</v>
      </c>
      <c r="M105" t="s">
        <v>36</v>
      </c>
      <c r="O105" t="s">
        <v>37</v>
      </c>
      <c r="P105" t="s">
        <v>36</v>
      </c>
      <c r="Q105" t="s">
        <v>50</v>
      </c>
      <c r="T105" t="s">
        <v>69</v>
      </c>
      <c r="U105" t="s">
        <v>41</v>
      </c>
      <c r="V105" t="s">
        <v>36</v>
      </c>
      <c r="W105" t="s">
        <v>145</v>
      </c>
      <c r="X105" t="s">
        <v>66</v>
      </c>
      <c r="Y105" t="s">
        <v>577</v>
      </c>
      <c r="Z105" t="s">
        <v>44</v>
      </c>
      <c r="AA105" t="s">
        <v>54</v>
      </c>
      <c r="AB105" t="s">
        <v>578</v>
      </c>
      <c r="AC105" t="s">
        <v>103</v>
      </c>
    </row>
    <row r="106" spans="1:30">
      <c r="A106" t="s">
        <v>579</v>
      </c>
      <c r="B106" t="s">
        <v>208</v>
      </c>
      <c r="C106" t="s">
        <v>133</v>
      </c>
      <c r="E106" t="s">
        <v>32</v>
      </c>
      <c r="F106" t="s">
        <v>155</v>
      </c>
      <c r="G106" t="s">
        <v>33</v>
      </c>
      <c r="H106" t="s">
        <v>33</v>
      </c>
      <c r="I106">
        <v>3</v>
      </c>
      <c r="J106" t="s">
        <v>99</v>
      </c>
      <c r="K106" t="s">
        <v>35</v>
      </c>
      <c r="M106" t="s">
        <v>66</v>
      </c>
      <c r="N106" t="s">
        <v>580</v>
      </c>
      <c r="O106" t="s">
        <v>37</v>
      </c>
      <c r="P106" t="s">
        <v>36</v>
      </c>
      <c r="Q106" t="s">
        <v>50</v>
      </c>
      <c r="T106" t="s">
        <v>41</v>
      </c>
      <c r="U106" t="s">
        <v>41</v>
      </c>
      <c r="V106" t="s">
        <v>36</v>
      </c>
      <c r="W106" t="s">
        <v>42</v>
      </c>
      <c r="X106" t="s">
        <v>36</v>
      </c>
      <c r="Y106" t="s">
        <v>581</v>
      </c>
      <c r="Z106" t="s">
        <v>53</v>
      </c>
      <c r="AA106" t="s">
        <v>45</v>
      </c>
      <c r="AB106" t="s">
        <v>94</v>
      </c>
      <c r="AC106" t="s">
        <v>62</v>
      </c>
    </row>
    <row r="107" spans="1:30">
      <c r="A107" t="s">
        <v>582</v>
      </c>
      <c r="B107" t="s">
        <v>148</v>
      </c>
      <c r="C107" t="s">
        <v>583</v>
      </c>
      <c r="E107" t="s">
        <v>332</v>
      </c>
      <c r="F107" t="s">
        <v>117</v>
      </c>
      <c r="G107" t="s">
        <v>33</v>
      </c>
      <c r="H107" t="s">
        <v>33</v>
      </c>
      <c r="I107">
        <v>4</v>
      </c>
      <c r="J107" t="s">
        <v>92</v>
      </c>
      <c r="K107" t="s">
        <v>65</v>
      </c>
      <c r="L107">
        <v>7</v>
      </c>
      <c r="M107" t="s">
        <v>66</v>
      </c>
      <c r="N107" t="s">
        <v>584</v>
      </c>
      <c r="O107" t="s">
        <v>37</v>
      </c>
      <c r="P107" t="s">
        <v>36</v>
      </c>
      <c r="Q107" t="s">
        <v>38</v>
      </c>
      <c r="R107" t="s">
        <v>80</v>
      </c>
      <c r="S107" t="s">
        <v>585</v>
      </c>
      <c r="T107" t="s">
        <v>69</v>
      </c>
      <c r="U107" t="s">
        <v>41</v>
      </c>
      <c r="V107" t="s">
        <v>36</v>
      </c>
      <c r="W107" t="s">
        <v>51</v>
      </c>
      <c r="X107" t="s">
        <v>36</v>
      </c>
      <c r="Y107" t="s">
        <v>476</v>
      </c>
      <c r="Z107" t="s">
        <v>53</v>
      </c>
      <c r="AA107" t="s">
        <v>45</v>
      </c>
      <c r="AB107" t="s">
        <v>76</v>
      </c>
      <c r="AC107" t="s">
        <v>586</v>
      </c>
    </row>
    <row r="108" spans="1:30">
      <c r="A108" t="s">
        <v>587</v>
      </c>
      <c r="B108" t="s">
        <v>208</v>
      </c>
      <c r="C108" t="s">
        <v>133</v>
      </c>
      <c r="E108" t="s">
        <v>32</v>
      </c>
      <c r="F108" t="s">
        <v>588</v>
      </c>
      <c r="G108" t="s">
        <v>33</v>
      </c>
      <c r="H108" t="s">
        <v>33</v>
      </c>
      <c r="I108">
        <v>7</v>
      </c>
      <c r="J108" t="s">
        <v>99</v>
      </c>
      <c r="K108" t="s">
        <v>35</v>
      </c>
      <c r="M108" t="s">
        <v>36</v>
      </c>
      <c r="O108" t="s">
        <v>37</v>
      </c>
      <c r="P108" t="s">
        <v>66</v>
      </c>
      <c r="Q108" t="s">
        <v>38</v>
      </c>
      <c r="R108" t="s">
        <v>80</v>
      </c>
      <c r="S108" t="s">
        <v>589</v>
      </c>
      <c r="T108" t="s">
        <v>69</v>
      </c>
      <c r="U108" t="s">
        <v>69</v>
      </c>
      <c r="V108" t="s">
        <v>66</v>
      </c>
      <c r="W108" t="s">
        <v>590</v>
      </c>
      <c r="X108" t="s">
        <v>66</v>
      </c>
      <c r="Y108" t="s">
        <v>300</v>
      </c>
      <c r="Z108" t="s">
        <v>53</v>
      </c>
      <c r="AA108" t="s">
        <v>54</v>
      </c>
      <c r="AB108" t="s">
        <v>71</v>
      </c>
      <c r="AC108" t="s">
        <v>167</v>
      </c>
      <c r="AD108" t="s">
        <v>591</v>
      </c>
    </row>
    <row r="109" spans="1:30">
      <c r="A109" t="s">
        <v>592</v>
      </c>
      <c r="B109" t="s">
        <v>208</v>
      </c>
      <c r="C109" t="s">
        <v>593</v>
      </c>
      <c r="E109" t="s">
        <v>32</v>
      </c>
      <c r="F109" t="s">
        <v>594</v>
      </c>
      <c r="G109" t="s">
        <v>33</v>
      </c>
      <c r="H109" t="s">
        <v>33</v>
      </c>
      <c r="I109">
        <v>8</v>
      </c>
      <c r="J109" t="s">
        <v>34</v>
      </c>
      <c r="K109" t="s">
        <v>65</v>
      </c>
      <c r="L109">
        <v>8</v>
      </c>
      <c r="M109" t="s">
        <v>66</v>
      </c>
      <c r="N109" t="s">
        <v>595</v>
      </c>
      <c r="O109" t="s">
        <v>37</v>
      </c>
      <c r="P109" t="s">
        <v>36</v>
      </c>
      <c r="Q109" t="s">
        <v>38</v>
      </c>
      <c r="R109" t="s">
        <v>39</v>
      </c>
      <c r="S109" t="s">
        <v>596</v>
      </c>
      <c r="T109" t="s">
        <v>41</v>
      </c>
      <c r="U109" t="s">
        <v>41</v>
      </c>
      <c r="V109" t="s">
        <v>36</v>
      </c>
      <c r="W109" t="s">
        <v>42</v>
      </c>
      <c r="X109" t="s">
        <v>36</v>
      </c>
      <c r="Y109" t="s">
        <v>300</v>
      </c>
      <c r="Z109" t="s">
        <v>53</v>
      </c>
      <c r="AA109" t="s">
        <v>45</v>
      </c>
      <c r="AB109" t="s">
        <v>335</v>
      </c>
      <c r="AC109" t="s">
        <v>266</v>
      </c>
      <c r="AD109" t="s">
        <v>597</v>
      </c>
    </row>
    <row r="110" spans="1:30">
      <c r="A110" t="s">
        <v>598</v>
      </c>
      <c r="B110" t="s">
        <v>49</v>
      </c>
      <c r="C110" t="s">
        <v>31</v>
      </c>
      <c r="E110" t="s">
        <v>32</v>
      </c>
      <c r="F110" t="s">
        <v>247</v>
      </c>
      <c r="G110" t="s">
        <v>33</v>
      </c>
      <c r="H110" t="s">
        <v>33</v>
      </c>
      <c r="I110">
        <v>9</v>
      </c>
      <c r="J110" t="s">
        <v>34</v>
      </c>
      <c r="K110" t="s">
        <v>65</v>
      </c>
      <c r="L110">
        <v>9</v>
      </c>
      <c r="M110" t="s">
        <v>66</v>
      </c>
      <c r="N110" t="s">
        <v>599</v>
      </c>
      <c r="O110" t="s">
        <v>37</v>
      </c>
      <c r="P110" t="s">
        <v>66</v>
      </c>
      <c r="Q110" t="s">
        <v>38</v>
      </c>
      <c r="R110" t="s">
        <v>193</v>
      </c>
      <c r="S110" t="s">
        <v>600</v>
      </c>
      <c r="T110" t="s">
        <v>41</v>
      </c>
      <c r="U110" t="s">
        <v>41</v>
      </c>
      <c r="V110" t="s">
        <v>36</v>
      </c>
      <c r="W110" t="s">
        <v>42</v>
      </c>
      <c r="X110" t="s">
        <v>36</v>
      </c>
      <c r="Y110" t="s">
        <v>101</v>
      </c>
      <c r="Z110" t="s">
        <v>53</v>
      </c>
      <c r="AA110" t="s">
        <v>45</v>
      </c>
      <c r="AB110" t="s">
        <v>601</v>
      </c>
      <c r="AC110" t="s">
        <v>62</v>
      </c>
    </row>
    <row r="111" spans="1:30">
      <c r="A111" t="s">
        <v>602</v>
      </c>
      <c r="B111" t="s">
        <v>64</v>
      </c>
      <c r="C111" t="s">
        <v>31</v>
      </c>
      <c r="E111" t="s">
        <v>332</v>
      </c>
      <c r="F111" t="s">
        <v>329</v>
      </c>
      <c r="G111" t="s">
        <v>33</v>
      </c>
      <c r="H111" t="s">
        <v>33</v>
      </c>
      <c r="I111">
        <v>8</v>
      </c>
      <c r="J111" t="s">
        <v>34</v>
      </c>
      <c r="K111" t="s">
        <v>35</v>
      </c>
      <c r="M111" t="s">
        <v>36</v>
      </c>
      <c r="O111" t="s">
        <v>37</v>
      </c>
      <c r="P111" t="s">
        <v>36</v>
      </c>
      <c r="Q111" t="s">
        <v>50</v>
      </c>
      <c r="T111" t="s">
        <v>41</v>
      </c>
      <c r="U111" t="s">
        <v>41</v>
      </c>
      <c r="V111" t="s">
        <v>36</v>
      </c>
      <c r="W111" t="s">
        <v>42</v>
      </c>
      <c r="X111" t="s">
        <v>36</v>
      </c>
      <c r="Y111" t="s">
        <v>226</v>
      </c>
      <c r="Z111" t="s">
        <v>44</v>
      </c>
      <c r="AA111" t="s">
        <v>226</v>
      </c>
      <c r="AB111" t="s">
        <v>226</v>
      </c>
      <c r="AC111" t="s">
        <v>226</v>
      </c>
      <c r="AD111" t="s">
        <v>591</v>
      </c>
    </row>
    <row r="112" spans="1:30">
      <c r="A112" t="s">
        <v>603</v>
      </c>
      <c r="B112" t="s">
        <v>64</v>
      </c>
      <c r="C112" t="s">
        <v>57</v>
      </c>
      <c r="E112" t="s">
        <v>32</v>
      </c>
      <c r="F112" t="s">
        <v>140</v>
      </c>
      <c r="G112" t="s">
        <v>33</v>
      </c>
      <c r="H112" t="s">
        <v>33</v>
      </c>
      <c r="I112">
        <v>6</v>
      </c>
      <c r="J112" t="s">
        <v>34</v>
      </c>
      <c r="K112" t="s">
        <v>68</v>
      </c>
      <c r="M112" t="s">
        <v>66</v>
      </c>
      <c r="N112" t="s">
        <v>604</v>
      </c>
      <c r="O112" t="s">
        <v>37</v>
      </c>
      <c r="P112" t="s">
        <v>36</v>
      </c>
      <c r="Q112" t="s">
        <v>38</v>
      </c>
      <c r="R112" t="s">
        <v>123</v>
      </c>
      <c r="S112" t="s">
        <v>605</v>
      </c>
      <c r="T112" t="s">
        <v>69</v>
      </c>
      <c r="U112" t="s">
        <v>41</v>
      </c>
      <c r="V112" t="s">
        <v>36</v>
      </c>
      <c r="W112" t="s">
        <v>42</v>
      </c>
      <c r="X112" t="s">
        <v>36</v>
      </c>
      <c r="Y112" t="s">
        <v>152</v>
      </c>
      <c r="Z112" t="s">
        <v>44</v>
      </c>
      <c r="AA112" t="s">
        <v>45</v>
      </c>
      <c r="AB112" t="s">
        <v>71</v>
      </c>
      <c r="AC112" t="s">
        <v>62</v>
      </c>
      <c r="AD112" t="s">
        <v>597</v>
      </c>
    </row>
    <row r="113" spans="1:30">
      <c r="A113" t="s">
        <v>606</v>
      </c>
      <c r="B113" t="s">
        <v>64</v>
      </c>
      <c r="C113" t="s">
        <v>31</v>
      </c>
      <c r="E113" t="s">
        <v>32</v>
      </c>
      <c r="F113" t="s">
        <v>128</v>
      </c>
      <c r="G113" t="s">
        <v>33</v>
      </c>
      <c r="H113" t="s">
        <v>33</v>
      </c>
      <c r="I113">
        <v>9</v>
      </c>
      <c r="J113" t="s">
        <v>34</v>
      </c>
      <c r="K113" t="s">
        <v>35</v>
      </c>
      <c r="M113" t="s">
        <v>66</v>
      </c>
      <c r="O113" t="s">
        <v>37</v>
      </c>
      <c r="P113" t="s">
        <v>36</v>
      </c>
      <c r="Q113" t="s">
        <v>38</v>
      </c>
      <c r="R113" t="s">
        <v>39</v>
      </c>
      <c r="T113" t="s">
        <v>41</v>
      </c>
      <c r="U113" t="s">
        <v>41</v>
      </c>
      <c r="V113" t="s">
        <v>36</v>
      </c>
      <c r="W113" t="s">
        <v>42</v>
      </c>
      <c r="X113" t="s">
        <v>36</v>
      </c>
      <c r="Y113" t="s">
        <v>205</v>
      </c>
      <c r="Z113" t="s">
        <v>44</v>
      </c>
      <c r="AA113" t="s">
        <v>54</v>
      </c>
      <c r="AB113" t="s">
        <v>421</v>
      </c>
      <c r="AC113" t="s">
        <v>47</v>
      </c>
      <c r="AD113" t="s">
        <v>591</v>
      </c>
    </row>
    <row r="114" spans="1:30">
      <c r="A114" t="s">
        <v>607</v>
      </c>
      <c r="B114" t="s">
        <v>148</v>
      </c>
      <c r="C114" t="s">
        <v>608</v>
      </c>
      <c r="E114" t="s">
        <v>32</v>
      </c>
      <c r="F114" t="s">
        <v>226</v>
      </c>
      <c r="G114" t="s">
        <v>33</v>
      </c>
      <c r="H114" t="s">
        <v>33</v>
      </c>
      <c r="I114">
        <v>8</v>
      </c>
      <c r="J114" t="s">
        <v>34</v>
      </c>
      <c r="K114" t="s">
        <v>35</v>
      </c>
      <c r="M114" t="s">
        <v>66</v>
      </c>
      <c r="N114" t="s">
        <v>609</v>
      </c>
      <c r="O114" t="s">
        <v>37</v>
      </c>
      <c r="P114" t="s">
        <v>36</v>
      </c>
      <c r="Q114" t="s">
        <v>50</v>
      </c>
      <c r="T114" t="s">
        <v>41</v>
      </c>
      <c r="U114" t="s">
        <v>41</v>
      </c>
      <c r="V114" t="s">
        <v>36</v>
      </c>
      <c r="W114" t="s">
        <v>42</v>
      </c>
      <c r="X114" t="s">
        <v>36</v>
      </c>
      <c r="Y114" t="s">
        <v>610</v>
      </c>
      <c r="Z114" t="s">
        <v>44</v>
      </c>
      <c r="AA114" t="s">
        <v>45</v>
      </c>
      <c r="AB114" t="s">
        <v>402</v>
      </c>
      <c r="AC114" t="s">
        <v>217</v>
      </c>
    </row>
    <row r="115" spans="1:30">
      <c r="A115" t="s">
        <v>611</v>
      </c>
      <c r="B115" t="s">
        <v>148</v>
      </c>
      <c r="C115" t="s">
        <v>612</v>
      </c>
      <c r="E115" t="s">
        <v>32</v>
      </c>
      <c r="F115" t="s">
        <v>369</v>
      </c>
      <c r="G115" t="s">
        <v>33</v>
      </c>
      <c r="H115" t="s">
        <v>33</v>
      </c>
      <c r="I115">
        <v>6</v>
      </c>
      <c r="J115" t="s">
        <v>34</v>
      </c>
      <c r="K115" t="s">
        <v>35</v>
      </c>
      <c r="M115" t="s">
        <v>66</v>
      </c>
      <c r="N115" t="s">
        <v>613</v>
      </c>
      <c r="O115" t="s">
        <v>108</v>
      </c>
      <c r="P115" t="s">
        <v>36</v>
      </c>
      <c r="Q115" t="s">
        <v>38</v>
      </c>
      <c r="R115" t="s">
        <v>123</v>
      </c>
      <c r="S115" t="s">
        <v>614</v>
      </c>
      <c r="T115" t="s">
        <v>41</v>
      </c>
      <c r="U115" t="s">
        <v>41</v>
      </c>
      <c r="V115" t="s">
        <v>36</v>
      </c>
      <c r="W115" t="s">
        <v>42</v>
      </c>
      <c r="X115" t="s">
        <v>36</v>
      </c>
      <c r="Y115" t="s">
        <v>88</v>
      </c>
      <c r="Z115" t="s">
        <v>44</v>
      </c>
      <c r="AA115" t="s">
        <v>45</v>
      </c>
      <c r="AB115" t="s">
        <v>166</v>
      </c>
      <c r="AC115" t="s">
        <v>363</v>
      </c>
    </row>
    <row r="116" spans="1:30">
      <c r="A116" t="s">
        <v>615</v>
      </c>
      <c r="B116" t="s">
        <v>64</v>
      </c>
      <c r="C116" t="s">
        <v>106</v>
      </c>
      <c r="E116" t="s">
        <v>32</v>
      </c>
      <c r="F116" t="s">
        <v>369</v>
      </c>
      <c r="G116" t="s">
        <v>33</v>
      </c>
      <c r="H116" t="s">
        <v>33</v>
      </c>
      <c r="I116">
        <v>8</v>
      </c>
      <c r="J116" t="s">
        <v>34</v>
      </c>
      <c r="K116" t="s">
        <v>35</v>
      </c>
      <c r="M116" t="s">
        <v>36</v>
      </c>
      <c r="O116" t="s">
        <v>37</v>
      </c>
      <c r="P116" t="s">
        <v>36</v>
      </c>
      <c r="Q116" t="s">
        <v>50</v>
      </c>
      <c r="T116" t="s">
        <v>69</v>
      </c>
      <c r="U116" t="s">
        <v>41</v>
      </c>
      <c r="V116" t="s">
        <v>36</v>
      </c>
      <c r="W116" t="s">
        <v>51</v>
      </c>
      <c r="X116" t="s">
        <v>36</v>
      </c>
      <c r="Y116" t="s">
        <v>616</v>
      </c>
      <c r="Z116" t="s">
        <v>44</v>
      </c>
      <c r="AA116" t="s">
        <v>54</v>
      </c>
      <c r="AB116" t="s">
        <v>102</v>
      </c>
      <c r="AC116" t="s">
        <v>617</v>
      </c>
    </row>
    <row r="117" spans="1:30">
      <c r="A117" t="s">
        <v>618</v>
      </c>
      <c r="B117" t="s">
        <v>30</v>
      </c>
      <c r="C117" t="s">
        <v>297</v>
      </c>
      <c r="E117" t="s">
        <v>332</v>
      </c>
      <c r="F117" t="s">
        <v>384</v>
      </c>
      <c r="G117" t="s">
        <v>33</v>
      </c>
      <c r="H117" t="s">
        <v>33</v>
      </c>
      <c r="I117">
        <v>6</v>
      </c>
      <c r="J117" t="s">
        <v>99</v>
      </c>
      <c r="K117" t="s">
        <v>35</v>
      </c>
      <c r="M117" t="s">
        <v>36</v>
      </c>
      <c r="O117" t="s">
        <v>108</v>
      </c>
      <c r="P117" t="s">
        <v>36</v>
      </c>
      <c r="Q117" t="s">
        <v>50</v>
      </c>
      <c r="T117" t="s">
        <v>41</v>
      </c>
      <c r="U117" t="s">
        <v>41</v>
      </c>
      <c r="V117" t="s">
        <v>36</v>
      </c>
      <c r="W117" t="s">
        <v>42</v>
      </c>
      <c r="X117" t="s">
        <v>36</v>
      </c>
      <c r="Y117" t="s">
        <v>176</v>
      </c>
      <c r="Z117" t="s">
        <v>53</v>
      </c>
      <c r="AA117" t="s">
        <v>188</v>
      </c>
      <c r="AC117" t="s">
        <v>619</v>
      </c>
    </row>
    <row r="118" spans="1:30">
      <c r="A118" t="s">
        <v>620</v>
      </c>
      <c r="B118" t="s">
        <v>64</v>
      </c>
      <c r="C118" t="s">
        <v>57</v>
      </c>
      <c r="E118" t="s">
        <v>32</v>
      </c>
      <c r="F118" t="s">
        <v>263</v>
      </c>
      <c r="G118" t="s">
        <v>33</v>
      </c>
      <c r="H118" t="s">
        <v>33</v>
      </c>
      <c r="K118" t="s">
        <v>65</v>
      </c>
      <c r="M118" t="s">
        <v>66</v>
      </c>
      <c r="N118" t="s">
        <v>621</v>
      </c>
      <c r="O118" t="s">
        <v>37</v>
      </c>
      <c r="P118" t="s">
        <v>36</v>
      </c>
      <c r="Q118" t="s">
        <v>38</v>
      </c>
      <c r="R118" t="s">
        <v>622</v>
      </c>
      <c r="T118" t="s">
        <v>69</v>
      </c>
      <c r="U118" t="s">
        <v>69</v>
      </c>
      <c r="V118" t="s">
        <v>36</v>
      </c>
      <c r="W118" t="s">
        <v>51</v>
      </c>
      <c r="X118" t="s">
        <v>66</v>
      </c>
      <c r="Y118" t="s">
        <v>75</v>
      </c>
      <c r="Z118" t="s">
        <v>44</v>
      </c>
      <c r="AA118" t="s">
        <v>45</v>
      </c>
      <c r="AB118" t="s">
        <v>189</v>
      </c>
      <c r="AC118" t="s">
        <v>103</v>
      </c>
    </row>
    <row r="119" spans="1:30">
      <c r="A119" t="s">
        <v>623</v>
      </c>
      <c r="B119" t="s">
        <v>49</v>
      </c>
      <c r="C119" t="s">
        <v>133</v>
      </c>
      <c r="E119" t="s">
        <v>332</v>
      </c>
      <c r="F119" t="s">
        <v>624</v>
      </c>
      <c r="G119" t="s">
        <v>33</v>
      </c>
      <c r="H119" t="s">
        <v>59</v>
      </c>
      <c r="M119" t="s">
        <v>36</v>
      </c>
      <c r="O119" t="s">
        <v>37</v>
      </c>
      <c r="P119" t="s">
        <v>36</v>
      </c>
      <c r="Q119" t="s">
        <v>50</v>
      </c>
      <c r="T119" t="s">
        <v>41</v>
      </c>
      <c r="U119" t="s">
        <v>41</v>
      </c>
      <c r="V119" t="s">
        <v>36</v>
      </c>
      <c r="W119" t="s">
        <v>42</v>
      </c>
      <c r="X119" t="s">
        <v>36</v>
      </c>
      <c r="Y119" t="s">
        <v>75</v>
      </c>
      <c r="Z119" t="s">
        <v>53</v>
      </c>
      <c r="AA119" t="s">
        <v>45</v>
      </c>
      <c r="AB119" t="s">
        <v>402</v>
      </c>
      <c r="AC119" t="s">
        <v>625</v>
      </c>
    </row>
    <row r="120" spans="1:30">
      <c r="A120" t="s">
        <v>626</v>
      </c>
      <c r="B120" t="s">
        <v>208</v>
      </c>
      <c r="C120" t="s">
        <v>133</v>
      </c>
      <c r="E120" t="s">
        <v>32</v>
      </c>
      <c r="F120" t="s">
        <v>247</v>
      </c>
      <c r="G120" t="s">
        <v>33</v>
      </c>
      <c r="H120" t="s">
        <v>33</v>
      </c>
      <c r="I120">
        <v>3</v>
      </c>
      <c r="J120" t="s">
        <v>99</v>
      </c>
      <c r="K120" t="s">
        <v>35</v>
      </c>
      <c r="M120" t="s">
        <v>66</v>
      </c>
      <c r="N120" t="s">
        <v>627</v>
      </c>
      <c r="O120" t="s">
        <v>37</v>
      </c>
      <c r="P120" t="s">
        <v>36</v>
      </c>
      <c r="Q120" t="s">
        <v>38</v>
      </c>
      <c r="R120" t="s">
        <v>80</v>
      </c>
      <c r="S120" t="s">
        <v>628</v>
      </c>
      <c r="T120" t="s">
        <v>69</v>
      </c>
      <c r="U120" t="s">
        <v>41</v>
      </c>
      <c r="V120" t="s">
        <v>36</v>
      </c>
      <c r="W120" t="s">
        <v>51</v>
      </c>
      <c r="X120" t="s">
        <v>36</v>
      </c>
      <c r="Y120" t="s">
        <v>629</v>
      </c>
      <c r="Z120" t="s">
        <v>53</v>
      </c>
      <c r="AA120" t="s">
        <v>45</v>
      </c>
      <c r="AB120" t="s">
        <v>630</v>
      </c>
      <c r="AC120" t="s">
        <v>275</v>
      </c>
    </row>
    <row r="121" spans="1:30">
      <c r="A121" t="s">
        <v>631</v>
      </c>
      <c r="B121" t="s">
        <v>64</v>
      </c>
      <c r="C121" t="s">
        <v>31</v>
      </c>
      <c r="E121" t="s">
        <v>58</v>
      </c>
      <c r="F121" t="s">
        <v>169</v>
      </c>
      <c r="G121" t="s">
        <v>33</v>
      </c>
      <c r="H121" t="s">
        <v>33</v>
      </c>
      <c r="I121">
        <v>5</v>
      </c>
      <c r="J121" t="s">
        <v>632</v>
      </c>
      <c r="K121" t="s">
        <v>35</v>
      </c>
      <c r="M121" t="s">
        <v>36</v>
      </c>
      <c r="O121" t="s">
        <v>37</v>
      </c>
      <c r="P121" t="s">
        <v>36</v>
      </c>
      <c r="Q121" t="s">
        <v>38</v>
      </c>
      <c r="R121" t="s">
        <v>39</v>
      </c>
      <c r="S121" t="s">
        <v>633</v>
      </c>
      <c r="T121" t="s">
        <v>41</v>
      </c>
      <c r="U121" t="s">
        <v>41</v>
      </c>
      <c r="V121" t="s">
        <v>36</v>
      </c>
      <c r="W121" t="s">
        <v>42</v>
      </c>
      <c r="X121" t="s">
        <v>36</v>
      </c>
      <c r="Y121" t="s">
        <v>101</v>
      </c>
      <c r="Z121" t="s">
        <v>53</v>
      </c>
      <c r="AA121" t="s">
        <v>45</v>
      </c>
      <c r="AB121" t="s">
        <v>269</v>
      </c>
      <c r="AC121" t="s">
        <v>547</v>
      </c>
    </row>
    <row r="122" spans="1:30">
      <c r="A122" t="s">
        <v>634</v>
      </c>
      <c r="B122" t="s">
        <v>208</v>
      </c>
      <c r="C122" t="s">
        <v>31</v>
      </c>
      <c r="E122" t="s">
        <v>32</v>
      </c>
      <c r="F122" t="s">
        <v>247</v>
      </c>
      <c r="G122" t="s">
        <v>33</v>
      </c>
      <c r="H122" t="s">
        <v>59</v>
      </c>
      <c r="M122" t="s">
        <v>36</v>
      </c>
      <c r="O122" t="s">
        <v>37</v>
      </c>
      <c r="P122" t="s">
        <v>36</v>
      </c>
      <c r="Q122" t="s">
        <v>50</v>
      </c>
      <c r="T122" t="s">
        <v>41</v>
      </c>
      <c r="U122" t="s">
        <v>41</v>
      </c>
      <c r="V122" t="s">
        <v>36</v>
      </c>
      <c r="W122" t="s">
        <v>42</v>
      </c>
      <c r="X122" t="s">
        <v>36</v>
      </c>
      <c r="Y122" t="s">
        <v>93</v>
      </c>
      <c r="Z122" t="s">
        <v>53</v>
      </c>
      <c r="AA122" t="s">
        <v>54</v>
      </c>
      <c r="AB122" t="s">
        <v>269</v>
      </c>
      <c r="AC122" t="s">
        <v>84</v>
      </c>
    </row>
    <row r="123" spans="1:30">
      <c r="A123" t="s">
        <v>635</v>
      </c>
      <c r="B123" t="s">
        <v>240</v>
      </c>
      <c r="C123" t="s">
        <v>133</v>
      </c>
      <c r="E123" t="s">
        <v>58</v>
      </c>
      <c r="F123" t="s">
        <v>636</v>
      </c>
      <c r="G123" t="s">
        <v>33</v>
      </c>
      <c r="H123" t="s">
        <v>33</v>
      </c>
      <c r="J123" t="s">
        <v>99</v>
      </c>
      <c r="K123" t="s">
        <v>35</v>
      </c>
      <c r="M123" t="s">
        <v>36</v>
      </c>
      <c r="O123" t="s">
        <v>37</v>
      </c>
      <c r="P123" t="s">
        <v>36</v>
      </c>
      <c r="Q123" t="s">
        <v>50</v>
      </c>
      <c r="T123" t="s">
        <v>41</v>
      </c>
      <c r="U123" t="s">
        <v>41</v>
      </c>
      <c r="V123" t="s">
        <v>36</v>
      </c>
      <c r="W123" t="s">
        <v>42</v>
      </c>
      <c r="X123" t="s">
        <v>36</v>
      </c>
      <c r="Y123" t="s">
        <v>637</v>
      </c>
      <c r="Z123" t="s">
        <v>53</v>
      </c>
      <c r="AA123" t="s">
        <v>177</v>
      </c>
      <c r="AB123" t="s">
        <v>638</v>
      </c>
      <c r="AC123" t="s">
        <v>62</v>
      </c>
    </row>
    <row r="124" spans="1:30">
      <c r="A124" t="s">
        <v>639</v>
      </c>
      <c r="B124" t="s">
        <v>64</v>
      </c>
      <c r="C124" t="s">
        <v>133</v>
      </c>
      <c r="E124" t="s">
        <v>58</v>
      </c>
      <c r="F124" t="s">
        <v>640</v>
      </c>
      <c r="G124" t="s">
        <v>33</v>
      </c>
      <c r="H124" t="s">
        <v>33</v>
      </c>
      <c r="I124">
        <v>6</v>
      </c>
      <c r="J124" t="s">
        <v>99</v>
      </c>
      <c r="K124" t="s">
        <v>35</v>
      </c>
      <c r="M124" t="s">
        <v>36</v>
      </c>
      <c r="O124" t="s">
        <v>37</v>
      </c>
      <c r="P124" t="s">
        <v>36</v>
      </c>
      <c r="Q124" t="s">
        <v>50</v>
      </c>
      <c r="T124" t="s">
        <v>69</v>
      </c>
      <c r="U124" t="s">
        <v>41</v>
      </c>
      <c r="V124" t="s">
        <v>36</v>
      </c>
      <c r="W124" t="s">
        <v>145</v>
      </c>
      <c r="X124" t="s">
        <v>36</v>
      </c>
      <c r="Y124" t="s">
        <v>641</v>
      </c>
      <c r="Z124" t="s">
        <v>53</v>
      </c>
      <c r="AA124" t="s">
        <v>45</v>
      </c>
      <c r="AB124" t="s">
        <v>642</v>
      </c>
      <c r="AC124" t="s">
        <v>643</v>
      </c>
    </row>
    <row r="125" spans="1:30">
      <c r="A125" t="s">
        <v>644</v>
      </c>
      <c r="B125" t="s">
        <v>148</v>
      </c>
      <c r="C125" t="s">
        <v>31</v>
      </c>
      <c r="E125" t="s">
        <v>58</v>
      </c>
      <c r="F125" t="s">
        <v>68</v>
      </c>
      <c r="G125" t="s">
        <v>33</v>
      </c>
      <c r="H125" t="s">
        <v>33</v>
      </c>
      <c r="I125">
        <v>9</v>
      </c>
      <c r="J125" t="s">
        <v>92</v>
      </c>
      <c r="K125" t="s">
        <v>35</v>
      </c>
      <c r="M125" t="s">
        <v>36</v>
      </c>
      <c r="O125" t="s">
        <v>37</v>
      </c>
      <c r="P125" t="s">
        <v>36</v>
      </c>
      <c r="Q125" t="s">
        <v>38</v>
      </c>
      <c r="R125" t="s">
        <v>80</v>
      </c>
      <c r="T125" t="s">
        <v>41</v>
      </c>
      <c r="U125" t="s">
        <v>41</v>
      </c>
      <c r="V125" t="s">
        <v>36</v>
      </c>
      <c r="W125" t="s">
        <v>145</v>
      </c>
      <c r="X125" t="s">
        <v>66</v>
      </c>
      <c r="Y125" t="s">
        <v>645</v>
      </c>
      <c r="Z125" t="s">
        <v>53</v>
      </c>
      <c r="AA125" t="s">
        <v>54</v>
      </c>
      <c r="AB125" t="s">
        <v>71</v>
      </c>
      <c r="AC125" t="s">
        <v>103</v>
      </c>
    </row>
    <row r="126" spans="1:30">
      <c r="A126" t="s">
        <v>646</v>
      </c>
      <c r="B126" t="s">
        <v>64</v>
      </c>
      <c r="C126" t="s">
        <v>57</v>
      </c>
      <c r="E126" t="s">
        <v>32</v>
      </c>
      <c r="F126" t="s">
        <v>155</v>
      </c>
      <c r="G126" t="s">
        <v>33</v>
      </c>
      <c r="H126" t="s">
        <v>33</v>
      </c>
      <c r="I126">
        <v>4</v>
      </c>
      <c r="J126" t="s">
        <v>34</v>
      </c>
      <c r="K126" t="s">
        <v>113</v>
      </c>
      <c r="M126" t="s">
        <v>66</v>
      </c>
      <c r="N126" t="s">
        <v>647</v>
      </c>
      <c r="O126" t="s">
        <v>37</v>
      </c>
      <c r="P126" t="s">
        <v>36</v>
      </c>
      <c r="Q126" t="s">
        <v>50</v>
      </c>
      <c r="T126" t="s">
        <v>41</v>
      </c>
      <c r="U126" t="s">
        <v>41</v>
      </c>
      <c r="V126" t="s">
        <v>36</v>
      </c>
      <c r="W126" t="s">
        <v>42</v>
      </c>
      <c r="X126" t="s">
        <v>36</v>
      </c>
      <c r="Y126" t="s">
        <v>82</v>
      </c>
      <c r="Z126" t="s">
        <v>53</v>
      </c>
      <c r="AA126" t="s">
        <v>45</v>
      </c>
      <c r="AB126" t="s">
        <v>231</v>
      </c>
      <c r="AC126" t="s">
        <v>62</v>
      </c>
    </row>
    <row r="128" spans="1:30">
      <c r="A128" t="s">
        <v>648</v>
      </c>
      <c r="B128" t="s">
        <v>64</v>
      </c>
      <c r="C128" t="s">
        <v>57</v>
      </c>
      <c r="E128" t="s">
        <v>32</v>
      </c>
      <c r="F128" t="s">
        <v>155</v>
      </c>
      <c r="G128" t="s">
        <v>33</v>
      </c>
      <c r="H128" t="s">
        <v>33</v>
      </c>
      <c r="I128">
        <v>6</v>
      </c>
      <c r="J128" t="s">
        <v>34</v>
      </c>
      <c r="K128" t="s">
        <v>35</v>
      </c>
      <c r="M128" t="s">
        <v>36</v>
      </c>
      <c r="O128" t="s">
        <v>108</v>
      </c>
      <c r="P128" t="s">
        <v>36</v>
      </c>
      <c r="Q128" t="s">
        <v>50</v>
      </c>
      <c r="T128" t="s">
        <v>41</v>
      </c>
      <c r="U128" t="s">
        <v>41</v>
      </c>
      <c r="V128" t="s">
        <v>36</v>
      </c>
      <c r="W128" t="s">
        <v>42</v>
      </c>
      <c r="X128" t="s">
        <v>36</v>
      </c>
      <c r="Y128" t="s">
        <v>93</v>
      </c>
      <c r="Z128" t="s">
        <v>44</v>
      </c>
      <c r="AA128" t="s">
        <v>188</v>
      </c>
      <c r="AB128" t="s">
        <v>71</v>
      </c>
      <c r="AC128" t="s">
        <v>569</v>
      </c>
      <c r="AD128" t="s">
        <v>597</v>
      </c>
    </row>
    <row r="129" spans="1:30">
      <c r="A129" t="s">
        <v>649</v>
      </c>
      <c r="B129" t="s">
        <v>64</v>
      </c>
      <c r="C129" t="s">
        <v>297</v>
      </c>
      <c r="E129" t="s">
        <v>32</v>
      </c>
      <c r="F129" t="s">
        <v>650</v>
      </c>
      <c r="G129" t="s">
        <v>33</v>
      </c>
      <c r="H129" t="s">
        <v>33</v>
      </c>
      <c r="I129">
        <v>6</v>
      </c>
      <c r="J129" t="s">
        <v>99</v>
      </c>
      <c r="K129" t="s">
        <v>65</v>
      </c>
      <c r="L129">
        <v>7</v>
      </c>
      <c r="M129" t="s">
        <v>36</v>
      </c>
      <c r="O129" t="s">
        <v>37</v>
      </c>
      <c r="P129" t="s">
        <v>66</v>
      </c>
      <c r="Q129" t="s">
        <v>38</v>
      </c>
      <c r="R129" t="s">
        <v>123</v>
      </c>
      <c r="S129" t="s">
        <v>651</v>
      </c>
      <c r="T129" t="s">
        <v>69</v>
      </c>
      <c r="U129" t="s">
        <v>41</v>
      </c>
      <c r="V129" t="s">
        <v>36</v>
      </c>
      <c r="W129" t="s">
        <v>145</v>
      </c>
      <c r="X129" t="s">
        <v>66</v>
      </c>
      <c r="Y129" t="s">
        <v>205</v>
      </c>
      <c r="Z129" t="s">
        <v>44</v>
      </c>
      <c r="AA129" t="s">
        <v>45</v>
      </c>
      <c r="AB129" t="s">
        <v>652</v>
      </c>
      <c r="AC129" t="s">
        <v>84</v>
      </c>
    </row>
    <row r="130" spans="1:30">
      <c r="A130" t="s">
        <v>653</v>
      </c>
      <c r="B130" t="s">
        <v>64</v>
      </c>
      <c r="C130" t="s">
        <v>31</v>
      </c>
      <c r="E130" t="s">
        <v>32</v>
      </c>
      <c r="F130" t="s">
        <v>384</v>
      </c>
      <c r="G130" t="s">
        <v>33</v>
      </c>
      <c r="H130" t="s">
        <v>33</v>
      </c>
      <c r="I130">
        <v>8</v>
      </c>
      <c r="J130" t="s">
        <v>68</v>
      </c>
      <c r="K130" t="s">
        <v>65</v>
      </c>
      <c r="L130">
        <v>9</v>
      </c>
      <c r="M130" t="s">
        <v>66</v>
      </c>
      <c r="O130" t="s">
        <v>37</v>
      </c>
      <c r="P130" t="s">
        <v>66</v>
      </c>
      <c r="Q130" t="s">
        <v>50</v>
      </c>
      <c r="T130" t="s">
        <v>69</v>
      </c>
      <c r="U130" t="s">
        <v>41</v>
      </c>
      <c r="V130" t="s">
        <v>36</v>
      </c>
      <c r="W130" t="s">
        <v>51</v>
      </c>
      <c r="X130" t="s">
        <v>36</v>
      </c>
      <c r="Y130" t="s">
        <v>152</v>
      </c>
      <c r="Z130" t="s">
        <v>53</v>
      </c>
      <c r="AA130" t="s">
        <v>45</v>
      </c>
      <c r="AB130" t="s">
        <v>166</v>
      </c>
      <c r="AC130" t="s">
        <v>90</v>
      </c>
    </row>
    <row r="131" spans="1:30">
      <c r="A131" t="s">
        <v>654</v>
      </c>
      <c r="B131" t="s">
        <v>208</v>
      </c>
      <c r="C131" t="s">
        <v>133</v>
      </c>
      <c r="E131" t="s">
        <v>32</v>
      </c>
      <c r="F131" t="s">
        <v>655</v>
      </c>
      <c r="G131" t="s">
        <v>33</v>
      </c>
      <c r="H131" t="s">
        <v>33</v>
      </c>
      <c r="I131">
        <v>4</v>
      </c>
      <c r="J131" t="s">
        <v>99</v>
      </c>
      <c r="K131" t="s">
        <v>35</v>
      </c>
      <c r="M131" t="s">
        <v>36</v>
      </c>
      <c r="O131" t="s">
        <v>37</v>
      </c>
      <c r="P131" t="s">
        <v>36</v>
      </c>
      <c r="Q131" t="s">
        <v>50</v>
      </c>
      <c r="T131" t="s">
        <v>69</v>
      </c>
      <c r="U131" t="s">
        <v>41</v>
      </c>
      <c r="V131" t="s">
        <v>36</v>
      </c>
      <c r="W131" t="s">
        <v>145</v>
      </c>
      <c r="X131" t="s">
        <v>66</v>
      </c>
      <c r="Y131" t="s">
        <v>88</v>
      </c>
      <c r="Z131" t="s">
        <v>53</v>
      </c>
      <c r="AA131" t="s">
        <v>45</v>
      </c>
      <c r="AB131" t="s">
        <v>656</v>
      </c>
      <c r="AC131" t="s">
        <v>90</v>
      </c>
      <c r="AD131" t="s">
        <v>597</v>
      </c>
    </row>
    <row r="132" spans="1:30">
      <c r="A132" t="s">
        <v>657</v>
      </c>
      <c r="B132" t="s">
        <v>86</v>
      </c>
      <c r="C132" t="s">
        <v>57</v>
      </c>
      <c r="E132" t="s">
        <v>32</v>
      </c>
      <c r="F132" t="s">
        <v>658</v>
      </c>
      <c r="G132" t="s">
        <v>33</v>
      </c>
      <c r="H132" t="s">
        <v>33</v>
      </c>
      <c r="I132">
        <v>5</v>
      </c>
      <c r="J132" t="s">
        <v>34</v>
      </c>
      <c r="K132" t="s">
        <v>113</v>
      </c>
      <c r="M132" t="s">
        <v>36</v>
      </c>
      <c r="O132" t="s">
        <v>37</v>
      </c>
      <c r="P132" t="s">
        <v>36</v>
      </c>
      <c r="Q132" t="s">
        <v>50</v>
      </c>
      <c r="T132" t="s">
        <v>41</v>
      </c>
      <c r="U132" t="s">
        <v>41</v>
      </c>
      <c r="V132" t="s">
        <v>36</v>
      </c>
      <c r="W132" t="s">
        <v>42</v>
      </c>
      <c r="X132" t="s">
        <v>36</v>
      </c>
      <c r="Y132" t="s">
        <v>118</v>
      </c>
      <c r="Z132" t="s">
        <v>53</v>
      </c>
      <c r="AA132" t="s">
        <v>45</v>
      </c>
      <c r="AB132" t="s">
        <v>642</v>
      </c>
      <c r="AC132" t="s">
        <v>167</v>
      </c>
    </row>
    <row r="133" spans="1:30">
      <c r="A133" t="s">
        <v>659</v>
      </c>
      <c r="B133" t="s">
        <v>30</v>
      </c>
      <c r="C133" t="s">
        <v>31</v>
      </c>
      <c r="E133" t="s">
        <v>58</v>
      </c>
      <c r="F133" t="s">
        <v>329</v>
      </c>
      <c r="G133" t="s">
        <v>33</v>
      </c>
      <c r="H133" t="s">
        <v>33</v>
      </c>
      <c r="I133">
        <v>5</v>
      </c>
      <c r="J133" t="s">
        <v>34</v>
      </c>
      <c r="K133" t="s">
        <v>35</v>
      </c>
      <c r="M133" t="s">
        <v>36</v>
      </c>
      <c r="O133" t="s">
        <v>37</v>
      </c>
      <c r="P133" t="s">
        <v>36</v>
      </c>
      <c r="Q133" t="s">
        <v>38</v>
      </c>
      <c r="R133" t="s">
        <v>80</v>
      </c>
      <c r="T133" t="s">
        <v>41</v>
      </c>
      <c r="U133" t="s">
        <v>41</v>
      </c>
      <c r="V133" t="s">
        <v>36</v>
      </c>
      <c r="W133" t="s">
        <v>42</v>
      </c>
      <c r="X133" t="s">
        <v>36</v>
      </c>
      <c r="Y133" t="s">
        <v>158</v>
      </c>
      <c r="Z133" t="s">
        <v>44</v>
      </c>
      <c r="AA133" t="s">
        <v>188</v>
      </c>
      <c r="AB133" t="s">
        <v>660</v>
      </c>
      <c r="AC133" t="s">
        <v>217</v>
      </c>
    </row>
    <row r="134" spans="1:30">
      <c r="A134" t="s">
        <v>661</v>
      </c>
      <c r="B134" t="s">
        <v>208</v>
      </c>
      <c r="C134" t="s">
        <v>31</v>
      </c>
      <c r="E134" t="s">
        <v>32</v>
      </c>
      <c r="F134" t="s">
        <v>662</v>
      </c>
      <c r="G134" t="s">
        <v>33</v>
      </c>
      <c r="H134" t="s">
        <v>33</v>
      </c>
      <c r="I134">
        <v>9</v>
      </c>
      <c r="J134" t="s">
        <v>663</v>
      </c>
      <c r="K134" t="s">
        <v>65</v>
      </c>
      <c r="L134">
        <v>9</v>
      </c>
      <c r="M134" t="s">
        <v>36</v>
      </c>
      <c r="O134" t="s">
        <v>37</v>
      </c>
      <c r="P134" t="s">
        <v>66</v>
      </c>
      <c r="Q134" t="s">
        <v>38</v>
      </c>
      <c r="R134" t="s">
        <v>80</v>
      </c>
      <c r="T134" t="s">
        <v>41</v>
      </c>
      <c r="U134" t="s">
        <v>41</v>
      </c>
      <c r="V134" t="s">
        <v>36</v>
      </c>
      <c r="W134" t="s">
        <v>42</v>
      </c>
      <c r="X134" t="s">
        <v>36</v>
      </c>
      <c r="Y134" t="s">
        <v>205</v>
      </c>
      <c r="Z134" t="s">
        <v>53</v>
      </c>
      <c r="AA134" t="s">
        <v>45</v>
      </c>
      <c r="AB134" t="s">
        <v>102</v>
      </c>
      <c r="AC134" t="s">
        <v>84</v>
      </c>
    </row>
    <row r="135" spans="1:30">
      <c r="A135" t="s">
        <v>664</v>
      </c>
      <c r="B135" t="s">
        <v>665</v>
      </c>
      <c r="C135" t="s">
        <v>106</v>
      </c>
      <c r="E135" t="s">
        <v>332</v>
      </c>
      <c r="F135" t="s">
        <v>226</v>
      </c>
      <c r="G135" t="s">
        <v>59</v>
      </c>
      <c r="H135" t="s">
        <v>33</v>
      </c>
      <c r="I135">
        <v>4</v>
      </c>
      <c r="J135" t="s">
        <v>34</v>
      </c>
      <c r="K135" t="s">
        <v>35</v>
      </c>
      <c r="M135" t="s">
        <v>66</v>
      </c>
      <c r="O135" t="s">
        <v>108</v>
      </c>
      <c r="P135" t="s">
        <v>36</v>
      </c>
      <c r="Q135" t="s">
        <v>50</v>
      </c>
      <c r="T135" t="s">
        <v>41</v>
      </c>
      <c r="U135" t="s">
        <v>41</v>
      </c>
      <c r="V135" t="s">
        <v>36</v>
      </c>
      <c r="W135" t="s">
        <v>42</v>
      </c>
      <c r="X135" t="s">
        <v>36</v>
      </c>
      <c r="Y135" t="s">
        <v>75</v>
      </c>
      <c r="Z135" t="s">
        <v>53</v>
      </c>
      <c r="AA135" t="s">
        <v>188</v>
      </c>
      <c r="AB135" t="s">
        <v>76</v>
      </c>
      <c r="AC135" t="s">
        <v>617</v>
      </c>
    </row>
    <row r="136" spans="1:30">
      <c r="A136" t="s">
        <v>666</v>
      </c>
      <c r="B136" t="s">
        <v>208</v>
      </c>
      <c r="C136" t="s">
        <v>31</v>
      </c>
      <c r="E136" t="s">
        <v>32</v>
      </c>
      <c r="F136" t="s">
        <v>384</v>
      </c>
      <c r="G136" t="s">
        <v>33</v>
      </c>
      <c r="H136" t="s">
        <v>33</v>
      </c>
      <c r="I136">
        <v>5</v>
      </c>
      <c r="J136" t="s">
        <v>667</v>
      </c>
      <c r="K136" t="s">
        <v>65</v>
      </c>
      <c r="L136">
        <v>9</v>
      </c>
      <c r="M136" t="s">
        <v>66</v>
      </c>
      <c r="N136" t="s">
        <v>668</v>
      </c>
      <c r="O136" t="s">
        <v>37</v>
      </c>
      <c r="P136" t="s">
        <v>36</v>
      </c>
      <c r="Q136" t="s">
        <v>38</v>
      </c>
      <c r="R136" t="s">
        <v>123</v>
      </c>
      <c r="S136" t="s">
        <v>669</v>
      </c>
      <c r="T136" t="s">
        <v>69</v>
      </c>
      <c r="U136" t="s">
        <v>41</v>
      </c>
      <c r="V136" t="s">
        <v>36</v>
      </c>
      <c r="W136" t="s">
        <v>42</v>
      </c>
      <c r="X136" t="s">
        <v>36</v>
      </c>
      <c r="Y136" t="s">
        <v>43</v>
      </c>
      <c r="Z136" t="s">
        <v>44</v>
      </c>
      <c r="AA136" t="s">
        <v>45</v>
      </c>
      <c r="AB136" t="s">
        <v>76</v>
      </c>
      <c r="AC136" t="s">
        <v>502</v>
      </c>
    </row>
    <row r="140" spans="1:30">
      <c r="A140" t="s">
        <v>670</v>
      </c>
      <c r="B140" t="s">
        <v>148</v>
      </c>
      <c r="C140" t="s">
        <v>162</v>
      </c>
      <c r="E140" t="s">
        <v>32</v>
      </c>
      <c r="F140" t="s">
        <v>149</v>
      </c>
      <c r="G140" t="s">
        <v>33</v>
      </c>
      <c r="H140" t="s">
        <v>33</v>
      </c>
      <c r="I140">
        <v>6</v>
      </c>
      <c r="J140" t="s">
        <v>34</v>
      </c>
      <c r="K140" t="s">
        <v>35</v>
      </c>
      <c r="M140" t="s">
        <v>66</v>
      </c>
      <c r="N140" t="s">
        <v>671</v>
      </c>
      <c r="O140" t="s">
        <v>37</v>
      </c>
      <c r="P140" t="s">
        <v>66</v>
      </c>
      <c r="Q140" t="s">
        <v>38</v>
      </c>
      <c r="R140" t="s">
        <v>123</v>
      </c>
      <c r="S140" t="s">
        <v>672</v>
      </c>
      <c r="T140" t="s">
        <v>41</v>
      </c>
      <c r="U140" t="s">
        <v>41</v>
      </c>
      <c r="V140" t="s">
        <v>36</v>
      </c>
      <c r="W140" t="s">
        <v>42</v>
      </c>
      <c r="X140" t="s">
        <v>36</v>
      </c>
      <c r="Y140" t="s">
        <v>43</v>
      </c>
      <c r="Z140" t="s">
        <v>44</v>
      </c>
      <c r="AA140" t="s">
        <v>45</v>
      </c>
      <c r="AB140" t="s">
        <v>166</v>
      </c>
      <c r="AC140" t="s">
        <v>47</v>
      </c>
      <c r="AD140" t="s">
        <v>673</v>
      </c>
    </row>
    <row r="141" spans="1:30">
      <c r="A141" t="s">
        <v>674</v>
      </c>
      <c r="B141" t="s">
        <v>148</v>
      </c>
      <c r="C141" t="s">
        <v>106</v>
      </c>
      <c r="E141" t="s">
        <v>32</v>
      </c>
      <c r="F141" t="s">
        <v>263</v>
      </c>
      <c r="G141" t="s">
        <v>59</v>
      </c>
      <c r="H141" t="s">
        <v>59</v>
      </c>
      <c r="M141" t="s">
        <v>36</v>
      </c>
      <c r="O141" t="s">
        <v>37</v>
      </c>
      <c r="P141" t="s">
        <v>36</v>
      </c>
      <c r="Q141" t="s">
        <v>38</v>
      </c>
      <c r="R141" t="s">
        <v>123</v>
      </c>
      <c r="S141" t="s">
        <v>675</v>
      </c>
      <c r="T141" t="s">
        <v>41</v>
      </c>
      <c r="U141" t="s">
        <v>41</v>
      </c>
      <c r="V141" t="s">
        <v>36</v>
      </c>
      <c r="W141" t="s">
        <v>42</v>
      </c>
      <c r="X141" t="s">
        <v>36</v>
      </c>
      <c r="Y141" t="s">
        <v>88</v>
      </c>
      <c r="Z141" t="s">
        <v>44</v>
      </c>
      <c r="AA141" t="s">
        <v>54</v>
      </c>
      <c r="AB141" t="s">
        <v>551</v>
      </c>
      <c r="AC141" t="s">
        <v>341</v>
      </c>
    </row>
    <row r="142" spans="1:30">
      <c r="A142" t="s">
        <v>676</v>
      </c>
      <c r="B142" t="s">
        <v>64</v>
      </c>
      <c r="C142" t="s">
        <v>31</v>
      </c>
      <c r="E142" t="s">
        <v>58</v>
      </c>
      <c r="F142" t="s">
        <v>117</v>
      </c>
      <c r="G142" t="s">
        <v>33</v>
      </c>
      <c r="H142" t="s">
        <v>33</v>
      </c>
      <c r="I142">
        <v>3</v>
      </c>
      <c r="J142" t="s">
        <v>34</v>
      </c>
      <c r="K142" t="s">
        <v>35</v>
      </c>
      <c r="M142" t="s">
        <v>36</v>
      </c>
      <c r="O142" t="s">
        <v>37</v>
      </c>
      <c r="P142" t="s">
        <v>36</v>
      </c>
      <c r="Q142" t="s">
        <v>50</v>
      </c>
      <c r="T142" t="s">
        <v>41</v>
      </c>
      <c r="U142" t="s">
        <v>41</v>
      </c>
      <c r="V142" t="s">
        <v>36</v>
      </c>
      <c r="W142" t="s">
        <v>42</v>
      </c>
      <c r="X142" t="s">
        <v>36</v>
      </c>
      <c r="Y142" t="s">
        <v>300</v>
      </c>
      <c r="Z142" t="s">
        <v>53</v>
      </c>
      <c r="AA142" t="s">
        <v>45</v>
      </c>
      <c r="AB142" t="s">
        <v>71</v>
      </c>
      <c r="AC142" t="s">
        <v>677</v>
      </c>
    </row>
    <row r="143" spans="1:30">
      <c r="A143" t="s">
        <v>678</v>
      </c>
      <c r="B143" t="s">
        <v>64</v>
      </c>
      <c r="C143" t="s">
        <v>57</v>
      </c>
      <c r="E143" t="s">
        <v>32</v>
      </c>
      <c r="F143" t="s">
        <v>679</v>
      </c>
      <c r="G143" t="s">
        <v>33</v>
      </c>
      <c r="H143" t="s">
        <v>33</v>
      </c>
      <c r="I143">
        <v>7</v>
      </c>
      <c r="J143" t="s">
        <v>34</v>
      </c>
      <c r="K143" t="s">
        <v>35</v>
      </c>
      <c r="M143" t="s">
        <v>36</v>
      </c>
      <c r="O143" t="s">
        <v>37</v>
      </c>
      <c r="P143" t="s">
        <v>36</v>
      </c>
      <c r="Q143" t="s">
        <v>50</v>
      </c>
      <c r="T143" t="s">
        <v>69</v>
      </c>
      <c r="U143" t="s">
        <v>41</v>
      </c>
      <c r="V143" t="s">
        <v>36</v>
      </c>
      <c r="W143" t="s">
        <v>42</v>
      </c>
      <c r="X143" t="s">
        <v>36</v>
      </c>
      <c r="Y143" t="s">
        <v>380</v>
      </c>
      <c r="Z143" t="s">
        <v>53</v>
      </c>
      <c r="AA143" t="s">
        <v>45</v>
      </c>
      <c r="AB143" t="s">
        <v>189</v>
      </c>
      <c r="AC143" t="s">
        <v>284</v>
      </c>
    </row>
    <row r="144" spans="1:30">
      <c r="A144" t="s">
        <v>680</v>
      </c>
      <c r="B144" t="s">
        <v>208</v>
      </c>
      <c r="C144" t="s">
        <v>31</v>
      </c>
      <c r="E144" t="s">
        <v>32</v>
      </c>
      <c r="F144" t="s">
        <v>681</v>
      </c>
      <c r="G144" t="s">
        <v>33</v>
      </c>
      <c r="H144" t="s">
        <v>33</v>
      </c>
      <c r="I144">
        <v>8</v>
      </c>
      <c r="J144" t="s">
        <v>34</v>
      </c>
      <c r="K144" t="s">
        <v>35</v>
      </c>
      <c r="M144" t="s">
        <v>36</v>
      </c>
      <c r="O144" t="s">
        <v>37</v>
      </c>
      <c r="P144" t="s">
        <v>36</v>
      </c>
      <c r="Q144" t="s">
        <v>50</v>
      </c>
      <c r="T144" t="s">
        <v>69</v>
      </c>
      <c r="U144" t="s">
        <v>41</v>
      </c>
      <c r="V144" t="s">
        <v>36</v>
      </c>
      <c r="W144" t="s">
        <v>42</v>
      </c>
      <c r="X144" t="s">
        <v>36</v>
      </c>
      <c r="Y144" t="s">
        <v>682</v>
      </c>
      <c r="Z144" t="s">
        <v>44</v>
      </c>
      <c r="AA144" t="s">
        <v>45</v>
      </c>
      <c r="AB144" t="s">
        <v>683</v>
      </c>
      <c r="AC144" t="s">
        <v>341</v>
      </c>
      <c r="AD144" t="s">
        <v>684</v>
      </c>
    </row>
    <row r="145" spans="1:30">
      <c r="A145" t="s">
        <v>685</v>
      </c>
      <c r="B145" t="s">
        <v>132</v>
      </c>
      <c r="C145" t="s">
        <v>31</v>
      </c>
      <c r="E145" t="s">
        <v>32</v>
      </c>
      <c r="F145">
        <v>56</v>
      </c>
      <c r="G145" t="s">
        <v>33</v>
      </c>
      <c r="H145" t="s">
        <v>33</v>
      </c>
      <c r="I145">
        <v>7</v>
      </c>
      <c r="J145" t="s">
        <v>686</v>
      </c>
      <c r="K145" t="s">
        <v>65</v>
      </c>
      <c r="L145">
        <v>9</v>
      </c>
      <c r="M145" t="s">
        <v>66</v>
      </c>
      <c r="N145" t="s">
        <v>687</v>
      </c>
      <c r="O145" t="s">
        <v>37</v>
      </c>
      <c r="P145" t="s">
        <v>36</v>
      </c>
      <c r="Q145" t="s">
        <v>50</v>
      </c>
      <c r="T145" t="s">
        <v>69</v>
      </c>
      <c r="U145" t="s">
        <v>41</v>
      </c>
      <c r="V145" t="s">
        <v>36</v>
      </c>
      <c r="W145" t="s">
        <v>51</v>
      </c>
      <c r="X145" t="s">
        <v>36</v>
      </c>
      <c r="Y145" t="s">
        <v>101</v>
      </c>
      <c r="Z145" t="s">
        <v>44</v>
      </c>
      <c r="AA145" t="s">
        <v>45</v>
      </c>
      <c r="AB145" t="s">
        <v>137</v>
      </c>
      <c r="AC145" t="s">
        <v>47</v>
      </c>
    </row>
    <row r="146" spans="1:30">
      <c r="A146" t="s">
        <v>688</v>
      </c>
      <c r="B146" t="s">
        <v>64</v>
      </c>
      <c r="C146" t="s">
        <v>57</v>
      </c>
      <c r="E146" t="s">
        <v>32</v>
      </c>
      <c r="F146" t="s">
        <v>689</v>
      </c>
      <c r="G146" t="s">
        <v>33</v>
      </c>
      <c r="H146" t="s">
        <v>33</v>
      </c>
      <c r="I146">
        <v>3</v>
      </c>
      <c r="J146" t="s">
        <v>92</v>
      </c>
      <c r="K146" t="s">
        <v>35</v>
      </c>
      <c r="M146" t="s">
        <v>66</v>
      </c>
      <c r="N146" t="s">
        <v>690</v>
      </c>
      <c r="O146" t="s">
        <v>108</v>
      </c>
      <c r="P146" t="s">
        <v>36</v>
      </c>
      <c r="Q146" t="s">
        <v>50</v>
      </c>
      <c r="T146" t="s">
        <v>41</v>
      </c>
      <c r="U146" t="s">
        <v>41</v>
      </c>
      <c r="V146" t="s">
        <v>36</v>
      </c>
      <c r="W146" t="s">
        <v>42</v>
      </c>
      <c r="X146" t="s">
        <v>36</v>
      </c>
      <c r="Y146" t="s">
        <v>304</v>
      </c>
      <c r="Z146" t="s">
        <v>53</v>
      </c>
      <c r="AA146" t="s">
        <v>45</v>
      </c>
      <c r="AB146" t="s">
        <v>319</v>
      </c>
      <c r="AC146" t="s">
        <v>284</v>
      </c>
      <c r="AD146" t="s">
        <v>691</v>
      </c>
    </row>
    <row r="147" spans="1:30">
      <c r="A147" t="s">
        <v>692</v>
      </c>
      <c r="B147" t="s">
        <v>64</v>
      </c>
      <c r="C147" t="s">
        <v>31</v>
      </c>
      <c r="E147" t="s">
        <v>32</v>
      </c>
      <c r="F147">
        <v>80</v>
      </c>
      <c r="G147" t="s">
        <v>33</v>
      </c>
      <c r="H147" t="s">
        <v>33</v>
      </c>
      <c r="I147">
        <v>5</v>
      </c>
      <c r="J147" t="s">
        <v>34</v>
      </c>
      <c r="K147" t="s">
        <v>35</v>
      </c>
      <c r="M147" t="s">
        <v>66</v>
      </c>
      <c r="N147" t="s">
        <v>693</v>
      </c>
      <c r="O147" t="s">
        <v>37</v>
      </c>
      <c r="P147" t="s">
        <v>36</v>
      </c>
      <c r="Q147" t="s">
        <v>50</v>
      </c>
      <c r="T147" t="s">
        <v>69</v>
      </c>
      <c r="U147" t="s">
        <v>41</v>
      </c>
      <c r="V147" t="s">
        <v>36</v>
      </c>
      <c r="W147" t="s">
        <v>42</v>
      </c>
      <c r="X147" t="s">
        <v>36</v>
      </c>
      <c r="Y147" t="s">
        <v>205</v>
      </c>
      <c r="Z147" t="s">
        <v>44</v>
      </c>
      <c r="AA147" t="s">
        <v>45</v>
      </c>
      <c r="AB147" t="s">
        <v>166</v>
      </c>
      <c r="AC147" t="s">
        <v>62</v>
      </c>
      <c r="AD147" t="s">
        <v>694</v>
      </c>
    </row>
    <row r="148" spans="1:30">
      <c r="A148" t="s">
        <v>695</v>
      </c>
      <c r="B148" t="s">
        <v>64</v>
      </c>
      <c r="C148" t="s">
        <v>57</v>
      </c>
      <c r="E148" t="s">
        <v>32</v>
      </c>
      <c r="F148">
        <v>30</v>
      </c>
      <c r="G148" t="s">
        <v>33</v>
      </c>
      <c r="H148" t="s">
        <v>33</v>
      </c>
      <c r="I148">
        <v>5</v>
      </c>
      <c r="J148" t="s">
        <v>34</v>
      </c>
      <c r="K148" t="s">
        <v>35</v>
      </c>
      <c r="M148" t="s">
        <v>66</v>
      </c>
      <c r="N148" t="s">
        <v>696</v>
      </c>
      <c r="O148" t="s">
        <v>37</v>
      </c>
      <c r="P148" t="s">
        <v>36</v>
      </c>
      <c r="Q148" t="s">
        <v>38</v>
      </c>
      <c r="R148" t="s">
        <v>123</v>
      </c>
      <c r="S148" t="s">
        <v>697</v>
      </c>
      <c r="T148" t="s">
        <v>69</v>
      </c>
      <c r="U148" t="s">
        <v>41</v>
      </c>
      <c r="V148" t="s">
        <v>36</v>
      </c>
      <c r="W148" t="s">
        <v>51</v>
      </c>
      <c r="X148" t="s">
        <v>66</v>
      </c>
      <c r="Y148" t="s">
        <v>610</v>
      </c>
      <c r="Z148" t="s">
        <v>53</v>
      </c>
      <c r="AA148" t="s">
        <v>45</v>
      </c>
      <c r="AB148" t="s">
        <v>698</v>
      </c>
      <c r="AC148" t="s">
        <v>699</v>
      </c>
    </row>
    <row r="149" spans="1:30">
      <c r="A149" t="s">
        <v>700</v>
      </c>
      <c r="B149" t="s">
        <v>30</v>
      </c>
      <c r="C149" t="s">
        <v>31</v>
      </c>
      <c r="E149" t="s">
        <v>32</v>
      </c>
      <c r="F149">
        <v>85</v>
      </c>
      <c r="G149" t="s">
        <v>33</v>
      </c>
      <c r="H149" t="s">
        <v>33</v>
      </c>
      <c r="I149">
        <v>8</v>
      </c>
      <c r="J149" t="s">
        <v>34</v>
      </c>
      <c r="K149" t="s">
        <v>35</v>
      </c>
      <c r="M149" t="s">
        <v>36</v>
      </c>
      <c r="O149" t="s">
        <v>37</v>
      </c>
      <c r="P149" t="s">
        <v>36</v>
      </c>
      <c r="Q149" t="s">
        <v>38</v>
      </c>
      <c r="R149" t="s">
        <v>123</v>
      </c>
      <c r="S149" t="s">
        <v>701</v>
      </c>
      <c r="T149" t="s">
        <v>69</v>
      </c>
      <c r="U149" t="s">
        <v>69</v>
      </c>
      <c r="V149" t="s">
        <v>66</v>
      </c>
      <c r="W149" t="s">
        <v>487</v>
      </c>
      <c r="X149" t="s">
        <v>36</v>
      </c>
      <c r="Y149" t="s">
        <v>75</v>
      </c>
      <c r="Z149" t="s">
        <v>44</v>
      </c>
      <c r="AA149" t="s">
        <v>45</v>
      </c>
      <c r="AB149" t="s">
        <v>76</v>
      </c>
      <c r="AD149" t="s">
        <v>702</v>
      </c>
    </row>
    <row r="150" spans="1:30">
      <c r="A150" t="s">
        <v>703</v>
      </c>
      <c r="B150" t="s">
        <v>64</v>
      </c>
      <c r="C150" t="s">
        <v>31</v>
      </c>
      <c r="E150" t="s">
        <v>32</v>
      </c>
      <c r="F150" t="s">
        <v>704</v>
      </c>
      <c r="G150" t="s">
        <v>33</v>
      </c>
      <c r="H150" t="s">
        <v>33</v>
      </c>
      <c r="I150">
        <v>8</v>
      </c>
      <c r="J150" t="s">
        <v>34</v>
      </c>
      <c r="K150" t="s">
        <v>35</v>
      </c>
      <c r="M150" t="s">
        <v>36</v>
      </c>
      <c r="O150" t="s">
        <v>37</v>
      </c>
      <c r="P150" t="s">
        <v>36</v>
      </c>
      <c r="Q150" t="s">
        <v>38</v>
      </c>
      <c r="R150" t="s">
        <v>123</v>
      </c>
      <c r="T150" t="s">
        <v>69</v>
      </c>
      <c r="U150" t="s">
        <v>41</v>
      </c>
      <c r="V150" t="s">
        <v>36</v>
      </c>
      <c r="W150" t="s">
        <v>145</v>
      </c>
      <c r="X150" t="s">
        <v>66</v>
      </c>
      <c r="Y150" t="s">
        <v>93</v>
      </c>
      <c r="Z150" t="s">
        <v>44</v>
      </c>
      <c r="AA150" t="s">
        <v>705</v>
      </c>
      <c r="AB150" t="s">
        <v>223</v>
      </c>
      <c r="AC150" t="s">
        <v>185</v>
      </c>
    </row>
    <row r="151" spans="1:30">
      <c r="A151" t="s">
        <v>706</v>
      </c>
      <c r="B151" t="s">
        <v>286</v>
      </c>
      <c r="C151" t="s">
        <v>31</v>
      </c>
      <c r="E151" t="s">
        <v>32</v>
      </c>
      <c r="F151">
        <v>50</v>
      </c>
      <c r="G151" t="s">
        <v>33</v>
      </c>
      <c r="H151" t="s">
        <v>33</v>
      </c>
      <c r="I151">
        <v>8</v>
      </c>
      <c r="J151" t="s">
        <v>34</v>
      </c>
      <c r="K151" t="s">
        <v>35</v>
      </c>
      <c r="M151" t="s">
        <v>36</v>
      </c>
      <c r="O151" t="s">
        <v>37</v>
      </c>
      <c r="P151" t="s">
        <v>36</v>
      </c>
      <c r="Q151" t="s">
        <v>38</v>
      </c>
      <c r="R151" t="s">
        <v>39</v>
      </c>
      <c r="S151" t="s">
        <v>707</v>
      </c>
      <c r="T151" t="s">
        <v>41</v>
      </c>
      <c r="U151" t="s">
        <v>41</v>
      </c>
      <c r="V151" t="s">
        <v>36</v>
      </c>
      <c r="W151" t="s">
        <v>42</v>
      </c>
      <c r="X151" t="s">
        <v>36</v>
      </c>
      <c r="Y151" t="s">
        <v>475</v>
      </c>
      <c r="Z151" t="s">
        <v>44</v>
      </c>
      <c r="AA151" t="s">
        <v>188</v>
      </c>
      <c r="AB151" t="s">
        <v>71</v>
      </c>
      <c r="AC151" t="s">
        <v>708</v>
      </c>
    </row>
    <row r="152" spans="1:30">
      <c r="A152" t="s">
        <v>709</v>
      </c>
      <c r="B152" t="s">
        <v>328</v>
      </c>
      <c r="C152" t="s">
        <v>31</v>
      </c>
      <c r="E152" t="s">
        <v>32</v>
      </c>
      <c r="F152" t="s">
        <v>704</v>
      </c>
      <c r="G152" t="s">
        <v>33</v>
      </c>
      <c r="H152" t="s">
        <v>33</v>
      </c>
      <c r="J152" t="s">
        <v>710</v>
      </c>
      <c r="K152" t="s">
        <v>65</v>
      </c>
      <c r="L152">
        <v>9</v>
      </c>
      <c r="M152" t="s">
        <v>36</v>
      </c>
      <c r="O152" t="s">
        <v>37</v>
      </c>
      <c r="P152" t="s">
        <v>36</v>
      </c>
      <c r="Q152" t="s">
        <v>38</v>
      </c>
      <c r="R152" t="s">
        <v>123</v>
      </c>
      <c r="S152" t="s">
        <v>711</v>
      </c>
      <c r="T152" t="s">
        <v>69</v>
      </c>
      <c r="U152" t="s">
        <v>41</v>
      </c>
      <c r="V152" t="s">
        <v>36</v>
      </c>
      <c r="W152" t="s">
        <v>42</v>
      </c>
      <c r="X152" t="s">
        <v>66</v>
      </c>
      <c r="Y152" t="s">
        <v>712</v>
      </c>
      <c r="Z152" t="s">
        <v>53</v>
      </c>
      <c r="AA152" t="s">
        <v>54</v>
      </c>
      <c r="AB152" t="s">
        <v>137</v>
      </c>
      <c r="AC152" t="s">
        <v>713</v>
      </c>
    </row>
    <row r="153" spans="1:30">
      <c r="A153" t="s">
        <v>714</v>
      </c>
      <c r="B153" t="s">
        <v>208</v>
      </c>
      <c r="C153" t="s">
        <v>31</v>
      </c>
      <c r="E153" t="s">
        <v>32</v>
      </c>
      <c r="F153">
        <v>53</v>
      </c>
      <c r="G153" t="s">
        <v>33</v>
      </c>
      <c r="H153" t="s">
        <v>33</v>
      </c>
      <c r="I153">
        <v>8</v>
      </c>
      <c r="J153" t="s">
        <v>34</v>
      </c>
      <c r="K153" t="s">
        <v>65</v>
      </c>
      <c r="L153">
        <v>9</v>
      </c>
      <c r="M153" t="s">
        <v>66</v>
      </c>
      <c r="N153" t="s">
        <v>715</v>
      </c>
      <c r="O153" t="s">
        <v>37</v>
      </c>
      <c r="P153" t="s">
        <v>36</v>
      </c>
      <c r="Q153" t="s">
        <v>50</v>
      </c>
      <c r="T153" t="s">
        <v>69</v>
      </c>
      <c r="U153" t="s">
        <v>69</v>
      </c>
      <c r="V153" t="s">
        <v>36</v>
      </c>
      <c r="W153" t="s">
        <v>51</v>
      </c>
      <c r="X153" t="s">
        <v>66</v>
      </c>
      <c r="Y153" t="s">
        <v>152</v>
      </c>
      <c r="Z153" t="s">
        <v>44</v>
      </c>
      <c r="AA153" t="s">
        <v>45</v>
      </c>
      <c r="AB153" t="s">
        <v>716</v>
      </c>
      <c r="AC153" t="s">
        <v>717</v>
      </c>
      <c r="AD153" t="s">
        <v>718</v>
      </c>
    </row>
    <row r="154" spans="1:30">
      <c r="A154" t="s">
        <v>719</v>
      </c>
      <c r="B154" t="s">
        <v>64</v>
      </c>
      <c r="C154" t="s">
        <v>31</v>
      </c>
      <c r="E154" t="s">
        <v>32</v>
      </c>
      <c r="F154">
        <v>93</v>
      </c>
      <c r="G154" t="s">
        <v>33</v>
      </c>
      <c r="H154" t="s">
        <v>33</v>
      </c>
      <c r="I154">
        <v>9</v>
      </c>
      <c r="J154" t="s">
        <v>34</v>
      </c>
      <c r="K154" t="s">
        <v>35</v>
      </c>
      <c r="M154" t="s">
        <v>36</v>
      </c>
      <c r="O154" t="s">
        <v>108</v>
      </c>
      <c r="P154" t="s">
        <v>36</v>
      </c>
      <c r="Q154" t="s">
        <v>38</v>
      </c>
      <c r="R154" t="s">
        <v>720</v>
      </c>
      <c r="S154" t="s">
        <v>721</v>
      </c>
      <c r="T154" t="s">
        <v>41</v>
      </c>
      <c r="U154" t="s">
        <v>41</v>
      </c>
      <c r="V154" t="s">
        <v>36</v>
      </c>
      <c r="W154" t="s">
        <v>722</v>
      </c>
      <c r="X154" t="s">
        <v>36</v>
      </c>
      <c r="Y154" t="s">
        <v>205</v>
      </c>
      <c r="Z154" t="s">
        <v>53</v>
      </c>
      <c r="AA154" t="s">
        <v>45</v>
      </c>
      <c r="AB154" t="s">
        <v>723</v>
      </c>
      <c r="AC154" t="s">
        <v>47</v>
      </c>
    </row>
    <row r="155" spans="1:30">
      <c r="A155" t="s">
        <v>724</v>
      </c>
      <c r="B155" t="s">
        <v>64</v>
      </c>
      <c r="C155" t="s">
        <v>31</v>
      </c>
      <c r="E155" t="s">
        <v>332</v>
      </c>
      <c r="F155" t="s">
        <v>704</v>
      </c>
      <c r="G155" t="s">
        <v>33</v>
      </c>
      <c r="H155" t="s">
        <v>33</v>
      </c>
      <c r="L155">
        <v>7</v>
      </c>
      <c r="M155" t="s">
        <v>66</v>
      </c>
      <c r="O155" t="s">
        <v>37</v>
      </c>
      <c r="P155" t="s">
        <v>66</v>
      </c>
      <c r="Q155" t="s">
        <v>38</v>
      </c>
      <c r="R155" t="s">
        <v>80</v>
      </c>
      <c r="S155" t="s">
        <v>725</v>
      </c>
      <c r="T155" t="s">
        <v>69</v>
      </c>
      <c r="U155" t="s">
        <v>41</v>
      </c>
      <c r="V155" t="s">
        <v>36</v>
      </c>
      <c r="W155" t="s">
        <v>51</v>
      </c>
      <c r="X155" t="s">
        <v>66</v>
      </c>
      <c r="Y155" t="s">
        <v>101</v>
      </c>
      <c r="Z155" t="s">
        <v>53</v>
      </c>
      <c r="AA155" t="s">
        <v>54</v>
      </c>
      <c r="AB155" t="s">
        <v>46</v>
      </c>
      <c r="AC155" t="s">
        <v>704</v>
      </c>
      <c r="AD155" t="s">
        <v>726</v>
      </c>
    </row>
    <row r="156" spans="1:30">
      <c r="A156" t="s">
        <v>727</v>
      </c>
      <c r="B156" t="s">
        <v>148</v>
      </c>
      <c r="C156" t="s">
        <v>31</v>
      </c>
      <c r="E156" t="s">
        <v>32</v>
      </c>
      <c r="F156">
        <v>70</v>
      </c>
      <c r="G156" t="s">
        <v>33</v>
      </c>
      <c r="H156" t="s">
        <v>33</v>
      </c>
      <c r="I156">
        <v>9</v>
      </c>
      <c r="J156" t="s">
        <v>34</v>
      </c>
      <c r="K156" t="s">
        <v>35</v>
      </c>
      <c r="M156" t="s">
        <v>66</v>
      </c>
      <c r="N156" t="s">
        <v>728</v>
      </c>
      <c r="O156" t="s">
        <v>37</v>
      </c>
      <c r="P156" t="s">
        <v>36</v>
      </c>
      <c r="Q156" t="s">
        <v>38</v>
      </c>
      <c r="R156" t="s">
        <v>123</v>
      </c>
      <c r="S156" t="s">
        <v>729</v>
      </c>
      <c r="T156" t="s">
        <v>41</v>
      </c>
      <c r="U156" t="s">
        <v>41</v>
      </c>
      <c r="V156" t="s">
        <v>36</v>
      </c>
      <c r="W156" t="s">
        <v>42</v>
      </c>
      <c r="X156" t="s">
        <v>36</v>
      </c>
      <c r="Y156" t="s">
        <v>300</v>
      </c>
      <c r="Z156" t="s">
        <v>53</v>
      </c>
      <c r="AA156" t="s">
        <v>45</v>
      </c>
      <c r="AB156" t="s">
        <v>76</v>
      </c>
      <c r="AC156" t="s">
        <v>730</v>
      </c>
    </row>
    <row r="157" spans="1:30">
      <c r="A157" t="s">
        <v>788</v>
      </c>
      <c r="B157" t="s">
        <v>86</v>
      </c>
      <c r="C157" t="s">
        <v>57</v>
      </c>
      <c r="D157" t="s">
        <v>32</v>
      </c>
      <c r="E157" t="s">
        <v>789</v>
      </c>
      <c r="F157" t="s">
        <v>33</v>
      </c>
      <c r="G157" t="s">
        <v>33</v>
      </c>
      <c r="I157" t="s">
        <v>790</v>
      </c>
      <c r="J157" t="s">
        <v>791</v>
      </c>
      <c r="L157" t="s">
        <v>66</v>
      </c>
      <c r="M157" t="s">
        <v>792</v>
      </c>
      <c r="N157" t="s">
        <v>108</v>
      </c>
      <c r="O157" t="s">
        <v>36</v>
      </c>
      <c r="P157" t="s">
        <v>50</v>
      </c>
      <c r="S157" t="s">
        <v>41</v>
      </c>
      <c r="T157" t="s">
        <v>41</v>
      </c>
      <c r="U157" t="s">
        <v>36</v>
      </c>
      <c r="V157" t="s">
        <v>42</v>
      </c>
      <c r="W157" t="s">
        <v>36</v>
      </c>
      <c r="X157" t="s">
        <v>793</v>
      </c>
      <c r="Y157" t="s">
        <v>44</v>
      </c>
      <c r="Z157" t="s">
        <v>794</v>
      </c>
      <c r="AA157" t="s">
        <v>319</v>
      </c>
      <c r="AB157" t="s">
        <v>146</v>
      </c>
      <c r="AC157" t="s">
        <v>795</v>
      </c>
    </row>
    <row r="158" spans="1:30">
      <c r="A158" t="s">
        <v>796</v>
      </c>
      <c r="B158" t="s">
        <v>64</v>
      </c>
      <c r="C158" t="s">
        <v>31</v>
      </c>
      <c r="D158" t="s">
        <v>332</v>
      </c>
      <c r="E158" t="s">
        <v>260</v>
      </c>
      <c r="F158" t="s">
        <v>33</v>
      </c>
      <c r="G158" t="s">
        <v>33</v>
      </c>
      <c r="H158">
        <v>8</v>
      </c>
      <c r="I158" t="s">
        <v>92</v>
      </c>
      <c r="J158" t="s">
        <v>35</v>
      </c>
      <c r="L158" t="s">
        <v>36</v>
      </c>
      <c r="N158" t="s">
        <v>37</v>
      </c>
      <c r="O158" t="s">
        <v>36</v>
      </c>
      <c r="P158" t="s">
        <v>50</v>
      </c>
      <c r="S158" t="s">
        <v>69</v>
      </c>
      <c r="T158" t="s">
        <v>41</v>
      </c>
      <c r="U158" t="s">
        <v>36</v>
      </c>
      <c r="V158" t="s">
        <v>145</v>
      </c>
      <c r="W158" t="s">
        <v>36</v>
      </c>
      <c r="X158" t="s">
        <v>797</v>
      </c>
      <c r="Y158" t="s">
        <v>53</v>
      </c>
      <c r="Z158" t="s">
        <v>45</v>
      </c>
      <c r="AA158" t="s">
        <v>94</v>
      </c>
      <c r="AB158" t="s">
        <v>275</v>
      </c>
    </row>
    <row r="159" spans="1:30">
      <c r="A159" t="s">
        <v>798</v>
      </c>
      <c r="B159" t="s">
        <v>64</v>
      </c>
      <c r="C159" t="s">
        <v>57</v>
      </c>
      <c r="D159" t="s">
        <v>332</v>
      </c>
      <c r="E159" t="s">
        <v>212</v>
      </c>
      <c r="F159" t="s">
        <v>33</v>
      </c>
      <c r="G159" t="s">
        <v>33</v>
      </c>
      <c r="H159">
        <v>8</v>
      </c>
      <c r="I159" t="s">
        <v>34</v>
      </c>
      <c r="J159" t="s">
        <v>35</v>
      </c>
      <c r="L159" t="s">
        <v>66</v>
      </c>
      <c r="M159" t="s">
        <v>799</v>
      </c>
      <c r="N159" t="s">
        <v>37</v>
      </c>
      <c r="O159" t="s">
        <v>36</v>
      </c>
      <c r="P159" t="s">
        <v>38</v>
      </c>
      <c r="Q159" t="s">
        <v>80</v>
      </c>
      <c r="R159" t="s">
        <v>800</v>
      </c>
      <c r="S159" t="s">
        <v>41</v>
      </c>
      <c r="T159" t="s">
        <v>41</v>
      </c>
      <c r="U159" t="s">
        <v>36</v>
      </c>
      <c r="V159" t="s">
        <v>42</v>
      </c>
      <c r="W159" t="s">
        <v>36</v>
      </c>
      <c r="X159" t="s">
        <v>176</v>
      </c>
      <c r="Y159" t="s">
        <v>53</v>
      </c>
      <c r="Z159" t="s">
        <v>188</v>
      </c>
    </row>
    <row r="160" spans="1:30">
      <c r="A160" t="s">
        <v>801</v>
      </c>
      <c r="B160" t="s">
        <v>64</v>
      </c>
      <c r="C160" t="s">
        <v>802</v>
      </c>
      <c r="D160" t="s">
        <v>32</v>
      </c>
      <c r="E160" t="s">
        <v>117</v>
      </c>
      <c r="F160" t="s">
        <v>33</v>
      </c>
      <c r="G160" t="s">
        <v>33</v>
      </c>
      <c r="H160">
        <v>8</v>
      </c>
      <c r="I160" t="s">
        <v>34</v>
      </c>
      <c r="J160" t="s">
        <v>65</v>
      </c>
      <c r="L160" t="s">
        <v>66</v>
      </c>
      <c r="M160" t="s">
        <v>803</v>
      </c>
      <c r="N160" t="s">
        <v>37</v>
      </c>
      <c r="O160" t="s">
        <v>36</v>
      </c>
      <c r="P160" t="s">
        <v>50</v>
      </c>
      <c r="S160" t="s">
        <v>41</v>
      </c>
      <c r="T160" t="s">
        <v>41</v>
      </c>
      <c r="U160" t="s">
        <v>36</v>
      </c>
      <c r="V160" t="s">
        <v>42</v>
      </c>
      <c r="W160" t="s">
        <v>36</v>
      </c>
      <c r="X160" t="s">
        <v>176</v>
      </c>
      <c r="Y160" t="s">
        <v>53</v>
      </c>
      <c r="Z160" t="s">
        <v>45</v>
      </c>
      <c r="AA160" t="s">
        <v>76</v>
      </c>
      <c r="AB160" t="s">
        <v>804</v>
      </c>
    </row>
    <row r="161" spans="1:29">
      <c r="A161" t="s">
        <v>805</v>
      </c>
      <c r="B161" t="s">
        <v>64</v>
      </c>
      <c r="C161" t="s">
        <v>31</v>
      </c>
      <c r="D161" t="s">
        <v>32</v>
      </c>
      <c r="E161" t="s">
        <v>806</v>
      </c>
      <c r="F161" t="s">
        <v>33</v>
      </c>
      <c r="G161" t="s">
        <v>33</v>
      </c>
      <c r="H161">
        <v>8</v>
      </c>
      <c r="I161" t="s">
        <v>34</v>
      </c>
      <c r="J161" t="s">
        <v>35</v>
      </c>
      <c r="L161" t="s">
        <v>66</v>
      </c>
      <c r="M161" t="s">
        <v>562</v>
      </c>
      <c r="N161" t="s">
        <v>37</v>
      </c>
      <c r="O161" t="s">
        <v>36</v>
      </c>
      <c r="P161" t="s">
        <v>50</v>
      </c>
      <c r="S161" t="s">
        <v>69</v>
      </c>
      <c r="T161" t="s">
        <v>41</v>
      </c>
      <c r="U161" t="s">
        <v>36</v>
      </c>
      <c r="V161" t="s">
        <v>145</v>
      </c>
      <c r="W161" t="s">
        <v>66</v>
      </c>
      <c r="X161" t="s">
        <v>124</v>
      </c>
      <c r="Y161" t="s">
        <v>44</v>
      </c>
      <c r="Z161" t="s">
        <v>188</v>
      </c>
      <c r="AA161" t="s">
        <v>223</v>
      </c>
      <c r="AB161" t="s">
        <v>405</v>
      </c>
    </row>
    <row r="162" spans="1:29">
      <c r="A162" t="s">
        <v>807</v>
      </c>
      <c r="B162" t="s">
        <v>208</v>
      </c>
      <c r="C162" t="s">
        <v>98</v>
      </c>
      <c r="D162" t="s">
        <v>58</v>
      </c>
      <c r="E162" t="s">
        <v>107</v>
      </c>
      <c r="F162" t="s">
        <v>33</v>
      </c>
      <c r="G162" t="s">
        <v>33</v>
      </c>
      <c r="H162">
        <v>9</v>
      </c>
      <c r="I162" t="s">
        <v>99</v>
      </c>
      <c r="J162" t="s">
        <v>113</v>
      </c>
      <c r="L162" t="s">
        <v>36</v>
      </c>
      <c r="N162" t="s">
        <v>37</v>
      </c>
      <c r="O162" t="s">
        <v>36</v>
      </c>
      <c r="P162" t="s">
        <v>50</v>
      </c>
      <c r="S162" t="s">
        <v>69</v>
      </c>
      <c r="T162" t="s">
        <v>41</v>
      </c>
      <c r="U162" t="s">
        <v>36</v>
      </c>
      <c r="V162" t="s">
        <v>51</v>
      </c>
      <c r="W162" t="s">
        <v>36</v>
      </c>
      <c r="X162" t="s">
        <v>75</v>
      </c>
      <c r="Y162" t="s">
        <v>44</v>
      </c>
      <c r="Z162" t="s">
        <v>54</v>
      </c>
      <c r="AA162" t="s">
        <v>102</v>
      </c>
      <c r="AB162" t="s">
        <v>146</v>
      </c>
      <c r="AC162" t="s">
        <v>808</v>
      </c>
    </row>
    <row r="163" spans="1:29">
      <c r="A163" t="s">
        <v>809</v>
      </c>
      <c r="B163" t="s">
        <v>704</v>
      </c>
      <c r="C163" t="s">
        <v>106</v>
      </c>
      <c r="D163" t="s">
        <v>32</v>
      </c>
      <c r="E163" t="s">
        <v>810</v>
      </c>
      <c r="F163" t="s">
        <v>33</v>
      </c>
      <c r="G163" t="s">
        <v>33</v>
      </c>
      <c r="H163">
        <v>8</v>
      </c>
      <c r="I163" t="s">
        <v>92</v>
      </c>
      <c r="J163" t="s">
        <v>35</v>
      </c>
      <c r="L163" t="s">
        <v>66</v>
      </c>
      <c r="M163" t="s">
        <v>811</v>
      </c>
      <c r="N163" t="s">
        <v>37</v>
      </c>
      <c r="O163" t="s">
        <v>36</v>
      </c>
      <c r="P163" t="s">
        <v>38</v>
      </c>
      <c r="Q163" t="s">
        <v>123</v>
      </c>
      <c r="R163" t="s">
        <v>812</v>
      </c>
      <c r="S163" t="s">
        <v>41</v>
      </c>
      <c r="T163" t="s">
        <v>41</v>
      </c>
      <c r="U163" t="s">
        <v>36</v>
      </c>
      <c r="V163" t="s">
        <v>42</v>
      </c>
      <c r="W163" t="s">
        <v>36</v>
      </c>
      <c r="X163" t="s">
        <v>152</v>
      </c>
      <c r="Y163" t="s">
        <v>53</v>
      </c>
      <c r="Z163" t="s">
        <v>54</v>
      </c>
      <c r="AA163" t="s">
        <v>269</v>
      </c>
      <c r="AB163" t="s">
        <v>47</v>
      </c>
      <c r="AC163" t="s">
        <v>813</v>
      </c>
    </row>
    <row r="164" spans="1:29">
      <c r="A164" t="s">
        <v>814</v>
      </c>
      <c r="B164" t="s">
        <v>64</v>
      </c>
      <c r="C164" t="s">
        <v>57</v>
      </c>
      <c r="D164" t="s">
        <v>32</v>
      </c>
      <c r="E164" t="s">
        <v>658</v>
      </c>
      <c r="F164" t="s">
        <v>33</v>
      </c>
      <c r="G164" t="s">
        <v>33</v>
      </c>
      <c r="I164" t="s">
        <v>34</v>
      </c>
      <c r="J164" t="s">
        <v>65</v>
      </c>
      <c r="L164" t="s">
        <v>36</v>
      </c>
      <c r="N164" t="s">
        <v>37</v>
      </c>
      <c r="O164" t="s">
        <v>36</v>
      </c>
      <c r="P164" t="s">
        <v>50</v>
      </c>
      <c r="S164" t="s">
        <v>41</v>
      </c>
      <c r="T164" t="s">
        <v>41</v>
      </c>
      <c r="U164" t="s">
        <v>36</v>
      </c>
      <c r="V164" t="s">
        <v>42</v>
      </c>
      <c r="W164" t="s">
        <v>36</v>
      </c>
      <c r="X164" t="s">
        <v>310</v>
      </c>
      <c r="Y164" t="s">
        <v>53</v>
      </c>
      <c r="Z164" t="s">
        <v>45</v>
      </c>
      <c r="AA164" t="s">
        <v>137</v>
      </c>
      <c r="AB164" t="s">
        <v>103</v>
      </c>
    </row>
    <row r="165" spans="1:29">
      <c r="A165" t="s">
        <v>815</v>
      </c>
      <c r="B165" t="s">
        <v>64</v>
      </c>
      <c r="C165" t="s">
        <v>57</v>
      </c>
      <c r="D165" t="s">
        <v>32</v>
      </c>
      <c r="E165" t="s">
        <v>260</v>
      </c>
      <c r="F165" t="s">
        <v>33</v>
      </c>
      <c r="G165" t="s">
        <v>33</v>
      </c>
      <c r="I165" t="s">
        <v>34</v>
      </c>
      <c r="J165" t="s">
        <v>65</v>
      </c>
      <c r="L165" t="s">
        <v>66</v>
      </c>
      <c r="M165" t="s">
        <v>816</v>
      </c>
      <c r="N165" t="s">
        <v>37</v>
      </c>
      <c r="O165" t="s">
        <v>36</v>
      </c>
      <c r="P165" t="s">
        <v>38</v>
      </c>
      <c r="Q165" t="s">
        <v>193</v>
      </c>
      <c r="R165" t="s">
        <v>817</v>
      </c>
      <c r="S165" t="s">
        <v>41</v>
      </c>
      <c r="T165" t="s">
        <v>41</v>
      </c>
      <c r="U165" t="s">
        <v>36</v>
      </c>
      <c r="V165" t="s">
        <v>42</v>
      </c>
      <c r="W165" t="s">
        <v>36</v>
      </c>
      <c r="X165" t="s">
        <v>205</v>
      </c>
      <c r="Y165" t="s">
        <v>53</v>
      </c>
      <c r="Z165" t="s">
        <v>45</v>
      </c>
      <c r="AA165" t="s">
        <v>578</v>
      </c>
      <c r="AB165" t="s">
        <v>804</v>
      </c>
    </row>
    <row r="166" spans="1:29">
      <c r="A166" t="s">
        <v>818</v>
      </c>
      <c r="B166" t="s">
        <v>64</v>
      </c>
      <c r="C166" t="s">
        <v>57</v>
      </c>
      <c r="D166" t="s">
        <v>32</v>
      </c>
      <c r="E166" t="s">
        <v>819</v>
      </c>
      <c r="F166" t="s">
        <v>33</v>
      </c>
      <c r="G166" t="s">
        <v>33</v>
      </c>
      <c r="H166">
        <v>7</v>
      </c>
      <c r="I166" t="s">
        <v>34</v>
      </c>
      <c r="J166" t="s">
        <v>35</v>
      </c>
      <c r="L166" t="s">
        <v>36</v>
      </c>
      <c r="N166" t="s">
        <v>37</v>
      </c>
      <c r="O166" t="s">
        <v>36</v>
      </c>
      <c r="P166" t="s">
        <v>50</v>
      </c>
      <c r="S166" t="s">
        <v>41</v>
      </c>
      <c r="T166" t="s">
        <v>41</v>
      </c>
      <c r="U166" t="s">
        <v>36</v>
      </c>
      <c r="V166" t="s">
        <v>42</v>
      </c>
      <c r="W166" t="s">
        <v>36</v>
      </c>
      <c r="X166" t="s">
        <v>629</v>
      </c>
      <c r="Y166" t="s">
        <v>53</v>
      </c>
      <c r="Z166" t="s">
        <v>54</v>
      </c>
      <c r="AA166" t="s">
        <v>125</v>
      </c>
      <c r="AB166" t="s">
        <v>820</v>
      </c>
    </row>
    <row r="167" spans="1:29">
      <c r="A167" t="s">
        <v>821</v>
      </c>
      <c r="B167" t="s">
        <v>64</v>
      </c>
      <c r="C167" t="s">
        <v>57</v>
      </c>
      <c r="D167" t="s">
        <v>32</v>
      </c>
      <c r="E167" t="s">
        <v>822</v>
      </c>
      <c r="F167" t="s">
        <v>33</v>
      </c>
      <c r="G167" t="s">
        <v>33</v>
      </c>
      <c r="H167">
        <v>5</v>
      </c>
      <c r="I167" t="s">
        <v>34</v>
      </c>
      <c r="J167" t="s">
        <v>65</v>
      </c>
      <c r="K167">
        <v>5</v>
      </c>
      <c r="L167" t="s">
        <v>66</v>
      </c>
      <c r="M167" t="s">
        <v>823</v>
      </c>
      <c r="N167" t="s">
        <v>37</v>
      </c>
      <c r="O167" t="s">
        <v>36</v>
      </c>
      <c r="P167" t="s">
        <v>38</v>
      </c>
      <c r="Q167" t="s">
        <v>198</v>
      </c>
      <c r="R167" t="s">
        <v>824</v>
      </c>
      <c r="S167" t="s">
        <v>41</v>
      </c>
      <c r="T167" t="s">
        <v>41</v>
      </c>
      <c r="U167" t="s">
        <v>36</v>
      </c>
      <c r="V167" t="s">
        <v>42</v>
      </c>
      <c r="W167" t="s">
        <v>36</v>
      </c>
      <c r="X167" t="s">
        <v>43</v>
      </c>
      <c r="Y167" t="s">
        <v>53</v>
      </c>
      <c r="Z167" t="s">
        <v>45</v>
      </c>
      <c r="AA167" t="s">
        <v>166</v>
      </c>
      <c r="AB167" t="s">
        <v>825</v>
      </c>
    </row>
    <row r="168" spans="1:29">
      <c r="A168" t="s">
        <v>826</v>
      </c>
      <c r="B168" t="s">
        <v>64</v>
      </c>
      <c r="C168" t="s">
        <v>57</v>
      </c>
      <c r="D168" t="s">
        <v>32</v>
      </c>
      <c r="E168" t="s">
        <v>827</v>
      </c>
      <c r="F168" t="s">
        <v>33</v>
      </c>
      <c r="G168" t="s">
        <v>33</v>
      </c>
      <c r="I168" t="s">
        <v>828</v>
      </c>
      <c r="J168" t="s">
        <v>829</v>
      </c>
      <c r="L168" t="s">
        <v>66</v>
      </c>
      <c r="M168" t="s">
        <v>830</v>
      </c>
      <c r="N168" t="s">
        <v>37</v>
      </c>
      <c r="O168" t="s">
        <v>36</v>
      </c>
      <c r="P168" t="s">
        <v>38</v>
      </c>
      <c r="Q168" t="s">
        <v>123</v>
      </c>
      <c r="R168" t="s">
        <v>831</v>
      </c>
      <c r="S168" t="s">
        <v>41</v>
      </c>
      <c r="T168" t="s">
        <v>41</v>
      </c>
      <c r="U168" t="s">
        <v>36</v>
      </c>
      <c r="V168" t="s">
        <v>42</v>
      </c>
      <c r="W168" t="s">
        <v>36</v>
      </c>
      <c r="X168" t="s">
        <v>380</v>
      </c>
      <c r="Y168" t="s">
        <v>53</v>
      </c>
      <c r="Z168" t="s">
        <v>54</v>
      </c>
      <c r="AA168" t="s">
        <v>55</v>
      </c>
      <c r="AB168" t="s">
        <v>217</v>
      </c>
    </row>
    <row r="169" spans="1:29">
      <c r="A169" t="s">
        <v>832</v>
      </c>
      <c r="B169" t="s">
        <v>240</v>
      </c>
      <c r="C169" t="s">
        <v>133</v>
      </c>
      <c r="D169" t="s">
        <v>58</v>
      </c>
      <c r="E169" t="s">
        <v>174</v>
      </c>
      <c r="F169" t="s">
        <v>33</v>
      </c>
      <c r="G169" t="s">
        <v>33</v>
      </c>
      <c r="I169" t="s">
        <v>99</v>
      </c>
      <c r="J169" t="s">
        <v>65</v>
      </c>
      <c r="L169" t="s">
        <v>66</v>
      </c>
      <c r="M169" t="s">
        <v>833</v>
      </c>
      <c r="N169" t="s">
        <v>37</v>
      </c>
      <c r="O169" t="s">
        <v>36</v>
      </c>
      <c r="P169" t="s">
        <v>38</v>
      </c>
      <c r="Q169" t="s">
        <v>123</v>
      </c>
      <c r="R169" t="s">
        <v>834</v>
      </c>
      <c r="S169" t="s">
        <v>69</v>
      </c>
      <c r="T169" t="s">
        <v>41</v>
      </c>
      <c r="U169" t="s">
        <v>36</v>
      </c>
      <c r="V169" t="s">
        <v>145</v>
      </c>
      <c r="W169" t="s">
        <v>66</v>
      </c>
      <c r="X169" t="s">
        <v>88</v>
      </c>
      <c r="Y169" t="s">
        <v>53</v>
      </c>
      <c r="Z169" t="s">
        <v>45</v>
      </c>
      <c r="AA169" t="s">
        <v>716</v>
      </c>
      <c r="AB169" t="s">
        <v>405</v>
      </c>
    </row>
    <row r="170" spans="1:29">
      <c r="A170" t="s">
        <v>835</v>
      </c>
      <c r="B170" t="s">
        <v>208</v>
      </c>
      <c r="C170" t="s">
        <v>31</v>
      </c>
      <c r="D170" t="s">
        <v>32</v>
      </c>
      <c r="E170" t="s">
        <v>128</v>
      </c>
      <c r="F170" t="s">
        <v>33</v>
      </c>
      <c r="G170" t="s">
        <v>33</v>
      </c>
      <c r="H170">
        <v>7</v>
      </c>
      <c r="I170" t="s">
        <v>34</v>
      </c>
      <c r="J170" t="s">
        <v>65</v>
      </c>
      <c r="K170">
        <v>7</v>
      </c>
      <c r="L170" t="s">
        <v>36</v>
      </c>
      <c r="N170" t="s">
        <v>37</v>
      </c>
      <c r="O170" t="s">
        <v>36</v>
      </c>
      <c r="P170" t="s">
        <v>50</v>
      </c>
      <c r="S170" t="s">
        <v>69</v>
      </c>
      <c r="T170" t="s">
        <v>41</v>
      </c>
      <c r="U170" t="s">
        <v>36</v>
      </c>
      <c r="V170" t="s">
        <v>51</v>
      </c>
      <c r="W170" t="s">
        <v>36</v>
      </c>
      <c r="X170" t="s">
        <v>205</v>
      </c>
      <c r="Y170" t="s">
        <v>44</v>
      </c>
      <c r="Z170" t="s">
        <v>45</v>
      </c>
      <c r="AA170" t="s">
        <v>836</v>
      </c>
      <c r="AB170" t="s">
        <v>837</v>
      </c>
    </row>
    <row r="171" spans="1:29">
      <c r="A171" t="s">
        <v>838</v>
      </c>
      <c r="B171" t="s">
        <v>208</v>
      </c>
      <c r="C171" t="s">
        <v>133</v>
      </c>
      <c r="D171" t="s">
        <v>32</v>
      </c>
      <c r="E171" t="s">
        <v>140</v>
      </c>
      <c r="F171" t="s">
        <v>33</v>
      </c>
      <c r="G171" t="s">
        <v>33</v>
      </c>
      <c r="H171">
        <v>7</v>
      </c>
      <c r="I171" t="s">
        <v>99</v>
      </c>
      <c r="J171" t="s">
        <v>839</v>
      </c>
      <c r="L171" t="s">
        <v>66</v>
      </c>
      <c r="M171" t="s">
        <v>840</v>
      </c>
      <c r="N171" t="s">
        <v>37</v>
      </c>
      <c r="O171" t="s">
        <v>66</v>
      </c>
      <c r="P171" t="s">
        <v>50</v>
      </c>
      <c r="S171" t="s">
        <v>69</v>
      </c>
      <c r="T171" t="s">
        <v>41</v>
      </c>
      <c r="U171" t="s">
        <v>36</v>
      </c>
      <c r="V171" t="s">
        <v>51</v>
      </c>
      <c r="W171" t="s">
        <v>36</v>
      </c>
      <c r="X171" t="s">
        <v>176</v>
      </c>
      <c r="Y171" t="s">
        <v>44</v>
      </c>
      <c r="Z171" t="s">
        <v>188</v>
      </c>
      <c r="AA171" t="s">
        <v>189</v>
      </c>
      <c r="AB171" t="s">
        <v>841</v>
      </c>
    </row>
    <row r="172" spans="1:29">
      <c r="A172" t="s">
        <v>842</v>
      </c>
      <c r="B172" t="s">
        <v>30</v>
      </c>
      <c r="C172" t="s">
        <v>31</v>
      </c>
      <c r="D172" t="s">
        <v>32</v>
      </c>
      <c r="E172" t="s">
        <v>329</v>
      </c>
      <c r="F172" t="s">
        <v>33</v>
      </c>
      <c r="G172" t="s">
        <v>59</v>
      </c>
      <c r="L172" t="s">
        <v>66</v>
      </c>
      <c r="N172" t="s">
        <v>37</v>
      </c>
      <c r="O172" t="s">
        <v>36</v>
      </c>
      <c r="P172" t="s">
        <v>38</v>
      </c>
      <c r="Q172" t="s">
        <v>80</v>
      </c>
      <c r="R172" t="s">
        <v>843</v>
      </c>
      <c r="S172" t="s">
        <v>41</v>
      </c>
      <c r="T172" t="s">
        <v>41</v>
      </c>
      <c r="U172" t="s">
        <v>36</v>
      </c>
      <c r="V172" t="s">
        <v>42</v>
      </c>
      <c r="W172" t="s">
        <v>36</v>
      </c>
      <c r="X172" t="s">
        <v>176</v>
      </c>
      <c r="Y172" t="s">
        <v>53</v>
      </c>
      <c r="Z172" t="s">
        <v>45</v>
      </c>
    </row>
    <row r="173" spans="1:29">
      <c r="A173" t="s">
        <v>844</v>
      </c>
      <c r="B173" t="s">
        <v>208</v>
      </c>
      <c r="C173" t="s">
        <v>31</v>
      </c>
      <c r="D173" t="s">
        <v>32</v>
      </c>
      <c r="E173" t="s">
        <v>384</v>
      </c>
      <c r="F173" t="s">
        <v>33</v>
      </c>
      <c r="G173" t="s">
        <v>33</v>
      </c>
      <c r="H173">
        <v>5</v>
      </c>
      <c r="I173" t="s">
        <v>34</v>
      </c>
      <c r="J173" t="s">
        <v>35</v>
      </c>
      <c r="L173" t="s">
        <v>66</v>
      </c>
      <c r="M173" t="s">
        <v>845</v>
      </c>
      <c r="N173" t="s">
        <v>108</v>
      </c>
      <c r="O173" t="s">
        <v>36</v>
      </c>
      <c r="P173" t="s">
        <v>38</v>
      </c>
      <c r="Q173" t="s">
        <v>39</v>
      </c>
      <c r="R173" t="s">
        <v>846</v>
      </c>
      <c r="S173" t="s">
        <v>41</v>
      </c>
      <c r="T173" t="s">
        <v>41</v>
      </c>
      <c r="U173" t="s">
        <v>36</v>
      </c>
      <c r="V173" t="s">
        <v>42</v>
      </c>
      <c r="W173" t="s">
        <v>36</v>
      </c>
      <c r="X173" t="s">
        <v>88</v>
      </c>
      <c r="Y173" t="s">
        <v>44</v>
      </c>
      <c r="Z173" t="s">
        <v>45</v>
      </c>
      <c r="AA173" t="s">
        <v>564</v>
      </c>
      <c r="AB173" t="s">
        <v>217</v>
      </c>
    </row>
    <row r="174" spans="1:29">
      <c r="A174" t="s">
        <v>847</v>
      </c>
      <c r="B174" t="s">
        <v>208</v>
      </c>
      <c r="C174" t="s">
        <v>784</v>
      </c>
      <c r="D174" t="s">
        <v>32</v>
      </c>
      <c r="E174" t="s">
        <v>149</v>
      </c>
      <c r="F174" t="s">
        <v>59</v>
      </c>
      <c r="G174" t="s">
        <v>33</v>
      </c>
      <c r="H174">
        <v>3</v>
      </c>
      <c r="I174" t="s">
        <v>99</v>
      </c>
      <c r="J174" t="s">
        <v>65</v>
      </c>
      <c r="K174">
        <v>1</v>
      </c>
      <c r="L174" t="s">
        <v>36</v>
      </c>
      <c r="N174" t="s">
        <v>37</v>
      </c>
      <c r="O174" t="s">
        <v>36</v>
      </c>
      <c r="P174" t="s">
        <v>848</v>
      </c>
      <c r="S174" t="s">
        <v>41</v>
      </c>
      <c r="T174" t="s">
        <v>41</v>
      </c>
      <c r="U174" t="s">
        <v>36</v>
      </c>
      <c r="V174" t="s">
        <v>42</v>
      </c>
      <c r="W174" t="s">
        <v>36</v>
      </c>
      <c r="X174" t="s">
        <v>310</v>
      </c>
      <c r="Y174" t="s">
        <v>44</v>
      </c>
      <c r="Z174" t="s">
        <v>54</v>
      </c>
      <c r="AA174" t="s">
        <v>698</v>
      </c>
      <c r="AB174" t="s">
        <v>47</v>
      </c>
    </row>
    <row r="175" spans="1:29">
      <c r="A175" t="s">
        <v>849</v>
      </c>
      <c r="B175" t="s">
        <v>64</v>
      </c>
      <c r="C175" t="s">
        <v>31</v>
      </c>
      <c r="D175" t="s">
        <v>58</v>
      </c>
      <c r="E175" t="s">
        <v>850</v>
      </c>
      <c r="F175" t="s">
        <v>33</v>
      </c>
      <c r="G175" t="s">
        <v>33</v>
      </c>
      <c r="H175">
        <v>7</v>
      </c>
      <c r="I175" t="s">
        <v>34</v>
      </c>
      <c r="J175" t="s">
        <v>35</v>
      </c>
      <c r="L175" t="s">
        <v>66</v>
      </c>
      <c r="M175" t="s">
        <v>851</v>
      </c>
      <c r="N175" t="s">
        <v>37</v>
      </c>
      <c r="O175" t="s">
        <v>36</v>
      </c>
      <c r="P175" t="s">
        <v>38</v>
      </c>
      <c r="Q175" t="s">
        <v>123</v>
      </c>
      <c r="R175" t="s">
        <v>852</v>
      </c>
      <c r="S175" t="s">
        <v>41</v>
      </c>
      <c r="T175" t="s">
        <v>41</v>
      </c>
      <c r="U175" t="s">
        <v>36</v>
      </c>
      <c r="V175" t="s">
        <v>42</v>
      </c>
      <c r="W175" t="s">
        <v>36</v>
      </c>
      <c r="X175" t="s">
        <v>152</v>
      </c>
      <c r="Y175" t="s">
        <v>44</v>
      </c>
      <c r="Z175" t="s">
        <v>45</v>
      </c>
      <c r="AA175" t="s">
        <v>125</v>
      </c>
      <c r="AB175" t="s">
        <v>405</v>
      </c>
    </row>
    <row r="176" spans="1:29">
      <c r="A176" t="s">
        <v>853</v>
      </c>
      <c r="B176" t="s">
        <v>240</v>
      </c>
      <c r="C176" t="s">
        <v>133</v>
      </c>
      <c r="D176" t="s">
        <v>32</v>
      </c>
      <c r="E176" t="s">
        <v>247</v>
      </c>
      <c r="F176" t="s">
        <v>33</v>
      </c>
      <c r="G176" t="s">
        <v>33</v>
      </c>
      <c r="H176">
        <v>5</v>
      </c>
      <c r="I176" t="s">
        <v>99</v>
      </c>
      <c r="J176" t="s">
        <v>65</v>
      </c>
      <c r="K176">
        <v>8</v>
      </c>
      <c r="L176" t="s">
        <v>66</v>
      </c>
      <c r="M176" t="s">
        <v>854</v>
      </c>
      <c r="N176" t="s">
        <v>37</v>
      </c>
      <c r="O176" t="s">
        <v>66</v>
      </c>
      <c r="P176" t="s">
        <v>50</v>
      </c>
      <c r="S176" t="s">
        <v>69</v>
      </c>
      <c r="T176" t="s">
        <v>41</v>
      </c>
      <c r="U176" t="s">
        <v>36</v>
      </c>
      <c r="V176" t="s">
        <v>42</v>
      </c>
      <c r="W176" t="s">
        <v>66</v>
      </c>
      <c r="X176" t="s">
        <v>855</v>
      </c>
      <c r="Y176" t="s">
        <v>53</v>
      </c>
      <c r="Z176" t="s">
        <v>704</v>
      </c>
      <c r="AA176" t="s">
        <v>856</v>
      </c>
      <c r="AB176" t="s">
        <v>62</v>
      </c>
    </row>
    <row r="177" spans="1:28">
      <c r="A177" t="s">
        <v>857</v>
      </c>
      <c r="B177" t="s">
        <v>208</v>
      </c>
      <c r="C177" t="s">
        <v>31</v>
      </c>
      <c r="D177" t="s">
        <v>32</v>
      </c>
      <c r="E177" t="s">
        <v>858</v>
      </c>
      <c r="F177" t="s">
        <v>33</v>
      </c>
      <c r="G177" t="s">
        <v>33</v>
      </c>
      <c r="H177">
        <v>9</v>
      </c>
      <c r="I177" t="s">
        <v>34</v>
      </c>
      <c r="J177" t="s">
        <v>35</v>
      </c>
      <c r="L177" t="s">
        <v>36</v>
      </c>
      <c r="N177" t="s">
        <v>37</v>
      </c>
      <c r="O177" t="s">
        <v>36</v>
      </c>
      <c r="P177" t="s">
        <v>50</v>
      </c>
      <c r="S177" t="s">
        <v>69</v>
      </c>
      <c r="T177" t="s">
        <v>41</v>
      </c>
      <c r="U177" t="s">
        <v>66</v>
      </c>
      <c r="V177" t="s">
        <v>51</v>
      </c>
      <c r="W177" t="s">
        <v>36</v>
      </c>
      <c r="X177" t="s">
        <v>101</v>
      </c>
      <c r="Y177" t="s">
        <v>53</v>
      </c>
      <c r="Z177" t="s">
        <v>45</v>
      </c>
      <c r="AA177" t="s">
        <v>71</v>
      </c>
      <c r="AB177" t="s">
        <v>251</v>
      </c>
    </row>
    <row r="178" spans="1:28">
      <c r="A178" t="s">
        <v>859</v>
      </c>
      <c r="B178" t="s">
        <v>148</v>
      </c>
      <c r="C178" t="s">
        <v>704</v>
      </c>
      <c r="D178" t="s">
        <v>32</v>
      </c>
      <c r="E178">
        <v>20</v>
      </c>
      <c r="F178" t="s">
        <v>33</v>
      </c>
      <c r="G178" t="s">
        <v>33</v>
      </c>
      <c r="H178">
        <v>4</v>
      </c>
      <c r="I178" t="s">
        <v>68</v>
      </c>
      <c r="J178" t="s">
        <v>35</v>
      </c>
      <c r="L178" t="s">
        <v>36</v>
      </c>
      <c r="N178" t="s">
        <v>37</v>
      </c>
      <c r="O178" t="s">
        <v>36</v>
      </c>
      <c r="P178" t="s">
        <v>38</v>
      </c>
      <c r="Q178" t="s">
        <v>80</v>
      </c>
      <c r="R178" t="s">
        <v>860</v>
      </c>
      <c r="S178" t="s">
        <v>41</v>
      </c>
      <c r="T178" t="s">
        <v>41</v>
      </c>
      <c r="U178" t="s">
        <v>36</v>
      </c>
      <c r="V178" t="s">
        <v>42</v>
      </c>
      <c r="W178" t="s">
        <v>36</v>
      </c>
      <c r="X178" t="s">
        <v>142</v>
      </c>
      <c r="Y178" t="s">
        <v>53</v>
      </c>
      <c r="Z178" t="s">
        <v>45</v>
      </c>
    </row>
  </sheetData>
  <phoneticPr fontId="18"/>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P2895"/>
  <sheetViews>
    <sheetView zoomScale="75" workbookViewId="0">
      <pane ySplit="1" topLeftCell="A2" activePane="bottomLeft" state="frozen"/>
      <selection pane="bottomLeft" activeCell="H7" sqref="H7"/>
    </sheetView>
  </sheetViews>
  <sheetFormatPr defaultColWidth="10.8984375" defaultRowHeight="15.6"/>
  <cols>
    <col min="1" max="1" width="20" customWidth="1"/>
    <col min="2" max="2" width="15.796875" customWidth="1"/>
    <col min="3" max="3" width="17.19921875" customWidth="1"/>
    <col min="4" max="4" width="32" customWidth="1"/>
    <col min="5" max="6" width="14" customWidth="1"/>
    <col min="8" max="8" width="18.19921875" customWidth="1"/>
    <col min="9" max="9" width="6.19921875" customWidth="1"/>
    <col min="13" max="13" width="15.69921875" customWidth="1"/>
    <col min="17" max="17" width="43.3984375" customWidth="1"/>
    <col min="34" max="42" width="10.69921875" style="7"/>
    <col min="43" max="43" width="10.19921875" style="7" customWidth="1"/>
    <col min="44" max="44" width="21.19921875" style="7" customWidth="1"/>
    <col min="47" max="47" width="10.69921875" style="7"/>
    <col min="48" max="54" width="10.69921875" style="4"/>
    <col min="55" max="55" width="46.5" style="4" customWidth="1"/>
    <col min="56" max="56" width="10.69921875" style="4"/>
    <col min="58" max="65" width="10.69921875" style="7"/>
    <col min="66" max="66" width="39.19921875" style="7" customWidth="1"/>
    <col min="67" max="67" width="28.19921875" style="7" customWidth="1"/>
    <col min="68" max="68" width="111.3984375" customWidth="1"/>
  </cols>
  <sheetData>
    <row r="1" spans="1:68" ht="46.8">
      <c r="A1" t="s">
        <v>0</v>
      </c>
      <c r="B1" s="108" t="s">
        <v>1</v>
      </c>
      <c r="C1" s="108"/>
      <c r="D1" s="108"/>
      <c r="E1" t="s">
        <v>2</v>
      </c>
      <c r="G1" t="s">
        <v>3</v>
      </c>
      <c r="H1" t="s">
        <v>4</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482</v>
      </c>
      <c r="AB1" t="s">
        <v>483</v>
      </c>
      <c r="AC1" t="s">
        <v>484</v>
      </c>
      <c r="AD1" t="s">
        <v>472</v>
      </c>
      <c r="AE1" t="s">
        <v>485</v>
      </c>
      <c r="AF1" t="s">
        <v>22</v>
      </c>
      <c r="AG1" t="s">
        <v>23</v>
      </c>
      <c r="AH1" s="7" t="s">
        <v>462</v>
      </c>
      <c r="AI1" s="7" t="s">
        <v>463</v>
      </c>
      <c r="AJ1" s="7" t="s">
        <v>464</v>
      </c>
      <c r="AK1" s="7" t="s">
        <v>465</v>
      </c>
      <c r="AL1" s="7" t="s">
        <v>466</v>
      </c>
      <c r="AM1" s="7" t="s">
        <v>467</v>
      </c>
      <c r="AN1" s="7" t="s">
        <v>468</v>
      </c>
      <c r="AO1" s="7" t="s">
        <v>469</v>
      </c>
      <c r="AP1" s="7" t="s">
        <v>470</v>
      </c>
      <c r="AQ1" s="7" t="s">
        <v>471</v>
      </c>
      <c r="AR1" s="7" t="s">
        <v>472</v>
      </c>
      <c r="AS1" t="s">
        <v>24</v>
      </c>
      <c r="AT1" t="s">
        <v>25</v>
      </c>
      <c r="AU1" s="7" t="s">
        <v>26</v>
      </c>
      <c r="AV1" s="4" t="s">
        <v>488</v>
      </c>
      <c r="AW1" s="4" t="s">
        <v>489</v>
      </c>
      <c r="AX1" s="4" t="s">
        <v>490</v>
      </c>
      <c r="AY1" s="4" t="s">
        <v>491</v>
      </c>
      <c r="AZ1" s="4" t="s">
        <v>492</v>
      </c>
      <c r="BA1" s="4" t="s">
        <v>493</v>
      </c>
      <c r="BB1" s="4" t="s">
        <v>494</v>
      </c>
      <c r="BC1" s="4" t="s">
        <v>495</v>
      </c>
      <c r="BD1" s="4" t="s">
        <v>746</v>
      </c>
      <c r="BE1" t="s">
        <v>27</v>
      </c>
      <c r="BF1" s="7" t="s">
        <v>488</v>
      </c>
      <c r="BG1" s="7" t="s">
        <v>489</v>
      </c>
      <c r="BH1" s="7" t="s">
        <v>490</v>
      </c>
      <c r="BI1" s="7" t="s">
        <v>491</v>
      </c>
      <c r="BJ1" s="7" t="s">
        <v>492</v>
      </c>
      <c r="BK1" s="7" t="s">
        <v>493</v>
      </c>
      <c r="BL1" s="7" t="s">
        <v>494</v>
      </c>
      <c r="BM1" s="7" t="s">
        <v>495</v>
      </c>
      <c r="BN1" s="7" t="s">
        <v>496</v>
      </c>
      <c r="BO1" s="7" t="s">
        <v>747</v>
      </c>
      <c r="BP1" s="1" t="s">
        <v>742</v>
      </c>
    </row>
    <row r="2" spans="1:68">
      <c r="A2" t="s">
        <v>29</v>
      </c>
      <c r="B2">
        <v>10</v>
      </c>
      <c r="D2" t="s">
        <v>30</v>
      </c>
      <c r="E2" t="s">
        <v>31</v>
      </c>
      <c r="G2" t="s">
        <v>32</v>
      </c>
      <c r="H2">
        <v>100</v>
      </c>
      <c r="I2" t="str">
        <f t="shared" ref="I2:I49" si="0">LEFT(H2,LENB(DBCS(H2))-LENB(H2))</f>
        <v>100</v>
      </c>
      <c r="J2" t="s">
        <v>33</v>
      </c>
      <c r="K2" t="s">
        <v>33</v>
      </c>
      <c r="L2">
        <v>8</v>
      </c>
      <c r="M2" t="s">
        <v>34</v>
      </c>
      <c r="N2" t="s">
        <v>35</v>
      </c>
      <c r="P2" t="s">
        <v>36</v>
      </c>
      <c r="R2" t="s">
        <v>37</v>
      </c>
      <c r="S2" t="s">
        <v>36</v>
      </c>
      <c r="T2" t="s">
        <v>38</v>
      </c>
      <c r="U2" t="s">
        <v>39</v>
      </c>
      <c r="V2" t="s">
        <v>40</v>
      </c>
      <c r="W2" t="s">
        <v>41</v>
      </c>
      <c r="X2" t="s">
        <v>41</v>
      </c>
      <c r="Y2" t="s">
        <v>36</v>
      </c>
      <c r="Z2" t="s">
        <v>486</v>
      </c>
      <c r="AE2" t="s">
        <v>42</v>
      </c>
      <c r="AF2" t="s">
        <v>36</v>
      </c>
      <c r="AG2" t="s">
        <v>43</v>
      </c>
      <c r="AH2" s="4" t="s">
        <v>109</v>
      </c>
      <c r="AI2" s="4" t="s">
        <v>60</v>
      </c>
      <c r="AJ2" s="4"/>
      <c r="AK2" s="4" t="s">
        <v>88</v>
      </c>
      <c r="AL2" s="4"/>
      <c r="AM2" s="4" t="s">
        <v>473</v>
      </c>
      <c r="AN2" s="4"/>
      <c r="AO2" s="4"/>
      <c r="AP2" s="4"/>
      <c r="AQ2" s="4"/>
      <c r="AR2" s="4"/>
      <c r="AS2" t="s">
        <v>44</v>
      </c>
      <c r="AT2" t="s">
        <v>45</v>
      </c>
      <c r="AU2" s="7" t="s">
        <v>46</v>
      </c>
      <c r="AV2" s="4" t="s">
        <v>76</v>
      </c>
      <c r="AX2" s="4" t="s">
        <v>497</v>
      </c>
      <c r="AY2" s="4" t="s">
        <v>283</v>
      </c>
      <c r="BC2" s="4" t="s">
        <v>189</v>
      </c>
      <c r="BE2" t="s">
        <v>47</v>
      </c>
      <c r="BF2" s="4"/>
      <c r="BG2" s="4"/>
      <c r="BH2" s="4"/>
      <c r="BI2" s="4"/>
      <c r="BJ2" s="4"/>
      <c r="BK2" s="4"/>
      <c r="BL2" s="4" t="s">
        <v>62</v>
      </c>
      <c r="BM2" s="4"/>
      <c r="BN2" s="4" t="s">
        <v>217</v>
      </c>
      <c r="BO2" s="4"/>
    </row>
    <row r="3" spans="1:68">
      <c r="A3" t="s">
        <v>48</v>
      </c>
      <c r="B3">
        <v>5</v>
      </c>
      <c r="D3" t="s">
        <v>49</v>
      </c>
      <c r="E3" t="s">
        <v>31</v>
      </c>
      <c r="G3" t="s">
        <v>32</v>
      </c>
      <c r="H3">
        <v>28</v>
      </c>
      <c r="I3" t="str">
        <f t="shared" si="0"/>
        <v>28</v>
      </c>
      <c r="J3" t="s">
        <v>33</v>
      </c>
      <c r="K3" t="s">
        <v>33</v>
      </c>
      <c r="L3">
        <v>7</v>
      </c>
      <c r="M3" t="s">
        <v>34</v>
      </c>
      <c r="N3" t="s">
        <v>35</v>
      </c>
      <c r="P3" t="s">
        <v>36</v>
      </c>
      <c r="R3" t="s">
        <v>37</v>
      </c>
      <c r="S3" t="s">
        <v>36</v>
      </c>
      <c r="T3" t="s">
        <v>50</v>
      </c>
      <c r="W3" t="s">
        <v>41</v>
      </c>
      <c r="X3" t="s">
        <v>41</v>
      </c>
      <c r="Y3" t="s">
        <v>36</v>
      </c>
      <c r="Z3" t="s">
        <v>51</v>
      </c>
      <c r="AA3" t="s">
        <v>51</v>
      </c>
      <c r="AF3" t="s">
        <v>36</v>
      </c>
      <c r="AG3" t="s">
        <v>52</v>
      </c>
      <c r="AH3" s="4"/>
      <c r="AI3" s="4"/>
      <c r="AJ3" s="4"/>
      <c r="AK3" s="4" t="s">
        <v>88</v>
      </c>
      <c r="AL3" s="4"/>
      <c r="AM3" s="4" t="s">
        <v>473</v>
      </c>
      <c r="AN3" s="4"/>
      <c r="AO3" s="4"/>
      <c r="AP3" s="4"/>
      <c r="AQ3" s="4"/>
      <c r="AR3" s="12" t="s">
        <v>474</v>
      </c>
      <c r="AS3" t="s">
        <v>53</v>
      </c>
      <c r="AT3" t="s">
        <v>54</v>
      </c>
      <c r="AU3" s="7" t="s">
        <v>55</v>
      </c>
      <c r="AV3" s="4" t="s">
        <v>76</v>
      </c>
      <c r="AX3" s="4" t="s">
        <v>497</v>
      </c>
      <c r="BA3" s="4" t="s">
        <v>498</v>
      </c>
      <c r="BC3" s="4" t="s">
        <v>189</v>
      </c>
      <c r="BE3" t="s">
        <v>47</v>
      </c>
      <c r="BF3" s="4"/>
      <c r="BG3" s="4"/>
      <c r="BH3" s="4"/>
      <c r="BI3" s="4"/>
      <c r="BJ3" s="4"/>
      <c r="BK3" s="4"/>
      <c r="BL3" s="4" t="s">
        <v>62</v>
      </c>
      <c r="BM3" s="4"/>
      <c r="BN3" s="4" t="s">
        <v>217</v>
      </c>
      <c r="BO3" s="4"/>
      <c r="BP3" s="7"/>
    </row>
    <row r="4" spans="1:68">
      <c r="A4" t="s">
        <v>56</v>
      </c>
      <c r="B4">
        <v>5</v>
      </c>
      <c r="D4" t="s">
        <v>49</v>
      </c>
      <c r="E4" t="s">
        <v>57</v>
      </c>
      <c r="G4" t="s">
        <v>58</v>
      </c>
      <c r="H4">
        <v>6</v>
      </c>
      <c r="I4" t="str">
        <f t="shared" si="0"/>
        <v>6</v>
      </c>
      <c r="J4" t="s">
        <v>59</v>
      </c>
      <c r="K4" t="s">
        <v>59</v>
      </c>
      <c r="P4" t="s">
        <v>36</v>
      </c>
      <c r="R4" t="s">
        <v>37</v>
      </c>
      <c r="S4" t="s">
        <v>36</v>
      </c>
      <c r="T4" t="s">
        <v>50</v>
      </c>
      <c r="W4" t="s">
        <v>41</v>
      </c>
      <c r="X4" t="s">
        <v>41</v>
      </c>
      <c r="Y4" t="s">
        <v>36</v>
      </c>
      <c r="Z4" t="s">
        <v>42</v>
      </c>
      <c r="AE4" t="s">
        <v>42</v>
      </c>
      <c r="AF4" t="s">
        <v>36</v>
      </c>
      <c r="AG4" t="s">
        <v>60</v>
      </c>
      <c r="AH4" s="4"/>
      <c r="AI4" s="4" t="s">
        <v>60</v>
      </c>
      <c r="AJ4" s="4"/>
      <c r="AK4" s="4"/>
      <c r="AL4" s="4"/>
      <c r="AM4" s="4"/>
      <c r="AN4" s="4"/>
      <c r="AO4" s="4"/>
      <c r="AP4" s="4"/>
      <c r="AQ4" s="4"/>
      <c r="AR4" s="4"/>
      <c r="AS4" t="s">
        <v>53</v>
      </c>
      <c r="AT4" t="s">
        <v>45</v>
      </c>
      <c r="AU4" s="7" t="s">
        <v>61</v>
      </c>
      <c r="AV4" s="4" t="s">
        <v>76</v>
      </c>
      <c r="AX4" s="4" t="s">
        <v>497</v>
      </c>
      <c r="BB4" s="4" t="s">
        <v>499</v>
      </c>
      <c r="BC4" s="4" t="s">
        <v>189</v>
      </c>
      <c r="BE4" t="s">
        <v>62</v>
      </c>
      <c r="BF4" s="4"/>
      <c r="BG4" s="4"/>
      <c r="BH4" s="4"/>
      <c r="BI4" s="4"/>
      <c r="BJ4" s="4"/>
      <c r="BK4" s="4"/>
      <c r="BL4" s="4" t="s">
        <v>62</v>
      </c>
      <c r="BM4" s="4"/>
      <c r="BN4" s="4"/>
      <c r="BO4" s="4"/>
      <c r="BP4" s="7"/>
    </row>
    <row r="5" spans="1:68">
      <c r="A5" t="s">
        <v>63</v>
      </c>
      <c r="B5">
        <v>2</v>
      </c>
      <c r="D5" t="s">
        <v>64</v>
      </c>
      <c r="E5" t="s">
        <v>57</v>
      </c>
      <c r="G5" t="s">
        <v>32</v>
      </c>
      <c r="H5">
        <v>35</v>
      </c>
      <c r="I5" t="str">
        <f t="shared" si="0"/>
        <v>35</v>
      </c>
      <c r="J5" t="s">
        <v>33</v>
      </c>
      <c r="K5" t="s">
        <v>33</v>
      </c>
      <c r="L5">
        <v>7</v>
      </c>
      <c r="M5" t="s">
        <v>34</v>
      </c>
      <c r="N5" t="s">
        <v>65</v>
      </c>
      <c r="O5">
        <v>9</v>
      </c>
      <c r="P5" t="s">
        <v>66</v>
      </c>
      <c r="Q5" t="s">
        <v>67</v>
      </c>
      <c r="R5" t="s">
        <v>37</v>
      </c>
      <c r="S5" t="s">
        <v>36</v>
      </c>
      <c r="T5" t="s">
        <v>68</v>
      </c>
      <c r="W5" t="s">
        <v>69</v>
      </c>
      <c r="X5" t="s">
        <v>41</v>
      </c>
      <c r="Y5" t="s">
        <v>36</v>
      </c>
      <c r="Z5" t="s">
        <v>42</v>
      </c>
      <c r="AE5" t="s">
        <v>42</v>
      </c>
      <c r="AF5" t="s">
        <v>36</v>
      </c>
      <c r="AG5" t="s">
        <v>70</v>
      </c>
      <c r="AH5" s="4" t="s">
        <v>109</v>
      </c>
      <c r="AI5" s="4" t="s">
        <v>60</v>
      </c>
      <c r="AJ5" s="4"/>
      <c r="AK5" s="4"/>
      <c r="AL5" s="4"/>
      <c r="AM5" s="4"/>
      <c r="AN5" s="4"/>
      <c r="AO5" s="4"/>
      <c r="AP5" s="4"/>
      <c r="AQ5" s="4"/>
      <c r="AR5" s="4"/>
      <c r="AS5" t="s">
        <v>53</v>
      </c>
      <c r="AT5" t="s">
        <v>54</v>
      </c>
      <c r="AU5" s="7" t="s">
        <v>71</v>
      </c>
      <c r="AV5" s="4" t="s">
        <v>76</v>
      </c>
      <c r="BC5" s="4" t="s">
        <v>189</v>
      </c>
      <c r="BE5" t="s">
        <v>72</v>
      </c>
      <c r="BF5" s="4"/>
      <c r="BG5" s="4" t="s">
        <v>284</v>
      </c>
      <c r="BH5" s="4"/>
      <c r="BI5" s="4"/>
      <c r="BJ5" s="4"/>
      <c r="BK5" s="4"/>
      <c r="BL5" s="4" t="s">
        <v>62</v>
      </c>
      <c r="BM5" s="4" t="s">
        <v>167</v>
      </c>
      <c r="BN5" s="4"/>
      <c r="BO5" s="4"/>
    </row>
    <row r="6" spans="1:68">
      <c r="A6" t="s">
        <v>73</v>
      </c>
      <c r="B6">
        <v>2</v>
      </c>
      <c r="D6" t="s">
        <v>64</v>
      </c>
      <c r="E6" t="s">
        <v>31</v>
      </c>
      <c r="G6" t="s">
        <v>74</v>
      </c>
      <c r="H6">
        <v>120</v>
      </c>
      <c r="I6" t="str">
        <f t="shared" si="0"/>
        <v>120</v>
      </c>
      <c r="J6" t="s">
        <v>33</v>
      </c>
      <c r="K6" t="s">
        <v>59</v>
      </c>
      <c r="P6" t="s">
        <v>36</v>
      </c>
      <c r="R6" t="s">
        <v>37</v>
      </c>
      <c r="S6" t="s">
        <v>36</v>
      </c>
      <c r="T6" t="s">
        <v>50</v>
      </c>
      <c r="W6" t="s">
        <v>41</v>
      </c>
      <c r="X6" t="s">
        <v>41</v>
      </c>
      <c r="Y6" t="s">
        <v>36</v>
      </c>
      <c r="Z6" t="s">
        <v>42</v>
      </c>
      <c r="AE6" t="s">
        <v>42</v>
      </c>
      <c r="AF6" t="s">
        <v>36</v>
      </c>
      <c r="AG6" t="s">
        <v>75</v>
      </c>
      <c r="AH6" s="4"/>
      <c r="AI6" s="4"/>
      <c r="AJ6" s="4"/>
      <c r="AK6" s="4"/>
      <c r="AL6" s="4"/>
      <c r="AM6" s="4"/>
      <c r="AN6" s="4"/>
      <c r="AO6" s="4"/>
      <c r="AP6" s="4"/>
      <c r="AQ6" s="4" t="s">
        <v>75</v>
      </c>
      <c r="AR6" s="4"/>
      <c r="AS6" t="s">
        <v>44</v>
      </c>
      <c r="AT6" t="s">
        <v>54</v>
      </c>
      <c r="AU6" s="7" t="s">
        <v>76</v>
      </c>
      <c r="AV6" s="4" t="s">
        <v>76</v>
      </c>
      <c r="BE6" t="s">
        <v>501</v>
      </c>
      <c r="BF6" s="4"/>
      <c r="BG6" s="4"/>
      <c r="BH6" s="4"/>
      <c r="BI6" s="4"/>
      <c r="BJ6" s="4"/>
      <c r="BK6" s="4"/>
      <c r="BL6" s="4"/>
      <c r="BM6" s="4"/>
      <c r="BN6" s="4"/>
      <c r="BO6" s="4" t="s">
        <v>501</v>
      </c>
    </row>
    <row r="7" spans="1:68">
      <c r="A7" t="s">
        <v>77</v>
      </c>
      <c r="B7" s="22">
        <v>10</v>
      </c>
      <c r="C7" s="22"/>
      <c r="D7" s="54" t="s">
        <v>78</v>
      </c>
      <c r="E7" t="s">
        <v>31</v>
      </c>
      <c r="G7" t="s">
        <v>32</v>
      </c>
      <c r="H7">
        <v>80</v>
      </c>
      <c r="I7" t="str">
        <f t="shared" si="0"/>
        <v>80</v>
      </c>
      <c r="J7" t="s">
        <v>436</v>
      </c>
      <c r="K7" t="s">
        <v>33</v>
      </c>
      <c r="L7">
        <v>7</v>
      </c>
      <c r="M7" t="s">
        <v>34</v>
      </c>
      <c r="N7" t="s">
        <v>35</v>
      </c>
      <c r="P7" t="s">
        <v>66</v>
      </c>
      <c r="Q7" t="s">
        <v>79</v>
      </c>
      <c r="R7" t="s">
        <v>37</v>
      </c>
      <c r="S7" t="s">
        <v>36</v>
      </c>
      <c r="T7" t="s">
        <v>38</v>
      </c>
      <c r="U7" t="s">
        <v>80</v>
      </c>
      <c r="V7" t="s">
        <v>81</v>
      </c>
      <c r="W7" t="s">
        <v>41</v>
      </c>
      <c r="X7" t="s">
        <v>41</v>
      </c>
      <c r="Y7" t="s">
        <v>36</v>
      </c>
      <c r="Z7" t="s">
        <v>42</v>
      </c>
      <c r="AE7" t="s">
        <v>42</v>
      </c>
      <c r="AF7" t="s">
        <v>36</v>
      </c>
      <c r="AG7" t="s">
        <v>82</v>
      </c>
      <c r="AH7" s="4" t="s">
        <v>109</v>
      </c>
      <c r="AI7" s="4"/>
      <c r="AJ7" s="4"/>
      <c r="AK7" s="4" t="s">
        <v>88</v>
      </c>
      <c r="AL7" s="4" t="s">
        <v>475</v>
      </c>
      <c r="AM7" s="4"/>
      <c r="AN7" s="4"/>
      <c r="AO7" s="4"/>
      <c r="AP7" s="4"/>
      <c r="AQ7" s="4"/>
      <c r="AR7" s="4"/>
      <c r="AS7" t="s">
        <v>53</v>
      </c>
      <c r="AT7" t="s">
        <v>45</v>
      </c>
      <c r="AU7" s="7" t="s">
        <v>83</v>
      </c>
      <c r="AV7" s="4" t="s">
        <v>76</v>
      </c>
      <c r="AW7" s="4" t="s">
        <v>500</v>
      </c>
      <c r="AX7" s="4" t="s">
        <v>497</v>
      </c>
      <c r="AZ7" s="4" t="s">
        <v>216</v>
      </c>
      <c r="BE7" t="s">
        <v>84</v>
      </c>
      <c r="BF7" s="4"/>
      <c r="BG7" s="4"/>
      <c r="BH7" s="4"/>
      <c r="BI7" s="4"/>
      <c r="BJ7" s="4"/>
      <c r="BK7" s="4" t="s">
        <v>232</v>
      </c>
      <c r="BL7" s="4" t="s">
        <v>62</v>
      </c>
      <c r="BM7" s="4"/>
      <c r="BN7" s="4" t="s">
        <v>217</v>
      </c>
      <c r="BO7" s="4"/>
    </row>
    <row r="8" spans="1:68">
      <c r="A8" t="s">
        <v>85</v>
      </c>
      <c r="B8">
        <v>4</v>
      </c>
      <c r="D8" t="s">
        <v>86</v>
      </c>
      <c r="E8" t="s">
        <v>57</v>
      </c>
      <c r="G8" t="s">
        <v>32</v>
      </c>
      <c r="H8">
        <v>2</v>
      </c>
      <c r="I8" t="str">
        <f t="shared" si="0"/>
        <v>2</v>
      </c>
      <c r="J8" t="s">
        <v>59</v>
      </c>
      <c r="K8" t="s">
        <v>59</v>
      </c>
      <c r="P8" t="s">
        <v>36</v>
      </c>
      <c r="R8" t="s">
        <v>37</v>
      </c>
      <c r="S8" t="s">
        <v>36</v>
      </c>
      <c r="T8" t="s">
        <v>50</v>
      </c>
      <c r="W8" t="s">
        <v>41</v>
      </c>
      <c r="X8" t="s">
        <v>41</v>
      </c>
      <c r="Y8" t="s">
        <v>36</v>
      </c>
      <c r="Z8" t="s">
        <v>42</v>
      </c>
      <c r="AE8" t="s">
        <v>42</v>
      </c>
      <c r="AF8" t="s">
        <v>36</v>
      </c>
      <c r="AG8" t="s">
        <v>88</v>
      </c>
      <c r="AH8" s="4"/>
      <c r="AI8" s="4"/>
      <c r="AJ8" s="4"/>
      <c r="AK8" s="4" t="s">
        <v>88</v>
      </c>
      <c r="AL8" s="4"/>
      <c r="AM8" s="4"/>
      <c r="AN8" s="4"/>
      <c r="AO8" s="4"/>
      <c r="AP8" s="4"/>
      <c r="AQ8" s="4"/>
      <c r="AR8" s="4"/>
      <c r="AS8" t="s">
        <v>44</v>
      </c>
      <c r="AT8" t="s">
        <v>45</v>
      </c>
      <c r="AU8" s="7" t="s">
        <v>89</v>
      </c>
      <c r="AY8" s="4" t="s">
        <v>283</v>
      </c>
      <c r="BB8" s="4" t="s">
        <v>499</v>
      </c>
      <c r="BC8" s="4" t="s">
        <v>189</v>
      </c>
      <c r="BE8" t="s">
        <v>90</v>
      </c>
      <c r="BF8" s="4"/>
      <c r="BG8" s="4"/>
      <c r="BH8" s="4"/>
      <c r="BI8" s="4"/>
      <c r="BJ8" s="4"/>
      <c r="BK8" s="4" t="s">
        <v>232</v>
      </c>
      <c r="BL8" s="4" t="s">
        <v>62</v>
      </c>
      <c r="BM8" s="4"/>
      <c r="BN8" s="4"/>
      <c r="BO8" s="4"/>
    </row>
    <row r="9" spans="1:68">
      <c r="A9" t="s">
        <v>91</v>
      </c>
      <c r="B9">
        <v>2</v>
      </c>
      <c r="D9" t="s">
        <v>64</v>
      </c>
      <c r="E9" t="s">
        <v>31</v>
      </c>
      <c r="G9" t="s">
        <v>32</v>
      </c>
      <c r="H9">
        <v>60</v>
      </c>
      <c r="I9" t="str">
        <f t="shared" si="0"/>
        <v>60</v>
      </c>
      <c r="J9" t="s">
        <v>33</v>
      </c>
      <c r="K9" t="s">
        <v>33</v>
      </c>
      <c r="L9">
        <v>10</v>
      </c>
      <c r="M9" t="s">
        <v>92</v>
      </c>
      <c r="N9" t="s">
        <v>35</v>
      </c>
      <c r="P9" t="s">
        <v>36</v>
      </c>
      <c r="R9" t="s">
        <v>37</v>
      </c>
      <c r="S9" t="s">
        <v>36</v>
      </c>
      <c r="T9" t="s">
        <v>50</v>
      </c>
      <c r="W9" t="s">
        <v>41</v>
      </c>
      <c r="X9" t="s">
        <v>41</v>
      </c>
      <c r="Y9" t="s">
        <v>36</v>
      </c>
      <c r="Z9" t="s">
        <v>42</v>
      </c>
      <c r="AE9" t="s">
        <v>42</v>
      </c>
      <c r="AF9" t="s">
        <v>36</v>
      </c>
      <c r="AG9" t="s">
        <v>93</v>
      </c>
      <c r="AH9" s="4"/>
      <c r="AI9" s="4"/>
      <c r="AJ9" s="4"/>
      <c r="AK9" s="4" t="s">
        <v>88</v>
      </c>
      <c r="AL9" s="4"/>
      <c r="AM9" s="4" t="s">
        <v>473</v>
      </c>
      <c r="AN9" s="4"/>
      <c r="AO9" s="4"/>
      <c r="AP9" s="4"/>
      <c r="AQ9" s="4"/>
      <c r="AR9" s="4"/>
      <c r="AS9" t="s">
        <v>53</v>
      </c>
      <c r="AT9" t="s">
        <v>45</v>
      </c>
      <c r="AU9" s="7" t="s">
        <v>94</v>
      </c>
      <c r="AV9" s="4" t="s">
        <v>76</v>
      </c>
      <c r="AZ9" s="4" t="s">
        <v>216</v>
      </c>
      <c r="BC9" s="4" t="s">
        <v>189</v>
      </c>
      <c r="BE9" t="s">
        <v>95</v>
      </c>
      <c r="BF9" s="4" t="s">
        <v>160</v>
      </c>
      <c r="BG9" s="4" t="s">
        <v>284</v>
      </c>
      <c r="BH9" s="4" t="s">
        <v>366</v>
      </c>
      <c r="BI9" s="4" t="s">
        <v>237</v>
      </c>
      <c r="BJ9" s="4" t="s">
        <v>504</v>
      </c>
      <c r="BK9" s="4" t="s">
        <v>232</v>
      </c>
      <c r="BL9" s="4" t="s">
        <v>62</v>
      </c>
      <c r="BM9" s="4" t="s">
        <v>167</v>
      </c>
      <c r="BN9" s="4" t="s">
        <v>217</v>
      </c>
      <c r="BO9" s="4"/>
    </row>
    <row r="10" spans="1:68">
      <c r="A10" t="s">
        <v>96</v>
      </c>
      <c r="B10" s="22">
        <v>10</v>
      </c>
      <c r="C10" s="22"/>
      <c r="D10" s="54" t="s">
        <v>97</v>
      </c>
      <c r="E10" t="s">
        <v>98</v>
      </c>
      <c r="G10" t="s">
        <v>32</v>
      </c>
      <c r="H10">
        <v>29</v>
      </c>
      <c r="I10" t="str">
        <f t="shared" si="0"/>
        <v>29</v>
      </c>
      <c r="J10" t="s">
        <v>33</v>
      </c>
      <c r="K10" t="s">
        <v>33</v>
      </c>
      <c r="L10">
        <v>9</v>
      </c>
      <c r="M10" t="s">
        <v>99</v>
      </c>
      <c r="N10" t="s">
        <v>35</v>
      </c>
      <c r="P10" t="s">
        <v>66</v>
      </c>
      <c r="Q10" t="s">
        <v>100</v>
      </c>
      <c r="R10" t="s">
        <v>37</v>
      </c>
      <c r="S10" t="s">
        <v>36</v>
      </c>
      <c r="T10" t="s">
        <v>50</v>
      </c>
      <c r="W10" t="s">
        <v>41</v>
      </c>
      <c r="X10" t="s">
        <v>41</v>
      </c>
      <c r="Y10" t="s">
        <v>36</v>
      </c>
      <c r="Z10" t="s">
        <v>42</v>
      </c>
      <c r="AE10" t="s">
        <v>42</v>
      </c>
      <c r="AF10" t="s">
        <v>36</v>
      </c>
      <c r="AG10" t="s">
        <v>101</v>
      </c>
      <c r="AH10" s="4" t="s">
        <v>109</v>
      </c>
      <c r="AI10" s="4" t="s">
        <v>60</v>
      </c>
      <c r="AJ10" s="4"/>
      <c r="AK10" s="4" t="s">
        <v>88</v>
      </c>
      <c r="AL10" s="4"/>
      <c r="AM10" s="4" t="s">
        <v>473</v>
      </c>
      <c r="AN10" s="4" t="s">
        <v>476</v>
      </c>
      <c r="AO10" s="4"/>
      <c r="AP10" s="4"/>
      <c r="AQ10" s="4"/>
      <c r="AR10" s="4"/>
      <c r="AS10" t="s">
        <v>53</v>
      </c>
      <c r="AT10" t="s">
        <v>54</v>
      </c>
      <c r="AU10" s="7" t="s">
        <v>102</v>
      </c>
      <c r="AV10" s="4" t="s">
        <v>76</v>
      </c>
      <c r="AW10" s="4" t="s">
        <v>500</v>
      </c>
      <c r="AZ10" s="4" t="s">
        <v>216</v>
      </c>
      <c r="BC10" s="4" t="s">
        <v>189</v>
      </c>
      <c r="BE10" t="s">
        <v>103</v>
      </c>
      <c r="BF10" s="4"/>
      <c r="BG10" s="4"/>
      <c r="BH10" s="4"/>
      <c r="BI10" s="4"/>
      <c r="BJ10" s="4"/>
      <c r="BK10" s="4"/>
      <c r="BL10" s="4" t="s">
        <v>62</v>
      </c>
      <c r="BM10" s="4" t="s">
        <v>167</v>
      </c>
      <c r="BN10" s="4"/>
      <c r="BO10" s="4"/>
      <c r="BP10" t="s">
        <v>104</v>
      </c>
    </row>
    <row r="11" spans="1:68">
      <c r="A11" t="s">
        <v>105</v>
      </c>
      <c r="B11">
        <v>5</v>
      </c>
      <c r="D11" t="s">
        <v>49</v>
      </c>
      <c r="E11" t="s">
        <v>106</v>
      </c>
      <c r="G11" t="s">
        <v>32</v>
      </c>
      <c r="H11">
        <v>21</v>
      </c>
      <c r="I11" t="str">
        <f t="shared" si="0"/>
        <v>21</v>
      </c>
      <c r="J11" t="s">
        <v>33</v>
      </c>
      <c r="K11" t="s">
        <v>33</v>
      </c>
      <c r="L11">
        <v>8</v>
      </c>
      <c r="M11" t="s">
        <v>99</v>
      </c>
      <c r="N11" t="s">
        <v>65</v>
      </c>
      <c r="O11">
        <v>8</v>
      </c>
      <c r="P11" t="s">
        <v>36</v>
      </c>
      <c r="R11" t="s">
        <v>108</v>
      </c>
      <c r="S11" t="s">
        <v>36</v>
      </c>
      <c r="T11" t="s">
        <v>50</v>
      </c>
      <c r="W11" t="s">
        <v>41</v>
      </c>
      <c r="X11" t="s">
        <v>41</v>
      </c>
      <c r="Y11" t="s">
        <v>36</v>
      </c>
      <c r="Z11" t="s">
        <v>42</v>
      </c>
      <c r="AE11" t="s">
        <v>42</v>
      </c>
      <c r="AF11" t="s">
        <v>36</v>
      </c>
      <c r="AG11" t="s">
        <v>109</v>
      </c>
      <c r="AH11" s="4" t="s">
        <v>109</v>
      </c>
      <c r="AI11" s="4"/>
      <c r="AJ11" s="4"/>
      <c r="AK11" s="4"/>
      <c r="AL11" s="4"/>
      <c r="AM11" s="4"/>
      <c r="AN11" s="4"/>
      <c r="AO11" s="4"/>
      <c r="AP11" s="4"/>
      <c r="AQ11" s="4"/>
      <c r="AR11" s="4"/>
      <c r="AS11" t="s">
        <v>44</v>
      </c>
      <c r="AT11" t="s">
        <v>45</v>
      </c>
      <c r="AU11" s="7" t="s">
        <v>76</v>
      </c>
      <c r="AV11" s="4" t="s">
        <v>76</v>
      </c>
      <c r="BE11" t="s">
        <v>110</v>
      </c>
      <c r="BF11" s="4"/>
      <c r="BG11" s="4"/>
      <c r="BH11" s="4" t="s">
        <v>366</v>
      </c>
      <c r="BI11" s="4"/>
      <c r="BJ11" s="4" t="s">
        <v>504</v>
      </c>
      <c r="BK11" s="4"/>
      <c r="BL11" s="4"/>
      <c r="BM11" s="4"/>
      <c r="BN11" s="4"/>
      <c r="BO11" s="4"/>
    </row>
    <row r="12" spans="1:68">
      <c r="A12" t="s">
        <v>111</v>
      </c>
      <c r="B12">
        <v>4</v>
      </c>
      <c r="D12" t="s">
        <v>86</v>
      </c>
      <c r="E12" t="s">
        <v>106</v>
      </c>
      <c r="G12" t="s">
        <v>58</v>
      </c>
      <c r="H12">
        <v>22</v>
      </c>
      <c r="I12" t="str">
        <f t="shared" si="0"/>
        <v>22</v>
      </c>
      <c r="J12" t="s">
        <v>33</v>
      </c>
      <c r="K12" t="s">
        <v>33</v>
      </c>
      <c r="L12">
        <v>8</v>
      </c>
      <c r="M12" t="s">
        <v>99</v>
      </c>
      <c r="N12" t="s">
        <v>113</v>
      </c>
      <c r="P12" t="s">
        <v>66</v>
      </c>
      <c r="Q12" t="s">
        <v>114</v>
      </c>
      <c r="R12" t="s">
        <v>37</v>
      </c>
      <c r="S12" t="s">
        <v>36</v>
      </c>
      <c r="T12" t="s">
        <v>38</v>
      </c>
      <c r="U12" t="s">
        <v>39</v>
      </c>
      <c r="W12" t="s">
        <v>41</v>
      </c>
      <c r="X12" t="s">
        <v>41</v>
      </c>
      <c r="Y12" t="s">
        <v>36</v>
      </c>
      <c r="Z12" t="s">
        <v>42</v>
      </c>
      <c r="AE12" t="s">
        <v>42</v>
      </c>
      <c r="AF12" t="s">
        <v>36</v>
      </c>
      <c r="AG12" t="s">
        <v>115</v>
      </c>
      <c r="AH12" s="4"/>
      <c r="AI12" s="4"/>
      <c r="AJ12" s="4"/>
      <c r="AK12" s="4" t="s">
        <v>88</v>
      </c>
      <c r="AL12" s="4"/>
      <c r="AM12" s="4"/>
      <c r="AN12" s="4"/>
      <c r="AO12" s="4" t="s">
        <v>477</v>
      </c>
      <c r="AP12" s="4" t="s">
        <v>478</v>
      </c>
      <c r="AQ12" s="4"/>
      <c r="AR12" s="4"/>
      <c r="AS12" t="s">
        <v>44</v>
      </c>
      <c r="AT12" t="s">
        <v>54</v>
      </c>
      <c r="AU12" s="7" t="s">
        <v>46</v>
      </c>
      <c r="AV12" s="4" t="s">
        <v>76</v>
      </c>
      <c r="AX12" s="4" t="s">
        <v>497</v>
      </c>
      <c r="AY12" s="4" t="s">
        <v>283</v>
      </c>
      <c r="BC12" s="4" t="s">
        <v>189</v>
      </c>
      <c r="BE12" t="s">
        <v>502</v>
      </c>
      <c r="BF12" s="4"/>
      <c r="BG12" s="4"/>
      <c r="BH12" s="4"/>
      <c r="BI12" s="4"/>
      <c r="BJ12" s="4"/>
      <c r="BK12" s="4"/>
      <c r="BL12" s="4"/>
      <c r="BM12" s="4"/>
      <c r="BN12" s="4"/>
      <c r="BO12" s="4" t="s">
        <v>501</v>
      </c>
    </row>
    <row r="13" spans="1:68" ht="31.2">
      <c r="A13" t="s">
        <v>116</v>
      </c>
      <c r="B13">
        <v>2</v>
      </c>
      <c r="D13" t="s">
        <v>64</v>
      </c>
      <c r="E13" t="s">
        <v>57</v>
      </c>
      <c r="G13" t="s">
        <v>58</v>
      </c>
      <c r="H13">
        <v>50</v>
      </c>
      <c r="I13" t="str">
        <f t="shared" si="0"/>
        <v>50</v>
      </c>
      <c r="J13" t="s">
        <v>33</v>
      </c>
      <c r="K13" t="s">
        <v>59</v>
      </c>
      <c r="P13" t="s">
        <v>36</v>
      </c>
      <c r="R13" t="s">
        <v>37</v>
      </c>
      <c r="S13" t="s">
        <v>36</v>
      </c>
      <c r="T13" t="s">
        <v>50</v>
      </c>
      <c r="W13" t="s">
        <v>41</v>
      </c>
      <c r="X13" t="s">
        <v>41</v>
      </c>
      <c r="Y13" t="s">
        <v>36</v>
      </c>
      <c r="Z13" t="s">
        <v>42</v>
      </c>
      <c r="AE13" t="s">
        <v>42</v>
      </c>
      <c r="AF13" t="s">
        <v>36</v>
      </c>
      <c r="AG13" t="s">
        <v>118</v>
      </c>
      <c r="AH13" s="4" t="s">
        <v>109</v>
      </c>
      <c r="AI13" s="4"/>
      <c r="AJ13" s="4"/>
      <c r="AK13" s="4" t="s">
        <v>88</v>
      </c>
      <c r="AL13" s="4"/>
      <c r="AM13" s="4"/>
      <c r="AN13" s="4" t="s">
        <v>476</v>
      </c>
      <c r="AO13" s="4"/>
      <c r="AP13" s="4" t="s">
        <v>478</v>
      </c>
      <c r="AQ13" s="4"/>
      <c r="AR13" s="4"/>
      <c r="AS13" t="s">
        <v>44</v>
      </c>
      <c r="AT13" t="s">
        <v>54</v>
      </c>
      <c r="AU13" s="7" t="s">
        <v>119</v>
      </c>
      <c r="AV13" s="4" t="s">
        <v>76</v>
      </c>
      <c r="AY13" s="4" t="s">
        <v>283</v>
      </c>
      <c r="AZ13" s="4" t="s">
        <v>216</v>
      </c>
      <c r="BA13" s="4" t="s">
        <v>498</v>
      </c>
      <c r="BB13" s="4" t="s">
        <v>499</v>
      </c>
      <c r="BC13" s="4" t="s">
        <v>189</v>
      </c>
      <c r="BE13" t="s">
        <v>62</v>
      </c>
      <c r="BF13" s="4"/>
      <c r="BG13" s="4"/>
      <c r="BH13" s="4"/>
      <c r="BI13" s="4"/>
      <c r="BJ13" s="4"/>
      <c r="BK13" s="4"/>
      <c r="BL13" s="4" t="s">
        <v>62</v>
      </c>
      <c r="BM13" s="4"/>
      <c r="BN13" s="4"/>
      <c r="BO13" s="4"/>
      <c r="BP13" s="1" t="s">
        <v>732</v>
      </c>
    </row>
    <row r="14" spans="1:68">
      <c r="A14" t="s">
        <v>121</v>
      </c>
      <c r="B14">
        <v>2</v>
      </c>
      <c r="D14" t="s">
        <v>64</v>
      </c>
      <c r="E14" t="s">
        <v>31</v>
      </c>
      <c r="G14" t="s">
        <v>58</v>
      </c>
      <c r="H14">
        <v>53</v>
      </c>
      <c r="I14" t="str">
        <f t="shared" si="0"/>
        <v>53</v>
      </c>
      <c r="J14" t="s">
        <v>33</v>
      </c>
      <c r="K14" t="s">
        <v>33</v>
      </c>
      <c r="L14">
        <v>6</v>
      </c>
      <c r="M14" t="s">
        <v>34</v>
      </c>
      <c r="N14" t="s">
        <v>35</v>
      </c>
      <c r="P14" t="s">
        <v>36</v>
      </c>
      <c r="R14" t="s">
        <v>37</v>
      </c>
      <c r="S14" t="s">
        <v>66</v>
      </c>
      <c r="T14" t="s">
        <v>38</v>
      </c>
      <c r="U14" t="s">
        <v>123</v>
      </c>
      <c r="W14" t="s">
        <v>41</v>
      </c>
      <c r="X14" t="s">
        <v>41</v>
      </c>
      <c r="Y14" t="s">
        <v>36</v>
      </c>
      <c r="Z14" t="s">
        <v>42</v>
      </c>
      <c r="AE14" t="s">
        <v>42</v>
      </c>
      <c r="AF14" t="s">
        <v>36</v>
      </c>
      <c r="AG14" t="s">
        <v>124</v>
      </c>
      <c r="AH14" s="4"/>
      <c r="AI14" s="4" t="s">
        <v>60</v>
      </c>
      <c r="AJ14" s="4"/>
      <c r="AK14" s="4" t="s">
        <v>88</v>
      </c>
      <c r="AL14" s="4"/>
      <c r="AM14" s="4"/>
      <c r="AN14" s="4"/>
      <c r="AO14" s="4"/>
      <c r="AP14" s="4"/>
      <c r="AQ14" s="4"/>
      <c r="AR14" s="4"/>
      <c r="AS14" t="s">
        <v>53</v>
      </c>
      <c r="AT14" t="s">
        <v>54</v>
      </c>
      <c r="AU14" s="7" t="s">
        <v>125</v>
      </c>
      <c r="AV14" s="4" t="s">
        <v>76</v>
      </c>
      <c r="AY14" s="4" t="s">
        <v>283</v>
      </c>
      <c r="BC14" s="4" t="s">
        <v>189</v>
      </c>
      <c r="BE14" t="s">
        <v>126</v>
      </c>
      <c r="BF14" s="4"/>
      <c r="BG14" s="4"/>
      <c r="BH14" s="4"/>
      <c r="BI14" s="4"/>
      <c r="BJ14" s="4" t="s">
        <v>504</v>
      </c>
      <c r="BK14" s="4"/>
      <c r="BL14" s="4"/>
      <c r="BM14" s="4"/>
      <c r="BN14" s="4" t="s">
        <v>217</v>
      </c>
      <c r="BO14" s="4"/>
    </row>
    <row r="15" spans="1:68">
      <c r="A15" t="s">
        <v>127</v>
      </c>
      <c r="B15">
        <v>2</v>
      </c>
      <c r="D15" t="s">
        <v>64</v>
      </c>
      <c r="E15" t="s">
        <v>31</v>
      </c>
      <c r="G15" t="s">
        <v>32</v>
      </c>
      <c r="H15">
        <v>70</v>
      </c>
      <c r="I15" t="str">
        <f t="shared" si="0"/>
        <v>70</v>
      </c>
      <c r="J15" t="s">
        <v>33</v>
      </c>
      <c r="K15" t="s">
        <v>33</v>
      </c>
      <c r="L15">
        <v>9</v>
      </c>
      <c r="M15" t="s">
        <v>34</v>
      </c>
      <c r="N15" t="s">
        <v>35</v>
      </c>
      <c r="P15" t="s">
        <v>66</v>
      </c>
      <c r="Q15" t="s">
        <v>129</v>
      </c>
      <c r="R15" t="s">
        <v>37</v>
      </c>
      <c r="S15" t="s">
        <v>36</v>
      </c>
      <c r="T15" t="s">
        <v>38</v>
      </c>
      <c r="U15" t="s">
        <v>39</v>
      </c>
      <c r="W15" t="s">
        <v>69</v>
      </c>
      <c r="X15" t="s">
        <v>41</v>
      </c>
      <c r="Y15" t="s">
        <v>36</v>
      </c>
      <c r="Z15" t="s">
        <v>51</v>
      </c>
      <c r="AA15" t="s">
        <v>51</v>
      </c>
      <c r="AF15" t="s">
        <v>36</v>
      </c>
      <c r="AG15" t="s">
        <v>130</v>
      </c>
      <c r="AH15" s="4" t="s">
        <v>109</v>
      </c>
      <c r="AI15" s="4"/>
      <c r="AJ15" s="4"/>
      <c r="AK15" s="4"/>
      <c r="AL15" s="4"/>
      <c r="AM15" s="4" t="s">
        <v>473</v>
      </c>
      <c r="AN15" s="4"/>
      <c r="AO15" s="4"/>
      <c r="AP15" s="4"/>
      <c r="AQ15" s="4"/>
      <c r="AR15" s="4"/>
      <c r="AS15" t="s">
        <v>53</v>
      </c>
      <c r="AT15" t="s">
        <v>45</v>
      </c>
      <c r="BD15" s="4" t="s">
        <v>501</v>
      </c>
      <c r="BE15" t="s">
        <v>502</v>
      </c>
      <c r="BF15" s="4"/>
      <c r="BG15" s="4"/>
      <c r="BH15" s="4"/>
      <c r="BI15" s="4"/>
      <c r="BJ15" s="4"/>
      <c r="BK15" s="4"/>
      <c r="BL15" s="4"/>
      <c r="BM15" s="4"/>
      <c r="BN15" s="4"/>
      <c r="BO15" s="4" t="s">
        <v>502</v>
      </c>
    </row>
    <row r="16" spans="1:68" ht="62.4">
      <c r="A16" t="s">
        <v>131</v>
      </c>
      <c r="B16">
        <v>12</v>
      </c>
      <c r="D16" t="s">
        <v>132</v>
      </c>
      <c r="E16" t="s">
        <v>133</v>
      </c>
      <c r="G16" t="s">
        <v>32</v>
      </c>
      <c r="H16">
        <v>99</v>
      </c>
      <c r="I16" t="str">
        <f t="shared" si="0"/>
        <v>99</v>
      </c>
      <c r="J16" t="s">
        <v>33</v>
      </c>
      <c r="K16" t="s">
        <v>33</v>
      </c>
      <c r="L16">
        <v>8</v>
      </c>
      <c r="M16" t="s">
        <v>99</v>
      </c>
      <c r="N16" t="s">
        <v>35</v>
      </c>
      <c r="P16" t="s">
        <v>66</v>
      </c>
      <c r="Q16" t="s">
        <v>135</v>
      </c>
      <c r="R16" t="s">
        <v>37</v>
      </c>
      <c r="S16" t="s">
        <v>66</v>
      </c>
      <c r="T16" t="s">
        <v>50</v>
      </c>
      <c r="W16" t="s">
        <v>69</v>
      </c>
      <c r="X16" t="s">
        <v>41</v>
      </c>
      <c r="Y16" t="s">
        <v>36</v>
      </c>
      <c r="Z16" t="s">
        <v>42</v>
      </c>
      <c r="AE16" t="s">
        <v>42</v>
      </c>
      <c r="AF16" t="s">
        <v>36</v>
      </c>
      <c r="AG16" t="s">
        <v>136</v>
      </c>
      <c r="AH16" s="4" t="s">
        <v>109</v>
      </c>
      <c r="AI16" s="4" t="s">
        <v>60</v>
      </c>
      <c r="AJ16" s="4" t="s">
        <v>479</v>
      </c>
      <c r="AK16" s="4" t="s">
        <v>88</v>
      </c>
      <c r="AL16" s="4" t="s">
        <v>475</v>
      </c>
      <c r="AM16" s="4" t="s">
        <v>473</v>
      </c>
      <c r="AN16" s="4" t="s">
        <v>476</v>
      </c>
      <c r="AO16" s="4"/>
      <c r="AP16" s="4" t="s">
        <v>478</v>
      </c>
      <c r="AQ16" s="4"/>
      <c r="AR16" s="4"/>
      <c r="AS16" t="s">
        <v>53</v>
      </c>
      <c r="AT16" t="s">
        <v>54</v>
      </c>
      <c r="AU16" s="7" t="s">
        <v>137</v>
      </c>
      <c r="AV16" s="4" t="s">
        <v>76</v>
      </c>
      <c r="AW16" s="4" t="s">
        <v>500</v>
      </c>
      <c r="AX16" s="4" t="s">
        <v>497</v>
      </c>
      <c r="AY16" s="4" t="s">
        <v>283</v>
      </c>
      <c r="AZ16" s="4" t="s">
        <v>216</v>
      </c>
      <c r="BA16" s="4" t="s">
        <v>498</v>
      </c>
      <c r="BB16" s="4" t="s">
        <v>499</v>
      </c>
      <c r="BC16" s="4" t="s">
        <v>189</v>
      </c>
      <c r="BE16" t="s">
        <v>47</v>
      </c>
      <c r="BF16" s="4"/>
      <c r="BG16" s="4"/>
      <c r="BH16" s="4"/>
      <c r="BI16" s="4"/>
      <c r="BJ16" s="4"/>
      <c r="BK16" s="4"/>
      <c r="BL16" s="4" t="s">
        <v>62</v>
      </c>
      <c r="BM16" s="4"/>
      <c r="BN16" s="4" t="s">
        <v>217</v>
      </c>
      <c r="BO16" s="4"/>
      <c r="BP16" s="1" t="s">
        <v>733</v>
      </c>
    </row>
    <row r="17" spans="1:68">
      <c r="A17" t="s">
        <v>139</v>
      </c>
      <c r="B17">
        <v>2</v>
      </c>
      <c r="D17" t="s">
        <v>64</v>
      </c>
      <c r="E17" t="s">
        <v>57</v>
      </c>
      <c r="G17" t="s">
        <v>32</v>
      </c>
      <c r="H17">
        <v>100</v>
      </c>
      <c r="I17" t="str">
        <f t="shared" si="0"/>
        <v>100</v>
      </c>
      <c r="J17" t="s">
        <v>33</v>
      </c>
      <c r="K17" t="s">
        <v>33</v>
      </c>
      <c r="L17">
        <v>1</v>
      </c>
      <c r="M17" t="s">
        <v>92</v>
      </c>
      <c r="N17" t="s">
        <v>113</v>
      </c>
      <c r="P17" t="s">
        <v>36</v>
      </c>
      <c r="R17" t="s">
        <v>37</v>
      </c>
      <c r="S17" t="s">
        <v>36</v>
      </c>
      <c r="T17" t="s">
        <v>38</v>
      </c>
      <c r="U17" t="s">
        <v>123</v>
      </c>
      <c r="V17" t="s">
        <v>141</v>
      </c>
      <c r="W17" t="s">
        <v>41</v>
      </c>
      <c r="X17" t="s">
        <v>41</v>
      </c>
      <c r="Y17" t="s">
        <v>36</v>
      </c>
      <c r="Z17" t="s">
        <v>42</v>
      </c>
      <c r="AE17" t="s">
        <v>42</v>
      </c>
      <c r="AF17" t="s">
        <v>36</v>
      </c>
      <c r="AG17" t="s">
        <v>142</v>
      </c>
      <c r="AH17" s="4"/>
      <c r="AI17" s="4" t="s">
        <v>60</v>
      </c>
      <c r="AJ17" s="4"/>
      <c r="AK17" s="4" t="s">
        <v>88</v>
      </c>
      <c r="AL17" s="4"/>
      <c r="AM17" s="4" t="s">
        <v>473</v>
      </c>
      <c r="AN17" s="4"/>
      <c r="AO17" s="4"/>
      <c r="AP17" s="4"/>
      <c r="AQ17" s="4"/>
      <c r="AR17" s="4"/>
      <c r="AS17" t="s">
        <v>53</v>
      </c>
      <c r="AT17" t="s">
        <v>54</v>
      </c>
      <c r="AU17" s="7" t="s">
        <v>94</v>
      </c>
      <c r="AV17" s="4" t="s">
        <v>76</v>
      </c>
      <c r="AZ17" s="4" t="s">
        <v>216</v>
      </c>
      <c r="BC17" s="4" t="s">
        <v>189</v>
      </c>
      <c r="BE17" t="s">
        <v>143</v>
      </c>
      <c r="BF17" s="4" t="s">
        <v>160</v>
      </c>
      <c r="BG17" s="4"/>
      <c r="BH17" s="4"/>
      <c r="BI17" s="4"/>
      <c r="BJ17" s="4" t="s">
        <v>504</v>
      </c>
      <c r="BK17" s="4"/>
      <c r="BL17" s="4"/>
      <c r="BM17" s="4" t="s">
        <v>167</v>
      </c>
      <c r="BN17" s="4"/>
      <c r="BO17" s="4"/>
    </row>
    <row r="18" spans="1:68">
      <c r="A18" t="s">
        <v>144</v>
      </c>
      <c r="B18">
        <v>2</v>
      </c>
      <c r="D18" t="s">
        <v>64</v>
      </c>
      <c r="E18" t="s">
        <v>57</v>
      </c>
      <c r="G18" t="s">
        <v>74</v>
      </c>
      <c r="H18">
        <v>50</v>
      </c>
      <c r="I18" t="str">
        <f t="shared" si="0"/>
        <v>50</v>
      </c>
      <c r="J18" t="s">
        <v>33</v>
      </c>
      <c r="K18" t="s">
        <v>33</v>
      </c>
      <c r="L18">
        <v>2</v>
      </c>
      <c r="M18" t="s">
        <v>34</v>
      </c>
      <c r="N18" t="s">
        <v>35</v>
      </c>
      <c r="P18" t="s">
        <v>36</v>
      </c>
      <c r="R18" t="s">
        <v>37</v>
      </c>
      <c r="S18" t="s">
        <v>36</v>
      </c>
      <c r="T18" t="s">
        <v>50</v>
      </c>
      <c r="W18" t="s">
        <v>41</v>
      </c>
      <c r="X18" t="s">
        <v>41</v>
      </c>
      <c r="Y18" t="s">
        <v>36</v>
      </c>
      <c r="Z18" t="s">
        <v>145</v>
      </c>
      <c r="AC18" t="s">
        <v>145</v>
      </c>
      <c r="AF18" t="s">
        <v>36</v>
      </c>
      <c r="AG18" t="s">
        <v>43</v>
      </c>
      <c r="AH18" s="4" t="s">
        <v>109</v>
      </c>
      <c r="AI18" s="4" t="s">
        <v>60</v>
      </c>
      <c r="AJ18" s="4"/>
      <c r="AK18" s="4" t="s">
        <v>88</v>
      </c>
      <c r="AL18" s="4"/>
      <c r="AM18" s="4" t="s">
        <v>473</v>
      </c>
      <c r="AN18" s="4"/>
      <c r="AO18" s="4"/>
      <c r="AP18" s="4"/>
      <c r="AQ18" s="4"/>
      <c r="AR18" s="4"/>
      <c r="AS18" t="s">
        <v>53</v>
      </c>
      <c r="AT18" t="s">
        <v>45</v>
      </c>
      <c r="AU18" s="7" t="s">
        <v>71</v>
      </c>
      <c r="AV18" s="4" t="s">
        <v>76</v>
      </c>
      <c r="BC18" s="4" t="s">
        <v>189</v>
      </c>
      <c r="BE18" t="s">
        <v>146</v>
      </c>
      <c r="BF18" s="4"/>
      <c r="BG18" s="4"/>
      <c r="BH18" s="4"/>
      <c r="BI18" s="4"/>
      <c r="BJ18" s="4"/>
      <c r="BK18" s="4"/>
      <c r="BL18" s="4" t="s">
        <v>62</v>
      </c>
      <c r="BM18" s="4" t="s">
        <v>167</v>
      </c>
      <c r="BN18" s="4" t="s">
        <v>217</v>
      </c>
      <c r="BO18" s="4"/>
    </row>
    <row r="19" spans="1:68">
      <c r="A19" t="s">
        <v>147</v>
      </c>
      <c r="B19">
        <v>6</v>
      </c>
      <c r="D19" t="s">
        <v>148</v>
      </c>
      <c r="E19" t="s">
        <v>106</v>
      </c>
      <c r="G19" t="s">
        <v>32</v>
      </c>
      <c r="H19">
        <v>39</v>
      </c>
      <c r="I19" t="str">
        <f t="shared" si="0"/>
        <v>39</v>
      </c>
      <c r="J19" t="s">
        <v>33</v>
      </c>
      <c r="K19" t="s">
        <v>33</v>
      </c>
      <c r="L19">
        <v>8</v>
      </c>
      <c r="M19" t="s">
        <v>34</v>
      </c>
      <c r="N19" t="s">
        <v>35</v>
      </c>
      <c r="P19" t="s">
        <v>66</v>
      </c>
      <c r="Q19" t="s">
        <v>150</v>
      </c>
      <c r="R19" t="s">
        <v>37</v>
      </c>
      <c r="S19" t="s">
        <v>36</v>
      </c>
      <c r="T19" t="s">
        <v>38</v>
      </c>
      <c r="U19" t="s">
        <v>80</v>
      </c>
      <c r="V19" t="s">
        <v>151</v>
      </c>
      <c r="W19" t="s">
        <v>41</v>
      </c>
      <c r="X19" t="s">
        <v>41</v>
      </c>
      <c r="Y19" t="s">
        <v>36</v>
      </c>
      <c r="Z19" t="s">
        <v>42</v>
      </c>
      <c r="AE19" t="s">
        <v>42</v>
      </c>
      <c r="AF19" t="s">
        <v>36</v>
      </c>
      <c r="AG19" t="s">
        <v>152</v>
      </c>
      <c r="AH19" s="4" t="s">
        <v>109</v>
      </c>
      <c r="AI19" s="4"/>
      <c r="AJ19" s="4"/>
      <c r="AK19" s="4" t="s">
        <v>88</v>
      </c>
      <c r="AL19" s="4"/>
      <c r="AM19" s="4" t="s">
        <v>473</v>
      </c>
      <c r="AN19" s="4"/>
      <c r="AO19" s="4"/>
      <c r="AP19" s="4"/>
      <c r="AQ19" s="4"/>
      <c r="AR19" s="4"/>
      <c r="AS19" t="s">
        <v>53</v>
      </c>
      <c r="AT19" t="s">
        <v>45</v>
      </c>
      <c r="AU19" s="7" t="s">
        <v>153</v>
      </c>
      <c r="AV19" s="4" t="s">
        <v>76</v>
      </c>
      <c r="AW19" s="4" t="s">
        <v>500</v>
      </c>
      <c r="AX19" s="4" t="s">
        <v>497</v>
      </c>
      <c r="AZ19" s="4" t="s">
        <v>216</v>
      </c>
      <c r="BA19" s="4" t="s">
        <v>498</v>
      </c>
      <c r="BB19" s="4" t="s">
        <v>499</v>
      </c>
      <c r="BC19" s="4" t="s">
        <v>189</v>
      </c>
      <c r="BE19" t="s">
        <v>62</v>
      </c>
      <c r="BF19" s="4"/>
      <c r="BG19" s="4"/>
      <c r="BH19" s="4"/>
      <c r="BI19" s="4"/>
      <c r="BJ19" s="4"/>
      <c r="BK19" s="4"/>
      <c r="BL19" s="4" t="s">
        <v>62</v>
      </c>
      <c r="BM19" s="4"/>
      <c r="BN19" s="4"/>
      <c r="BO19" s="4"/>
    </row>
    <row r="20" spans="1:68">
      <c r="A20" t="s">
        <v>154</v>
      </c>
      <c r="B20">
        <v>2</v>
      </c>
      <c r="D20" t="s">
        <v>64</v>
      </c>
      <c r="E20" t="s">
        <v>31</v>
      </c>
      <c r="G20" t="s">
        <v>58</v>
      </c>
      <c r="H20">
        <v>30</v>
      </c>
      <c r="I20" t="str">
        <f t="shared" si="0"/>
        <v>30</v>
      </c>
      <c r="J20" t="s">
        <v>33</v>
      </c>
      <c r="K20" t="s">
        <v>33</v>
      </c>
      <c r="L20">
        <v>8</v>
      </c>
      <c r="M20" t="s">
        <v>34</v>
      </c>
      <c r="N20" t="s">
        <v>35</v>
      </c>
      <c r="P20" t="s">
        <v>36</v>
      </c>
      <c r="R20" t="s">
        <v>37</v>
      </c>
      <c r="S20" t="s">
        <v>36</v>
      </c>
      <c r="T20" t="s">
        <v>38</v>
      </c>
      <c r="U20" t="s">
        <v>156</v>
      </c>
      <c r="V20" t="s">
        <v>157</v>
      </c>
      <c r="W20" t="s">
        <v>41</v>
      </c>
      <c r="X20" t="s">
        <v>41</v>
      </c>
      <c r="Y20" t="s">
        <v>36</v>
      </c>
      <c r="Z20" t="s">
        <v>42</v>
      </c>
      <c r="AE20" t="s">
        <v>42</v>
      </c>
      <c r="AF20" t="s">
        <v>36</v>
      </c>
      <c r="AG20" t="s">
        <v>158</v>
      </c>
      <c r="AH20" s="4" t="s">
        <v>109</v>
      </c>
      <c r="AI20" s="4" t="s">
        <v>60</v>
      </c>
      <c r="AJ20" s="4"/>
      <c r="AK20" s="4" t="s">
        <v>88</v>
      </c>
      <c r="AL20" s="4"/>
      <c r="AM20" s="4"/>
      <c r="AN20" s="4" t="s">
        <v>476</v>
      </c>
      <c r="AO20" s="4"/>
      <c r="AP20" s="4"/>
      <c r="AQ20" s="4"/>
      <c r="AR20" s="4"/>
      <c r="AS20" t="s">
        <v>53</v>
      </c>
      <c r="AT20" t="s">
        <v>54</v>
      </c>
      <c r="AU20" s="7" t="s">
        <v>159</v>
      </c>
      <c r="AV20" s="4" t="s">
        <v>76</v>
      </c>
      <c r="AX20" s="4" t="s">
        <v>497</v>
      </c>
      <c r="BA20" s="4" t="s">
        <v>498</v>
      </c>
      <c r="BB20" s="4" t="s">
        <v>499</v>
      </c>
      <c r="BC20" s="4" t="s">
        <v>189</v>
      </c>
      <c r="BE20" t="s">
        <v>160</v>
      </c>
      <c r="BF20" s="4" t="s">
        <v>160</v>
      </c>
      <c r="BG20" s="4"/>
      <c r="BH20" s="4"/>
      <c r="BI20" s="4"/>
      <c r="BJ20" s="4"/>
      <c r="BK20" s="4"/>
      <c r="BL20" s="4"/>
      <c r="BM20" s="4"/>
      <c r="BN20" s="4"/>
      <c r="BO20" s="4"/>
    </row>
    <row r="21" spans="1:68">
      <c r="A21" t="s">
        <v>161</v>
      </c>
      <c r="B21">
        <v>6</v>
      </c>
      <c r="D21" t="s">
        <v>148</v>
      </c>
      <c r="E21" s="22" t="s">
        <v>162</v>
      </c>
      <c r="G21" t="s">
        <v>32</v>
      </c>
      <c r="H21">
        <v>33</v>
      </c>
      <c r="I21" t="str">
        <f t="shared" si="0"/>
        <v>33</v>
      </c>
      <c r="J21" t="s">
        <v>33</v>
      </c>
      <c r="K21" t="s">
        <v>33</v>
      </c>
      <c r="L21">
        <v>8</v>
      </c>
      <c r="M21" t="s">
        <v>92</v>
      </c>
      <c r="N21" t="s">
        <v>65</v>
      </c>
      <c r="O21">
        <v>6</v>
      </c>
      <c r="P21" t="s">
        <v>66</v>
      </c>
      <c r="Q21" t="s">
        <v>164</v>
      </c>
      <c r="R21" t="s">
        <v>37</v>
      </c>
      <c r="S21" t="s">
        <v>36</v>
      </c>
      <c r="T21" t="s">
        <v>38</v>
      </c>
      <c r="U21" t="s">
        <v>39</v>
      </c>
      <c r="V21" t="s">
        <v>165</v>
      </c>
      <c r="W21" t="s">
        <v>41</v>
      </c>
      <c r="X21" t="s">
        <v>41</v>
      </c>
      <c r="Y21" t="s">
        <v>36</v>
      </c>
      <c r="Z21" t="s">
        <v>42</v>
      </c>
      <c r="AE21" t="s">
        <v>42</v>
      </c>
      <c r="AF21" t="s">
        <v>36</v>
      </c>
      <c r="AG21" t="s">
        <v>152</v>
      </c>
      <c r="AH21" s="4" t="s">
        <v>109</v>
      </c>
      <c r="AI21" s="4"/>
      <c r="AJ21" s="4"/>
      <c r="AK21" s="4" t="s">
        <v>88</v>
      </c>
      <c r="AL21" s="4"/>
      <c r="AM21" s="4" t="s">
        <v>473</v>
      </c>
      <c r="AN21" s="4"/>
      <c r="AO21" s="4"/>
      <c r="AP21" s="4"/>
      <c r="AQ21" s="4"/>
      <c r="AR21" s="4"/>
      <c r="AS21" t="s">
        <v>44</v>
      </c>
      <c r="AT21" t="s">
        <v>45</v>
      </c>
      <c r="AU21" s="7" t="s">
        <v>166</v>
      </c>
      <c r="AV21" s="4" t="s">
        <v>76</v>
      </c>
      <c r="AX21" s="4" t="s">
        <v>497</v>
      </c>
      <c r="BC21" s="4" t="s">
        <v>189</v>
      </c>
      <c r="BE21" t="s">
        <v>167</v>
      </c>
      <c r="BF21" s="4"/>
      <c r="BG21" s="4"/>
      <c r="BH21" s="4"/>
      <c r="BI21" s="4"/>
      <c r="BJ21" s="4"/>
      <c r="BK21" s="4"/>
      <c r="BL21" s="4"/>
      <c r="BM21" s="4" t="s">
        <v>167</v>
      </c>
      <c r="BN21" s="4"/>
      <c r="BO21" s="4"/>
    </row>
    <row r="22" spans="1:68">
      <c r="A22" t="s">
        <v>168</v>
      </c>
      <c r="B22">
        <v>2</v>
      </c>
      <c r="D22" t="s">
        <v>64</v>
      </c>
      <c r="E22" t="s">
        <v>31</v>
      </c>
      <c r="G22" t="s">
        <v>58</v>
      </c>
      <c r="H22">
        <v>45</v>
      </c>
      <c r="I22" t="str">
        <f t="shared" si="0"/>
        <v>45</v>
      </c>
      <c r="J22" t="s">
        <v>33</v>
      </c>
      <c r="K22" t="s">
        <v>33</v>
      </c>
      <c r="L22">
        <v>7</v>
      </c>
      <c r="M22" t="s">
        <v>170</v>
      </c>
      <c r="N22" t="s">
        <v>35</v>
      </c>
      <c r="P22" t="s">
        <v>36</v>
      </c>
      <c r="R22" t="s">
        <v>37</v>
      </c>
      <c r="S22" t="s">
        <v>36</v>
      </c>
      <c r="T22" t="s">
        <v>38</v>
      </c>
      <c r="U22" t="s">
        <v>123</v>
      </c>
      <c r="V22" t="s">
        <v>171</v>
      </c>
      <c r="W22" t="s">
        <v>41</v>
      </c>
      <c r="X22" t="s">
        <v>41</v>
      </c>
      <c r="Y22" t="s">
        <v>36</v>
      </c>
      <c r="Z22" t="s">
        <v>42</v>
      </c>
      <c r="AE22" t="s">
        <v>42</v>
      </c>
      <c r="AF22" t="s">
        <v>36</v>
      </c>
      <c r="AG22" t="s">
        <v>152</v>
      </c>
      <c r="AH22" s="4" t="s">
        <v>109</v>
      </c>
      <c r="AI22" s="4"/>
      <c r="AJ22" s="4"/>
      <c r="AK22" s="4" t="s">
        <v>88</v>
      </c>
      <c r="AL22" s="4"/>
      <c r="AM22" s="4" t="s">
        <v>473</v>
      </c>
      <c r="AN22" s="4"/>
      <c r="AO22" s="4"/>
      <c r="AP22" s="4"/>
      <c r="AQ22" s="4"/>
      <c r="AR22" s="4"/>
      <c r="AS22" t="s">
        <v>44</v>
      </c>
      <c r="AT22" t="s">
        <v>54</v>
      </c>
      <c r="AU22" s="7" t="s">
        <v>94</v>
      </c>
      <c r="AV22" s="4" t="s">
        <v>76</v>
      </c>
      <c r="AZ22" s="4" t="s">
        <v>216</v>
      </c>
      <c r="BC22" s="4" t="s">
        <v>189</v>
      </c>
      <c r="BE22" t="s">
        <v>743</v>
      </c>
      <c r="BF22" s="4" t="s">
        <v>160</v>
      </c>
      <c r="BG22" s="4" t="s">
        <v>284</v>
      </c>
      <c r="BH22" s="4"/>
      <c r="BI22" s="4"/>
      <c r="BJ22" s="4"/>
      <c r="BK22" s="4" t="s">
        <v>232</v>
      </c>
      <c r="BL22" s="4" t="s">
        <v>62</v>
      </c>
      <c r="BM22" s="4"/>
      <c r="BN22" s="4" t="s">
        <v>217</v>
      </c>
      <c r="BO22" s="4"/>
    </row>
    <row r="23" spans="1:68" s="8" customFormat="1">
      <c r="A23" s="8" t="s">
        <v>173</v>
      </c>
      <c r="B23" s="8">
        <v>2</v>
      </c>
      <c r="D23" s="8" t="s">
        <v>64</v>
      </c>
      <c r="E23" s="8" t="s">
        <v>31</v>
      </c>
      <c r="G23" s="8" t="s">
        <v>58</v>
      </c>
      <c r="H23" s="8">
        <v>140</v>
      </c>
      <c r="I23" s="8" t="str">
        <f t="shared" si="0"/>
        <v>140</v>
      </c>
      <c r="J23" s="8" t="s">
        <v>33</v>
      </c>
      <c r="K23" s="8" t="s">
        <v>33</v>
      </c>
      <c r="L23" s="8">
        <v>9</v>
      </c>
      <c r="M23" s="8" t="s">
        <v>34</v>
      </c>
      <c r="N23" s="8" t="s">
        <v>35</v>
      </c>
      <c r="P23" s="8" t="s">
        <v>66</v>
      </c>
      <c r="Q23" s="8" t="s">
        <v>175</v>
      </c>
      <c r="R23" s="8" t="s">
        <v>37</v>
      </c>
      <c r="S23" s="8" t="s">
        <v>36</v>
      </c>
      <c r="T23" s="8" t="s">
        <v>38</v>
      </c>
      <c r="U23" s="8" t="s">
        <v>80</v>
      </c>
      <c r="W23" s="8" t="s">
        <v>69</v>
      </c>
      <c r="X23" s="8" t="s">
        <v>69</v>
      </c>
      <c r="Y23" s="8" t="s">
        <v>36</v>
      </c>
      <c r="Z23" s="8" t="s">
        <v>145</v>
      </c>
      <c r="AC23" s="8" t="s">
        <v>145</v>
      </c>
      <c r="AF23" s="8" t="s">
        <v>66</v>
      </c>
      <c r="AG23" s="8" t="s">
        <v>176</v>
      </c>
      <c r="AH23" s="9"/>
      <c r="AI23" s="9"/>
      <c r="AJ23" s="9"/>
      <c r="AK23" s="9" t="s">
        <v>88</v>
      </c>
      <c r="AL23" s="9"/>
      <c r="AM23" s="9" t="s">
        <v>473</v>
      </c>
      <c r="AN23" s="9"/>
      <c r="AO23" s="9"/>
      <c r="AP23" s="9"/>
      <c r="AQ23" s="9"/>
      <c r="AR23" s="9"/>
      <c r="AS23" s="8" t="s">
        <v>44</v>
      </c>
      <c r="AT23" s="8" t="s">
        <v>177</v>
      </c>
      <c r="AU23" s="10"/>
      <c r="AV23" s="9"/>
      <c r="AW23" s="9"/>
      <c r="AX23" s="9"/>
      <c r="AY23" s="9"/>
      <c r="AZ23" s="9"/>
      <c r="BA23" s="9"/>
      <c r="BB23" s="9"/>
      <c r="BC23" s="9"/>
      <c r="BD23" s="9" t="s">
        <v>502</v>
      </c>
      <c r="BF23" s="9"/>
      <c r="BG23" s="9"/>
      <c r="BH23" s="9"/>
      <c r="BI23" s="9"/>
      <c r="BJ23" s="9"/>
      <c r="BK23" s="9"/>
      <c r="BL23" s="9"/>
      <c r="BM23" s="9"/>
      <c r="BN23" s="9"/>
      <c r="BO23" s="9"/>
    </row>
    <row r="24" spans="1:68">
      <c r="A24" t="s">
        <v>178</v>
      </c>
      <c r="B24">
        <v>2</v>
      </c>
      <c r="D24" t="s">
        <v>64</v>
      </c>
      <c r="E24" t="s">
        <v>133</v>
      </c>
      <c r="G24" t="s">
        <v>32</v>
      </c>
      <c r="H24">
        <v>99</v>
      </c>
      <c r="I24" t="str">
        <f t="shared" si="0"/>
        <v>99</v>
      </c>
      <c r="J24" t="s">
        <v>33</v>
      </c>
      <c r="K24" t="s">
        <v>33</v>
      </c>
      <c r="L24">
        <v>4</v>
      </c>
      <c r="M24" t="s">
        <v>99</v>
      </c>
      <c r="N24" t="s">
        <v>35</v>
      </c>
      <c r="P24" t="s">
        <v>66</v>
      </c>
      <c r="Q24" t="s">
        <v>179</v>
      </c>
      <c r="R24" t="s">
        <v>37</v>
      </c>
      <c r="S24" t="s">
        <v>36</v>
      </c>
      <c r="T24" t="s">
        <v>38</v>
      </c>
      <c r="U24" t="s">
        <v>80</v>
      </c>
      <c r="V24" t="s">
        <v>180</v>
      </c>
      <c r="W24" t="s">
        <v>41</v>
      </c>
      <c r="X24" t="s">
        <v>41</v>
      </c>
      <c r="Y24" t="s">
        <v>36</v>
      </c>
      <c r="Z24" t="s">
        <v>42</v>
      </c>
      <c r="AE24" t="s">
        <v>42</v>
      </c>
      <c r="AF24" t="s">
        <v>36</v>
      </c>
      <c r="AG24" t="s">
        <v>142</v>
      </c>
      <c r="AH24" s="4"/>
      <c r="AI24" s="4" t="s">
        <v>60</v>
      </c>
      <c r="AJ24" s="4"/>
      <c r="AK24" s="4" t="s">
        <v>88</v>
      </c>
      <c r="AL24" s="4"/>
      <c r="AM24" s="4" t="s">
        <v>473</v>
      </c>
      <c r="AN24" s="4"/>
      <c r="AO24" s="4"/>
      <c r="AP24" s="4"/>
      <c r="AQ24" s="4"/>
      <c r="AR24" s="4"/>
      <c r="AS24" t="s">
        <v>53</v>
      </c>
      <c r="AT24" t="s">
        <v>45</v>
      </c>
      <c r="AU24" s="7" t="s">
        <v>125</v>
      </c>
      <c r="AV24" s="4" t="s">
        <v>76</v>
      </c>
      <c r="AY24" s="4" t="s">
        <v>283</v>
      </c>
      <c r="BC24" s="4" t="s">
        <v>189</v>
      </c>
      <c r="BE24" t="s">
        <v>535</v>
      </c>
      <c r="BF24" s="4" t="s">
        <v>160</v>
      </c>
      <c r="BG24" s="4" t="s">
        <v>284</v>
      </c>
      <c r="BH24" s="4"/>
      <c r="BI24" s="4" t="s">
        <v>237</v>
      </c>
      <c r="BJ24" s="4" t="s">
        <v>504</v>
      </c>
      <c r="BK24" s="4"/>
      <c r="BL24" s="4" t="s">
        <v>62</v>
      </c>
      <c r="BM24" s="4" t="s">
        <v>167</v>
      </c>
      <c r="BN24" s="4"/>
      <c r="BO24" s="4"/>
    </row>
    <row r="25" spans="1:68">
      <c r="A25" t="s">
        <v>182</v>
      </c>
      <c r="B25">
        <v>6</v>
      </c>
      <c r="D25" t="s">
        <v>148</v>
      </c>
      <c r="E25" s="22" t="s">
        <v>162</v>
      </c>
      <c r="G25" t="s">
        <v>32</v>
      </c>
      <c r="H25">
        <v>115</v>
      </c>
      <c r="I25" t="str">
        <f t="shared" si="0"/>
        <v>115</v>
      </c>
      <c r="J25" t="s">
        <v>33</v>
      </c>
      <c r="K25" t="s">
        <v>33</v>
      </c>
      <c r="L25">
        <v>7</v>
      </c>
      <c r="M25" t="s">
        <v>34</v>
      </c>
      <c r="N25" t="s">
        <v>35</v>
      </c>
      <c r="P25" t="s">
        <v>36</v>
      </c>
      <c r="R25" t="s">
        <v>37</v>
      </c>
      <c r="S25" t="s">
        <v>36</v>
      </c>
      <c r="T25" t="s">
        <v>38</v>
      </c>
      <c r="U25" t="s">
        <v>123</v>
      </c>
      <c r="V25" t="s">
        <v>184</v>
      </c>
      <c r="W25" t="s">
        <v>41</v>
      </c>
      <c r="X25" t="s">
        <v>41</v>
      </c>
      <c r="Y25" t="s">
        <v>36</v>
      </c>
      <c r="Z25" t="s">
        <v>42</v>
      </c>
      <c r="AE25" t="s">
        <v>42</v>
      </c>
      <c r="AF25" t="s">
        <v>36</v>
      </c>
      <c r="AG25" t="s">
        <v>176</v>
      </c>
      <c r="AH25" s="4"/>
      <c r="AI25" s="4"/>
      <c r="AJ25" s="4"/>
      <c r="AK25" s="4" t="s">
        <v>88</v>
      </c>
      <c r="AL25" s="4"/>
      <c r="AM25" s="4" t="s">
        <v>473</v>
      </c>
      <c r="AN25" s="4"/>
      <c r="AO25" s="4"/>
      <c r="AP25" s="4"/>
      <c r="AQ25" s="4"/>
      <c r="AR25" s="4"/>
      <c r="AS25" t="s">
        <v>53</v>
      </c>
      <c r="AT25" t="s">
        <v>45</v>
      </c>
      <c r="AU25" s="7" t="s">
        <v>55</v>
      </c>
      <c r="AV25" s="4" t="s">
        <v>76</v>
      </c>
      <c r="AX25" s="4" t="s">
        <v>497</v>
      </c>
      <c r="BA25" s="4" t="s">
        <v>498</v>
      </c>
      <c r="BC25" s="4" t="s">
        <v>189</v>
      </c>
      <c r="BE25" t="s">
        <v>185</v>
      </c>
      <c r="BF25" s="4"/>
      <c r="BG25" s="4"/>
      <c r="BH25" s="4"/>
      <c r="BI25" s="4"/>
      <c r="BJ25" s="4" t="s">
        <v>504</v>
      </c>
      <c r="BK25" s="4" t="s">
        <v>232</v>
      </c>
      <c r="BL25" s="4" t="s">
        <v>62</v>
      </c>
      <c r="BM25" s="4"/>
      <c r="BN25" s="4"/>
      <c r="BO25" s="4"/>
    </row>
    <row r="26" spans="1:68" s="19" customFormat="1">
      <c r="A26" s="19" t="s">
        <v>186</v>
      </c>
      <c r="B26" s="19">
        <v>2</v>
      </c>
      <c r="D26" s="19" t="s">
        <v>64</v>
      </c>
      <c r="E26" s="19" t="s">
        <v>57</v>
      </c>
      <c r="G26" s="19" t="s">
        <v>74</v>
      </c>
      <c r="H26" s="19">
        <v>32</v>
      </c>
      <c r="I26" s="19" t="str">
        <f t="shared" si="0"/>
        <v>32</v>
      </c>
      <c r="J26" s="19" t="s">
        <v>33</v>
      </c>
      <c r="K26" s="19" t="s">
        <v>33</v>
      </c>
      <c r="L26" s="19">
        <v>7</v>
      </c>
      <c r="M26" s="19" t="s">
        <v>34</v>
      </c>
      <c r="N26" s="19" t="s">
        <v>35</v>
      </c>
      <c r="P26" s="19" t="s">
        <v>36</v>
      </c>
      <c r="R26" s="19" t="s">
        <v>108</v>
      </c>
      <c r="S26" s="19" t="s">
        <v>36</v>
      </c>
      <c r="T26" s="19" t="s">
        <v>50</v>
      </c>
      <c r="W26" s="19" t="s">
        <v>41</v>
      </c>
      <c r="X26" s="19" t="s">
        <v>41</v>
      </c>
      <c r="Y26" s="19" t="s">
        <v>36</v>
      </c>
      <c r="Z26" s="19" t="s">
        <v>42</v>
      </c>
      <c r="AE26" s="19" t="s">
        <v>42</v>
      </c>
      <c r="AF26" s="19" t="s">
        <v>36</v>
      </c>
      <c r="AG26" s="19" t="s">
        <v>176</v>
      </c>
      <c r="AH26" s="21"/>
      <c r="AI26" s="21"/>
      <c r="AJ26" s="21"/>
      <c r="AK26" s="21" t="s">
        <v>88</v>
      </c>
      <c r="AL26" s="21"/>
      <c r="AM26" s="21" t="s">
        <v>473</v>
      </c>
      <c r="AN26" s="21"/>
      <c r="AO26" s="21"/>
      <c r="AP26" s="21"/>
      <c r="AQ26" s="21"/>
      <c r="AR26" s="21"/>
      <c r="AS26" s="19" t="s">
        <v>44</v>
      </c>
      <c r="AT26" s="19" t="s">
        <v>188</v>
      </c>
      <c r="AU26" s="20" t="s">
        <v>189</v>
      </c>
      <c r="AW26" s="21"/>
      <c r="AX26" s="21"/>
      <c r="AY26" s="21"/>
      <c r="AZ26" s="21"/>
      <c r="BA26" s="21"/>
      <c r="BB26" s="21"/>
      <c r="BC26" s="21" t="s">
        <v>189</v>
      </c>
      <c r="BD26" s="21"/>
      <c r="BE26" s="19" t="s">
        <v>62</v>
      </c>
      <c r="BF26" s="21"/>
      <c r="BG26" s="21"/>
      <c r="BH26" s="21"/>
      <c r="BI26" s="21"/>
      <c r="BJ26" s="21"/>
      <c r="BK26" s="21"/>
      <c r="BL26" s="21" t="s">
        <v>62</v>
      </c>
      <c r="BM26" s="21"/>
      <c r="BN26" s="21"/>
      <c r="BO26" s="21"/>
    </row>
    <row r="27" spans="1:68">
      <c r="A27" t="s">
        <v>190</v>
      </c>
      <c r="B27">
        <v>2</v>
      </c>
      <c r="D27" t="s">
        <v>64</v>
      </c>
      <c r="E27" t="s">
        <v>31</v>
      </c>
      <c r="G27" t="s">
        <v>32</v>
      </c>
      <c r="H27" t="s">
        <v>435</v>
      </c>
      <c r="I27" t="str">
        <f t="shared" si="0"/>
        <v>80-90</v>
      </c>
      <c r="J27" t="s">
        <v>33</v>
      </c>
      <c r="K27" t="s">
        <v>33</v>
      </c>
      <c r="L27">
        <v>8</v>
      </c>
      <c r="M27" t="s">
        <v>34</v>
      </c>
      <c r="N27" t="s">
        <v>65</v>
      </c>
      <c r="O27">
        <v>9</v>
      </c>
      <c r="P27" t="s">
        <v>66</v>
      </c>
      <c r="Q27" t="s">
        <v>192</v>
      </c>
      <c r="R27" t="s">
        <v>37</v>
      </c>
      <c r="S27" t="s">
        <v>66</v>
      </c>
      <c r="T27" t="s">
        <v>38</v>
      </c>
      <c r="U27" t="s">
        <v>193</v>
      </c>
      <c r="V27" t="s">
        <v>194</v>
      </c>
      <c r="W27" t="s">
        <v>41</v>
      </c>
      <c r="X27" t="s">
        <v>41</v>
      </c>
      <c r="Y27" t="s">
        <v>36</v>
      </c>
      <c r="Z27" t="s">
        <v>42</v>
      </c>
      <c r="AE27" t="s">
        <v>42</v>
      </c>
      <c r="AF27" t="s">
        <v>36</v>
      </c>
      <c r="AG27" t="s">
        <v>88</v>
      </c>
      <c r="AH27" s="4"/>
      <c r="AI27" s="4"/>
      <c r="AJ27" s="4"/>
      <c r="AK27" s="4" t="s">
        <v>88</v>
      </c>
      <c r="AL27" s="4"/>
      <c r="AM27" s="4"/>
      <c r="AN27" s="4"/>
      <c r="AO27" s="4"/>
      <c r="AP27" s="4"/>
      <c r="AQ27" s="4"/>
      <c r="AR27" s="4"/>
      <c r="AS27" t="s">
        <v>53</v>
      </c>
      <c r="AT27" t="s">
        <v>45</v>
      </c>
      <c r="AU27" s="7" t="s">
        <v>76</v>
      </c>
      <c r="AV27" s="4" t="s">
        <v>76</v>
      </c>
      <c r="BE27" t="s">
        <v>62</v>
      </c>
      <c r="BF27" s="4"/>
      <c r="BG27" s="4"/>
      <c r="BH27" s="4"/>
      <c r="BI27" s="4"/>
      <c r="BJ27" s="4"/>
      <c r="BK27" s="4"/>
      <c r="BL27" s="4" t="s">
        <v>62</v>
      </c>
      <c r="BM27" s="4"/>
      <c r="BN27" s="4"/>
      <c r="BO27" s="4"/>
    </row>
    <row r="28" spans="1:68">
      <c r="A28" t="s">
        <v>195</v>
      </c>
      <c r="B28">
        <v>2</v>
      </c>
      <c r="D28" t="s">
        <v>64</v>
      </c>
      <c r="E28" t="s">
        <v>31</v>
      </c>
      <c r="G28" t="s">
        <v>32</v>
      </c>
      <c r="H28">
        <v>75</v>
      </c>
      <c r="I28" t="str">
        <f t="shared" si="0"/>
        <v>75</v>
      </c>
      <c r="J28" t="s">
        <v>33</v>
      </c>
      <c r="K28" t="s">
        <v>33</v>
      </c>
      <c r="L28">
        <v>8</v>
      </c>
      <c r="M28" t="s">
        <v>99</v>
      </c>
      <c r="N28" t="s">
        <v>35</v>
      </c>
      <c r="P28" t="s">
        <v>66</v>
      </c>
      <c r="Q28" t="s">
        <v>197</v>
      </c>
      <c r="R28" t="s">
        <v>37</v>
      </c>
      <c r="S28" t="s">
        <v>66</v>
      </c>
      <c r="T28" t="s">
        <v>38</v>
      </c>
      <c r="U28" t="s">
        <v>198</v>
      </c>
      <c r="W28" t="s">
        <v>41</v>
      </c>
      <c r="X28" t="s">
        <v>41</v>
      </c>
      <c r="Y28" t="s">
        <v>36</v>
      </c>
      <c r="Z28" t="s">
        <v>42</v>
      </c>
      <c r="AE28" t="s">
        <v>42</v>
      </c>
      <c r="AF28" t="s">
        <v>36</v>
      </c>
      <c r="AG28" t="s">
        <v>152</v>
      </c>
      <c r="AH28" s="4" t="s">
        <v>109</v>
      </c>
      <c r="AI28" s="4"/>
      <c r="AJ28" s="4"/>
      <c r="AK28" s="4" t="s">
        <v>88</v>
      </c>
      <c r="AL28" s="4"/>
      <c r="AM28" s="4" t="s">
        <v>473</v>
      </c>
      <c r="AN28" s="4"/>
      <c r="AO28" s="4"/>
      <c r="AP28" s="4"/>
      <c r="AQ28" s="4"/>
      <c r="AR28" s="4"/>
      <c r="AS28" t="s">
        <v>53</v>
      </c>
      <c r="AT28" t="s">
        <v>54</v>
      </c>
      <c r="AU28" s="7" t="s">
        <v>503</v>
      </c>
      <c r="AV28" s="4" t="s">
        <v>76</v>
      </c>
      <c r="AW28" s="4" t="s">
        <v>500</v>
      </c>
      <c r="AX28" s="4" t="s">
        <v>497</v>
      </c>
      <c r="AY28" s="4" t="s">
        <v>283</v>
      </c>
      <c r="BA28" s="4" t="s">
        <v>498</v>
      </c>
      <c r="BB28" s="4" t="s">
        <v>499</v>
      </c>
      <c r="BC28" s="4" t="s">
        <v>189</v>
      </c>
      <c r="BE28" t="s">
        <v>200</v>
      </c>
      <c r="BF28" s="4"/>
      <c r="BG28" s="4"/>
      <c r="BH28" s="4"/>
      <c r="BI28" s="4"/>
      <c r="BJ28" s="4"/>
      <c r="BK28" s="4"/>
      <c r="BL28" s="4"/>
      <c r="BM28" s="4" t="s">
        <v>167</v>
      </c>
      <c r="BN28" s="4" t="s">
        <v>217</v>
      </c>
      <c r="BO28" s="4"/>
    </row>
    <row r="29" spans="1:68" s="19" customFormat="1">
      <c r="A29" s="19" t="s">
        <v>201</v>
      </c>
      <c r="B29" s="49">
        <v>9</v>
      </c>
      <c r="C29" s="49"/>
      <c r="D29" s="19" t="s">
        <v>202</v>
      </c>
      <c r="E29" s="19" t="s">
        <v>106</v>
      </c>
      <c r="G29" s="19" t="s">
        <v>32</v>
      </c>
      <c r="H29" s="19">
        <v>6</v>
      </c>
      <c r="I29" s="19" t="str">
        <f t="shared" si="0"/>
        <v>6</v>
      </c>
      <c r="J29" s="19" t="s">
        <v>33</v>
      </c>
      <c r="K29" s="19" t="s">
        <v>59</v>
      </c>
      <c r="P29" s="19" t="s">
        <v>66</v>
      </c>
      <c r="Q29" s="19" t="s">
        <v>204</v>
      </c>
      <c r="R29" s="19" t="s">
        <v>37</v>
      </c>
      <c r="S29" s="19" t="s">
        <v>36</v>
      </c>
      <c r="T29" s="19" t="s">
        <v>38</v>
      </c>
      <c r="U29" s="19" t="s">
        <v>80</v>
      </c>
      <c r="W29" s="19" t="s">
        <v>41</v>
      </c>
      <c r="X29" s="19" t="s">
        <v>41</v>
      </c>
      <c r="Y29" s="19" t="s">
        <v>36</v>
      </c>
      <c r="Z29" s="19" t="s">
        <v>42</v>
      </c>
      <c r="AE29" s="19" t="s">
        <v>42</v>
      </c>
      <c r="AF29" s="19" t="s">
        <v>36</v>
      </c>
      <c r="AG29" s="19" t="s">
        <v>205</v>
      </c>
      <c r="AH29" s="21" t="s">
        <v>109</v>
      </c>
      <c r="AI29" s="21"/>
      <c r="AJ29" s="21"/>
      <c r="AK29" s="21" t="s">
        <v>88</v>
      </c>
      <c r="AL29" s="21"/>
      <c r="AM29" s="21" t="s">
        <v>473</v>
      </c>
      <c r="AN29" s="21"/>
      <c r="AO29" s="21"/>
      <c r="AP29" s="21"/>
      <c r="AQ29" s="21"/>
      <c r="AR29" s="21"/>
      <c r="AS29" s="19" t="s">
        <v>44</v>
      </c>
      <c r="AT29" s="19" t="s">
        <v>188</v>
      </c>
      <c r="AU29" s="20" t="s">
        <v>61</v>
      </c>
      <c r="AV29" s="21" t="s">
        <v>76</v>
      </c>
      <c r="AX29" s="21" t="s">
        <v>497</v>
      </c>
      <c r="AZ29" s="21"/>
      <c r="BA29" s="21"/>
      <c r="BB29" s="21" t="s">
        <v>499</v>
      </c>
      <c r="BC29" s="21" t="s">
        <v>189</v>
      </c>
      <c r="BD29" s="21"/>
      <c r="BE29" s="19" t="s">
        <v>62</v>
      </c>
      <c r="BF29" s="21"/>
      <c r="BG29" s="21"/>
      <c r="BH29" s="21"/>
      <c r="BI29" s="21"/>
      <c r="BJ29" s="21"/>
      <c r="BK29" s="21"/>
      <c r="BL29" s="21" t="s">
        <v>62</v>
      </c>
      <c r="BM29" s="21"/>
      <c r="BN29" s="21"/>
      <c r="BO29" s="21"/>
      <c r="BP29" s="19" t="s">
        <v>206</v>
      </c>
    </row>
    <row r="30" spans="1:68">
      <c r="A30" t="s">
        <v>207</v>
      </c>
      <c r="B30">
        <v>1</v>
      </c>
      <c r="D30" t="s">
        <v>208</v>
      </c>
      <c r="E30" t="s">
        <v>133</v>
      </c>
      <c r="G30" t="s">
        <v>32</v>
      </c>
      <c r="H30">
        <v>180</v>
      </c>
      <c r="I30" t="str">
        <f t="shared" si="0"/>
        <v>180</v>
      </c>
      <c r="J30" t="s">
        <v>33</v>
      </c>
      <c r="K30" t="s">
        <v>33</v>
      </c>
      <c r="L30">
        <v>8</v>
      </c>
      <c r="M30" t="s">
        <v>99</v>
      </c>
      <c r="N30" t="s">
        <v>65</v>
      </c>
      <c r="P30" t="s">
        <v>66</v>
      </c>
      <c r="R30" t="s">
        <v>37</v>
      </c>
      <c r="S30" t="s">
        <v>66</v>
      </c>
      <c r="T30" t="s">
        <v>50</v>
      </c>
      <c r="W30" t="s">
        <v>69</v>
      </c>
      <c r="X30" t="s">
        <v>69</v>
      </c>
      <c r="Y30" t="s">
        <v>36</v>
      </c>
      <c r="Z30" t="s">
        <v>51</v>
      </c>
      <c r="AA30" t="s">
        <v>51</v>
      </c>
      <c r="AF30" t="s">
        <v>66</v>
      </c>
      <c r="AG30" t="s">
        <v>210</v>
      </c>
      <c r="AH30" s="4"/>
      <c r="AI30" s="4"/>
      <c r="AJ30" s="4"/>
      <c r="AK30" s="4" t="s">
        <v>88</v>
      </c>
      <c r="AL30" s="4"/>
      <c r="AM30" s="4"/>
      <c r="AN30" s="4" t="s">
        <v>476</v>
      </c>
      <c r="AO30" s="4"/>
      <c r="AP30" s="4"/>
      <c r="AQ30" s="4"/>
      <c r="AR30" s="12" t="s">
        <v>480</v>
      </c>
      <c r="AS30" t="s">
        <v>53</v>
      </c>
      <c r="AT30" t="s">
        <v>45</v>
      </c>
      <c r="AU30" s="7" t="s">
        <v>71</v>
      </c>
      <c r="AV30" s="4" t="s">
        <v>76</v>
      </c>
      <c r="BC30" s="4" t="s">
        <v>189</v>
      </c>
      <c r="BE30" t="s">
        <v>62</v>
      </c>
      <c r="BF30" s="4"/>
      <c r="BG30" s="4"/>
      <c r="BH30" s="4"/>
      <c r="BI30" s="4"/>
      <c r="BJ30" s="4"/>
      <c r="BK30" s="4"/>
      <c r="BL30" s="4" t="s">
        <v>62</v>
      </c>
      <c r="BM30" s="4"/>
      <c r="BN30" s="4"/>
      <c r="BO30" s="4"/>
    </row>
    <row r="31" spans="1:68">
      <c r="A31" t="s">
        <v>211</v>
      </c>
      <c r="B31">
        <v>6</v>
      </c>
      <c r="D31" t="s">
        <v>148</v>
      </c>
      <c r="E31" t="s">
        <v>133</v>
      </c>
      <c r="G31" t="s">
        <v>74</v>
      </c>
      <c r="H31">
        <v>10</v>
      </c>
      <c r="I31" t="str">
        <f t="shared" si="0"/>
        <v>10</v>
      </c>
      <c r="J31" t="s">
        <v>33</v>
      </c>
      <c r="K31" t="s">
        <v>33</v>
      </c>
      <c r="L31">
        <v>5</v>
      </c>
      <c r="M31" t="s">
        <v>99</v>
      </c>
      <c r="N31" t="s">
        <v>35</v>
      </c>
      <c r="P31" t="s">
        <v>66</v>
      </c>
      <c r="Q31" t="s">
        <v>213</v>
      </c>
      <c r="R31" t="s">
        <v>37</v>
      </c>
      <c r="S31" t="s">
        <v>36</v>
      </c>
      <c r="T31" t="s">
        <v>38</v>
      </c>
      <c r="U31" t="s">
        <v>214</v>
      </c>
      <c r="W31" t="s">
        <v>69</v>
      </c>
      <c r="X31" t="s">
        <v>69</v>
      </c>
      <c r="Y31" t="s">
        <v>36</v>
      </c>
      <c r="Z31" t="s">
        <v>145</v>
      </c>
      <c r="AC31" t="s">
        <v>145</v>
      </c>
      <c r="AF31" t="s">
        <v>36</v>
      </c>
      <c r="AG31" t="s">
        <v>215</v>
      </c>
      <c r="AH31" s="4"/>
      <c r="AI31" s="4"/>
      <c r="AJ31" s="4"/>
      <c r="AK31" s="4"/>
      <c r="AL31" s="4"/>
      <c r="AM31" s="4"/>
      <c r="AN31" s="4"/>
      <c r="AO31" s="4" t="s">
        <v>477</v>
      </c>
      <c r="AP31" s="4" t="s">
        <v>478</v>
      </c>
      <c r="AQ31" s="4"/>
      <c r="AR31" s="4"/>
      <c r="AS31" t="s">
        <v>53</v>
      </c>
      <c r="AT31" t="s">
        <v>45</v>
      </c>
      <c r="AU31" s="7" t="s">
        <v>216</v>
      </c>
      <c r="AZ31" s="4" t="s">
        <v>216</v>
      </c>
      <c r="BE31" t="s">
        <v>217</v>
      </c>
      <c r="BF31" s="4"/>
      <c r="BG31" s="4"/>
      <c r="BH31" s="4"/>
      <c r="BI31" s="4"/>
      <c r="BJ31" s="4"/>
      <c r="BK31" s="4"/>
      <c r="BL31" s="4"/>
      <c r="BM31" s="4"/>
      <c r="BN31" s="4" t="s">
        <v>217</v>
      </c>
      <c r="BO31" s="4"/>
    </row>
    <row r="32" spans="1:68">
      <c r="A32" t="s">
        <v>218</v>
      </c>
      <c r="B32">
        <v>6</v>
      </c>
      <c r="D32" t="s">
        <v>148</v>
      </c>
      <c r="E32" s="22" t="s">
        <v>162</v>
      </c>
      <c r="G32" t="s">
        <v>58</v>
      </c>
      <c r="H32">
        <v>44</v>
      </c>
      <c r="I32" t="str">
        <f t="shared" si="0"/>
        <v>44</v>
      </c>
      <c r="J32" t="s">
        <v>33</v>
      </c>
      <c r="K32" t="s">
        <v>33</v>
      </c>
      <c r="L32">
        <v>6</v>
      </c>
      <c r="M32" t="s">
        <v>34</v>
      </c>
      <c r="N32" t="s">
        <v>65</v>
      </c>
      <c r="O32">
        <v>4</v>
      </c>
      <c r="P32" t="s">
        <v>66</v>
      </c>
      <c r="Q32" t="s">
        <v>220</v>
      </c>
      <c r="R32" t="s">
        <v>37</v>
      </c>
      <c r="S32" t="s">
        <v>66</v>
      </c>
      <c r="T32" t="s">
        <v>38</v>
      </c>
      <c r="U32" t="s">
        <v>39</v>
      </c>
      <c r="V32" t="s">
        <v>221</v>
      </c>
      <c r="W32" t="s">
        <v>69</v>
      </c>
      <c r="X32" t="s">
        <v>41</v>
      </c>
      <c r="Y32" t="s">
        <v>36</v>
      </c>
      <c r="Z32" t="s">
        <v>51</v>
      </c>
      <c r="AA32" t="s">
        <v>51</v>
      </c>
      <c r="AF32" t="s">
        <v>36</v>
      </c>
      <c r="AG32" t="s">
        <v>222</v>
      </c>
      <c r="AH32" s="4" t="s">
        <v>109</v>
      </c>
      <c r="AI32" s="4"/>
      <c r="AJ32" s="4"/>
      <c r="AK32" s="4"/>
      <c r="AL32" s="4"/>
      <c r="AM32" s="4"/>
      <c r="AN32" s="4" t="s">
        <v>476</v>
      </c>
      <c r="AO32" s="4"/>
      <c r="AP32" s="4"/>
      <c r="AQ32" s="4"/>
      <c r="AR32" s="4"/>
      <c r="AS32" t="s">
        <v>53</v>
      </c>
      <c r="AT32" t="s">
        <v>45</v>
      </c>
      <c r="AU32" s="7" t="s">
        <v>223</v>
      </c>
      <c r="AV32" s="4" t="s">
        <v>76</v>
      </c>
      <c r="AW32" s="4" t="s">
        <v>500</v>
      </c>
      <c r="BE32" t="s">
        <v>224</v>
      </c>
      <c r="BF32" s="4"/>
      <c r="BG32" s="4"/>
      <c r="BH32" s="4"/>
      <c r="BI32" s="4"/>
      <c r="BJ32" s="4"/>
      <c r="BK32" s="4"/>
      <c r="BL32" s="4"/>
      <c r="BM32" s="4" t="s">
        <v>167</v>
      </c>
      <c r="BN32" s="4"/>
      <c r="BO32" s="12" t="s">
        <v>505</v>
      </c>
    </row>
    <row r="33" spans="1:68" s="19" customFormat="1">
      <c r="A33" s="19" t="s">
        <v>225</v>
      </c>
      <c r="B33" s="19">
        <v>6</v>
      </c>
      <c r="D33" s="19" t="s">
        <v>148</v>
      </c>
      <c r="E33" s="19" t="s">
        <v>226</v>
      </c>
      <c r="G33" s="19" t="s">
        <v>32</v>
      </c>
      <c r="H33" s="19" t="s">
        <v>68</v>
      </c>
      <c r="I33" s="19" t="s">
        <v>501</v>
      </c>
      <c r="J33" s="19" t="s">
        <v>33</v>
      </c>
      <c r="K33" s="19" t="s">
        <v>33</v>
      </c>
      <c r="M33" s="19" t="s">
        <v>68</v>
      </c>
      <c r="N33" s="19" t="s">
        <v>35</v>
      </c>
      <c r="P33" s="19" t="s">
        <v>36</v>
      </c>
      <c r="R33" s="19" t="s">
        <v>108</v>
      </c>
      <c r="S33" s="19" t="s">
        <v>36</v>
      </c>
      <c r="T33" s="19" t="s">
        <v>38</v>
      </c>
      <c r="U33" s="19" t="s">
        <v>39</v>
      </c>
      <c r="W33" s="19" t="s">
        <v>41</v>
      </c>
      <c r="X33" s="19" t="s">
        <v>41</v>
      </c>
      <c r="Y33" s="19" t="s">
        <v>36</v>
      </c>
      <c r="Z33" s="19" t="s">
        <v>42</v>
      </c>
      <c r="AE33" s="19" t="s">
        <v>42</v>
      </c>
      <c r="AF33" s="19" t="s">
        <v>36</v>
      </c>
      <c r="AG33" s="19" t="s">
        <v>226</v>
      </c>
      <c r="AH33" s="21"/>
      <c r="AI33" s="21"/>
      <c r="AJ33" s="21"/>
      <c r="AK33" s="21"/>
      <c r="AL33" s="21"/>
      <c r="AM33" s="21"/>
      <c r="AN33" s="21"/>
      <c r="AO33" s="21"/>
      <c r="AP33" s="21"/>
      <c r="AQ33" s="21"/>
      <c r="AR33" s="21" t="s">
        <v>226</v>
      </c>
      <c r="AS33" s="19" t="s">
        <v>44</v>
      </c>
      <c r="AT33" s="19" t="s">
        <v>188</v>
      </c>
      <c r="AU33" s="20"/>
      <c r="AV33" s="21"/>
      <c r="AW33" s="21"/>
      <c r="AX33" s="21"/>
      <c r="AY33" s="21"/>
      <c r="AZ33" s="21"/>
      <c r="BA33" s="21"/>
      <c r="BB33" s="21"/>
      <c r="BC33" s="21"/>
      <c r="BD33" s="21"/>
      <c r="BE33" s="19" t="s">
        <v>502</v>
      </c>
      <c r="BF33" s="21"/>
      <c r="BG33" s="21"/>
      <c r="BH33" s="21"/>
      <c r="BI33" s="21"/>
      <c r="BJ33" s="21"/>
      <c r="BK33" s="21"/>
      <c r="BL33" s="21"/>
      <c r="BM33" s="21"/>
      <c r="BN33" s="21"/>
      <c r="BO33" s="21" t="s">
        <v>501</v>
      </c>
    </row>
    <row r="34" spans="1:68" s="19" customFormat="1">
      <c r="A34" s="19" t="s">
        <v>227</v>
      </c>
      <c r="B34" s="19">
        <v>5</v>
      </c>
      <c r="D34" s="19" t="s">
        <v>49</v>
      </c>
      <c r="E34" s="19" t="s">
        <v>106</v>
      </c>
      <c r="G34" s="19" t="s">
        <v>32</v>
      </c>
      <c r="H34" s="19">
        <v>48</v>
      </c>
      <c r="I34" s="19" t="str">
        <f t="shared" si="0"/>
        <v>48</v>
      </c>
      <c r="J34" s="19" t="s">
        <v>33</v>
      </c>
      <c r="K34" s="19" t="s">
        <v>33</v>
      </c>
      <c r="L34" s="19">
        <v>8</v>
      </c>
      <c r="M34" s="19" t="s">
        <v>34</v>
      </c>
      <c r="N34" s="19" t="s">
        <v>35</v>
      </c>
      <c r="P34" s="19" t="s">
        <v>66</v>
      </c>
      <c r="Q34" s="19" t="s">
        <v>229</v>
      </c>
      <c r="R34" s="19" t="s">
        <v>37</v>
      </c>
      <c r="S34" s="19" t="s">
        <v>36</v>
      </c>
      <c r="T34" s="19" t="s">
        <v>38</v>
      </c>
      <c r="U34" s="19" t="s">
        <v>123</v>
      </c>
      <c r="V34" s="19" t="s">
        <v>230</v>
      </c>
      <c r="W34" s="19" t="s">
        <v>41</v>
      </c>
      <c r="X34" s="19" t="s">
        <v>41</v>
      </c>
      <c r="Y34" s="19" t="s">
        <v>36</v>
      </c>
      <c r="Z34" s="19" t="s">
        <v>42</v>
      </c>
      <c r="AE34" s="19" t="s">
        <v>42</v>
      </c>
      <c r="AF34" s="19" t="s">
        <v>36</v>
      </c>
      <c r="AG34" s="19" t="s">
        <v>152</v>
      </c>
      <c r="AH34" s="21" t="s">
        <v>109</v>
      </c>
      <c r="AI34" s="21"/>
      <c r="AJ34" s="21"/>
      <c r="AK34" s="21" t="s">
        <v>88</v>
      </c>
      <c r="AL34" s="21"/>
      <c r="AM34" s="21" t="s">
        <v>473</v>
      </c>
      <c r="AN34" s="21"/>
      <c r="AO34" s="21"/>
      <c r="AP34" s="21"/>
      <c r="AQ34" s="21"/>
      <c r="AR34" s="21"/>
      <c r="AS34" s="19" t="s">
        <v>44</v>
      </c>
      <c r="AT34" s="19" t="s">
        <v>188</v>
      </c>
      <c r="AU34" s="20" t="s">
        <v>231</v>
      </c>
      <c r="AV34" s="21" t="s">
        <v>76</v>
      </c>
      <c r="AX34" s="21"/>
      <c r="AY34" s="21"/>
      <c r="AZ34" s="21"/>
      <c r="BA34" s="21" t="s">
        <v>498</v>
      </c>
      <c r="BB34" s="21"/>
      <c r="BC34" s="21"/>
      <c r="BD34" s="21"/>
      <c r="BE34" s="19" t="s">
        <v>232</v>
      </c>
      <c r="BF34" s="21"/>
      <c r="BG34" s="21"/>
      <c r="BH34" s="21"/>
      <c r="BI34" s="21"/>
      <c r="BJ34" s="21"/>
      <c r="BK34" s="21" t="s">
        <v>232</v>
      </c>
      <c r="BL34" s="21"/>
      <c r="BM34" s="21"/>
      <c r="BN34" s="21"/>
      <c r="BO34" s="21"/>
      <c r="BP34" s="19" t="s">
        <v>233</v>
      </c>
    </row>
    <row r="35" spans="1:68" ht="31.2">
      <c r="A35" t="s">
        <v>234</v>
      </c>
      <c r="B35">
        <v>2</v>
      </c>
      <c r="D35" t="s">
        <v>64</v>
      </c>
      <c r="E35" t="s">
        <v>106</v>
      </c>
      <c r="G35" t="s">
        <v>58</v>
      </c>
      <c r="H35">
        <v>45</v>
      </c>
      <c r="I35" t="str">
        <f t="shared" si="0"/>
        <v>45</v>
      </c>
      <c r="J35" t="s">
        <v>33</v>
      </c>
      <c r="K35" t="s">
        <v>33</v>
      </c>
      <c r="L35">
        <v>8</v>
      </c>
      <c r="M35" t="s">
        <v>34</v>
      </c>
      <c r="N35" t="s">
        <v>65</v>
      </c>
      <c r="O35">
        <v>6</v>
      </c>
      <c r="P35" t="s">
        <v>36</v>
      </c>
      <c r="R35" t="s">
        <v>108</v>
      </c>
      <c r="S35" t="s">
        <v>36</v>
      </c>
      <c r="T35" t="s">
        <v>50</v>
      </c>
      <c r="W35" t="s">
        <v>41</v>
      </c>
      <c r="X35" t="s">
        <v>41</v>
      </c>
      <c r="Y35" t="s">
        <v>36</v>
      </c>
      <c r="Z35" t="s">
        <v>42</v>
      </c>
      <c r="AE35" t="s">
        <v>42</v>
      </c>
      <c r="AF35" t="s">
        <v>36</v>
      </c>
      <c r="AG35" t="s">
        <v>235</v>
      </c>
      <c r="AH35" s="4" t="s">
        <v>109</v>
      </c>
      <c r="AI35" s="4" t="s">
        <v>60</v>
      </c>
      <c r="AJ35" s="4"/>
      <c r="AK35" s="4"/>
      <c r="AL35" s="4"/>
      <c r="AM35" s="4" t="s">
        <v>473</v>
      </c>
      <c r="AN35" s="4"/>
      <c r="AO35" s="4"/>
      <c r="AP35" s="4" t="s">
        <v>478</v>
      </c>
      <c r="AQ35" s="4"/>
      <c r="AR35" s="4"/>
      <c r="AS35" t="s">
        <v>53</v>
      </c>
      <c r="AT35" t="s">
        <v>45</v>
      </c>
      <c r="AU35" s="7" t="s">
        <v>236</v>
      </c>
      <c r="AV35" s="4" t="s">
        <v>76</v>
      </c>
      <c r="AZ35" s="4" t="s">
        <v>216</v>
      </c>
      <c r="BB35" s="4" t="s">
        <v>499</v>
      </c>
      <c r="BC35" s="4" t="s">
        <v>189</v>
      </c>
      <c r="BE35" t="s">
        <v>237</v>
      </c>
      <c r="BF35" s="4"/>
      <c r="BG35" s="4"/>
      <c r="BH35" s="4"/>
      <c r="BI35" s="4" t="s">
        <v>237</v>
      </c>
      <c r="BJ35" s="4"/>
      <c r="BK35" s="4"/>
      <c r="BL35" s="4"/>
      <c r="BM35" s="4"/>
      <c r="BN35" s="4"/>
      <c r="BO35" s="4"/>
      <c r="BP35" s="1" t="s">
        <v>734</v>
      </c>
    </row>
    <row r="36" spans="1:68">
      <c r="A36" t="s">
        <v>239</v>
      </c>
      <c r="B36">
        <v>8</v>
      </c>
      <c r="D36" t="s">
        <v>240</v>
      </c>
      <c r="E36" t="s">
        <v>133</v>
      </c>
      <c r="G36" t="s">
        <v>58</v>
      </c>
      <c r="H36">
        <v>100</v>
      </c>
      <c r="I36" t="str">
        <f t="shared" si="0"/>
        <v>100</v>
      </c>
      <c r="J36" t="s">
        <v>33</v>
      </c>
      <c r="K36" t="s">
        <v>33</v>
      </c>
      <c r="L36">
        <v>6</v>
      </c>
      <c r="M36" t="s">
        <v>99</v>
      </c>
      <c r="N36" t="s">
        <v>65</v>
      </c>
      <c r="O36">
        <v>6</v>
      </c>
      <c r="P36" t="s">
        <v>66</v>
      </c>
      <c r="Q36" t="s">
        <v>241</v>
      </c>
      <c r="R36" t="s">
        <v>37</v>
      </c>
      <c r="S36" t="s">
        <v>36</v>
      </c>
      <c r="T36" t="s">
        <v>50</v>
      </c>
      <c r="W36" t="s">
        <v>69</v>
      </c>
      <c r="X36" t="s">
        <v>41</v>
      </c>
      <c r="Y36" t="s">
        <v>36</v>
      </c>
      <c r="Z36" t="s">
        <v>42</v>
      </c>
      <c r="AE36" t="s">
        <v>42</v>
      </c>
      <c r="AF36" t="s">
        <v>36</v>
      </c>
      <c r="AG36" t="s">
        <v>242</v>
      </c>
      <c r="AH36" s="4"/>
      <c r="AI36" s="4"/>
      <c r="AJ36" s="4"/>
      <c r="AK36" s="4" t="s">
        <v>88</v>
      </c>
      <c r="AL36" s="4"/>
      <c r="AM36" s="4"/>
      <c r="AN36" s="4"/>
      <c r="AO36" s="4"/>
      <c r="AP36" s="4" t="s">
        <v>478</v>
      </c>
      <c r="AQ36" s="4"/>
      <c r="AR36" s="4"/>
      <c r="AS36" t="s">
        <v>53</v>
      </c>
      <c r="AT36" t="s">
        <v>45</v>
      </c>
      <c r="AU36" s="7" t="s">
        <v>71</v>
      </c>
      <c r="AV36" s="4" t="s">
        <v>76</v>
      </c>
      <c r="BC36" s="4" t="s">
        <v>189</v>
      </c>
      <c r="BE36" t="s">
        <v>167</v>
      </c>
      <c r="BF36" s="4"/>
      <c r="BG36" s="4"/>
      <c r="BH36" s="4"/>
      <c r="BI36" s="4"/>
      <c r="BJ36" s="4"/>
      <c r="BK36" s="4"/>
      <c r="BL36" s="4"/>
      <c r="BM36" s="4" t="s">
        <v>167</v>
      </c>
      <c r="BN36" s="4"/>
      <c r="BO36" s="4"/>
    </row>
    <row r="37" spans="1:68">
      <c r="A37" t="s">
        <v>243</v>
      </c>
      <c r="B37">
        <v>1</v>
      </c>
      <c r="D37" t="s">
        <v>208</v>
      </c>
      <c r="E37" t="s">
        <v>133</v>
      </c>
      <c r="G37" t="s">
        <v>32</v>
      </c>
      <c r="H37">
        <v>100</v>
      </c>
      <c r="I37" t="str">
        <f t="shared" si="0"/>
        <v>100</v>
      </c>
      <c r="J37" t="s">
        <v>33</v>
      </c>
      <c r="K37" t="s">
        <v>33</v>
      </c>
      <c r="L37">
        <v>4</v>
      </c>
      <c r="M37" t="s">
        <v>99</v>
      </c>
      <c r="N37" t="s">
        <v>65</v>
      </c>
      <c r="O37">
        <v>1</v>
      </c>
      <c r="P37" t="s">
        <v>66</v>
      </c>
      <c r="Q37" t="s">
        <v>244</v>
      </c>
      <c r="R37" t="s">
        <v>37</v>
      </c>
      <c r="S37" t="s">
        <v>36</v>
      </c>
      <c r="T37" t="s">
        <v>50</v>
      </c>
      <c r="W37" t="s">
        <v>41</v>
      </c>
      <c r="X37" t="s">
        <v>41</v>
      </c>
      <c r="Y37" t="s">
        <v>36</v>
      </c>
      <c r="Z37" t="s">
        <v>42</v>
      </c>
      <c r="AE37" t="s">
        <v>42</v>
      </c>
      <c r="AF37" t="s">
        <v>36</v>
      </c>
      <c r="AG37" t="s">
        <v>205</v>
      </c>
      <c r="AH37" s="4" t="s">
        <v>109</v>
      </c>
      <c r="AI37" s="4"/>
      <c r="AJ37" s="4"/>
      <c r="AK37" s="4" t="s">
        <v>88</v>
      </c>
      <c r="AL37" s="4"/>
      <c r="AM37" s="4" t="s">
        <v>473</v>
      </c>
      <c r="AN37" s="4" t="s">
        <v>476</v>
      </c>
      <c r="AO37" s="4"/>
      <c r="AP37" s="4"/>
      <c r="AQ37" s="4"/>
      <c r="AR37" s="4"/>
      <c r="AS37" t="s">
        <v>44</v>
      </c>
      <c r="AT37" t="s">
        <v>45</v>
      </c>
      <c r="AU37" s="7" t="s">
        <v>137</v>
      </c>
      <c r="AV37" s="4" t="s">
        <v>76</v>
      </c>
      <c r="AW37" s="4" t="s">
        <v>500</v>
      </c>
      <c r="AX37" s="4" t="s">
        <v>497</v>
      </c>
      <c r="AY37" s="4" t="s">
        <v>283</v>
      </c>
      <c r="AZ37" s="4" t="s">
        <v>216</v>
      </c>
      <c r="BA37" s="4" t="s">
        <v>498</v>
      </c>
      <c r="BB37" s="4" t="s">
        <v>499</v>
      </c>
      <c r="BC37" s="4" t="s">
        <v>189</v>
      </c>
      <c r="BE37" t="s">
        <v>47</v>
      </c>
      <c r="BF37" s="4"/>
      <c r="BG37" s="4"/>
      <c r="BH37" s="4"/>
      <c r="BI37" s="4"/>
      <c r="BJ37" s="4"/>
      <c r="BK37" s="4"/>
      <c r="BL37" s="4" t="s">
        <v>62</v>
      </c>
      <c r="BM37" s="4"/>
      <c r="BN37" s="4" t="s">
        <v>217</v>
      </c>
      <c r="BO37" s="4"/>
      <c r="BP37" t="s">
        <v>245</v>
      </c>
    </row>
    <row r="38" spans="1:68">
      <c r="A38" t="s">
        <v>246</v>
      </c>
      <c r="B38">
        <v>2</v>
      </c>
      <c r="D38" t="s">
        <v>64</v>
      </c>
      <c r="E38" t="s">
        <v>31</v>
      </c>
      <c r="G38" t="s">
        <v>32</v>
      </c>
      <c r="H38">
        <v>90</v>
      </c>
      <c r="I38" t="str">
        <f t="shared" si="0"/>
        <v>90</v>
      </c>
      <c r="J38" t="s">
        <v>33</v>
      </c>
      <c r="K38" t="s">
        <v>33</v>
      </c>
      <c r="L38">
        <v>7</v>
      </c>
      <c r="M38" t="s">
        <v>34</v>
      </c>
      <c r="N38" t="s">
        <v>35</v>
      </c>
      <c r="P38" t="s">
        <v>66</v>
      </c>
      <c r="Q38" t="s">
        <v>135</v>
      </c>
      <c r="R38" t="s">
        <v>37</v>
      </c>
      <c r="S38" t="s">
        <v>36</v>
      </c>
      <c r="T38" t="s">
        <v>38</v>
      </c>
      <c r="U38" t="s">
        <v>80</v>
      </c>
      <c r="V38" t="s">
        <v>248</v>
      </c>
      <c r="W38" t="s">
        <v>69</v>
      </c>
      <c r="X38" t="s">
        <v>41</v>
      </c>
      <c r="Y38" t="s">
        <v>36</v>
      </c>
      <c r="Z38" t="s">
        <v>145</v>
      </c>
      <c r="AC38" t="s">
        <v>145</v>
      </c>
      <c r="AF38" t="s">
        <v>66</v>
      </c>
      <c r="AG38" t="s">
        <v>249</v>
      </c>
      <c r="AH38" s="4"/>
      <c r="AI38" s="4"/>
      <c r="AJ38" s="4" t="s">
        <v>479</v>
      </c>
      <c r="AK38" s="4" t="s">
        <v>88</v>
      </c>
      <c r="AL38" s="4" t="s">
        <v>475</v>
      </c>
      <c r="AM38" s="4" t="s">
        <v>473</v>
      </c>
      <c r="AN38" s="4"/>
      <c r="AO38" s="4"/>
      <c r="AP38" s="4" t="s">
        <v>478</v>
      </c>
      <c r="AQ38" s="4"/>
      <c r="AR38" s="4"/>
      <c r="AS38" t="s">
        <v>44</v>
      </c>
      <c r="AT38" t="s">
        <v>45</v>
      </c>
      <c r="AU38" s="7" t="s">
        <v>250</v>
      </c>
      <c r="AX38" s="4" t="s">
        <v>497</v>
      </c>
      <c r="AY38" s="4" t="s">
        <v>283</v>
      </c>
      <c r="BA38" s="4" t="s">
        <v>498</v>
      </c>
      <c r="BC38" s="4" t="s">
        <v>189</v>
      </c>
      <c r="BE38" t="s">
        <v>251</v>
      </c>
      <c r="BF38" s="4"/>
      <c r="BG38" s="4" t="s">
        <v>284</v>
      </c>
      <c r="BH38" s="4"/>
      <c r="BI38" s="4"/>
      <c r="BJ38" s="4"/>
      <c r="BK38" s="4"/>
      <c r="BL38" s="4" t="s">
        <v>62</v>
      </c>
      <c r="BM38" s="4"/>
      <c r="BN38" s="4" t="s">
        <v>217</v>
      </c>
      <c r="BO38" s="4"/>
    </row>
    <row r="39" spans="1:68" s="19" customFormat="1">
      <c r="A39" s="19" t="s">
        <v>252</v>
      </c>
      <c r="B39" s="19">
        <v>2</v>
      </c>
      <c r="D39" s="19" t="s">
        <v>64</v>
      </c>
      <c r="E39" s="19" t="s">
        <v>31</v>
      </c>
      <c r="G39" s="19" t="s">
        <v>32</v>
      </c>
      <c r="H39" s="19">
        <v>75</v>
      </c>
      <c r="I39" s="19" t="str">
        <f t="shared" si="0"/>
        <v>75</v>
      </c>
      <c r="J39" s="19" t="s">
        <v>33</v>
      </c>
      <c r="K39" s="19" t="s">
        <v>33</v>
      </c>
      <c r="L39" s="19">
        <v>8</v>
      </c>
      <c r="M39" s="19" t="s">
        <v>34</v>
      </c>
      <c r="N39" s="19" t="s">
        <v>35</v>
      </c>
      <c r="P39" s="19" t="s">
        <v>66</v>
      </c>
      <c r="Q39" s="19" t="s">
        <v>253</v>
      </c>
      <c r="R39" s="19" t="s">
        <v>37</v>
      </c>
      <c r="S39" s="19" t="s">
        <v>36</v>
      </c>
      <c r="T39" s="19" t="s">
        <v>68</v>
      </c>
      <c r="W39" s="19" t="s">
        <v>41</v>
      </c>
      <c r="X39" s="19" t="s">
        <v>41</v>
      </c>
      <c r="Y39" s="19" t="s">
        <v>36</v>
      </c>
      <c r="Z39" s="19" t="s">
        <v>42</v>
      </c>
      <c r="AE39" s="19" t="s">
        <v>42</v>
      </c>
      <c r="AF39" s="19" t="s">
        <v>36</v>
      </c>
      <c r="AG39" s="19" t="s">
        <v>226</v>
      </c>
      <c r="AH39" s="21"/>
      <c r="AI39" s="21"/>
      <c r="AJ39" s="21"/>
      <c r="AK39" s="21"/>
      <c r="AL39" s="21"/>
      <c r="AM39" s="21"/>
      <c r="AN39" s="21"/>
      <c r="AO39" s="21"/>
      <c r="AP39" s="21"/>
      <c r="AQ39" s="21"/>
      <c r="AR39" s="21" t="s">
        <v>226</v>
      </c>
      <c r="AS39" s="19" t="s">
        <v>53</v>
      </c>
      <c r="AT39" s="19" t="s">
        <v>188</v>
      </c>
      <c r="AU39" s="20" t="s">
        <v>254</v>
      </c>
      <c r="AW39" s="21" t="s">
        <v>500</v>
      </c>
      <c r="AX39" s="21" t="s">
        <v>497</v>
      </c>
      <c r="AZ39" s="21"/>
      <c r="BA39" s="21" t="s">
        <v>498</v>
      </c>
      <c r="BC39" s="21"/>
      <c r="BD39" s="21"/>
      <c r="BE39" s="19" t="s">
        <v>255</v>
      </c>
      <c r="BF39" s="21"/>
      <c r="BG39" s="21" t="s">
        <v>284</v>
      </c>
      <c r="BH39" s="21" t="s">
        <v>366</v>
      </c>
      <c r="BI39" s="21"/>
      <c r="BJ39" s="21"/>
      <c r="BK39" s="21"/>
      <c r="BL39" s="21"/>
      <c r="BM39" s="21"/>
      <c r="BN39" s="21"/>
      <c r="BO39" s="21"/>
    </row>
    <row r="40" spans="1:68">
      <c r="A40" t="s">
        <v>256</v>
      </c>
      <c r="B40">
        <v>6</v>
      </c>
      <c r="D40" t="s">
        <v>148</v>
      </c>
      <c r="E40" t="s">
        <v>31</v>
      </c>
      <c r="G40" t="s">
        <v>32</v>
      </c>
      <c r="H40">
        <v>250</v>
      </c>
      <c r="I40" t="str">
        <f t="shared" si="0"/>
        <v>250</v>
      </c>
      <c r="J40" t="s">
        <v>33</v>
      </c>
      <c r="K40" t="s">
        <v>33</v>
      </c>
      <c r="L40">
        <v>8</v>
      </c>
      <c r="M40" t="s">
        <v>34</v>
      </c>
      <c r="N40" t="s">
        <v>65</v>
      </c>
      <c r="O40">
        <v>9</v>
      </c>
      <c r="P40" t="s">
        <v>36</v>
      </c>
      <c r="R40" t="s">
        <v>37</v>
      </c>
      <c r="S40" t="s">
        <v>36</v>
      </c>
      <c r="T40" t="s">
        <v>38</v>
      </c>
      <c r="U40" t="s">
        <v>80</v>
      </c>
      <c r="W40" t="s">
        <v>41</v>
      </c>
      <c r="X40" t="s">
        <v>41</v>
      </c>
      <c r="Y40" t="s">
        <v>36</v>
      </c>
      <c r="Z40" t="s">
        <v>42</v>
      </c>
      <c r="AE40" t="s">
        <v>42</v>
      </c>
      <c r="AF40" t="s">
        <v>36</v>
      </c>
      <c r="AG40" t="s">
        <v>176</v>
      </c>
      <c r="AH40" s="4"/>
      <c r="AI40" s="4"/>
      <c r="AJ40" s="4"/>
      <c r="AK40" s="4" t="s">
        <v>88</v>
      </c>
      <c r="AL40" s="4"/>
      <c r="AM40" s="4" t="s">
        <v>473</v>
      </c>
      <c r="AN40" s="4"/>
      <c r="AO40" s="4"/>
      <c r="AP40" s="4"/>
      <c r="AQ40" s="4"/>
      <c r="AR40" s="4"/>
      <c r="AS40" t="s">
        <v>53</v>
      </c>
      <c r="AT40" t="s">
        <v>45</v>
      </c>
      <c r="AU40" s="7" t="s">
        <v>76</v>
      </c>
      <c r="AV40" s="4" t="s">
        <v>76</v>
      </c>
      <c r="BE40" t="s">
        <v>62</v>
      </c>
      <c r="BF40" s="4"/>
      <c r="BG40" s="4"/>
      <c r="BH40" s="4"/>
      <c r="BI40" s="4"/>
      <c r="BJ40" s="4"/>
      <c r="BK40" s="4"/>
      <c r="BL40" s="4" t="s">
        <v>62</v>
      </c>
      <c r="BM40" s="4"/>
      <c r="BN40" s="4"/>
      <c r="BO40" s="4"/>
    </row>
    <row r="41" spans="1:68">
      <c r="A41" t="s">
        <v>258</v>
      </c>
      <c r="B41">
        <v>2</v>
      </c>
      <c r="D41" t="s">
        <v>64</v>
      </c>
      <c r="E41" t="s">
        <v>31</v>
      </c>
      <c r="G41" t="s">
        <v>32</v>
      </c>
      <c r="H41">
        <v>30</v>
      </c>
      <c r="I41" t="str">
        <f t="shared" si="0"/>
        <v>30</v>
      </c>
      <c r="J41" t="s">
        <v>33</v>
      </c>
      <c r="K41" t="s">
        <v>33</v>
      </c>
      <c r="L41">
        <v>3</v>
      </c>
      <c r="M41" t="s">
        <v>34</v>
      </c>
      <c r="N41" t="s">
        <v>35</v>
      </c>
      <c r="P41" t="s">
        <v>66</v>
      </c>
      <c r="Q41" t="s">
        <v>135</v>
      </c>
      <c r="R41" t="s">
        <v>37</v>
      </c>
      <c r="S41" t="s">
        <v>36</v>
      </c>
      <c r="T41" t="s">
        <v>38</v>
      </c>
      <c r="U41" t="s">
        <v>123</v>
      </c>
      <c r="V41" t="s">
        <v>68</v>
      </c>
      <c r="W41" t="s">
        <v>41</v>
      </c>
      <c r="X41" t="s">
        <v>41</v>
      </c>
      <c r="Y41" t="s">
        <v>36</v>
      </c>
      <c r="Z41" t="s">
        <v>42</v>
      </c>
      <c r="AE41" t="s">
        <v>42</v>
      </c>
      <c r="AF41" t="s">
        <v>36</v>
      </c>
      <c r="AG41" t="s">
        <v>88</v>
      </c>
      <c r="AH41" s="4"/>
      <c r="AI41" s="4"/>
      <c r="AJ41" s="4"/>
      <c r="AK41" s="4" t="s">
        <v>88</v>
      </c>
      <c r="AL41" s="4"/>
      <c r="AM41" s="4"/>
      <c r="AN41" s="4"/>
      <c r="AO41" s="4"/>
      <c r="AP41" s="4"/>
      <c r="AQ41" s="4"/>
      <c r="AR41" s="4"/>
      <c r="AS41" t="s">
        <v>53</v>
      </c>
      <c r="AT41" t="s">
        <v>45</v>
      </c>
      <c r="AU41" s="7" t="s">
        <v>125</v>
      </c>
      <c r="AV41" s="4" t="s">
        <v>76</v>
      </c>
      <c r="AY41" s="4" t="s">
        <v>283</v>
      </c>
      <c r="BC41" s="4" t="s">
        <v>189</v>
      </c>
      <c r="BE41" t="s">
        <v>62</v>
      </c>
      <c r="BF41" s="4"/>
      <c r="BG41" s="4"/>
      <c r="BH41" s="4"/>
      <c r="BI41" s="4"/>
      <c r="BJ41" s="4"/>
      <c r="BK41" s="4"/>
      <c r="BL41" s="4" t="s">
        <v>62</v>
      </c>
      <c r="BM41" s="4"/>
      <c r="BN41" s="4"/>
      <c r="BO41" s="4"/>
    </row>
    <row r="42" spans="1:68">
      <c r="A42" t="s">
        <v>259</v>
      </c>
      <c r="B42">
        <v>2</v>
      </c>
      <c r="D42" t="s">
        <v>64</v>
      </c>
      <c r="E42" t="s">
        <v>106</v>
      </c>
      <c r="G42" t="s">
        <v>58</v>
      </c>
      <c r="H42">
        <v>35</v>
      </c>
      <c r="I42" t="str">
        <f t="shared" si="0"/>
        <v>35</v>
      </c>
      <c r="J42" t="s">
        <v>33</v>
      </c>
      <c r="K42" t="s">
        <v>33</v>
      </c>
      <c r="L42">
        <v>5</v>
      </c>
      <c r="M42" t="s">
        <v>34</v>
      </c>
      <c r="N42" t="s">
        <v>65</v>
      </c>
      <c r="O42">
        <v>7</v>
      </c>
      <c r="P42" t="s">
        <v>66</v>
      </c>
      <c r="Q42" t="s">
        <v>135</v>
      </c>
      <c r="R42" t="s">
        <v>37</v>
      </c>
      <c r="S42" t="s">
        <v>36</v>
      </c>
      <c r="T42" t="s">
        <v>38</v>
      </c>
      <c r="U42" t="s">
        <v>123</v>
      </c>
      <c r="V42" t="s">
        <v>261</v>
      </c>
      <c r="W42" t="s">
        <v>41</v>
      </c>
      <c r="X42" t="s">
        <v>41</v>
      </c>
      <c r="Y42" t="s">
        <v>36</v>
      </c>
      <c r="Z42" t="s">
        <v>42</v>
      </c>
      <c r="AE42" t="s">
        <v>42</v>
      </c>
      <c r="AF42" t="s">
        <v>36</v>
      </c>
      <c r="AG42" t="s">
        <v>93</v>
      </c>
      <c r="AH42" s="4"/>
      <c r="AI42" s="4"/>
      <c r="AJ42" s="4"/>
      <c r="AK42" s="4" t="s">
        <v>88</v>
      </c>
      <c r="AL42" s="4"/>
      <c r="AM42" s="4" t="s">
        <v>473</v>
      </c>
      <c r="AN42" s="4"/>
      <c r="AO42" s="4"/>
      <c r="AP42" s="4"/>
      <c r="AQ42" s="4"/>
      <c r="AR42" s="4"/>
      <c r="AS42" t="s">
        <v>44</v>
      </c>
      <c r="AT42" t="s">
        <v>45</v>
      </c>
      <c r="AU42" s="7" t="s">
        <v>46</v>
      </c>
      <c r="AV42" s="4" t="s">
        <v>76</v>
      </c>
      <c r="AX42" s="4" t="s">
        <v>497</v>
      </c>
      <c r="AY42" s="4" t="s">
        <v>283</v>
      </c>
      <c r="BC42" s="4" t="s">
        <v>189</v>
      </c>
      <c r="BE42" t="s">
        <v>84</v>
      </c>
      <c r="BF42" s="4"/>
      <c r="BG42" s="4"/>
      <c r="BH42" s="4"/>
      <c r="BI42" s="4"/>
      <c r="BJ42" s="4"/>
      <c r="BK42" s="4" t="s">
        <v>232</v>
      </c>
      <c r="BL42" s="4" t="s">
        <v>62</v>
      </c>
      <c r="BM42" s="4"/>
      <c r="BN42" s="4" t="s">
        <v>217</v>
      </c>
      <c r="BO42" s="4"/>
    </row>
    <row r="43" spans="1:68">
      <c r="A43" t="s">
        <v>262</v>
      </c>
      <c r="B43">
        <v>6</v>
      </c>
      <c r="D43" t="s">
        <v>148</v>
      </c>
      <c r="E43" t="s">
        <v>31</v>
      </c>
      <c r="G43" t="s">
        <v>58</v>
      </c>
      <c r="H43">
        <v>20</v>
      </c>
      <c r="I43" t="str">
        <f t="shared" si="0"/>
        <v>20</v>
      </c>
      <c r="J43" t="s">
        <v>33</v>
      </c>
      <c r="K43" t="s">
        <v>59</v>
      </c>
      <c r="P43" t="s">
        <v>36</v>
      </c>
      <c r="R43" t="s">
        <v>37</v>
      </c>
      <c r="S43" t="s">
        <v>36</v>
      </c>
      <c r="T43" t="s">
        <v>38</v>
      </c>
      <c r="U43" t="s">
        <v>80</v>
      </c>
      <c r="W43" t="s">
        <v>69</v>
      </c>
      <c r="X43" t="s">
        <v>41</v>
      </c>
      <c r="Y43" t="s">
        <v>36</v>
      </c>
      <c r="Z43" t="s">
        <v>42</v>
      </c>
      <c r="AE43" t="s">
        <v>42</v>
      </c>
      <c r="AF43" t="s">
        <v>36</v>
      </c>
      <c r="AG43" t="s">
        <v>264</v>
      </c>
      <c r="AH43" s="4"/>
      <c r="AI43" s="4"/>
      <c r="AJ43" s="4"/>
      <c r="AK43" s="4" t="s">
        <v>88</v>
      </c>
      <c r="AL43" s="4"/>
      <c r="AM43" s="4"/>
      <c r="AN43" s="4" t="s">
        <v>476</v>
      </c>
      <c r="AO43" s="4"/>
      <c r="AP43" s="4"/>
      <c r="AQ43" s="4"/>
      <c r="AR43" s="4"/>
      <c r="AS43" t="s">
        <v>44</v>
      </c>
      <c r="AT43" t="s">
        <v>45</v>
      </c>
      <c r="AU43" s="7" t="s">
        <v>265</v>
      </c>
      <c r="AW43" s="4" t="s">
        <v>500</v>
      </c>
      <c r="AX43" s="4" t="s">
        <v>497</v>
      </c>
      <c r="AY43" s="4" t="s">
        <v>283</v>
      </c>
      <c r="AZ43" s="4" t="s">
        <v>216</v>
      </c>
      <c r="BA43" s="4" t="s">
        <v>498</v>
      </c>
      <c r="BB43" s="4" t="s">
        <v>499</v>
      </c>
      <c r="BE43" t="s">
        <v>266</v>
      </c>
      <c r="BF43" s="4"/>
      <c r="BG43" s="4"/>
      <c r="BH43" s="4"/>
      <c r="BI43" s="4"/>
      <c r="BJ43" s="4"/>
      <c r="BK43" s="4" t="s">
        <v>232</v>
      </c>
      <c r="BL43" s="4" t="s">
        <v>62</v>
      </c>
      <c r="BM43" s="4" t="s">
        <v>167</v>
      </c>
      <c r="BN43" s="4" t="s">
        <v>217</v>
      </c>
      <c r="BO43" s="4"/>
    </row>
    <row r="44" spans="1:68">
      <c r="A44" t="s">
        <v>267</v>
      </c>
      <c r="B44">
        <v>4</v>
      </c>
      <c r="D44" t="s">
        <v>86</v>
      </c>
      <c r="E44" t="s">
        <v>57</v>
      </c>
      <c r="G44" t="s">
        <v>32</v>
      </c>
      <c r="H44">
        <v>15</v>
      </c>
      <c r="I44" t="str">
        <f t="shared" si="0"/>
        <v>15</v>
      </c>
      <c r="J44" t="s">
        <v>59</v>
      </c>
      <c r="K44" t="s">
        <v>59</v>
      </c>
      <c r="P44" t="s">
        <v>36</v>
      </c>
      <c r="R44" t="s">
        <v>37</v>
      </c>
      <c r="S44" t="s">
        <v>36</v>
      </c>
      <c r="T44" t="s">
        <v>50</v>
      </c>
      <c r="W44" t="s">
        <v>41</v>
      </c>
      <c r="X44" t="s">
        <v>41</v>
      </c>
      <c r="Y44" t="s">
        <v>36</v>
      </c>
      <c r="Z44" t="s">
        <v>42</v>
      </c>
      <c r="AE44" t="s">
        <v>42</v>
      </c>
      <c r="AF44" t="s">
        <v>36</v>
      </c>
      <c r="AG44" t="s">
        <v>101</v>
      </c>
      <c r="AH44" s="4" t="s">
        <v>109</v>
      </c>
      <c r="AI44" s="4" t="s">
        <v>60</v>
      </c>
      <c r="AJ44" s="4"/>
      <c r="AK44" s="4" t="s">
        <v>88</v>
      </c>
      <c r="AL44" s="4"/>
      <c r="AM44" s="4" t="s">
        <v>473</v>
      </c>
      <c r="AN44" s="4" t="s">
        <v>476</v>
      </c>
      <c r="AO44" s="4"/>
      <c r="AP44" s="4"/>
      <c r="AQ44" s="4"/>
      <c r="AR44" s="4"/>
      <c r="AS44" t="s">
        <v>53</v>
      </c>
      <c r="AT44" t="s">
        <v>45</v>
      </c>
      <c r="AU44" s="7" t="s">
        <v>269</v>
      </c>
      <c r="AV44" s="4" t="s">
        <v>76</v>
      </c>
      <c r="AW44" s="4" t="s">
        <v>500</v>
      </c>
      <c r="BC44" s="4" t="s">
        <v>189</v>
      </c>
      <c r="BE44" t="s">
        <v>270</v>
      </c>
      <c r="BF44" s="4" t="s">
        <v>160</v>
      </c>
      <c r="BG44" s="4"/>
      <c r="BH44" s="4"/>
      <c r="BI44" s="4"/>
      <c r="BJ44" s="4"/>
      <c r="BK44" s="4"/>
      <c r="BL44" s="4"/>
      <c r="BM44" s="4"/>
      <c r="BN44" s="4" t="s">
        <v>217</v>
      </c>
      <c r="BO44" s="4"/>
    </row>
    <row r="45" spans="1:68">
      <c r="A45" t="s">
        <v>271</v>
      </c>
      <c r="B45">
        <v>2</v>
      </c>
      <c r="D45" t="s">
        <v>64</v>
      </c>
      <c r="E45" t="s">
        <v>31</v>
      </c>
      <c r="G45" t="s">
        <v>74</v>
      </c>
      <c r="H45">
        <v>85</v>
      </c>
      <c r="I45" t="str">
        <f t="shared" si="0"/>
        <v>85</v>
      </c>
      <c r="J45" t="s">
        <v>33</v>
      </c>
      <c r="K45" t="s">
        <v>33</v>
      </c>
      <c r="L45">
        <v>3</v>
      </c>
      <c r="M45" t="s">
        <v>34</v>
      </c>
      <c r="N45" t="s">
        <v>35</v>
      </c>
      <c r="P45" t="s">
        <v>36</v>
      </c>
      <c r="R45" t="s">
        <v>37</v>
      </c>
      <c r="S45" t="s">
        <v>66</v>
      </c>
      <c r="T45" t="s">
        <v>50</v>
      </c>
      <c r="W45" t="s">
        <v>69</v>
      </c>
      <c r="X45" t="s">
        <v>69</v>
      </c>
      <c r="Y45" t="s">
        <v>36</v>
      </c>
      <c r="Z45" t="s">
        <v>273</v>
      </c>
      <c r="AA45" t="s">
        <v>51</v>
      </c>
      <c r="AC45" t="s">
        <v>145</v>
      </c>
      <c r="AF45" t="s">
        <v>66</v>
      </c>
      <c r="AG45" t="s">
        <v>43</v>
      </c>
      <c r="AH45" s="4" t="s">
        <v>109</v>
      </c>
      <c r="AI45" s="4" t="s">
        <v>60</v>
      </c>
      <c r="AJ45" s="4"/>
      <c r="AK45" s="4" t="s">
        <v>88</v>
      </c>
      <c r="AL45" s="4"/>
      <c r="AM45" s="4" t="s">
        <v>473</v>
      </c>
      <c r="AN45" s="4"/>
      <c r="AO45" s="4"/>
      <c r="AP45" s="4"/>
      <c r="AQ45" s="4"/>
      <c r="AR45" s="4"/>
      <c r="AS45" t="s">
        <v>44</v>
      </c>
      <c r="AT45" t="s">
        <v>45</v>
      </c>
      <c r="AU45" s="7" t="s">
        <v>274</v>
      </c>
      <c r="AV45" s="4" t="s">
        <v>76</v>
      </c>
      <c r="AW45" s="4" t="s">
        <v>500</v>
      </c>
      <c r="AY45" s="4" t="s">
        <v>283</v>
      </c>
      <c r="BA45" s="4" t="s">
        <v>498</v>
      </c>
      <c r="BB45" s="4" t="s">
        <v>499</v>
      </c>
      <c r="BC45" s="4" t="s">
        <v>189</v>
      </c>
      <c r="BE45" t="s">
        <v>275</v>
      </c>
      <c r="BF45" s="4"/>
      <c r="BG45" s="4"/>
      <c r="BH45" s="4"/>
      <c r="BI45" s="4"/>
      <c r="BJ45" s="4" t="s">
        <v>504</v>
      </c>
      <c r="BK45" s="4"/>
      <c r="BL45" s="4" t="s">
        <v>62</v>
      </c>
      <c r="BM45" s="4"/>
      <c r="BN45" s="4"/>
      <c r="BO45" s="4"/>
    </row>
    <row r="46" spans="1:68">
      <c r="A46" t="s">
        <v>276</v>
      </c>
      <c r="B46">
        <v>2</v>
      </c>
      <c r="D46" t="s">
        <v>64</v>
      </c>
      <c r="E46" t="s">
        <v>31</v>
      </c>
      <c r="G46" t="s">
        <v>32</v>
      </c>
      <c r="H46">
        <v>50</v>
      </c>
      <c r="I46" t="str">
        <f t="shared" si="0"/>
        <v>50</v>
      </c>
      <c r="J46" t="s">
        <v>33</v>
      </c>
      <c r="K46" t="s">
        <v>33</v>
      </c>
      <c r="L46">
        <v>7</v>
      </c>
      <c r="M46" t="s">
        <v>34</v>
      </c>
      <c r="N46" t="s">
        <v>35</v>
      </c>
      <c r="P46" t="s">
        <v>36</v>
      </c>
      <c r="R46" t="s">
        <v>37</v>
      </c>
      <c r="S46" t="s">
        <v>66</v>
      </c>
      <c r="T46" t="s">
        <v>38</v>
      </c>
      <c r="U46" t="s">
        <v>39</v>
      </c>
      <c r="V46" t="s">
        <v>277</v>
      </c>
      <c r="W46" t="s">
        <v>69</v>
      </c>
      <c r="X46" t="s">
        <v>41</v>
      </c>
      <c r="Y46" t="s">
        <v>36</v>
      </c>
      <c r="Z46" t="s">
        <v>145</v>
      </c>
      <c r="AC46" t="s">
        <v>145</v>
      </c>
      <c r="AF46" t="s">
        <v>66</v>
      </c>
      <c r="AG46" t="s">
        <v>205</v>
      </c>
      <c r="AH46" s="4" t="s">
        <v>109</v>
      </c>
      <c r="AI46" s="4"/>
      <c r="AJ46" s="4"/>
      <c r="AK46" s="4" t="s">
        <v>88</v>
      </c>
      <c r="AL46" s="4"/>
      <c r="AM46" s="4" t="s">
        <v>473</v>
      </c>
      <c r="AN46" s="4" t="s">
        <v>476</v>
      </c>
      <c r="AO46" s="4"/>
      <c r="AP46" s="4"/>
      <c r="AQ46" s="4"/>
      <c r="AR46" s="4"/>
      <c r="AS46" t="s">
        <v>53</v>
      </c>
      <c r="AT46" t="s">
        <v>45</v>
      </c>
      <c r="AU46" s="7" t="s">
        <v>278</v>
      </c>
      <c r="AV46" s="4" t="s">
        <v>76</v>
      </c>
      <c r="AX46" s="4" t="s">
        <v>497</v>
      </c>
      <c r="AZ46" s="4" t="s">
        <v>216</v>
      </c>
      <c r="BC46" s="4" t="s">
        <v>189</v>
      </c>
      <c r="BE46" t="s">
        <v>279</v>
      </c>
      <c r="BF46" s="4"/>
      <c r="BG46" s="4"/>
      <c r="BH46" s="4"/>
      <c r="BI46" s="4"/>
      <c r="BJ46" s="4" t="s">
        <v>504</v>
      </c>
      <c r="BK46" s="4"/>
      <c r="BL46" s="4" t="s">
        <v>62</v>
      </c>
      <c r="BM46" s="4"/>
      <c r="BN46" s="4" t="s">
        <v>217</v>
      </c>
      <c r="BO46" s="4"/>
      <c r="BP46" t="s">
        <v>280</v>
      </c>
    </row>
    <row r="47" spans="1:68">
      <c r="A47" t="s">
        <v>281</v>
      </c>
      <c r="B47">
        <v>8</v>
      </c>
      <c r="D47" t="s">
        <v>240</v>
      </c>
      <c r="E47" t="s">
        <v>31</v>
      </c>
      <c r="G47" t="s">
        <v>32</v>
      </c>
      <c r="H47">
        <v>70</v>
      </c>
      <c r="I47" t="str">
        <f t="shared" si="0"/>
        <v>70</v>
      </c>
      <c r="J47" t="s">
        <v>33</v>
      </c>
      <c r="K47" t="s">
        <v>33</v>
      </c>
      <c r="L47">
        <v>3</v>
      </c>
      <c r="M47" t="s">
        <v>99</v>
      </c>
      <c r="N47" t="s">
        <v>65</v>
      </c>
      <c r="O47">
        <v>3</v>
      </c>
      <c r="P47" t="s">
        <v>36</v>
      </c>
      <c r="R47" t="s">
        <v>37</v>
      </c>
      <c r="S47" t="s">
        <v>36</v>
      </c>
      <c r="T47" t="s">
        <v>38</v>
      </c>
      <c r="U47" t="s">
        <v>123</v>
      </c>
      <c r="W47" t="s">
        <v>41</v>
      </c>
      <c r="X47" t="s">
        <v>41</v>
      </c>
      <c r="Y47" t="s">
        <v>36</v>
      </c>
      <c r="Z47" t="s">
        <v>42</v>
      </c>
      <c r="AE47" t="s">
        <v>42</v>
      </c>
      <c r="AF47" t="s">
        <v>36</v>
      </c>
      <c r="AG47" t="s">
        <v>101</v>
      </c>
      <c r="AH47" s="4" t="s">
        <v>109</v>
      </c>
      <c r="AI47" s="4" t="s">
        <v>60</v>
      </c>
      <c r="AJ47" s="4"/>
      <c r="AK47" s="4" t="s">
        <v>88</v>
      </c>
      <c r="AL47" s="4"/>
      <c r="AM47" s="4" t="s">
        <v>473</v>
      </c>
      <c r="AN47" s="4" t="s">
        <v>476</v>
      </c>
      <c r="AO47" s="4"/>
      <c r="AP47" s="4"/>
      <c r="AQ47" s="4"/>
      <c r="AR47" s="4"/>
      <c r="AS47" t="s">
        <v>44</v>
      </c>
      <c r="AT47" t="s">
        <v>54</v>
      </c>
      <c r="AU47" s="7" t="s">
        <v>199</v>
      </c>
      <c r="AV47" s="4" t="s">
        <v>76</v>
      </c>
      <c r="AW47" s="4" t="s">
        <v>500</v>
      </c>
      <c r="AX47" s="4" t="s">
        <v>497</v>
      </c>
      <c r="AY47" s="4" t="s">
        <v>283</v>
      </c>
      <c r="BA47" s="4" t="s">
        <v>498</v>
      </c>
      <c r="BB47" s="4" t="s">
        <v>499</v>
      </c>
      <c r="BC47" s="4" t="s">
        <v>189</v>
      </c>
      <c r="BE47" t="s">
        <v>62</v>
      </c>
      <c r="BF47" s="4"/>
      <c r="BG47" s="4"/>
      <c r="BH47" s="4"/>
      <c r="BI47" s="4"/>
      <c r="BJ47" s="4"/>
      <c r="BK47" s="4"/>
      <c r="BL47" s="4" t="s">
        <v>62</v>
      </c>
      <c r="BM47" s="4"/>
      <c r="BN47" s="4"/>
      <c r="BO47" s="4"/>
    </row>
    <row r="48" spans="1:68">
      <c r="A48" t="s">
        <v>282</v>
      </c>
      <c r="B48">
        <v>13</v>
      </c>
      <c r="D48" t="s">
        <v>226</v>
      </c>
      <c r="E48" t="s">
        <v>98</v>
      </c>
      <c r="G48" t="s">
        <v>32</v>
      </c>
      <c r="H48">
        <v>50</v>
      </c>
      <c r="I48" t="str">
        <f t="shared" si="0"/>
        <v>50</v>
      </c>
      <c r="J48" t="s">
        <v>33</v>
      </c>
      <c r="K48" t="s">
        <v>33</v>
      </c>
      <c r="M48" t="s">
        <v>99</v>
      </c>
      <c r="N48" t="s">
        <v>35</v>
      </c>
      <c r="P48" t="s">
        <v>66</v>
      </c>
      <c r="R48" t="s">
        <v>37</v>
      </c>
      <c r="S48" t="s">
        <v>36</v>
      </c>
      <c r="T48" t="s">
        <v>50</v>
      </c>
      <c r="W48" t="s">
        <v>69</v>
      </c>
      <c r="X48" t="s">
        <v>69</v>
      </c>
      <c r="Y48" t="s">
        <v>36</v>
      </c>
      <c r="Z48" t="s">
        <v>51</v>
      </c>
      <c r="AA48" t="s">
        <v>51</v>
      </c>
      <c r="AF48" t="s">
        <v>36</v>
      </c>
      <c r="AG48" t="s">
        <v>88</v>
      </c>
      <c r="AH48" s="4"/>
      <c r="AI48" s="4"/>
      <c r="AJ48" s="4"/>
      <c r="AK48" s="4" t="s">
        <v>88</v>
      </c>
      <c r="AL48" s="4"/>
      <c r="AM48" s="4"/>
      <c r="AN48" s="4"/>
      <c r="AO48" s="4"/>
      <c r="AP48" s="4"/>
      <c r="AQ48" s="4"/>
      <c r="AR48" s="4"/>
      <c r="AS48" t="s">
        <v>44</v>
      </c>
      <c r="AT48" t="s">
        <v>45</v>
      </c>
      <c r="AU48" s="7" t="s">
        <v>283</v>
      </c>
      <c r="AY48" s="4" t="s">
        <v>283</v>
      </c>
      <c r="BE48" t="s">
        <v>284</v>
      </c>
      <c r="BF48" s="4"/>
      <c r="BG48" s="4" t="s">
        <v>284</v>
      </c>
      <c r="BH48" s="4"/>
      <c r="BI48" s="4"/>
      <c r="BJ48" s="4"/>
      <c r="BK48" s="4"/>
      <c r="BL48" s="4"/>
      <c r="BM48" s="4"/>
      <c r="BN48" s="4"/>
      <c r="BO48" s="4"/>
    </row>
    <row r="49" spans="1:67">
      <c r="A49" t="s">
        <v>285</v>
      </c>
      <c r="B49">
        <v>9</v>
      </c>
      <c r="D49" t="s">
        <v>286</v>
      </c>
      <c r="E49" t="s">
        <v>31</v>
      </c>
      <c r="G49" t="s">
        <v>58</v>
      </c>
      <c r="H49">
        <v>90</v>
      </c>
      <c r="I49" t="str">
        <f t="shared" si="0"/>
        <v>90</v>
      </c>
      <c r="J49" t="s">
        <v>33</v>
      </c>
      <c r="K49" t="s">
        <v>33</v>
      </c>
      <c r="L49">
        <v>3</v>
      </c>
      <c r="M49" t="s">
        <v>34</v>
      </c>
      <c r="N49" t="s">
        <v>35</v>
      </c>
      <c r="P49" t="s">
        <v>66</v>
      </c>
      <c r="Q49" t="s">
        <v>287</v>
      </c>
      <c r="R49" t="s">
        <v>37</v>
      </c>
      <c r="S49" t="s">
        <v>36</v>
      </c>
      <c r="T49" t="s">
        <v>38</v>
      </c>
      <c r="U49" t="s">
        <v>123</v>
      </c>
      <c r="V49" t="s">
        <v>288</v>
      </c>
      <c r="W49" t="s">
        <v>69</v>
      </c>
      <c r="X49" t="s">
        <v>41</v>
      </c>
      <c r="Y49" t="s">
        <v>36</v>
      </c>
      <c r="Z49" t="s">
        <v>51</v>
      </c>
      <c r="AA49" t="s">
        <v>51</v>
      </c>
      <c r="AF49" t="s">
        <v>36</v>
      </c>
      <c r="AG49" t="s">
        <v>93</v>
      </c>
      <c r="AH49" s="4"/>
      <c r="AI49" s="4"/>
      <c r="AJ49" s="4"/>
      <c r="AK49" s="4" t="s">
        <v>88</v>
      </c>
      <c r="AL49" s="4"/>
      <c r="AM49" s="4" t="s">
        <v>473</v>
      </c>
      <c r="AN49" s="4" t="s">
        <v>476</v>
      </c>
      <c r="AO49" s="4"/>
      <c r="AP49" s="4"/>
      <c r="AQ49" s="4"/>
      <c r="AR49" s="4"/>
      <c r="AS49" t="s">
        <v>44</v>
      </c>
      <c r="AT49" t="s">
        <v>45</v>
      </c>
      <c r="AU49" s="7" t="s">
        <v>76</v>
      </c>
      <c r="AV49" s="4" t="s">
        <v>76</v>
      </c>
      <c r="BE49" t="s">
        <v>289</v>
      </c>
      <c r="BF49" s="4"/>
      <c r="BG49" s="4"/>
      <c r="BH49" s="4"/>
      <c r="BI49" s="4" t="s">
        <v>237</v>
      </c>
      <c r="BJ49" s="4"/>
      <c r="BK49" s="4" t="s">
        <v>232</v>
      </c>
      <c r="BL49" s="4"/>
      <c r="BM49" s="4"/>
      <c r="BN49" s="4"/>
      <c r="BO49" s="4"/>
    </row>
    <row r="50" spans="1:67">
      <c r="A50" t="s">
        <v>290</v>
      </c>
      <c r="B50">
        <v>4</v>
      </c>
      <c r="D50" t="s">
        <v>86</v>
      </c>
      <c r="E50" t="s">
        <v>106</v>
      </c>
      <c r="G50" t="s">
        <v>58</v>
      </c>
      <c r="H50" s="3" t="s">
        <v>437</v>
      </c>
      <c r="I50" t="str">
        <f>LEFT(H50,LENB(DBCS(H50))-LENB(H50))</f>
        <v>26</v>
      </c>
      <c r="J50" t="s">
        <v>33</v>
      </c>
      <c r="K50" t="s">
        <v>33</v>
      </c>
      <c r="L50">
        <v>5</v>
      </c>
      <c r="M50" t="s">
        <v>34</v>
      </c>
      <c r="N50" t="s">
        <v>35</v>
      </c>
      <c r="P50" t="s">
        <v>66</v>
      </c>
      <c r="Q50" t="s">
        <v>292</v>
      </c>
      <c r="R50" t="s">
        <v>108</v>
      </c>
      <c r="S50" t="s">
        <v>36</v>
      </c>
      <c r="T50" t="s">
        <v>38</v>
      </c>
      <c r="U50" t="s">
        <v>80</v>
      </c>
      <c r="V50" t="s">
        <v>293</v>
      </c>
      <c r="W50" t="s">
        <v>41</v>
      </c>
      <c r="X50" t="s">
        <v>41</v>
      </c>
      <c r="Y50" t="s">
        <v>36</v>
      </c>
      <c r="Z50" t="s">
        <v>42</v>
      </c>
      <c r="AE50" t="s">
        <v>42</v>
      </c>
      <c r="AF50" t="s">
        <v>36</v>
      </c>
      <c r="AG50" t="s">
        <v>109</v>
      </c>
      <c r="AH50" s="4" t="s">
        <v>109</v>
      </c>
      <c r="AI50" s="4"/>
      <c r="AJ50" s="4"/>
      <c r="AK50" s="4"/>
      <c r="AL50" s="4"/>
      <c r="AM50" s="4"/>
      <c r="AN50" s="4"/>
      <c r="AO50" s="4"/>
      <c r="AP50" s="4"/>
      <c r="AQ50" s="4"/>
      <c r="AR50" s="4"/>
      <c r="AS50" t="s">
        <v>53</v>
      </c>
      <c r="AT50" t="s">
        <v>45</v>
      </c>
      <c r="AU50" s="7" t="s">
        <v>216</v>
      </c>
      <c r="AZ50" s="4" t="s">
        <v>216</v>
      </c>
      <c r="BE50" t="s">
        <v>294</v>
      </c>
      <c r="BF50" s="4"/>
      <c r="BG50" s="4" t="s">
        <v>284</v>
      </c>
      <c r="BH50" s="4"/>
      <c r="BI50" s="4"/>
      <c r="BJ50" s="4" t="s">
        <v>504</v>
      </c>
      <c r="BK50" s="4"/>
      <c r="BL50" s="4"/>
      <c r="BM50" s="4"/>
      <c r="BN50" s="4"/>
      <c r="BO50" s="4"/>
    </row>
    <row r="51" spans="1:67">
      <c r="A51" t="s">
        <v>295</v>
      </c>
      <c r="B51">
        <v>2</v>
      </c>
      <c r="D51" t="s">
        <v>64</v>
      </c>
      <c r="E51" t="s">
        <v>106</v>
      </c>
      <c r="G51" t="s">
        <v>32</v>
      </c>
      <c r="H51" s="3" t="s">
        <v>438</v>
      </c>
      <c r="I51" t="str">
        <f t="shared" ref="I51:I55" si="1">LEFT(H51,LENB(DBCS(H51))-LENB(H51))</f>
        <v>21</v>
      </c>
      <c r="J51" t="s">
        <v>33</v>
      </c>
      <c r="K51" t="s">
        <v>33</v>
      </c>
      <c r="L51">
        <v>8</v>
      </c>
      <c r="M51" t="s">
        <v>99</v>
      </c>
      <c r="N51" t="s">
        <v>35</v>
      </c>
      <c r="P51" t="s">
        <v>66</v>
      </c>
      <c r="R51" t="s">
        <v>37</v>
      </c>
      <c r="S51" t="s">
        <v>36</v>
      </c>
      <c r="T51" t="s">
        <v>68</v>
      </c>
      <c r="W51" t="s">
        <v>41</v>
      </c>
      <c r="X51" t="s">
        <v>41</v>
      </c>
      <c r="Y51" t="s">
        <v>36</v>
      </c>
      <c r="Z51" t="s">
        <v>42</v>
      </c>
      <c r="AE51" t="s">
        <v>42</v>
      </c>
      <c r="AF51" t="s">
        <v>36</v>
      </c>
      <c r="AG51" t="s">
        <v>75</v>
      </c>
      <c r="AH51" s="4"/>
      <c r="AI51" s="4"/>
      <c r="AJ51" s="4"/>
      <c r="AK51" s="4"/>
      <c r="AL51" s="4"/>
      <c r="AM51" s="4"/>
      <c r="AN51" s="4"/>
      <c r="AO51" s="4"/>
      <c r="AP51" s="4"/>
      <c r="AQ51" s="4" t="s">
        <v>75</v>
      </c>
      <c r="AR51" s="4"/>
      <c r="AS51" t="s">
        <v>53</v>
      </c>
      <c r="AT51" t="s">
        <v>54</v>
      </c>
      <c r="AU51" s="7" t="s">
        <v>76</v>
      </c>
      <c r="AV51" s="4" t="s">
        <v>76</v>
      </c>
      <c r="BE51" t="s">
        <v>62</v>
      </c>
      <c r="BF51" s="4"/>
      <c r="BG51" s="4"/>
      <c r="BH51" s="4"/>
      <c r="BI51" s="4"/>
      <c r="BJ51" s="4"/>
      <c r="BK51" s="4"/>
      <c r="BL51" s="4" t="s">
        <v>62</v>
      </c>
      <c r="BM51" s="4"/>
      <c r="BN51" s="4"/>
      <c r="BO51" s="4"/>
    </row>
    <row r="52" spans="1:67">
      <c r="A52" t="s">
        <v>296</v>
      </c>
      <c r="B52">
        <v>1</v>
      </c>
      <c r="D52" t="s">
        <v>208</v>
      </c>
      <c r="E52" t="s">
        <v>297</v>
      </c>
      <c r="G52" t="s">
        <v>32</v>
      </c>
      <c r="H52" s="3" t="s">
        <v>439</v>
      </c>
      <c r="I52" t="str">
        <f t="shared" si="1"/>
        <v>90</v>
      </c>
      <c r="J52" t="s">
        <v>33</v>
      </c>
      <c r="K52" t="s">
        <v>33</v>
      </c>
      <c r="L52">
        <v>10</v>
      </c>
      <c r="M52" t="s">
        <v>99</v>
      </c>
      <c r="N52" t="s">
        <v>65</v>
      </c>
      <c r="O52">
        <v>2</v>
      </c>
      <c r="P52" t="s">
        <v>66</v>
      </c>
      <c r="Q52" t="s">
        <v>298</v>
      </c>
      <c r="R52" t="s">
        <v>37</v>
      </c>
      <c r="S52" t="s">
        <v>66</v>
      </c>
      <c r="T52" t="s">
        <v>38</v>
      </c>
      <c r="U52" t="s">
        <v>80</v>
      </c>
      <c r="V52" t="s">
        <v>299</v>
      </c>
      <c r="W52" t="s">
        <v>41</v>
      </c>
      <c r="X52" t="s">
        <v>41</v>
      </c>
      <c r="Y52" t="s">
        <v>36</v>
      </c>
      <c r="Z52" t="s">
        <v>42</v>
      </c>
      <c r="AE52" t="s">
        <v>42</v>
      </c>
      <c r="AF52" t="s">
        <v>36</v>
      </c>
      <c r="AG52" t="s">
        <v>300</v>
      </c>
      <c r="AH52" s="4" t="s">
        <v>109</v>
      </c>
      <c r="AI52" s="4"/>
      <c r="AJ52" s="4"/>
      <c r="AK52" s="4" t="s">
        <v>88</v>
      </c>
      <c r="AL52" s="4"/>
      <c r="AM52" s="4"/>
      <c r="AN52" s="4"/>
      <c r="AO52" s="4"/>
      <c r="AP52" s="4"/>
      <c r="AQ52" s="4"/>
      <c r="AR52" s="4"/>
      <c r="AS52" t="s">
        <v>53</v>
      </c>
      <c r="AT52" t="s">
        <v>45</v>
      </c>
      <c r="AU52" s="7" t="s">
        <v>226</v>
      </c>
      <c r="BD52" s="4" t="s">
        <v>226</v>
      </c>
      <c r="BE52" t="s">
        <v>502</v>
      </c>
      <c r="BF52" s="4"/>
      <c r="BG52" s="4"/>
      <c r="BH52" s="4"/>
      <c r="BI52" s="4"/>
      <c r="BJ52" s="4"/>
      <c r="BK52" s="4"/>
      <c r="BL52" s="4"/>
      <c r="BM52" s="4"/>
      <c r="BN52" s="4"/>
      <c r="BO52" s="4" t="s">
        <v>501</v>
      </c>
    </row>
    <row r="53" spans="1:67">
      <c r="A53" t="s">
        <v>301</v>
      </c>
      <c r="B53">
        <v>2</v>
      </c>
      <c r="D53" t="s">
        <v>64</v>
      </c>
      <c r="E53" t="s">
        <v>31</v>
      </c>
      <c r="G53" t="s">
        <v>58</v>
      </c>
      <c r="H53" s="3" t="s">
        <v>440</v>
      </c>
      <c r="I53" t="str">
        <f t="shared" si="1"/>
        <v>70</v>
      </c>
      <c r="J53" t="s">
        <v>33</v>
      </c>
      <c r="K53" t="s">
        <v>33</v>
      </c>
      <c r="L53">
        <v>8</v>
      </c>
      <c r="M53" t="s">
        <v>68</v>
      </c>
      <c r="N53" t="s">
        <v>65</v>
      </c>
      <c r="O53">
        <v>8</v>
      </c>
      <c r="P53" t="s">
        <v>36</v>
      </c>
      <c r="R53" t="s">
        <v>37</v>
      </c>
      <c r="S53" t="s">
        <v>36</v>
      </c>
      <c r="T53" t="s">
        <v>38</v>
      </c>
      <c r="U53" t="s">
        <v>193</v>
      </c>
      <c r="V53" t="s">
        <v>302</v>
      </c>
      <c r="W53" t="s">
        <v>41</v>
      </c>
      <c r="X53" t="s">
        <v>41</v>
      </c>
      <c r="Y53" t="s">
        <v>36</v>
      </c>
      <c r="Z53" t="s">
        <v>42</v>
      </c>
      <c r="AE53" t="s">
        <v>42</v>
      </c>
      <c r="AF53" t="s">
        <v>36</v>
      </c>
      <c r="AG53" t="s">
        <v>88</v>
      </c>
      <c r="AH53" s="4"/>
      <c r="AI53" s="4"/>
      <c r="AJ53" s="4"/>
      <c r="AK53" s="4" t="s">
        <v>88</v>
      </c>
      <c r="AL53" s="4"/>
      <c r="AM53" s="4"/>
      <c r="AN53" s="4"/>
      <c r="AO53" s="4"/>
      <c r="AP53" s="4"/>
      <c r="AQ53" s="4"/>
      <c r="AR53" s="4"/>
      <c r="AS53" t="s">
        <v>53</v>
      </c>
      <c r="AT53" t="s">
        <v>45</v>
      </c>
      <c r="AU53" s="7" t="s">
        <v>226</v>
      </c>
      <c r="BD53" s="4" t="s">
        <v>226</v>
      </c>
      <c r="BE53" t="s">
        <v>217</v>
      </c>
      <c r="BF53" s="4"/>
      <c r="BG53" s="4"/>
      <c r="BH53" s="4"/>
      <c r="BI53" s="4"/>
      <c r="BJ53" s="4"/>
      <c r="BK53" s="4"/>
      <c r="BL53" s="4"/>
      <c r="BM53" s="4"/>
      <c r="BN53" s="4" t="s">
        <v>217</v>
      </c>
      <c r="BO53" s="4"/>
    </row>
    <row r="54" spans="1:67">
      <c r="A54" t="s">
        <v>303</v>
      </c>
      <c r="B54">
        <v>2</v>
      </c>
      <c r="D54" t="s">
        <v>64</v>
      </c>
      <c r="E54" t="s">
        <v>57</v>
      </c>
      <c r="G54" t="s">
        <v>32</v>
      </c>
      <c r="H54" s="2" t="s">
        <v>68</v>
      </c>
      <c r="I54" t="s">
        <v>502</v>
      </c>
      <c r="J54" t="s">
        <v>33</v>
      </c>
      <c r="K54" t="s">
        <v>33</v>
      </c>
      <c r="M54" t="s">
        <v>34</v>
      </c>
      <c r="N54" t="s">
        <v>65</v>
      </c>
      <c r="P54" t="s">
        <v>36</v>
      </c>
      <c r="R54" t="s">
        <v>37</v>
      </c>
      <c r="S54" t="s">
        <v>36</v>
      </c>
      <c r="T54" t="s">
        <v>38</v>
      </c>
      <c r="U54" t="s">
        <v>123</v>
      </c>
      <c r="W54" t="s">
        <v>41</v>
      </c>
      <c r="X54" t="s">
        <v>41</v>
      </c>
      <c r="Y54" t="s">
        <v>36</v>
      </c>
      <c r="Z54" t="s">
        <v>42</v>
      </c>
      <c r="AE54" t="s">
        <v>42</v>
      </c>
      <c r="AF54" t="s">
        <v>36</v>
      </c>
      <c r="AG54" t="s">
        <v>304</v>
      </c>
      <c r="AH54" s="4" t="s">
        <v>109</v>
      </c>
      <c r="AI54" s="4"/>
      <c r="AJ54" s="4"/>
      <c r="AK54" s="4" t="s">
        <v>88</v>
      </c>
      <c r="AL54" s="4"/>
      <c r="AM54" s="4"/>
      <c r="AN54" s="4" t="s">
        <v>476</v>
      </c>
      <c r="AO54" s="4"/>
      <c r="AP54" s="4"/>
      <c r="AQ54" s="4"/>
      <c r="AR54" s="4"/>
      <c r="AS54" t="s">
        <v>53</v>
      </c>
      <c r="AT54" t="s">
        <v>45</v>
      </c>
      <c r="AU54" s="7" t="s">
        <v>71</v>
      </c>
      <c r="AV54" s="4" t="s">
        <v>76</v>
      </c>
      <c r="BC54" s="4" t="s">
        <v>189</v>
      </c>
      <c r="BE54" t="s">
        <v>744</v>
      </c>
      <c r="BF54" s="4"/>
      <c r="BG54" s="4"/>
      <c r="BH54" s="4"/>
      <c r="BI54" s="4"/>
      <c r="BJ54" s="4" t="s">
        <v>504</v>
      </c>
      <c r="BK54" s="4" t="s">
        <v>232</v>
      </c>
      <c r="BL54" s="4" t="s">
        <v>62</v>
      </c>
      <c r="BM54" s="4" t="s">
        <v>167</v>
      </c>
      <c r="BN54" s="4"/>
      <c r="BO54" s="4"/>
    </row>
    <row r="55" spans="1:67">
      <c r="A55" t="s">
        <v>306</v>
      </c>
      <c r="B55">
        <v>4</v>
      </c>
      <c r="D55" t="s">
        <v>86</v>
      </c>
      <c r="E55" t="s">
        <v>57</v>
      </c>
      <c r="G55" t="s">
        <v>74</v>
      </c>
      <c r="H55" s="3" t="s">
        <v>441</v>
      </c>
      <c r="I55" t="str">
        <f t="shared" si="1"/>
        <v>50</v>
      </c>
      <c r="J55" t="s">
        <v>33</v>
      </c>
      <c r="K55" t="s">
        <v>33</v>
      </c>
      <c r="L55">
        <v>8</v>
      </c>
      <c r="M55" t="s">
        <v>307</v>
      </c>
      <c r="N55" t="s">
        <v>65</v>
      </c>
      <c r="O55">
        <v>9</v>
      </c>
      <c r="P55" t="s">
        <v>66</v>
      </c>
      <c r="Q55" t="s">
        <v>308</v>
      </c>
      <c r="R55" t="s">
        <v>37</v>
      </c>
      <c r="S55" t="s">
        <v>36</v>
      </c>
      <c r="T55" t="s">
        <v>38</v>
      </c>
      <c r="U55" t="s">
        <v>123</v>
      </c>
      <c r="V55" t="s">
        <v>309</v>
      </c>
      <c r="W55" t="s">
        <v>41</v>
      </c>
      <c r="X55" t="s">
        <v>41</v>
      </c>
      <c r="Y55" t="s">
        <v>36</v>
      </c>
      <c r="Z55" t="s">
        <v>42</v>
      </c>
      <c r="AE55" t="s">
        <v>42</v>
      </c>
      <c r="AF55" t="s">
        <v>36</v>
      </c>
      <c r="AG55" t="s">
        <v>310</v>
      </c>
      <c r="AH55" s="4" t="s">
        <v>109</v>
      </c>
      <c r="AI55" s="4" t="s">
        <v>60</v>
      </c>
      <c r="AJ55" s="4"/>
      <c r="AK55" s="4" t="s">
        <v>88</v>
      </c>
      <c r="AL55" s="4"/>
      <c r="AM55" s="4"/>
      <c r="AN55" s="4"/>
      <c r="AO55" s="4"/>
      <c r="AP55" s="4"/>
      <c r="AQ55" s="4"/>
      <c r="AR55" s="4"/>
      <c r="AS55" t="s">
        <v>53</v>
      </c>
      <c r="AT55" t="s">
        <v>45</v>
      </c>
      <c r="AU55" s="7" t="s">
        <v>269</v>
      </c>
      <c r="AV55" s="4" t="s">
        <v>76</v>
      </c>
      <c r="AW55" s="4" t="s">
        <v>500</v>
      </c>
      <c r="BC55" s="4" t="s">
        <v>189</v>
      </c>
      <c r="BE55" t="s">
        <v>47</v>
      </c>
      <c r="BF55" s="4"/>
      <c r="BG55" s="4"/>
      <c r="BH55" s="4"/>
      <c r="BI55" s="4"/>
      <c r="BJ55" s="4"/>
      <c r="BK55" s="4"/>
      <c r="BL55" s="4" t="s">
        <v>62</v>
      </c>
      <c r="BM55" s="4"/>
      <c r="BN55" s="4" t="s">
        <v>217</v>
      </c>
      <c r="BO55" s="4"/>
    </row>
    <row r="56" spans="1:67">
      <c r="A56" t="s">
        <v>311</v>
      </c>
      <c r="B56">
        <v>12</v>
      </c>
      <c r="D56" t="s">
        <v>132</v>
      </c>
      <c r="E56" t="s">
        <v>31</v>
      </c>
      <c r="G56" t="s">
        <v>74</v>
      </c>
      <c r="H56" s="2" t="s">
        <v>68</v>
      </c>
      <c r="I56" t="s">
        <v>502</v>
      </c>
      <c r="J56" t="s">
        <v>33</v>
      </c>
      <c r="K56" t="s">
        <v>33</v>
      </c>
      <c r="L56">
        <v>9</v>
      </c>
      <c r="M56" t="s">
        <v>34</v>
      </c>
      <c r="N56" t="s">
        <v>35</v>
      </c>
      <c r="P56" t="s">
        <v>36</v>
      </c>
      <c r="R56" t="s">
        <v>37</v>
      </c>
      <c r="S56" t="s">
        <v>36</v>
      </c>
      <c r="T56" t="s">
        <v>38</v>
      </c>
      <c r="U56" t="s">
        <v>80</v>
      </c>
      <c r="V56" t="s">
        <v>312</v>
      </c>
      <c r="W56" t="s">
        <v>69</v>
      </c>
      <c r="X56" t="s">
        <v>69</v>
      </c>
      <c r="Y56" t="s">
        <v>36</v>
      </c>
      <c r="Z56" t="s">
        <v>273</v>
      </c>
      <c r="AA56" t="s">
        <v>51</v>
      </c>
      <c r="AC56" t="s">
        <v>523</v>
      </c>
      <c r="AF56" t="s">
        <v>36</v>
      </c>
      <c r="AG56" t="s">
        <v>109</v>
      </c>
      <c r="AH56" s="4" t="s">
        <v>109</v>
      </c>
      <c r="AI56" s="4"/>
      <c r="AJ56" s="4"/>
      <c r="AK56" s="4"/>
      <c r="AL56" s="4"/>
      <c r="AM56" s="4"/>
      <c r="AN56" s="4"/>
      <c r="AO56" s="4"/>
      <c r="AP56" s="4"/>
      <c r="AQ56" s="4"/>
      <c r="AR56" s="4"/>
      <c r="AS56" t="s">
        <v>44</v>
      </c>
      <c r="AT56" t="s">
        <v>45</v>
      </c>
      <c r="AU56" s="7" t="s">
        <v>61</v>
      </c>
      <c r="AV56" s="4" t="s">
        <v>76</v>
      </c>
      <c r="AX56" s="4" t="s">
        <v>497</v>
      </c>
      <c r="BB56" s="4" t="s">
        <v>499</v>
      </c>
      <c r="BC56" s="4" t="s">
        <v>189</v>
      </c>
      <c r="BE56" t="s">
        <v>534</v>
      </c>
      <c r="BF56" s="4" t="s">
        <v>160</v>
      </c>
      <c r="BG56" s="4" t="s">
        <v>284</v>
      </c>
      <c r="BH56" s="4" t="s">
        <v>366</v>
      </c>
      <c r="BI56" s="4"/>
      <c r="BJ56" s="4"/>
      <c r="BK56" s="4"/>
      <c r="BL56" s="4" t="s">
        <v>62</v>
      </c>
      <c r="BM56" s="4"/>
      <c r="BN56" s="4"/>
      <c r="BO56" s="4"/>
    </row>
    <row r="57" spans="1:67">
      <c r="A57" t="s">
        <v>314</v>
      </c>
      <c r="B57">
        <v>2</v>
      </c>
      <c r="D57" t="s">
        <v>64</v>
      </c>
      <c r="E57" t="s">
        <v>31</v>
      </c>
      <c r="G57" t="s">
        <v>32</v>
      </c>
      <c r="H57" s="3" t="s">
        <v>442</v>
      </c>
      <c r="I57" t="str">
        <f t="shared" ref="I57:I120" si="2">LEFT(H57,LENB(DBCS(H57))-LENB(H57))</f>
        <v>54</v>
      </c>
      <c r="J57" t="s">
        <v>33</v>
      </c>
      <c r="K57" t="s">
        <v>33</v>
      </c>
      <c r="L57">
        <v>9</v>
      </c>
      <c r="M57" t="s">
        <v>34</v>
      </c>
      <c r="N57" t="s">
        <v>35</v>
      </c>
      <c r="P57" t="s">
        <v>36</v>
      </c>
      <c r="R57" t="s">
        <v>37</v>
      </c>
      <c r="S57" t="s">
        <v>36</v>
      </c>
      <c r="T57" t="s">
        <v>50</v>
      </c>
      <c r="W57" t="s">
        <v>69</v>
      </c>
      <c r="X57" t="s">
        <v>41</v>
      </c>
      <c r="Y57" t="s">
        <v>36</v>
      </c>
      <c r="Z57" t="s">
        <v>42</v>
      </c>
      <c r="AE57" t="s">
        <v>42</v>
      </c>
      <c r="AF57" t="s">
        <v>36</v>
      </c>
      <c r="AG57" t="s">
        <v>300</v>
      </c>
      <c r="AH57" s="4" t="s">
        <v>109</v>
      </c>
      <c r="AI57" s="4"/>
      <c r="AJ57" s="4"/>
      <c r="AK57" s="4" t="s">
        <v>88</v>
      </c>
      <c r="AL57" s="4"/>
      <c r="AM57" s="4"/>
      <c r="AN57" s="4"/>
      <c r="AO57" s="4"/>
      <c r="AP57" s="4"/>
      <c r="AQ57" s="4"/>
      <c r="AR57" s="4"/>
      <c r="AS57" t="s">
        <v>53</v>
      </c>
      <c r="AT57" t="s">
        <v>45</v>
      </c>
      <c r="AU57" s="7" t="s">
        <v>71</v>
      </c>
      <c r="AV57" s="4" t="s">
        <v>76</v>
      </c>
      <c r="BC57" s="4" t="s">
        <v>189</v>
      </c>
      <c r="BE57" s="15" t="s">
        <v>275</v>
      </c>
      <c r="BF57" s="4"/>
      <c r="BG57" s="4"/>
      <c r="BH57" s="4"/>
      <c r="BI57" s="4"/>
      <c r="BJ57" s="4" t="s">
        <v>504</v>
      </c>
      <c r="BK57" s="4"/>
      <c r="BL57" s="4" t="s">
        <v>62</v>
      </c>
      <c r="BM57" s="4"/>
      <c r="BN57" s="4"/>
      <c r="BO57" s="4"/>
    </row>
    <row r="58" spans="1:67">
      <c r="A58" t="s">
        <v>316</v>
      </c>
      <c r="B58">
        <v>1</v>
      </c>
      <c r="D58" t="s">
        <v>208</v>
      </c>
      <c r="E58" t="s">
        <v>133</v>
      </c>
      <c r="G58" t="s">
        <v>32</v>
      </c>
      <c r="H58" s="3" t="s">
        <v>439</v>
      </c>
      <c r="I58" t="str">
        <f t="shared" si="2"/>
        <v>90</v>
      </c>
      <c r="J58" t="s">
        <v>33</v>
      </c>
      <c r="K58" t="s">
        <v>33</v>
      </c>
      <c r="L58">
        <v>2</v>
      </c>
      <c r="M58" t="s">
        <v>99</v>
      </c>
      <c r="N58" t="s">
        <v>113</v>
      </c>
      <c r="P58" t="s">
        <v>66</v>
      </c>
      <c r="Q58" t="s">
        <v>317</v>
      </c>
      <c r="R58" t="s">
        <v>37</v>
      </c>
      <c r="S58" t="s">
        <v>66</v>
      </c>
      <c r="T58" t="s">
        <v>50</v>
      </c>
      <c r="W58" t="s">
        <v>69</v>
      </c>
      <c r="X58" t="s">
        <v>69</v>
      </c>
      <c r="Y58" t="s">
        <v>36</v>
      </c>
      <c r="Z58" t="s">
        <v>318</v>
      </c>
      <c r="AA58" t="s">
        <v>51</v>
      </c>
      <c r="AB58" t="s">
        <v>487</v>
      </c>
      <c r="AF58" t="s">
        <v>36</v>
      </c>
      <c r="AG58" t="s">
        <v>152</v>
      </c>
      <c r="AH58" s="4" t="s">
        <v>109</v>
      </c>
      <c r="AI58" s="4"/>
      <c r="AJ58" s="4"/>
      <c r="AK58" s="4" t="s">
        <v>88</v>
      </c>
      <c r="AL58" s="4"/>
      <c r="AM58" s="4" t="s">
        <v>473</v>
      </c>
      <c r="AN58" s="4"/>
      <c r="AO58" s="4"/>
      <c r="AP58" s="4"/>
      <c r="AQ58" s="4"/>
      <c r="AR58" s="4"/>
      <c r="AS58" t="s">
        <v>44</v>
      </c>
      <c r="AT58" t="s">
        <v>45</v>
      </c>
      <c r="AU58" s="7" t="s">
        <v>319</v>
      </c>
      <c r="AV58" s="4" t="s">
        <v>76</v>
      </c>
      <c r="BA58" s="4" t="s">
        <v>498</v>
      </c>
      <c r="BC58" s="4" t="s">
        <v>189</v>
      </c>
      <c r="BE58" s="15" t="s">
        <v>62</v>
      </c>
      <c r="BF58" s="4"/>
      <c r="BG58" s="4"/>
      <c r="BH58" s="4"/>
      <c r="BI58" s="4"/>
      <c r="BJ58" s="4"/>
      <c r="BK58" s="4"/>
      <c r="BL58" s="4" t="s">
        <v>62</v>
      </c>
      <c r="BM58" s="4"/>
      <c r="BN58" s="4"/>
      <c r="BO58" s="4"/>
    </row>
    <row r="59" spans="1:67">
      <c r="A59" t="s">
        <v>320</v>
      </c>
      <c r="B59">
        <v>2</v>
      </c>
      <c r="D59" t="s">
        <v>64</v>
      </c>
      <c r="E59" t="s">
        <v>57</v>
      </c>
      <c r="G59" t="s">
        <v>58</v>
      </c>
      <c r="H59" s="3" t="s">
        <v>443</v>
      </c>
      <c r="I59" t="str">
        <f t="shared" si="2"/>
        <v>46</v>
      </c>
      <c r="J59" t="s">
        <v>33</v>
      </c>
      <c r="K59" t="s">
        <v>33</v>
      </c>
      <c r="L59">
        <v>9</v>
      </c>
      <c r="M59" t="s">
        <v>322</v>
      </c>
      <c r="N59" t="s">
        <v>322</v>
      </c>
      <c r="P59" t="s">
        <v>66</v>
      </c>
      <c r="Q59" t="s">
        <v>323</v>
      </c>
      <c r="R59" t="s">
        <v>37</v>
      </c>
      <c r="S59" t="s">
        <v>36</v>
      </c>
      <c r="T59" t="s">
        <v>50</v>
      </c>
      <c r="W59" t="s">
        <v>41</v>
      </c>
      <c r="X59" t="s">
        <v>41</v>
      </c>
      <c r="Y59" t="s">
        <v>36</v>
      </c>
      <c r="Z59" t="s">
        <v>42</v>
      </c>
      <c r="AE59" t="s">
        <v>42</v>
      </c>
      <c r="AF59" t="s">
        <v>36</v>
      </c>
      <c r="AG59" t="s">
        <v>324</v>
      </c>
      <c r="AH59" s="4" t="s">
        <v>109</v>
      </c>
      <c r="AI59" s="4"/>
      <c r="AJ59" s="4"/>
      <c r="AK59" s="4" t="s">
        <v>88</v>
      </c>
      <c r="AL59" s="4"/>
      <c r="AM59" s="4"/>
      <c r="AN59" s="4"/>
      <c r="AO59" s="4"/>
      <c r="AP59" s="4" t="s">
        <v>478</v>
      </c>
      <c r="AQ59" s="4"/>
      <c r="AR59" s="4"/>
      <c r="AS59" t="s">
        <v>53</v>
      </c>
      <c r="AT59" t="s">
        <v>54</v>
      </c>
      <c r="AU59" s="7" t="s">
        <v>71</v>
      </c>
      <c r="AV59" s="4" t="s">
        <v>76</v>
      </c>
      <c r="BC59" s="4" t="s">
        <v>189</v>
      </c>
      <c r="BE59" s="15" t="s">
        <v>266</v>
      </c>
      <c r="BF59" s="4"/>
      <c r="BG59" s="4"/>
      <c r="BH59" s="4"/>
      <c r="BI59" s="4"/>
      <c r="BJ59" s="4"/>
      <c r="BK59" s="4" t="s">
        <v>232</v>
      </c>
      <c r="BL59" s="4" t="s">
        <v>62</v>
      </c>
      <c r="BM59" s="4" t="s">
        <v>167</v>
      </c>
      <c r="BN59" s="14" t="s">
        <v>217</v>
      </c>
      <c r="BO59" s="4"/>
    </row>
    <row r="60" spans="1:67">
      <c r="A60" t="s">
        <v>325</v>
      </c>
      <c r="B60">
        <v>2</v>
      </c>
      <c r="D60" t="s">
        <v>64</v>
      </c>
      <c r="E60" t="s">
        <v>31</v>
      </c>
      <c r="G60" t="s">
        <v>32</v>
      </c>
      <c r="H60" s="3" t="s">
        <v>444</v>
      </c>
      <c r="I60" t="str">
        <f t="shared" si="2"/>
        <v>100</v>
      </c>
      <c r="J60" t="s">
        <v>33</v>
      </c>
      <c r="K60" t="s">
        <v>33</v>
      </c>
      <c r="L60">
        <v>9</v>
      </c>
      <c r="M60" t="s">
        <v>34</v>
      </c>
      <c r="N60" t="s">
        <v>35</v>
      </c>
      <c r="P60" t="s">
        <v>66</v>
      </c>
      <c r="Q60" t="s">
        <v>326</v>
      </c>
      <c r="R60" t="s">
        <v>37</v>
      </c>
      <c r="S60" t="s">
        <v>36</v>
      </c>
      <c r="T60" t="s">
        <v>50</v>
      </c>
      <c r="W60" t="s">
        <v>41</v>
      </c>
      <c r="X60" t="s">
        <v>41</v>
      </c>
      <c r="Y60" t="s">
        <v>36</v>
      </c>
      <c r="Z60" t="s">
        <v>42</v>
      </c>
      <c r="AE60" t="s">
        <v>42</v>
      </c>
      <c r="AF60" t="s">
        <v>36</v>
      </c>
      <c r="AG60" t="s">
        <v>205</v>
      </c>
      <c r="AH60" s="4" t="s">
        <v>109</v>
      </c>
      <c r="AI60" s="4"/>
      <c r="AJ60" s="4"/>
      <c r="AK60" s="4" t="s">
        <v>88</v>
      </c>
      <c r="AL60" s="4"/>
      <c r="AM60" s="4" t="s">
        <v>473</v>
      </c>
      <c r="AN60" s="4" t="s">
        <v>476</v>
      </c>
      <c r="AO60" s="4"/>
      <c r="AP60" s="4"/>
      <c r="AQ60" s="4"/>
      <c r="AR60" s="4"/>
      <c r="AS60" t="s">
        <v>53</v>
      </c>
      <c r="AT60" t="s">
        <v>54</v>
      </c>
      <c r="AU60" s="7" t="s">
        <v>61</v>
      </c>
      <c r="AV60" s="4" t="s">
        <v>76</v>
      </c>
      <c r="AX60" s="4" t="s">
        <v>497</v>
      </c>
      <c r="BB60" s="4" t="s">
        <v>499</v>
      </c>
      <c r="BC60" s="4" t="s">
        <v>189</v>
      </c>
      <c r="BE60" s="15" t="s">
        <v>47</v>
      </c>
      <c r="BF60" s="4"/>
      <c r="BG60" s="4"/>
      <c r="BH60" s="4"/>
      <c r="BI60" s="4"/>
      <c r="BJ60" s="4"/>
      <c r="BK60" s="4"/>
      <c r="BL60" s="4" t="s">
        <v>62</v>
      </c>
      <c r="BM60" s="4"/>
      <c r="BN60" s="14" t="s">
        <v>217</v>
      </c>
      <c r="BO60" s="4"/>
    </row>
    <row r="61" spans="1:67">
      <c r="A61" t="s">
        <v>327</v>
      </c>
      <c r="B61">
        <v>11</v>
      </c>
      <c r="D61" t="s">
        <v>328</v>
      </c>
      <c r="E61" t="s">
        <v>31</v>
      </c>
      <c r="G61" t="s">
        <v>32</v>
      </c>
      <c r="H61" s="3" t="s">
        <v>445</v>
      </c>
      <c r="I61" t="str">
        <f t="shared" si="2"/>
        <v>80</v>
      </c>
      <c r="J61" t="s">
        <v>33</v>
      </c>
      <c r="K61" t="s">
        <v>33</v>
      </c>
      <c r="L61">
        <v>8</v>
      </c>
      <c r="M61" t="s">
        <v>34</v>
      </c>
      <c r="N61" t="s">
        <v>35</v>
      </c>
      <c r="P61" t="s">
        <v>36</v>
      </c>
      <c r="R61" t="s">
        <v>37</v>
      </c>
      <c r="S61" t="s">
        <v>36</v>
      </c>
      <c r="T61" t="s">
        <v>38</v>
      </c>
      <c r="U61" t="s">
        <v>39</v>
      </c>
      <c r="V61" t="s">
        <v>330</v>
      </c>
      <c r="W61" t="s">
        <v>41</v>
      </c>
      <c r="X61" t="s">
        <v>41</v>
      </c>
      <c r="Y61" t="s">
        <v>36</v>
      </c>
      <c r="Z61" t="s">
        <v>42</v>
      </c>
      <c r="AE61" t="s">
        <v>42</v>
      </c>
      <c r="AF61" t="s">
        <v>36</v>
      </c>
      <c r="AG61" t="s">
        <v>176</v>
      </c>
      <c r="AH61" s="4"/>
      <c r="AI61" s="4"/>
      <c r="AJ61" s="4"/>
      <c r="AK61" s="4" t="s">
        <v>88</v>
      </c>
      <c r="AL61" s="4"/>
      <c r="AM61" s="4" t="s">
        <v>473</v>
      </c>
      <c r="AN61" s="4"/>
      <c r="AO61" s="4"/>
      <c r="AP61" s="4"/>
      <c r="AQ61" s="4"/>
      <c r="AR61" s="4"/>
      <c r="AS61" t="s">
        <v>53</v>
      </c>
      <c r="AT61" t="s">
        <v>54</v>
      </c>
      <c r="AU61" s="7" t="s">
        <v>166</v>
      </c>
      <c r="AV61" s="4" t="s">
        <v>76</v>
      </c>
      <c r="AX61" s="4" t="s">
        <v>497</v>
      </c>
      <c r="BC61" s="4" t="s">
        <v>189</v>
      </c>
      <c r="BE61" s="15" t="s">
        <v>47</v>
      </c>
      <c r="BF61" s="4"/>
      <c r="BG61" s="4"/>
      <c r="BH61" s="4"/>
      <c r="BI61" s="4"/>
      <c r="BJ61" s="4"/>
      <c r="BK61" s="4"/>
      <c r="BL61" s="4" t="s">
        <v>62</v>
      </c>
      <c r="BM61" s="4"/>
      <c r="BN61" s="14" t="s">
        <v>217</v>
      </c>
      <c r="BO61" s="4"/>
    </row>
    <row r="62" spans="1:67">
      <c r="A62" t="s">
        <v>331</v>
      </c>
      <c r="B62">
        <v>10</v>
      </c>
      <c r="D62" t="s">
        <v>30</v>
      </c>
      <c r="E62" t="s">
        <v>98</v>
      </c>
      <c r="G62" t="s">
        <v>332</v>
      </c>
      <c r="H62" s="3" t="s">
        <v>439</v>
      </c>
      <c r="I62" t="str">
        <f t="shared" si="2"/>
        <v>90</v>
      </c>
      <c r="J62" t="s">
        <v>33</v>
      </c>
      <c r="K62" t="s">
        <v>33</v>
      </c>
      <c r="L62">
        <v>9</v>
      </c>
      <c r="M62" t="s">
        <v>99</v>
      </c>
      <c r="N62" t="s">
        <v>65</v>
      </c>
      <c r="O62">
        <v>8</v>
      </c>
      <c r="P62" t="s">
        <v>66</v>
      </c>
      <c r="Q62" t="s">
        <v>333</v>
      </c>
      <c r="R62" t="s">
        <v>37</v>
      </c>
      <c r="S62" t="s">
        <v>36</v>
      </c>
      <c r="T62" t="s">
        <v>50</v>
      </c>
      <c r="W62" t="s">
        <v>69</v>
      </c>
      <c r="X62" t="s">
        <v>41</v>
      </c>
      <c r="Y62" t="s">
        <v>36</v>
      </c>
      <c r="Z62" t="s">
        <v>51</v>
      </c>
      <c r="AA62" t="s">
        <v>51</v>
      </c>
      <c r="AF62" t="s">
        <v>66</v>
      </c>
      <c r="AG62" t="s">
        <v>334</v>
      </c>
      <c r="AH62" s="4" t="s">
        <v>109</v>
      </c>
      <c r="AI62" s="4"/>
      <c r="AJ62" s="4"/>
      <c r="AK62" s="4" t="s">
        <v>88</v>
      </c>
      <c r="AL62" s="4"/>
      <c r="AM62" s="4"/>
      <c r="AN62" s="4" t="s">
        <v>476</v>
      </c>
      <c r="AO62" s="4" t="s">
        <v>519</v>
      </c>
      <c r="AP62" s="4" t="s">
        <v>478</v>
      </c>
      <c r="AQ62" s="4"/>
      <c r="AR62" s="4"/>
      <c r="AS62" t="s">
        <v>44</v>
      </c>
      <c r="AT62" t="s">
        <v>45</v>
      </c>
      <c r="AU62" s="7" t="s">
        <v>335</v>
      </c>
      <c r="AV62" s="4" t="s">
        <v>76</v>
      </c>
      <c r="AY62" s="4" t="s">
        <v>283</v>
      </c>
      <c r="BE62" s="15" t="s">
        <v>336</v>
      </c>
      <c r="BF62" s="4"/>
      <c r="BG62" s="4"/>
      <c r="BH62" s="4"/>
      <c r="BI62" s="4" t="s">
        <v>237</v>
      </c>
      <c r="BJ62" s="4"/>
      <c r="BK62" s="4"/>
      <c r="BL62" s="4" t="s">
        <v>62</v>
      </c>
      <c r="BM62" s="4"/>
      <c r="BN62" s="4"/>
      <c r="BO62" s="4"/>
    </row>
    <row r="63" spans="1:67" s="19" customFormat="1">
      <c r="A63" s="19" t="s">
        <v>337</v>
      </c>
      <c r="B63" s="19">
        <v>1</v>
      </c>
      <c r="D63" s="19" t="s">
        <v>208</v>
      </c>
      <c r="E63" s="19" t="s">
        <v>31</v>
      </c>
      <c r="G63" s="19" t="s">
        <v>32</v>
      </c>
      <c r="H63" s="32" t="s">
        <v>446</v>
      </c>
      <c r="I63" s="19" t="str">
        <f t="shared" si="2"/>
        <v>65</v>
      </c>
      <c r="J63" s="19" t="s">
        <v>33</v>
      </c>
      <c r="K63" s="19" t="s">
        <v>33</v>
      </c>
      <c r="L63" s="19">
        <v>7</v>
      </c>
      <c r="M63" s="19" t="s">
        <v>34</v>
      </c>
      <c r="N63" s="19" t="s">
        <v>35</v>
      </c>
      <c r="P63" s="19" t="s">
        <v>36</v>
      </c>
      <c r="R63" s="19" t="s">
        <v>37</v>
      </c>
      <c r="S63" s="19" t="s">
        <v>36</v>
      </c>
      <c r="T63" s="19" t="s">
        <v>38</v>
      </c>
      <c r="U63" s="19" t="s">
        <v>39</v>
      </c>
      <c r="V63" s="19" t="s">
        <v>339</v>
      </c>
      <c r="W63" s="19" t="s">
        <v>69</v>
      </c>
      <c r="X63" s="19" t="s">
        <v>41</v>
      </c>
      <c r="Y63" s="19" t="s">
        <v>36</v>
      </c>
      <c r="Z63" s="19" t="s">
        <v>273</v>
      </c>
      <c r="AA63" s="19" t="s">
        <v>51</v>
      </c>
      <c r="AC63" s="19" t="s">
        <v>145</v>
      </c>
      <c r="AF63" s="19" t="s">
        <v>66</v>
      </c>
      <c r="AG63" s="19" t="s">
        <v>340</v>
      </c>
      <c r="AH63" s="21" t="s">
        <v>109</v>
      </c>
      <c r="AI63" s="21" t="s">
        <v>60</v>
      </c>
      <c r="AJ63" s="21"/>
      <c r="AK63" s="21" t="s">
        <v>88</v>
      </c>
      <c r="AL63" s="21"/>
      <c r="AM63" s="21"/>
      <c r="AN63" s="21"/>
      <c r="AO63" s="21" t="s">
        <v>477</v>
      </c>
      <c r="AP63" s="21"/>
      <c r="AQ63" s="21"/>
      <c r="AR63" s="21"/>
      <c r="AS63" s="19" t="s">
        <v>44</v>
      </c>
      <c r="AT63" s="19" t="s">
        <v>188</v>
      </c>
      <c r="AU63" s="20" t="s">
        <v>153</v>
      </c>
      <c r="AV63" s="21" t="s">
        <v>76</v>
      </c>
      <c r="AW63" s="21" t="s">
        <v>500</v>
      </c>
      <c r="AX63" s="21" t="s">
        <v>497</v>
      </c>
      <c r="AZ63" s="21" t="s">
        <v>216</v>
      </c>
      <c r="BA63" s="21" t="s">
        <v>498</v>
      </c>
      <c r="BB63" s="21" t="s">
        <v>499</v>
      </c>
      <c r="BC63" s="21" t="s">
        <v>189</v>
      </c>
      <c r="BD63" s="21"/>
      <c r="BE63" s="19" t="s">
        <v>341</v>
      </c>
      <c r="BF63" s="21"/>
      <c r="BG63" s="21" t="s">
        <v>284</v>
      </c>
      <c r="BH63" s="21"/>
      <c r="BI63" s="21"/>
      <c r="BJ63" s="21"/>
      <c r="BK63" s="21"/>
      <c r="BL63" s="21" t="s">
        <v>62</v>
      </c>
      <c r="BM63" s="21"/>
      <c r="BN63" s="21"/>
      <c r="BO63" s="21"/>
    </row>
    <row r="64" spans="1:67">
      <c r="A64" t="s">
        <v>342</v>
      </c>
      <c r="B64">
        <v>6</v>
      </c>
      <c r="D64" t="s">
        <v>148</v>
      </c>
      <c r="E64" t="s">
        <v>226</v>
      </c>
      <c r="G64" t="s">
        <v>32</v>
      </c>
      <c r="H64" s="3" t="s">
        <v>444</v>
      </c>
      <c r="I64" t="str">
        <f t="shared" si="2"/>
        <v>100</v>
      </c>
      <c r="J64" t="s">
        <v>33</v>
      </c>
      <c r="K64" t="s">
        <v>33</v>
      </c>
      <c r="L64">
        <v>8</v>
      </c>
      <c r="M64" t="s">
        <v>92</v>
      </c>
      <c r="N64" t="s">
        <v>35</v>
      </c>
      <c r="P64" t="s">
        <v>66</v>
      </c>
      <c r="Q64" t="s">
        <v>343</v>
      </c>
      <c r="R64" t="s">
        <v>37</v>
      </c>
      <c r="S64" t="s">
        <v>36</v>
      </c>
      <c r="T64" t="s">
        <v>50</v>
      </c>
      <c r="W64" t="s">
        <v>41</v>
      </c>
      <c r="X64" t="s">
        <v>41</v>
      </c>
      <c r="Y64" t="s">
        <v>36</v>
      </c>
      <c r="Z64" t="s">
        <v>42</v>
      </c>
      <c r="AE64" t="s">
        <v>42</v>
      </c>
      <c r="AF64" t="s">
        <v>36</v>
      </c>
      <c r="AG64" t="s">
        <v>344</v>
      </c>
      <c r="AH64" s="4" t="s">
        <v>109</v>
      </c>
      <c r="AI64" s="4"/>
      <c r="AJ64" s="4"/>
      <c r="AK64" s="4"/>
      <c r="AL64" s="4" t="s">
        <v>475</v>
      </c>
      <c r="AM64" s="4"/>
      <c r="AN64" s="4"/>
      <c r="AO64" s="4"/>
      <c r="AP64" s="4"/>
      <c r="AQ64" s="4"/>
      <c r="AR64" s="4"/>
      <c r="AS64" t="s">
        <v>44</v>
      </c>
      <c r="AT64" t="s">
        <v>45</v>
      </c>
      <c r="AU64" s="7" t="s">
        <v>71</v>
      </c>
      <c r="AV64" s="4" t="s">
        <v>76</v>
      </c>
      <c r="BC64" s="4" t="s">
        <v>189</v>
      </c>
      <c r="BE64" s="15" t="s">
        <v>502</v>
      </c>
      <c r="BF64" s="4"/>
      <c r="BG64" s="4"/>
      <c r="BH64" s="4"/>
      <c r="BI64" s="4"/>
      <c r="BJ64" s="4"/>
      <c r="BK64" s="4"/>
      <c r="BL64" s="4"/>
      <c r="BM64" s="4"/>
      <c r="BN64" s="4"/>
      <c r="BO64" s="4" t="s">
        <v>501</v>
      </c>
    </row>
    <row r="65" spans="1:68" ht="46.8">
      <c r="A65" t="s">
        <v>345</v>
      </c>
      <c r="B65">
        <v>2</v>
      </c>
      <c r="D65" t="s">
        <v>64</v>
      </c>
      <c r="E65" t="s">
        <v>133</v>
      </c>
      <c r="G65" t="s">
        <v>32</v>
      </c>
      <c r="H65" s="3" t="s">
        <v>445</v>
      </c>
      <c r="I65" t="str">
        <f t="shared" si="2"/>
        <v>80</v>
      </c>
      <c r="J65" t="s">
        <v>33</v>
      </c>
      <c r="K65" t="s">
        <v>33</v>
      </c>
      <c r="L65">
        <v>3</v>
      </c>
      <c r="M65" t="s">
        <v>346</v>
      </c>
      <c r="N65" t="s">
        <v>347</v>
      </c>
      <c r="P65" t="s">
        <v>66</v>
      </c>
      <c r="Q65" t="s">
        <v>348</v>
      </c>
      <c r="R65" t="s">
        <v>37</v>
      </c>
      <c r="S65" t="s">
        <v>36</v>
      </c>
      <c r="T65" t="s">
        <v>38</v>
      </c>
      <c r="U65" t="s">
        <v>80</v>
      </c>
      <c r="V65" t="s">
        <v>349</v>
      </c>
      <c r="W65" t="s">
        <v>69</v>
      </c>
      <c r="X65" t="s">
        <v>41</v>
      </c>
      <c r="Y65" t="s">
        <v>36</v>
      </c>
      <c r="Z65" t="s">
        <v>42</v>
      </c>
      <c r="AE65" t="s">
        <v>42</v>
      </c>
      <c r="AF65" t="s">
        <v>36</v>
      </c>
      <c r="AG65" t="s">
        <v>350</v>
      </c>
      <c r="AH65" s="4" t="s">
        <v>109</v>
      </c>
      <c r="AI65" s="4"/>
      <c r="AJ65" s="4"/>
      <c r="AK65" s="4" t="s">
        <v>88</v>
      </c>
      <c r="AL65" s="4"/>
      <c r="AM65" s="4"/>
      <c r="AN65" s="4" t="s">
        <v>476</v>
      </c>
      <c r="AO65" s="4"/>
      <c r="AP65" s="4"/>
      <c r="AQ65" s="4"/>
      <c r="AR65" s="12" t="s">
        <v>481</v>
      </c>
      <c r="AS65" t="s">
        <v>53</v>
      </c>
      <c r="AT65" t="s">
        <v>45</v>
      </c>
      <c r="AU65" s="7" t="s">
        <v>351</v>
      </c>
      <c r="AV65" s="4" t="s">
        <v>76</v>
      </c>
      <c r="AW65" s="4" t="s">
        <v>500</v>
      </c>
      <c r="AX65" s="4" t="s">
        <v>497</v>
      </c>
      <c r="AY65" s="4" t="s">
        <v>283</v>
      </c>
      <c r="AZ65" s="4" t="s">
        <v>216</v>
      </c>
      <c r="BB65" s="4" t="s">
        <v>499</v>
      </c>
      <c r="BC65" s="4" t="s">
        <v>189</v>
      </c>
      <c r="BE65" s="15" t="s">
        <v>146</v>
      </c>
      <c r="BF65" s="4"/>
      <c r="BG65" s="4"/>
      <c r="BH65" s="4"/>
      <c r="BI65" s="4"/>
      <c r="BJ65" s="4"/>
      <c r="BK65" s="4"/>
      <c r="BL65" s="4" t="s">
        <v>62</v>
      </c>
      <c r="BM65" s="4" t="s">
        <v>167</v>
      </c>
      <c r="BN65" s="14" t="s">
        <v>217</v>
      </c>
      <c r="BO65" s="4"/>
      <c r="BP65" s="1" t="s">
        <v>735</v>
      </c>
    </row>
    <row r="66" spans="1:68">
      <c r="A66" t="s">
        <v>352</v>
      </c>
      <c r="B66">
        <v>2</v>
      </c>
      <c r="D66" t="s">
        <v>64</v>
      </c>
      <c r="E66" t="s">
        <v>31</v>
      </c>
      <c r="G66" t="s">
        <v>58</v>
      </c>
      <c r="H66" s="3" t="s">
        <v>444</v>
      </c>
      <c r="I66" t="str">
        <f t="shared" si="2"/>
        <v>100</v>
      </c>
      <c r="J66" t="s">
        <v>33</v>
      </c>
      <c r="K66" t="s">
        <v>33</v>
      </c>
      <c r="L66">
        <v>9</v>
      </c>
      <c r="M66" t="s">
        <v>34</v>
      </c>
      <c r="N66" t="s">
        <v>65</v>
      </c>
      <c r="O66">
        <v>9</v>
      </c>
      <c r="P66" t="s">
        <v>36</v>
      </c>
      <c r="R66" t="s">
        <v>37</v>
      </c>
      <c r="S66" t="s">
        <v>36</v>
      </c>
      <c r="T66" t="s">
        <v>50</v>
      </c>
      <c r="W66" t="s">
        <v>69</v>
      </c>
      <c r="X66" t="s">
        <v>41</v>
      </c>
      <c r="Y66" t="s">
        <v>36</v>
      </c>
      <c r="Z66" t="s">
        <v>42</v>
      </c>
      <c r="AE66" t="s">
        <v>42</v>
      </c>
      <c r="AF66" t="s">
        <v>66</v>
      </c>
      <c r="AG66" t="s">
        <v>82</v>
      </c>
      <c r="AH66" s="4" t="s">
        <v>109</v>
      </c>
      <c r="AI66" s="4"/>
      <c r="AJ66" s="4"/>
      <c r="AK66" s="4" t="s">
        <v>88</v>
      </c>
      <c r="AL66" s="4" t="s">
        <v>475</v>
      </c>
      <c r="AM66" s="4"/>
      <c r="AN66" s="4"/>
      <c r="AO66" s="4"/>
      <c r="AP66" s="4"/>
      <c r="AQ66" s="4"/>
      <c r="AR66" s="4"/>
      <c r="AS66" t="s">
        <v>53</v>
      </c>
      <c r="AT66" t="s">
        <v>45</v>
      </c>
      <c r="AU66" s="7" t="s">
        <v>269</v>
      </c>
      <c r="AV66" s="4" t="s">
        <v>76</v>
      </c>
      <c r="AW66" s="4" t="s">
        <v>500</v>
      </c>
      <c r="BC66" s="4" t="s">
        <v>189</v>
      </c>
      <c r="BE66" s="15" t="s">
        <v>103</v>
      </c>
      <c r="BF66" s="4"/>
      <c r="BG66" s="4"/>
      <c r="BH66" s="4"/>
      <c r="BI66" s="4"/>
      <c r="BJ66" s="4"/>
      <c r="BK66" s="4"/>
      <c r="BL66" s="4" t="s">
        <v>62</v>
      </c>
      <c r="BM66" s="4" t="s">
        <v>167</v>
      </c>
      <c r="BN66" s="4"/>
      <c r="BO66" s="4"/>
    </row>
    <row r="67" spans="1:68">
      <c r="A67" t="s">
        <v>353</v>
      </c>
      <c r="B67">
        <v>2</v>
      </c>
      <c r="D67" t="s">
        <v>64</v>
      </c>
      <c r="E67" t="s">
        <v>31</v>
      </c>
      <c r="G67" t="s">
        <v>32</v>
      </c>
      <c r="H67" s="3" t="s">
        <v>440</v>
      </c>
      <c r="I67" t="str">
        <f t="shared" si="2"/>
        <v>70</v>
      </c>
      <c r="J67" t="s">
        <v>33</v>
      </c>
      <c r="K67" t="s">
        <v>33</v>
      </c>
      <c r="L67">
        <v>9</v>
      </c>
      <c r="M67" t="s">
        <v>92</v>
      </c>
      <c r="N67" t="s">
        <v>35</v>
      </c>
      <c r="P67" t="s">
        <v>66</v>
      </c>
      <c r="Q67" t="s">
        <v>434</v>
      </c>
      <c r="R67" t="s">
        <v>37</v>
      </c>
      <c r="S67" t="s">
        <v>36</v>
      </c>
      <c r="T67" t="s">
        <v>38</v>
      </c>
      <c r="U67" t="s">
        <v>123</v>
      </c>
      <c r="V67" t="s">
        <v>354</v>
      </c>
      <c r="W67" t="s">
        <v>69</v>
      </c>
      <c r="X67" t="s">
        <v>69</v>
      </c>
      <c r="Y67" t="s">
        <v>66</v>
      </c>
      <c r="Z67" t="s">
        <v>42</v>
      </c>
      <c r="AE67" t="s">
        <v>42</v>
      </c>
      <c r="AF67" t="s">
        <v>66</v>
      </c>
      <c r="AG67" t="s">
        <v>176</v>
      </c>
      <c r="AH67" s="4"/>
      <c r="AI67" s="4"/>
      <c r="AJ67" s="4"/>
      <c r="AK67" s="4" t="s">
        <v>88</v>
      </c>
      <c r="AL67" s="4"/>
      <c r="AM67" s="4" t="s">
        <v>473</v>
      </c>
      <c r="AN67" s="4"/>
      <c r="AO67" s="4"/>
      <c r="AP67" s="4"/>
      <c r="AQ67" s="4"/>
      <c r="AR67" s="4" t="s">
        <v>226</v>
      </c>
      <c r="AS67" t="s">
        <v>44</v>
      </c>
      <c r="AT67" t="s">
        <v>45</v>
      </c>
      <c r="AU67" s="7" t="s">
        <v>55</v>
      </c>
      <c r="AV67" s="4" t="s">
        <v>76</v>
      </c>
      <c r="AX67" s="4" t="s">
        <v>497</v>
      </c>
      <c r="BA67" s="4" t="s">
        <v>498</v>
      </c>
      <c r="BC67" s="4" t="s">
        <v>189</v>
      </c>
      <c r="BE67" t="s">
        <v>62</v>
      </c>
      <c r="BF67" s="4"/>
      <c r="BG67" s="4"/>
      <c r="BH67" s="4"/>
      <c r="BI67" s="4"/>
      <c r="BJ67" s="4"/>
      <c r="BK67" s="4"/>
      <c r="BL67" s="4" t="s">
        <v>62</v>
      </c>
      <c r="BM67" s="4"/>
      <c r="BN67" s="4"/>
      <c r="BO67" s="4"/>
    </row>
    <row r="68" spans="1:68">
      <c r="A68" t="s">
        <v>355</v>
      </c>
      <c r="B68">
        <v>2</v>
      </c>
      <c r="D68" t="s">
        <v>64</v>
      </c>
      <c r="E68" t="s">
        <v>106</v>
      </c>
      <c r="G68" t="s">
        <v>32</v>
      </c>
      <c r="H68" s="3" t="s">
        <v>447</v>
      </c>
      <c r="I68" t="str">
        <f>LEFT(H68,LENB(DBCS(H68))-LENB(H68))</f>
        <v>150</v>
      </c>
      <c r="J68" t="s">
        <v>33</v>
      </c>
      <c r="K68" t="s">
        <v>33</v>
      </c>
      <c r="L68">
        <v>8</v>
      </c>
      <c r="M68" t="s">
        <v>34</v>
      </c>
      <c r="N68" t="s">
        <v>35</v>
      </c>
      <c r="P68" t="s">
        <v>66</v>
      </c>
      <c r="Q68" t="s">
        <v>357</v>
      </c>
      <c r="R68" t="s">
        <v>37</v>
      </c>
      <c r="S68" t="s">
        <v>66</v>
      </c>
      <c r="T68" t="s">
        <v>50</v>
      </c>
      <c r="W68" t="s">
        <v>41</v>
      </c>
      <c r="X68" t="s">
        <v>41</v>
      </c>
      <c r="Y68" t="s">
        <v>36</v>
      </c>
      <c r="Z68" t="s">
        <v>42</v>
      </c>
      <c r="AE68" t="s">
        <v>42</v>
      </c>
      <c r="AF68" t="s">
        <v>36</v>
      </c>
      <c r="AG68" t="s">
        <v>226</v>
      </c>
      <c r="AH68" s="4"/>
      <c r="AI68" s="4"/>
      <c r="AJ68" s="4"/>
      <c r="AK68" s="4"/>
      <c r="AL68" s="4"/>
      <c r="AM68" s="4"/>
      <c r="AN68" s="4"/>
      <c r="AO68" s="4"/>
      <c r="AP68" s="4"/>
      <c r="AQ68" s="4"/>
      <c r="AR68" s="4" t="s">
        <v>226</v>
      </c>
      <c r="AS68" t="s">
        <v>53</v>
      </c>
      <c r="AT68" t="s">
        <v>45</v>
      </c>
      <c r="AU68" s="7" t="s">
        <v>358</v>
      </c>
      <c r="AZ68" s="4" t="s">
        <v>216</v>
      </c>
      <c r="BC68" s="4" t="s">
        <v>189</v>
      </c>
      <c r="BE68" t="s">
        <v>359</v>
      </c>
      <c r="BF68" s="4"/>
      <c r="BG68" s="4" t="s">
        <v>284</v>
      </c>
      <c r="BH68" s="4"/>
      <c r="BI68" s="4"/>
      <c r="BJ68" s="4"/>
      <c r="BK68" s="4" t="s">
        <v>232</v>
      </c>
      <c r="BL68" s="4"/>
      <c r="BM68" s="4"/>
      <c r="BN68" s="4" t="s">
        <v>217</v>
      </c>
      <c r="BO68" s="4"/>
    </row>
    <row r="69" spans="1:68">
      <c r="A69" t="s">
        <v>360</v>
      </c>
      <c r="B69">
        <v>11</v>
      </c>
      <c r="D69" t="s">
        <v>328</v>
      </c>
      <c r="E69" t="s">
        <v>31</v>
      </c>
      <c r="G69" t="s">
        <v>32</v>
      </c>
      <c r="H69" s="3" t="s">
        <v>448</v>
      </c>
      <c r="I69" t="str">
        <f t="shared" si="2"/>
        <v>20</v>
      </c>
      <c r="J69" t="s">
        <v>33</v>
      </c>
      <c r="K69" t="s">
        <v>33</v>
      </c>
      <c r="L69">
        <v>7</v>
      </c>
      <c r="M69" t="s">
        <v>34</v>
      </c>
      <c r="N69" t="s">
        <v>35</v>
      </c>
      <c r="P69" t="s">
        <v>36</v>
      </c>
      <c r="R69" t="s">
        <v>37</v>
      </c>
      <c r="S69" t="s">
        <v>36</v>
      </c>
      <c r="T69" t="s">
        <v>38</v>
      </c>
      <c r="U69" t="s">
        <v>39</v>
      </c>
      <c r="W69" t="s">
        <v>41</v>
      </c>
      <c r="X69" t="s">
        <v>41</v>
      </c>
      <c r="Y69" t="s">
        <v>36</v>
      </c>
      <c r="Z69" t="s">
        <v>42</v>
      </c>
      <c r="AE69" t="s">
        <v>42</v>
      </c>
      <c r="AF69" t="s">
        <v>36</v>
      </c>
      <c r="AG69" t="s">
        <v>226</v>
      </c>
      <c r="AH69" s="4"/>
      <c r="AI69" s="4"/>
      <c r="AJ69" s="4"/>
      <c r="AK69" s="4"/>
      <c r="AL69" s="4"/>
      <c r="AM69" s="4"/>
      <c r="AN69" s="4"/>
      <c r="AO69" s="4"/>
      <c r="AP69" s="4"/>
      <c r="AQ69" s="4"/>
      <c r="AR69" s="4"/>
      <c r="AS69" t="s">
        <v>53</v>
      </c>
      <c r="AT69" t="s">
        <v>45</v>
      </c>
      <c r="AU69" s="11" t="s">
        <v>502</v>
      </c>
      <c r="BD69" s="4" t="s">
        <v>501</v>
      </c>
      <c r="BE69" t="s">
        <v>502</v>
      </c>
      <c r="BF69" s="4"/>
      <c r="BG69" s="4"/>
      <c r="BH69" s="4"/>
      <c r="BI69" s="4"/>
      <c r="BJ69" s="4"/>
      <c r="BK69" s="4"/>
      <c r="BL69" s="4"/>
      <c r="BM69" s="4"/>
      <c r="BN69" s="4"/>
      <c r="BO69" s="4" t="s">
        <v>501</v>
      </c>
    </row>
    <row r="70" spans="1:68">
      <c r="A70" t="s">
        <v>361</v>
      </c>
      <c r="B70">
        <v>4</v>
      </c>
      <c r="D70" t="s">
        <v>86</v>
      </c>
      <c r="E70" t="s">
        <v>106</v>
      </c>
      <c r="G70" t="s">
        <v>74</v>
      </c>
      <c r="H70" s="3" t="s">
        <v>449</v>
      </c>
      <c r="I70" t="str">
        <f t="shared" si="2"/>
        <v>2</v>
      </c>
      <c r="J70" t="s">
        <v>33</v>
      </c>
      <c r="K70" t="s">
        <v>33</v>
      </c>
      <c r="L70">
        <v>9</v>
      </c>
      <c r="M70" t="s">
        <v>34</v>
      </c>
      <c r="N70" t="s">
        <v>35</v>
      </c>
      <c r="P70" t="s">
        <v>36</v>
      </c>
      <c r="R70" t="s">
        <v>37</v>
      </c>
      <c r="S70" t="s">
        <v>36</v>
      </c>
      <c r="T70" t="s">
        <v>38</v>
      </c>
      <c r="U70" t="s">
        <v>123</v>
      </c>
      <c r="V70" t="s">
        <v>362</v>
      </c>
      <c r="W70" t="s">
        <v>69</v>
      </c>
      <c r="X70" t="s">
        <v>41</v>
      </c>
      <c r="Y70" t="s">
        <v>36</v>
      </c>
      <c r="Z70" t="s">
        <v>51</v>
      </c>
      <c r="AA70" t="s">
        <v>51</v>
      </c>
      <c r="AF70" t="s">
        <v>36</v>
      </c>
      <c r="AG70" t="s">
        <v>176</v>
      </c>
      <c r="AH70" s="4"/>
      <c r="AI70" s="4"/>
      <c r="AJ70" s="4"/>
      <c r="AK70" s="4" t="s">
        <v>88</v>
      </c>
      <c r="AL70" s="4"/>
      <c r="AM70" s="4" t="s">
        <v>473</v>
      </c>
      <c r="AN70" s="4"/>
      <c r="AO70" s="4"/>
      <c r="AP70" s="4"/>
      <c r="AQ70" s="4"/>
      <c r="AR70" s="4"/>
      <c r="AS70" t="s">
        <v>44</v>
      </c>
      <c r="AT70" t="s">
        <v>54</v>
      </c>
      <c r="AU70" s="7" t="s">
        <v>46</v>
      </c>
      <c r="AV70" s="4" t="s">
        <v>76</v>
      </c>
      <c r="AX70" s="4" t="s">
        <v>497</v>
      </c>
      <c r="AY70" s="4" t="s">
        <v>283</v>
      </c>
      <c r="BC70" s="4" t="s">
        <v>189</v>
      </c>
      <c r="BE70" t="s">
        <v>363</v>
      </c>
      <c r="BF70" s="4" t="s">
        <v>160</v>
      </c>
      <c r="BG70" s="4"/>
      <c r="BH70" s="4"/>
      <c r="BI70" s="4"/>
      <c r="BJ70" s="4"/>
      <c r="BK70" s="4"/>
      <c r="BL70" s="4" t="s">
        <v>62</v>
      </c>
      <c r="BM70" s="4"/>
      <c r="BN70" s="4"/>
      <c r="BO70" s="4"/>
    </row>
    <row r="71" spans="1:68">
      <c r="A71" t="s">
        <v>364</v>
      </c>
      <c r="B71">
        <v>10</v>
      </c>
      <c r="D71" t="s">
        <v>30</v>
      </c>
      <c r="E71" t="s">
        <v>297</v>
      </c>
      <c r="G71" t="s">
        <v>58</v>
      </c>
      <c r="H71" s="3" t="s">
        <v>445</v>
      </c>
      <c r="I71" t="str">
        <f t="shared" si="2"/>
        <v>80</v>
      </c>
      <c r="J71" t="s">
        <v>33</v>
      </c>
      <c r="K71" t="s">
        <v>33</v>
      </c>
      <c r="M71" t="s">
        <v>99</v>
      </c>
      <c r="N71" t="s">
        <v>35</v>
      </c>
      <c r="P71" t="s">
        <v>66</v>
      </c>
      <c r="Q71" t="s">
        <v>365</v>
      </c>
      <c r="R71" t="s">
        <v>37</v>
      </c>
      <c r="S71" t="s">
        <v>36</v>
      </c>
      <c r="T71" t="s">
        <v>50</v>
      </c>
      <c r="W71" t="s">
        <v>69</v>
      </c>
      <c r="X71" t="s">
        <v>41</v>
      </c>
      <c r="Y71" t="s">
        <v>36</v>
      </c>
      <c r="Z71" t="s">
        <v>42</v>
      </c>
      <c r="AE71" t="s">
        <v>42</v>
      </c>
      <c r="AF71" t="s">
        <v>36</v>
      </c>
      <c r="AG71" t="s">
        <v>88</v>
      </c>
      <c r="AH71" s="4"/>
      <c r="AI71" s="4"/>
      <c r="AJ71" s="4"/>
      <c r="AK71" s="4" t="s">
        <v>88</v>
      </c>
      <c r="AL71" s="4"/>
      <c r="AM71" s="4"/>
      <c r="AN71" s="4"/>
      <c r="AO71" s="4"/>
      <c r="AP71" s="4"/>
      <c r="AQ71" s="4"/>
      <c r="AR71" s="4"/>
      <c r="AS71" t="s">
        <v>44</v>
      </c>
      <c r="AT71" t="s">
        <v>45</v>
      </c>
      <c r="AU71" s="7" t="s">
        <v>283</v>
      </c>
      <c r="AY71" s="4" t="s">
        <v>283</v>
      </c>
      <c r="BE71" t="s">
        <v>366</v>
      </c>
      <c r="BF71" s="4"/>
      <c r="BG71" s="4"/>
      <c r="BH71" s="4" t="s">
        <v>366</v>
      </c>
      <c r="BI71" s="4"/>
      <c r="BJ71" s="4"/>
      <c r="BK71" s="4"/>
      <c r="BL71" s="4"/>
      <c r="BM71" s="4"/>
      <c r="BN71" s="4"/>
      <c r="BO71" s="4"/>
      <c r="BP71" t="s">
        <v>367</v>
      </c>
    </row>
    <row r="72" spans="1:68">
      <c r="A72" t="s">
        <v>368</v>
      </c>
      <c r="B72">
        <v>11</v>
      </c>
      <c r="D72" t="s">
        <v>328</v>
      </c>
      <c r="E72" t="s">
        <v>31</v>
      </c>
      <c r="G72" t="s">
        <v>332</v>
      </c>
      <c r="H72" s="3" t="s">
        <v>450</v>
      </c>
      <c r="I72" t="str">
        <f t="shared" si="2"/>
        <v>40</v>
      </c>
      <c r="J72" t="s">
        <v>33</v>
      </c>
      <c r="K72" t="s">
        <v>33</v>
      </c>
      <c r="L72">
        <v>6</v>
      </c>
      <c r="M72" t="s">
        <v>370</v>
      </c>
      <c r="N72" t="s">
        <v>35</v>
      </c>
      <c r="P72" t="s">
        <v>66</v>
      </c>
      <c r="Q72" t="s">
        <v>371</v>
      </c>
      <c r="R72" t="s">
        <v>37</v>
      </c>
      <c r="S72" t="s">
        <v>36</v>
      </c>
      <c r="T72" t="s">
        <v>38</v>
      </c>
      <c r="U72" t="s">
        <v>214</v>
      </c>
      <c r="V72" t="s">
        <v>214</v>
      </c>
      <c r="W72" t="s">
        <v>41</v>
      </c>
      <c r="X72" t="s">
        <v>41</v>
      </c>
      <c r="Y72" t="s">
        <v>36</v>
      </c>
      <c r="Z72" t="s">
        <v>42</v>
      </c>
      <c r="AE72" t="s">
        <v>42</v>
      </c>
      <c r="AF72" t="s">
        <v>36</v>
      </c>
      <c r="AG72" t="s">
        <v>93</v>
      </c>
      <c r="AH72" s="4"/>
      <c r="AI72" s="4"/>
      <c r="AJ72" s="4"/>
      <c r="AK72" s="4" t="s">
        <v>88</v>
      </c>
      <c r="AL72" s="4"/>
      <c r="AM72" s="4" t="s">
        <v>473</v>
      </c>
      <c r="AN72" s="4" t="s">
        <v>476</v>
      </c>
      <c r="AO72" s="4"/>
      <c r="AP72" s="4"/>
      <c r="AQ72" s="4"/>
      <c r="AR72" s="4"/>
      <c r="AS72" t="s">
        <v>53</v>
      </c>
      <c r="AT72" t="s">
        <v>45</v>
      </c>
      <c r="AU72" s="7" t="s">
        <v>71</v>
      </c>
      <c r="AV72" s="4" t="s">
        <v>507</v>
      </c>
      <c r="BC72" s="4" t="s">
        <v>189</v>
      </c>
      <c r="BE72" t="s">
        <v>533</v>
      </c>
      <c r="BF72" s="4"/>
      <c r="BG72" s="4"/>
      <c r="BH72" s="4" t="s">
        <v>366</v>
      </c>
      <c r="BI72" s="4"/>
      <c r="BJ72" s="4"/>
      <c r="BK72" s="4" t="s">
        <v>232</v>
      </c>
      <c r="BL72" s="4" t="s">
        <v>62</v>
      </c>
      <c r="BM72" s="4"/>
      <c r="BN72" s="4" t="s">
        <v>217</v>
      </c>
      <c r="BO72" s="4"/>
    </row>
    <row r="73" spans="1:68">
      <c r="A73" t="s">
        <v>373</v>
      </c>
      <c r="B73">
        <v>6</v>
      </c>
      <c r="D73" t="s">
        <v>148</v>
      </c>
      <c r="E73" t="s">
        <v>31</v>
      </c>
      <c r="G73" t="s">
        <v>332</v>
      </c>
      <c r="H73" s="3" t="s">
        <v>451</v>
      </c>
      <c r="I73" t="str">
        <f t="shared" si="2"/>
        <v>14</v>
      </c>
      <c r="J73" t="s">
        <v>33</v>
      </c>
      <c r="K73" t="s">
        <v>33</v>
      </c>
      <c r="L73">
        <v>8</v>
      </c>
      <c r="M73" t="s">
        <v>34</v>
      </c>
      <c r="N73" t="s">
        <v>35</v>
      </c>
      <c r="P73" t="s">
        <v>36</v>
      </c>
      <c r="R73" t="s">
        <v>37</v>
      </c>
      <c r="S73" t="s">
        <v>36</v>
      </c>
      <c r="T73" t="s">
        <v>38</v>
      </c>
      <c r="U73" t="s">
        <v>198</v>
      </c>
      <c r="V73" t="s">
        <v>375</v>
      </c>
      <c r="W73" t="s">
        <v>41</v>
      </c>
      <c r="X73" t="s">
        <v>41</v>
      </c>
      <c r="Y73" t="s">
        <v>36</v>
      </c>
      <c r="Z73" t="s">
        <v>42</v>
      </c>
      <c r="AE73" t="s">
        <v>42</v>
      </c>
      <c r="AF73" t="s">
        <v>36</v>
      </c>
      <c r="AG73" t="s">
        <v>124</v>
      </c>
      <c r="AH73" s="4"/>
      <c r="AI73" s="4" t="s">
        <v>60</v>
      </c>
      <c r="AJ73" s="4"/>
      <c r="AK73" s="4" t="s">
        <v>88</v>
      </c>
      <c r="AL73" s="4"/>
      <c r="AM73" s="4"/>
      <c r="AN73" s="4"/>
      <c r="AO73" s="4"/>
      <c r="AP73" s="4"/>
      <c r="AQ73" s="4"/>
      <c r="AR73" s="4"/>
      <c r="AS73" t="s">
        <v>53</v>
      </c>
      <c r="AT73" t="s">
        <v>54</v>
      </c>
      <c r="AU73" s="7" t="s">
        <v>376</v>
      </c>
      <c r="AV73" s="4" t="s">
        <v>76</v>
      </c>
      <c r="AX73" s="4" t="s">
        <v>497</v>
      </c>
      <c r="AY73" s="4" t="s">
        <v>283</v>
      </c>
      <c r="AZ73" s="4" t="s">
        <v>216</v>
      </c>
      <c r="BC73" s="4" t="s">
        <v>189</v>
      </c>
      <c r="BE73" t="s">
        <v>217</v>
      </c>
      <c r="BF73" s="4"/>
      <c r="BG73" s="4"/>
      <c r="BH73" s="4"/>
      <c r="BI73" s="4"/>
      <c r="BJ73" s="4"/>
      <c r="BK73" s="4"/>
      <c r="BL73" s="4"/>
      <c r="BM73" s="4"/>
      <c r="BN73" s="4" t="s">
        <v>217</v>
      </c>
      <c r="BO73" s="4"/>
    </row>
    <row r="74" spans="1:68">
      <c r="A74" t="s">
        <v>377</v>
      </c>
      <c r="B74">
        <v>2</v>
      </c>
      <c r="D74" t="s">
        <v>64</v>
      </c>
      <c r="E74" t="s">
        <v>31</v>
      </c>
      <c r="G74" t="s">
        <v>32</v>
      </c>
      <c r="H74" s="3" t="s">
        <v>444</v>
      </c>
      <c r="I74" t="str">
        <f t="shared" si="2"/>
        <v>100</v>
      </c>
      <c r="J74" t="s">
        <v>33</v>
      </c>
      <c r="K74" t="s">
        <v>33</v>
      </c>
      <c r="L74">
        <v>7</v>
      </c>
      <c r="M74" t="s">
        <v>34</v>
      </c>
      <c r="N74" t="s">
        <v>35</v>
      </c>
      <c r="P74" t="s">
        <v>66</v>
      </c>
      <c r="Q74" t="s">
        <v>378</v>
      </c>
      <c r="R74" t="s">
        <v>37</v>
      </c>
      <c r="S74" t="s">
        <v>36</v>
      </c>
      <c r="T74" t="s">
        <v>38</v>
      </c>
      <c r="U74" t="s">
        <v>39</v>
      </c>
      <c r="V74" t="s">
        <v>379</v>
      </c>
      <c r="W74" t="s">
        <v>41</v>
      </c>
      <c r="X74" t="s">
        <v>41</v>
      </c>
      <c r="Y74" t="s">
        <v>36</v>
      </c>
      <c r="Z74" t="s">
        <v>42</v>
      </c>
      <c r="AE74" t="s">
        <v>42</v>
      </c>
      <c r="AF74" t="s">
        <v>36</v>
      </c>
      <c r="AG74" t="s">
        <v>380</v>
      </c>
      <c r="AH74" s="4"/>
      <c r="AI74" s="4"/>
      <c r="AJ74" s="4"/>
      <c r="AK74" s="4" t="s">
        <v>88</v>
      </c>
      <c r="AL74" s="4" t="s">
        <v>475</v>
      </c>
      <c r="AM74" s="4"/>
      <c r="AN74" s="4"/>
      <c r="AO74" s="4"/>
      <c r="AP74" s="4"/>
      <c r="AQ74" s="4"/>
      <c r="AR74" s="4"/>
      <c r="AS74" t="s">
        <v>53</v>
      </c>
      <c r="AT74" t="s">
        <v>54</v>
      </c>
      <c r="AU74" s="7" t="s">
        <v>137</v>
      </c>
      <c r="AV74" s="4" t="s">
        <v>76</v>
      </c>
      <c r="AW74" s="4" t="s">
        <v>500</v>
      </c>
      <c r="AX74" s="4" t="s">
        <v>497</v>
      </c>
      <c r="AY74" s="4" t="s">
        <v>283</v>
      </c>
      <c r="AZ74" s="4" t="s">
        <v>216</v>
      </c>
      <c r="BA74" s="4" t="s">
        <v>498</v>
      </c>
      <c r="BB74" s="4" t="s">
        <v>499</v>
      </c>
      <c r="BC74" s="4" t="s">
        <v>189</v>
      </c>
      <c r="BE74" t="s">
        <v>62</v>
      </c>
      <c r="BF74" s="4"/>
      <c r="BG74" s="4"/>
      <c r="BH74" s="4"/>
      <c r="BI74" s="4"/>
      <c r="BJ74" s="4"/>
      <c r="BK74" s="4"/>
      <c r="BL74" s="4" t="s">
        <v>62</v>
      </c>
      <c r="BM74" s="4"/>
      <c r="BN74" s="4"/>
      <c r="BO74" s="4"/>
    </row>
    <row r="75" spans="1:68" s="19" customFormat="1">
      <c r="A75" s="19" t="s">
        <v>381</v>
      </c>
      <c r="B75" s="19">
        <v>1</v>
      </c>
      <c r="D75" s="19" t="s">
        <v>208</v>
      </c>
      <c r="E75" s="19" t="s">
        <v>133</v>
      </c>
      <c r="G75" s="19" t="s">
        <v>32</v>
      </c>
      <c r="H75" s="32" t="s">
        <v>445</v>
      </c>
      <c r="I75" s="19" t="str">
        <f t="shared" si="2"/>
        <v>80</v>
      </c>
      <c r="J75" s="19" t="s">
        <v>33</v>
      </c>
      <c r="K75" s="19" t="s">
        <v>33</v>
      </c>
      <c r="L75" s="19">
        <v>8</v>
      </c>
      <c r="M75" s="19" t="s">
        <v>99</v>
      </c>
      <c r="N75" s="19" t="s">
        <v>35</v>
      </c>
      <c r="P75" s="19" t="s">
        <v>66</v>
      </c>
      <c r="R75" s="19" t="s">
        <v>37</v>
      </c>
      <c r="S75" s="19" t="s">
        <v>36</v>
      </c>
      <c r="T75" s="19" t="s">
        <v>50</v>
      </c>
      <c r="W75" s="19" t="s">
        <v>69</v>
      </c>
      <c r="X75" s="19" t="s">
        <v>41</v>
      </c>
      <c r="Y75" s="19" t="s">
        <v>36</v>
      </c>
      <c r="Z75" s="19" t="s">
        <v>51</v>
      </c>
      <c r="AA75" s="19" t="s">
        <v>51</v>
      </c>
      <c r="AF75" s="19" t="s">
        <v>66</v>
      </c>
      <c r="AG75" s="19" t="s">
        <v>88</v>
      </c>
      <c r="AH75" s="21"/>
      <c r="AI75" s="21"/>
      <c r="AJ75" s="21"/>
      <c r="AK75" s="21" t="s">
        <v>88</v>
      </c>
      <c r="AL75" s="21"/>
      <c r="AM75" s="21"/>
      <c r="AN75" s="21"/>
      <c r="AO75" s="21"/>
      <c r="AP75" s="21"/>
      <c r="AQ75" s="21"/>
      <c r="AR75" s="21"/>
      <c r="AS75" s="19" t="s">
        <v>44</v>
      </c>
      <c r="AT75" s="19" t="s">
        <v>188</v>
      </c>
      <c r="AU75" s="20" t="s">
        <v>502</v>
      </c>
      <c r="AV75" s="21"/>
      <c r="AW75" s="21"/>
      <c r="AX75" s="21"/>
      <c r="AY75" s="21"/>
      <c r="AZ75" s="21"/>
      <c r="BA75" s="21"/>
      <c r="BB75" s="21"/>
      <c r="BC75" s="21"/>
      <c r="BD75" s="21" t="s">
        <v>501</v>
      </c>
      <c r="BE75" s="19" t="s">
        <v>382</v>
      </c>
      <c r="BF75" s="21"/>
      <c r="BG75" s="21" t="s">
        <v>284</v>
      </c>
      <c r="BH75" s="21" t="s">
        <v>366</v>
      </c>
      <c r="BI75" s="21"/>
      <c r="BJ75" s="21"/>
      <c r="BK75" s="21"/>
      <c r="BL75" s="21" t="s">
        <v>62</v>
      </c>
      <c r="BM75" s="21"/>
      <c r="BN75" s="21"/>
      <c r="BO75" s="21"/>
    </row>
    <row r="76" spans="1:68">
      <c r="A76" t="s">
        <v>383</v>
      </c>
      <c r="B76">
        <v>2</v>
      </c>
      <c r="D76" t="s">
        <v>64</v>
      </c>
      <c r="E76" t="s">
        <v>57</v>
      </c>
      <c r="G76" t="s">
        <v>58</v>
      </c>
      <c r="H76" s="3" t="s">
        <v>452</v>
      </c>
      <c r="I76" t="str">
        <f t="shared" si="2"/>
        <v>60</v>
      </c>
      <c r="J76" t="s">
        <v>33</v>
      </c>
      <c r="K76" t="s">
        <v>33</v>
      </c>
      <c r="L76">
        <v>5</v>
      </c>
      <c r="M76" t="s">
        <v>34</v>
      </c>
      <c r="N76" t="s">
        <v>65</v>
      </c>
      <c r="P76" t="s">
        <v>36</v>
      </c>
      <c r="R76" t="s">
        <v>108</v>
      </c>
      <c r="S76" t="s">
        <v>36</v>
      </c>
      <c r="T76" t="s">
        <v>50</v>
      </c>
      <c r="W76" t="s">
        <v>41</v>
      </c>
      <c r="X76" t="s">
        <v>41</v>
      </c>
      <c r="Y76" t="s">
        <v>36</v>
      </c>
      <c r="Z76" t="s">
        <v>42</v>
      </c>
      <c r="AE76" t="s">
        <v>42</v>
      </c>
      <c r="AF76" t="s">
        <v>36</v>
      </c>
      <c r="AG76" t="s">
        <v>75</v>
      </c>
      <c r="AH76" s="4"/>
      <c r="AI76" s="4"/>
      <c r="AJ76" s="4"/>
      <c r="AK76" s="4"/>
      <c r="AL76" s="4"/>
      <c r="AM76" s="4"/>
      <c r="AN76" s="4"/>
      <c r="AO76" s="4"/>
      <c r="AP76" s="4"/>
      <c r="AQ76" s="4" t="s">
        <v>75</v>
      </c>
      <c r="AR76" s="4"/>
      <c r="AS76" t="s">
        <v>53</v>
      </c>
      <c r="AT76" t="s">
        <v>45</v>
      </c>
      <c r="AU76" s="7" t="s">
        <v>501</v>
      </c>
      <c r="AV76" s="5"/>
      <c r="BD76" s="4" t="s">
        <v>501</v>
      </c>
      <c r="BE76" t="s">
        <v>506</v>
      </c>
      <c r="BF76" s="4"/>
      <c r="BG76" s="4"/>
      <c r="BH76" s="4"/>
      <c r="BI76" s="4"/>
      <c r="BJ76" s="4"/>
      <c r="BK76" s="4"/>
      <c r="BL76" s="4"/>
      <c r="BM76" s="4"/>
      <c r="BN76" s="4"/>
      <c r="BO76" s="4" t="s">
        <v>501</v>
      </c>
    </row>
    <row r="77" spans="1:68">
      <c r="A77" t="s">
        <v>385</v>
      </c>
      <c r="B77">
        <v>6</v>
      </c>
      <c r="D77" t="s">
        <v>148</v>
      </c>
      <c r="E77" s="22" t="s">
        <v>162</v>
      </c>
      <c r="G77" t="s">
        <v>58</v>
      </c>
      <c r="H77" s="3" t="s">
        <v>453</v>
      </c>
      <c r="I77" t="str">
        <f t="shared" si="2"/>
        <v>42</v>
      </c>
      <c r="J77" t="s">
        <v>33</v>
      </c>
      <c r="K77" t="s">
        <v>33</v>
      </c>
      <c r="L77">
        <v>6</v>
      </c>
      <c r="M77" t="s">
        <v>387</v>
      </c>
      <c r="N77" t="s">
        <v>65</v>
      </c>
      <c r="O77">
        <v>5</v>
      </c>
      <c r="P77" t="s">
        <v>66</v>
      </c>
      <c r="Q77" t="s">
        <v>388</v>
      </c>
      <c r="R77" t="s">
        <v>108</v>
      </c>
      <c r="S77" t="s">
        <v>66</v>
      </c>
      <c r="T77" t="s">
        <v>38</v>
      </c>
      <c r="U77" t="s">
        <v>198</v>
      </c>
      <c r="V77" t="s">
        <v>389</v>
      </c>
      <c r="W77" t="s">
        <v>41</v>
      </c>
      <c r="X77" t="s">
        <v>41</v>
      </c>
      <c r="Y77" t="s">
        <v>36</v>
      </c>
      <c r="Z77" t="s">
        <v>42</v>
      </c>
      <c r="AE77" t="s">
        <v>42</v>
      </c>
      <c r="AF77" t="s">
        <v>36</v>
      </c>
      <c r="AG77" t="s">
        <v>310</v>
      </c>
      <c r="AH77" s="4" t="s">
        <v>109</v>
      </c>
      <c r="AI77" s="4" t="s">
        <v>60</v>
      </c>
      <c r="AJ77" s="4"/>
      <c r="AK77" s="4" t="s">
        <v>88</v>
      </c>
      <c r="AL77" s="4"/>
      <c r="AM77" s="4"/>
      <c r="AN77" s="4"/>
      <c r="AO77" s="4"/>
      <c r="AP77" s="4"/>
      <c r="AQ77" s="4"/>
      <c r="AR77" s="4"/>
      <c r="AS77" t="s">
        <v>53</v>
      </c>
      <c r="AT77" t="s">
        <v>45</v>
      </c>
      <c r="AU77" s="7" t="s">
        <v>390</v>
      </c>
      <c r="AV77" s="4" t="s">
        <v>76</v>
      </c>
      <c r="AZ77" s="4" t="s">
        <v>216</v>
      </c>
      <c r="BA77" s="4" t="s">
        <v>498</v>
      </c>
      <c r="BB77" s="4" t="s">
        <v>499</v>
      </c>
      <c r="BC77" s="4" t="s">
        <v>189</v>
      </c>
      <c r="BE77" t="s">
        <v>391</v>
      </c>
      <c r="BF77" s="4"/>
      <c r="BG77" s="4"/>
      <c r="BH77" s="4"/>
      <c r="BI77" s="4"/>
      <c r="BJ77" s="4" t="s">
        <v>504</v>
      </c>
      <c r="BK77" s="4"/>
      <c r="BL77" s="4" t="s">
        <v>62</v>
      </c>
      <c r="BM77" s="4" t="s">
        <v>167</v>
      </c>
      <c r="BN77" s="4" t="s">
        <v>217</v>
      </c>
      <c r="BO77" s="4"/>
    </row>
    <row r="78" spans="1:68">
      <c r="A78" t="s">
        <v>392</v>
      </c>
      <c r="B78">
        <v>2</v>
      </c>
      <c r="D78" t="s">
        <v>64</v>
      </c>
      <c r="E78" t="s">
        <v>57</v>
      </c>
      <c r="G78" t="s">
        <v>332</v>
      </c>
      <c r="H78" s="3" t="s">
        <v>454</v>
      </c>
      <c r="I78" t="str">
        <f t="shared" si="2"/>
        <v>15</v>
      </c>
      <c r="J78" t="s">
        <v>33</v>
      </c>
      <c r="K78" t="s">
        <v>33</v>
      </c>
      <c r="L78">
        <v>3</v>
      </c>
      <c r="M78" t="s">
        <v>34</v>
      </c>
      <c r="N78" t="s">
        <v>35</v>
      </c>
      <c r="P78" t="s">
        <v>36</v>
      </c>
      <c r="R78" t="s">
        <v>37</v>
      </c>
      <c r="S78" t="s">
        <v>36</v>
      </c>
      <c r="T78" t="s">
        <v>38</v>
      </c>
      <c r="U78" t="s">
        <v>39</v>
      </c>
      <c r="W78" t="s">
        <v>41</v>
      </c>
      <c r="X78" t="s">
        <v>41</v>
      </c>
      <c r="Y78" t="s">
        <v>36</v>
      </c>
      <c r="Z78" t="s">
        <v>42</v>
      </c>
      <c r="AE78" t="s">
        <v>42</v>
      </c>
      <c r="AF78" t="s">
        <v>36</v>
      </c>
      <c r="AG78" t="s">
        <v>93</v>
      </c>
      <c r="AH78" s="4"/>
      <c r="AI78" s="4"/>
      <c r="AJ78" s="4"/>
      <c r="AK78" s="4" t="s">
        <v>88</v>
      </c>
      <c r="AL78" s="4"/>
      <c r="AM78" s="4" t="s">
        <v>473</v>
      </c>
      <c r="AN78" s="4"/>
      <c r="AO78" s="4"/>
      <c r="AP78" s="4"/>
      <c r="AQ78" s="4"/>
      <c r="AR78" s="4"/>
      <c r="AS78" t="s">
        <v>53</v>
      </c>
      <c r="AT78" t="s">
        <v>45</v>
      </c>
      <c r="AU78" s="7" t="s">
        <v>102</v>
      </c>
      <c r="AV78" s="4" t="s">
        <v>76</v>
      </c>
      <c r="AW78" s="4" t="s">
        <v>500</v>
      </c>
      <c r="AZ78" s="4" t="s">
        <v>216</v>
      </c>
      <c r="BC78" s="4" t="s">
        <v>189</v>
      </c>
      <c r="BE78" t="s">
        <v>393</v>
      </c>
      <c r="BF78" s="4" t="s">
        <v>160</v>
      </c>
      <c r="BG78" s="4"/>
      <c r="BH78" s="4"/>
      <c r="BI78" s="4"/>
      <c r="BJ78" s="4"/>
      <c r="BK78" s="4"/>
      <c r="BL78" s="4"/>
      <c r="BM78" s="4" t="s">
        <v>167</v>
      </c>
      <c r="BN78" s="4"/>
      <c r="BO78" s="4"/>
    </row>
    <row r="79" spans="1:68">
      <c r="A79" t="s">
        <v>394</v>
      </c>
      <c r="B79">
        <v>2</v>
      </c>
      <c r="D79" t="s">
        <v>64</v>
      </c>
      <c r="E79" t="s">
        <v>297</v>
      </c>
      <c r="G79" t="s">
        <v>32</v>
      </c>
      <c r="H79" s="3" t="s">
        <v>455</v>
      </c>
      <c r="I79" t="str">
        <f t="shared" si="2"/>
        <v>29</v>
      </c>
      <c r="J79" t="s">
        <v>33</v>
      </c>
      <c r="K79" t="s">
        <v>33</v>
      </c>
      <c r="L79">
        <v>5</v>
      </c>
      <c r="M79" t="s">
        <v>99</v>
      </c>
      <c r="N79" t="s">
        <v>65</v>
      </c>
      <c r="O79">
        <v>5</v>
      </c>
      <c r="P79" t="s">
        <v>66</v>
      </c>
      <c r="Q79" t="s">
        <v>396</v>
      </c>
      <c r="R79" t="s">
        <v>37</v>
      </c>
      <c r="S79" t="s">
        <v>36</v>
      </c>
      <c r="T79" t="s">
        <v>38</v>
      </c>
      <c r="U79" t="s">
        <v>39</v>
      </c>
      <c r="V79" t="s">
        <v>397</v>
      </c>
      <c r="W79" t="s">
        <v>41</v>
      </c>
      <c r="X79" t="s">
        <v>41</v>
      </c>
      <c r="Y79" t="s">
        <v>36</v>
      </c>
      <c r="Z79" t="s">
        <v>51</v>
      </c>
      <c r="AA79" t="s">
        <v>51</v>
      </c>
      <c r="AF79" t="s">
        <v>36</v>
      </c>
      <c r="AG79" t="s">
        <v>242</v>
      </c>
      <c r="AH79" s="4"/>
      <c r="AI79" s="4"/>
      <c r="AJ79" s="4"/>
      <c r="AK79" s="4" t="s">
        <v>88</v>
      </c>
      <c r="AL79" s="4"/>
      <c r="AM79" s="4"/>
      <c r="AN79" s="4"/>
      <c r="AO79" s="4"/>
      <c r="AP79" s="4" t="s">
        <v>520</v>
      </c>
      <c r="AQ79" s="4"/>
      <c r="AR79" s="4"/>
      <c r="AS79" t="s">
        <v>53</v>
      </c>
      <c r="AT79" t="s">
        <v>45</v>
      </c>
      <c r="AU79" s="7" t="s">
        <v>189</v>
      </c>
      <c r="BC79" s="4" t="s">
        <v>189</v>
      </c>
      <c r="BE79" t="s">
        <v>47</v>
      </c>
      <c r="BF79" s="4"/>
      <c r="BG79" s="4"/>
      <c r="BH79" s="4"/>
      <c r="BI79" s="4"/>
      <c r="BJ79" s="4"/>
      <c r="BK79" s="4"/>
      <c r="BL79" s="4" t="s">
        <v>62</v>
      </c>
      <c r="BM79" s="4"/>
      <c r="BN79" s="4" t="s">
        <v>217</v>
      </c>
      <c r="BO79" s="4"/>
    </row>
    <row r="80" spans="1:68">
      <c r="A80" t="s">
        <v>398</v>
      </c>
      <c r="B80">
        <v>4</v>
      </c>
      <c r="D80" t="s">
        <v>86</v>
      </c>
      <c r="E80" t="s">
        <v>57</v>
      </c>
      <c r="G80" t="s">
        <v>32</v>
      </c>
      <c r="H80" s="3" t="s">
        <v>456</v>
      </c>
      <c r="I80" t="str">
        <f t="shared" si="2"/>
        <v>10</v>
      </c>
      <c r="J80" t="s">
        <v>33</v>
      </c>
      <c r="K80" t="s">
        <v>33</v>
      </c>
      <c r="M80" t="s">
        <v>399</v>
      </c>
      <c r="N80" t="s">
        <v>65</v>
      </c>
      <c r="P80" t="s">
        <v>36</v>
      </c>
      <c r="R80" t="s">
        <v>37</v>
      </c>
      <c r="S80" t="s">
        <v>36</v>
      </c>
      <c r="T80" s="22" t="s">
        <v>400</v>
      </c>
      <c r="W80" t="s">
        <v>41</v>
      </c>
      <c r="X80" t="s">
        <v>41</v>
      </c>
      <c r="Y80" t="s">
        <v>36</v>
      </c>
      <c r="Z80" t="s">
        <v>42</v>
      </c>
      <c r="AE80" t="s">
        <v>42</v>
      </c>
      <c r="AF80" t="s">
        <v>36</v>
      </c>
      <c r="AG80" t="s">
        <v>401</v>
      </c>
      <c r="AH80" s="4"/>
      <c r="AI80" s="4" t="s">
        <v>60</v>
      </c>
      <c r="AJ80" s="4"/>
      <c r="AK80" s="4"/>
      <c r="AL80" s="4" t="s">
        <v>516</v>
      </c>
      <c r="AM80" s="4"/>
      <c r="AN80" s="4"/>
      <c r="AO80" s="4"/>
      <c r="AP80" s="4"/>
      <c r="AQ80" s="4"/>
      <c r="AR80" s="4"/>
      <c r="AS80" t="s">
        <v>44</v>
      </c>
      <c r="AT80" t="s">
        <v>45</v>
      </c>
      <c r="AU80" s="7" t="s">
        <v>402</v>
      </c>
      <c r="AV80" s="4" t="s">
        <v>76</v>
      </c>
      <c r="AW80" s="4" t="s">
        <v>500</v>
      </c>
      <c r="AX80" s="4" t="s">
        <v>497</v>
      </c>
      <c r="BA80" s="4" t="s">
        <v>498</v>
      </c>
      <c r="BC80" s="4" t="s">
        <v>189</v>
      </c>
      <c r="BE80" t="s">
        <v>393</v>
      </c>
      <c r="BF80" s="4" t="s">
        <v>524</v>
      </c>
      <c r="BG80" s="4"/>
      <c r="BH80" s="4"/>
      <c r="BI80" s="4"/>
      <c r="BJ80" s="4"/>
      <c r="BK80" s="4"/>
      <c r="BL80" s="4"/>
      <c r="BM80" s="4" t="s">
        <v>531</v>
      </c>
      <c r="BN80" s="4"/>
      <c r="BO80" s="4"/>
    </row>
    <row r="81" spans="1:68" s="19" customFormat="1">
      <c r="A81" s="19" t="s">
        <v>403</v>
      </c>
      <c r="B81" s="19">
        <v>2</v>
      </c>
      <c r="D81" s="19" t="s">
        <v>64</v>
      </c>
      <c r="E81" s="19" t="s">
        <v>57</v>
      </c>
      <c r="G81" s="19" t="s">
        <v>58</v>
      </c>
      <c r="H81" s="33" t="s">
        <v>68</v>
      </c>
      <c r="I81" s="19" t="s">
        <v>502</v>
      </c>
      <c r="J81" s="19" t="s">
        <v>33</v>
      </c>
      <c r="K81" s="19" t="s">
        <v>33</v>
      </c>
      <c r="M81" s="19" t="s">
        <v>34</v>
      </c>
      <c r="N81" s="19" t="s">
        <v>35</v>
      </c>
      <c r="P81" s="19" t="s">
        <v>36</v>
      </c>
      <c r="R81" s="19" t="s">
        <v>108</v>
      </c>
      <c r="S81" s="19" t="s">
        <v>36</v>
      </c>
      <c r="T81" s="19" t="s">
        <v>38</v>
      </c>
      <c r="U81" s="19" t="s">
        <v>123</v>
      </c>
      <c r="W81" s="19" t="s">
        <v>69</v>
      </c>
      <c r="X81" s="19" t="s">
        <v>41</v>
      </c>
      <c r="Y81" s="19" t="s">
        <v>36</v>
      </c>
      <c r="Z81" s="19" t="s">
        <v>42</v>
      </c>
      <c r="AE81" s="19" t="s">
        <v>42</v>
      </c>
      <c r="AF81" s="19" t="s">
        <v>36</v>
      </c>
      <c r="AG81" s="19" t="s">
        <v>176</v>
      </c>
      <c r="AH81" s="21"/>
      <c r="AI81" s="21"/>
      <c r="AJ81" s="21"/>
      <c r="AK81" s="21" t="s">
        <v>88</v>
      </c>
      <c r="AL81" s="21"/>
      <c r="AM81" s="21" t="s">
        <v>473</v>
      </c>
      <c r="AN81" s="21"/>
      <c r="AO81" s="21"/>
      <c r="AP81" s="21"/>
      <c r="AQ81" s="21"/>
      <c r="AR81" s="21"/>
      <c r="AS81" s="19" t="s">
        <v>44</v>
      </c>
      <c r="AT81" s="19" t="s">
        <v>188</v>
      </c>
      <c r="AU81" s="20" t="s">
        <v>404</v>
      </c>
      <c r="AX81" s="21" t="s">
        <v>497</v>
      </c>
      <c r="AY81" s="21" t="s">
        <v>283</v>
      </c>
      <c r="BA81" s="21"/>
      <c r="BB81" s="21"/>
      <c r="BC81" s="21"/>
      <c r="BD81" s="21"/>
      <c r="BE81" s="19" t="s">
        <v>405</v>
      </c>
      <c r="BF81" s="21"/>
      <c r="BG81" s="21"/>
      <c r="BH81" s="21" t="s">
        <v>366</v>
      </c>
      <c r="BI81" s="21"/>
      <c r="BJ81" s="21"/>
      <c r="BK81" s="21"/>
      <c r="BL81" s="21" t="s">
        <v>62</v>
      </c>
      <c r="BM81" s="21"/>
      <c r="BN81" s="21"/>
      <c r="BO81" s="21"/>
    </row>
    <row r="82" spans="1:68" ht="151.05000000000001" customHeight="1">
      <c r="A82" t="s">
        <v>406</v>
      </c>
      <c r="B82">
        <v>6</v>
      </c>
      <c r="D82" t="s">
        <v>148</v>
      </c>
      <c r="E82" t="s">
        <v>133</v>
      </c>
      <c r="G82" t="s">
        <v>58</v>
      </c>
      <c r="H82" s="3" t="s">
        <v>457</v>
      </c>
      <c r="I82" t="str">
        <f t="shared" si="2"/>
        <v>120</v>
      </c>
      <c r="J82" t="s">
        <v>33</v>
      </c>
      <c r="K82" t="s">
        <v>33</v>
      </c>
      <c r="M82" t="s">
        <v>408</v>
      </c>
      <c r="N82" t="s">
        <v>65</v>
      </c>
      <c r="P82" t="s">
        <v>66</v>
      </c>
      <c r="Q82" s="1" t="s">
        <v>433</v>
      </c>
      <c r="R82" t="s">
        <v>37</v>
      </c>
      <c r="S82" t="s">
        <v>36</v>
      </c>
      <c r="T82" t="s">
        <v>38</v>
      </c>
      <c r="U82" t="s">
        <v>409</v>
      </c>
      <c r="W82" t="s">
        <v>69</v>
      </c>
      <c r="X82" t="s">
        <v>69</v>
      </c>
      <c r="Y82" t="s">
        <v>36</v>
      </c>
      <c r="Z82" t="s">
        <v>42</v>
      </c>
      <c r="AE82" t="s">
        <v>42</v>
      </c>
      <c r="AF82" t="s">
        <v>36</v>
      </c>
      <c r="AG82" t="s">
        <v>152</v>
      </c>
      <c r="AH82" s="4" t="s">
        <v>109</v>
      </c>
      <c r="AI82" s="4"/>
      <c r="AJ82" s="4"/>
      <c r="AK82" s="4" t="s">
        <v>88</v>
      </c>
      <c r="AL82" s="4"/>
      <c r="AM82" s="4" t="s">
        <v>473</v>
      </c>
      <c r="AN82" s="4"/>
      <c r="AO82" s="4"/>
      <c r="AP82" s="4"/>
      <c r="AQ82" s="4"/>
      <c r="AR82" s="4"/>
      <c r="AS82" t="s">
        <v>53</v>
      </c>
      <c r="AT82" t="s">
        <v>54</v>
      </c>
      <c r="AU82" s="7" t="s">
        <v>166</v>
      </c>
      <c r="AV82" s="4" t="s">
        <v>76</v>
      </c>
      <c r="AX82" s="4" t="s">
        <v>497</v>
      </c>
      <c r="BC82" s="4" t="s">
        <v>189</v>
      </c>
      <c r="BE82" t="s">
        <v>47</v>
      </c>
      <c r="BF82" s="4"/>
      <c r="BG82" s="4"/>
      <c r="BH82" s="4"/>
      <c r="BI82" s="4"/>
      <c r="BJ82" s="4"/>
      <c r="BK82" s="4"/>
      <c r="BL82" s="4" t="s">
        <v>62</v>
      </c>
      <c r="BM82" s="4"/>
      <c r="BN82" s="4" t="s">
        <v>217</v>
      </c>
      <c r="BO82" s="4"/>
      <c r="BP82" s="1" t="s">
        <v>736</v>
      </c>
    </row>
    <row r="83" spans="1:68">
      <c r="A83" t="s">
        <v>411</v>
      </c>
      <c r="B83">
        <v>2</v>
      </c>
      <c r="D83" t="s">
        <v>64</v>
      </c>
      <c r="E83" t="s">
        <v>31</v>
      </c>
      <c r="G83" t="s">
        <v>58</v>
      </c>
      <c r="H83" s="3" t="s">
        <v>458</v>
      </c>
      <c r="I83" t="str">
        <f t="shared" si="2"/>
        <v>33</v>
      </c>
      <c r="J83" t="s">
        <v>33</v>
      </c>
      <c r="K83" t="s">
        <v>33</v>
      </c>
      <c r="L83">
        <v>8</v>
      </c>
      <c r="M83" t="s">
        <v>99</v>
      </c>
      <c r="N83" t="s">
        <v>65</v>
      </c>
      <c r="O83">
        <v>9</v>
      </c>
      <c r="P83" t="s">
        <v>66</v>
      </c>
      <c r="Q83" t="s">
        <v>135</v>
      </c>
      <c r="R83" t="s">
        <v>37</v>
      </c>
      <c r="S83" t="s">
        <v>66</v>
      </c>
      <c r="T83" t="s">
        <v>38</v>
      </c>
      <c r="U83" t="s">
        <v>193</v>
      </c>
      <c r="V83" t="s">
        <v>412</v>
      </c>
      <c r="W83" t="s">
        <v>69</v>
      </c>
      <c r="X83" t="s">
        <v>41</v>
      </c>
      <c r="Y83" t="s">
        <v>36</v>
      </c>
      <c r="Z83" t="s">
        <v>51</v>
      </c>
      <c r="AA83" t="s">
        <v>51</v>
      </c>
      <c r="AF83" t="s">
        <v>66</v>
      </c>
      <c r="AG83" t="s">
        <v>413</v>
      </c>
      <c r="AH83" s="4" t="s">
        <v>109</v>
      </c>
      <c r="AI83" s="4"/>
      <c r="AJ83" s="4" t="s">
        <v>515</v>
      </c>
      <c r="AK83" s="4" t="s">
        <v>88</v>
      </c>
      <c r="AL83" s="4"/>
      <c r="AM83" s="4" t="s">
        <v>473</v>
      </c>
      <c r="AN83" s="4" t="s">
        <v>476</v>
      </c>
      <c r="AO83" s="4"/>
      <c r="AP83" s="4"/>
      <c r="AQ83" s="4"/>
      <c r="AR83" s="4"/>
      <c r="AS83" t="s">
        <v>44</v>
      </c>
      <c r="AT83" t="s">
        <v>45</v>
      </c>
      <c r="AU83" s="7" t="s">
        <v>137</v>
      </c>
      <c r="AV83" s="4" t="s">
        <v>76</v>
      </c>
      <c r="AW83" s="4" t="s">
        <v>508</v>
      </c>
      <c r="AX83" s="4" t="s">
        <v>509</v>
      </c>
      <c r="AY83" s="4" t="s">
        <v>510</v>
      </c>
      <c r="AZ83" s="4" t="s">
        <v>216</v>
      </c>
      <c r="BA83" s="4" t="s">
        <v>498</v>
      </c>
      <c r="BB83" s="4" t="s">
        <v>499</v>
      </c>
      <c r="BC83" s="4" t="s">
        <v>189</v>
      </c>
      <c r="BE83" t="s">
        <v>414</v>
      </c>
      <c r="BF83" s="4" t="s">
        <v>160</v>
      </c>
      <c r="BG83" s="4" t="s">
        <v>525</v>
      </c>
      <c r="BH83" s="4" t="s">
        <v>526</v>
      </c>
      <c r="BI83" s="4" t="s">
        <v>237</v>
      </c>
      <c r="BJ83" s="4"/>
      <c r="BK83" s="4"/>
      <c r="BL83" s="4" t="s">
        <v>62</v>
      </c>
      <c r="BM83" s="4"/>
      <c r="BN83" s="4" t="s">
        <v>217</v>
      </c>
      <c r="BO83" s="4"/>
    </row>
    <row r="84" spans="1:68" s="19" customFormat="1">
      <c r="A84" s="19" t="s">
        <v>415</v>
      </c>
      <c r="B84" s="19">
        <v>2</v>
      </c>
      <c r="D84" s="19" t="s">
        <v>64</v>
      </c>
      <c r="E84" s="19" t="s">
        <v>31</v>
      </c>
      <c r="G84" s="19" t="s">
        <v>32</v>
      </c>
      <c r="H84" s="32" t="s">
        <v>440</v>
      </c>
      <c r="I84" s="19" t="str">
        <f t="shared" si="2"/>
        <v>70</v>
      </c>
      <c r="J84" s="19" t="s">
        <v>33</v>
      </c>
      <c r="K84" s="19" t="s">
        <v>33</v>
      </c>
      <c r="L84" s="19">
        <v>8</v>
      </c>
      <c r="M84" s="19" t="s">
        <v>34</v>
      </c>
      <c r="N84" s="19" t="s">
        <v>35</v>
      </c>
      <c r="P84" s="19" t="s">
        <v>36</v>
      </c>
      <c r="R84" s="19" t="s">
        <v>37</v>
      </c>
      <c r="S84" s="19" t="s">
        <v>36</v>
      </c>
      <c r="T84" s="19" t="s">
        <v>38</v>
      </c>
      <c r="U84" s="19" t="s">
        <v>80</v>
      </c>
      <c r="V84" s="19" t="s">
        <v>416</v>
      </c>
      <c r="W84" s="19" t="s">
        <v>41</v>
      </c>
      <c r="X84" s="19" t="s">
        <v>41</v>
      </c>
      <c r="Y84" s="19" t="s">
        <v>36</v>
      </c>
      <c r="Z84" s="19" t="s">
        <v>42</v>
      </c>
      <c r="AE84" s="19" t="s">
        <v>42</v>
      </c>
      <c r="AF84" s="19" t="s">
        <v>36</v>
      </c>
      <c r="AG84" s="19" t="s">
        <v>88</v>
      </c>
      <c r="AH84" s="21"/>
      <c r="AI84" s="21"/>
      <c r="AJ84" s="21"/>
      <c r="AK84" s="21" t="s">
        <v>465</v>
      </c>
      <c r="AL84" s="21"/>
      <c r="AM84" s="21"/>
      <c r="AN84" s="21"/>
      <c r="AO84" s="21"/>
      <c r="AP84" s="21"/>
      <c r="AQ84" s="21"/>
      <c r="AR84" s="21"/>
      <c r="AS84" s="19" t="s">
        <v>44</v>
      </c>
      <c r="AT84" s="19" t="s">
        <v>188</v>
      </c>
      <c r="AU84" s="20" t="s">
        <v>71</v>
      </c>
      <c r="AV84" s="21" t="s">
        <v>76</v>
      </c>
      <c r="AX84" s="21"/>
      <c r="AY84" s="21"/>
      <c r="AZ84" s="21"/>
      <c r="BA84" s="21"/>
      <c r="BB84" s="21"/>
      <c r="BC84" s="21" t="s">
        <v>189</v>
      </c>
      <c r="BD84" s="21"/>
      <c r="BE84" s="19" t="s">
        <v>336</v>
      </c>
      <c r="BF84" s="21"/>
      <c r="BG84" s="21"/>
      <c r="BH84" s="21"/>
      <c r="BI84" s="21" t="s">
        <v>527</v>
      </c>
      <c r="BJ84" s="21"/>
      <c r="BK84" s="21"/>
      <c r="BL84" s="21" t="s">
        <v>62</v>
      </c>
      <c r="BM84" s="21"/>
      <c r="BN84" s="21"/>
      <c r="BO84" s="21"/>
    </row>
    <row r="85" spans="1:68">
      <c r="A85" t="s">
        <v>417</v>
      </c>
      <c r="B85">
        <v>2</v>
      </c>
      <c r="D85" t="s">
        <v>64</v>
      </c>
      <c r="E85" t="s">
        <v>297</v>
      </c>
      <c r="G85" t="s">
        <v>32</v>
      </c>
      <c r="H85" s="3" t="s">
        <v>459</v>
      </c>
      <c r="I85" t="str">
        <f t="shared" si="2"/>
        <v>49</v>
      </c>
      <c r="J85" t="s">
        <v>33</v>
      </c>
      <c r="K85" t="s">
        <v>33</v>
      </c>
      <c r="L85">
        <v>6</v>
      </c>
      <c r="M85" t="s">
        <v>92</v>
      </c>
      <c r="N85" t="s">
        <v>65</v>
      </c>
      <c r="O85">
        <v>7</v>
      </c>
      <c r="P85" t="s">
        <v>66</v>
      </c>
      <c r="Q85" t="s">
        <v>419</v>
      </c>
      <c r="R85" t="s">
        <v>37</v>
      </c>
      <c r="S85" t="s">
        <v>36</v>
      </c>
      <c r="T85" t="s">
        <v>38</v>
      </c>
      <c r="U85" t="s">
        <v>80</v>
      </c>
      <c r="V85" t="s">
        <v>420</v>
      </c>
      <c r="W85" t="s">
        <v>41</v>
      </c>
      <c r="X85" t="s">
        <v>41</v>
      </c>
      <c r="Y85" t="s">
        <v>36</v>
      </c>
      <c r="Z85" t="s">
        <v>318</v>
      </c>
      <c r="AA85" t="s">
        <v>51</v>
      </c>
      <c r="AB85" t="s">
        <v>522</v>
      </c>
      <c r="AF85" t="s">
        <v>66</v>
      </c>
      <c r="AG85" t="s">
        <v>130</v>
      </c>
      <c r="AH85" s="4" t="s">
        <v>109</v>
      </c>
      <c r="AI85" s="4"/>
      <c r="AJ85" s="4"/>
      <c r="AK85" s="4"/>
      <c r="AL85" s="4"/>
      <c r="AM85" s="4" t="s">
        <v>473</v>
      </c>
      <c r="AN85" s="4"/>
      <c r="AO85" s="4"/>
      <c r="AP85" s="4"/>
      <c r="AQ85" s="4"/>
      <c r="AR85" s="4"/>
      <c r="AS85" t="s">
        <v>53</v>
      </c>
      <c r="AT85" t="s">
        <v>45</v>
      </c>
      <c r="AU85" s="7" t="s">
        <v>421</v>
      </c>
      <c r="AV85" s="4" t="s">
        <v>76</v>
      </c>
      <c r="BB85" s="4" t="s">
        <v>513</v>
      </c>
      <c r="BC85" s="4" t="s">
        <v>189</v>
      </c>
      <c r="BE85" t="s">
        <v>90</v>
      </c>
      <c r="BF85" s="4"/>
      <c r="BG85" s="4"/>
      <c r="BH85" s="4"/>
      <c r="BI85" s="4"/>
      <c r="BJ85" s="4"/>
      <c r="BK85" s="4" t="s">
        <v>232</v>
      </c>
      <c r="BL85" s="4" t="s">
        <v>62</v>
      </c>
      <c r="BM85" s="4"/>
      <c r="BN85" s="4"/>
      <c r="BO85" s="4"/>
    </row>
    <row r="86" spans="1:68" ht="46.8">
      <c r="A86" t="s">
        <v>422</v>
      </c>
      <c r="B86">
        <v>6</v>
      </c>
      <c r="D86" t="s">
        <v>148</v>
      </c>
      <c r="E86" t="s">
        <v>133</v>
      </c>
      <c r="G86" t="s">
        <v>58</v>
      </c>
      <c r="H86" s="3" t="s">
        <v>460</v>
      </c>
      <c r="I86" t="str">
        <f t="shared" si="2"/>
        <v>82</v>
      </c>
      <c r="J86" t="s">
        <v>33</v>
      </c>
      <c r="K86" t="s">
        <v>33</v>
      </c>
      <c r="L86">
        <v>9</v>
      </c>
      <c r="M86" t="s">
        <v>99</v>
      </c>
      <c r="N86" t="s">
        <v>65</v>
      </c>
      <c r="O86">
        <v>3</v>
      </c>
      <c r="P86" t="s">
        <v>66</v>
      </c>
      <c r="Q86" t="s">
        <v>135</v>
      </c>
      <c r="R86" t="s">
        <v>37</v>
      </c>
      <c r="S86" t="s">
        <v>36</v>
      </c>
      <c r="T86" t="s">
        <v>50</v>
      </c>
      <c r="W86" t="s">
        <v>69</v>
      </c>
      <c r="X86" t="s">
        <v>41</v>
      </c>
      <c r="Y86" t="s">
        <v>36</v>
      </c>
      <c r="Z86" t="s">
        <v>51</v>
      </c>
      <c r="AA86" t="s">
        <v>521</v>
      </c>
      <c r="AF86" t="s">
        <v>36</v>
      </c>
      <c r="AG86" t="s">
        <v>205</v>
      </c>
      <c r="AH86" s="4" t="s">
        <v>109</v>
      </c>
      <c r="AI86" s="4"/>
      <c r="AJ86" s="4"/>
      <c r="AK86" s="4" t="s">
        <v>88</v>
      </c>
      <c r="AL86" s="4"/>
      <c r="AM86" s="4" t="s">
        <v>473</v>
      </c>
      <c r="AN86" s="4" t="s">
        <v>476</v>
      </c>
      <c r="AO86" s="4"/>
      <c r="AP86" s="4"/>
      <c r="AQ86" s="4"/>
      <c r="AR86" s="4"/>
      <c r="AS86" t="s">
        <v>53</v>
      </c>
      <c r="AT86" t="s">
        <v>45</v>
      </c>
      <c r="AU86" s="7" t="s">
        <v>424</v>
      </c>
      <c r="AZ86" s="4" t="s">
        <v>216</v>
      </c>
      <c r="BB86" s="4" t="s">
        <v>499</v>
      </c>
      <c r="BC86" s="4" t="s">
        <v>189</v>
      </c>
      <c r="BE86" t="s">
        <v>391</v>
      </c>
      <c r="BF86" s="4"/>
      <c r="BG86" s="4"/>
      <c r="BH86" s="4"/>
      <c r="BI86" s="4"/>
      <c r="BJ86" s="4" t="s">
        <v>528</v>
      </c>
      <c r="BK86" s="4"/>
      <c r="BL86" s="4" t="s">
        <v>62</v>
      </c>
      <c r="BM86" s="4" t="s">
        <v>167</v>
      </c>
      <c r="BN86" s="4" t="s">
        <v>217</v>
      </c>
      <c r="BO86" s="4"/>
      <c r="BP86" s="1" t="s">
        <v>737</v>
      </c>
    </row>
    <row r="87" spans="1:68">
      <c r="A87" t="s">
        <v>426</v>
      </c>
      <c r="B87">
        <v>6</v>
      </c>
      <c r="D87" t="s">
        <v>148</v>
      </c>
      <c r="E87" t="s">
        <v>226</v>
      </c>
      <c r="G87" t="s">
        <v>32</v>
      </c>
      <c r="H87" s="3" t="s">
        <v>439</v>
      </c>
      <c r="I87" t="str">
        <f t="shared" si="2"/>
        <v>90</v>
      </c>
      <c r="J87" t="s">
        <v>33</v>
      </c>
      <c r="K87" t="s">
        <v>33</v>
      </c>
      <c r="L87">
        <v>9</v>
      </c>
      <c r="M87" t="s">
        <v>92</v>
      </c>
      <c r="N87" t="s">
        <v>35</v>
      </c>
      <c r="P87" t="s">
        <v>66</v>
      </c>
      <c r="R87" t="s">
        <v>37</v>
      </c>
      <c r="S87" t="s">
        <v>36</v>
      </c>
      <c r="T87" t="s">
        <v>38</v>
      </c>
      <c r="U87" t="s">
        <v>39</v>
      </c>
      <c r="W87" t="s">
        <v>41</v>
      </c>
      <c r="X87" t="s">
        <v>41</v>
      </c>
      <c r="Y87" t="s">
        <v>36</v>
      </c>
      <c r="Z87" t="s">
        <v>42</v>
      </c>
      <c r="AE87" t="s">
        <v>42</v>
      </c>
      <c r="AF87" t="s">
        <v>36</v>
      </c>
      <c r="AG87" t="s">
        <v>300</v>
      </c>
      <c r="AH87" s="4" t="s">
        <v>109</v>
      </c>
      <c r="AI87" s="4"/>
      <c r="AJ87" s="4"/>
      <c r="AK87" s="4" t="s">
        <v>88</v>
      </c>
      <c r="AL87" s="4"/>
      <c r="AM87" s="4"/>
      <c r="AN87" s="4"/>
      <c r="AO87" s="4"/>
      <c r="AP87" s="4"/>
      <c r="AQ87" s="4"/>
      <c r="AR87" s="4"/>
      <c r="AS87" t="s">
        <v>53</v>
      </c>
      <c r="AT87" t="s">
        <v>45</v>
      </c>
      <c r="AU87" s="7" t="s">
        <v>71</v>
      </c>
      <c r="AV87" s="4" t="s">
        <v>76</v>
      </c>
      <c r="BC87" s="4" t="s">
        <v>189</v>
      </c>
      <c r="BE87" t="s">
        <v>251</v>
      </c>
      <c r="BF87" s="4"/>
      <c r="BG87" s="4" t="s">
        <v>284</v>
      </c>
      <c r="BH87" s="4"/>
      <c r="BI87" s="4"/>
      <c r="BJ87" s="4"/>
      <c r="BK87" s="4"/>
      <c r="BL87" s="4" t="s">
        <v>62</v>
      </c>
      <c r="BM87" s="4"/>
      <c r="BN87" s="4" t="s">
        <v>217</v>
      </c>
      <c r="BO87" s="4"/>
    </row>
    <row r="88" spans="1:68">
      <c r="A88" t="s">
        <v>427</v>
      </c>
      <c r="B88">
        <v>2</v>
      </c>
      <c r="D88" t="s">
        <v>64</v>
      </c>
      <c r="E88" t="s">
        <v>57</v>
      </c>
      <c r="G88" t="s">
        <v>32</v>
      </c>
      <c r="H88" s="3" t="s">
        <v>461</v>
      </c>
      <c r="I88" t="str">
        <f t="shared" si="2"/>
        <v>48</v>
      </c>
      <c r="J88" t="s">
        <v>33</v>
      </c>
      <c r="K88" t="s">
        <v>33</v>
      </c>
      <c r="L88">
        <v>8</v>
      </c>
      <c r="M88" t="s">
        <v>34</v>
      </c>
      <c r="N88" t="s">
        <v>35</v>
      </c>
      <c r="P88" t="s">
        <v>66</v>
      </c>
      <c r="Q88" t="s">
        <v>428</v>
      </c>
      <c r="R88" t="s">
        <v>37</v>
      </c>
      <c r="S88" t="s">
        <v>36</v>
      </c>
      <c r="T88" t="s">
        <v>50</v>
      </c>
      <c r="W88" t="s">
        <v>41</v>
      </c>
      <c r="X88" t="s">
        <v>41</v>
      </c>
      <c r="Y88" t="s">
        <v>36</v>
      </c>
      <c r="Z88" t="s">
        <v>42</v>
      </c>
      <c r="AE88" t="s">
        <v>42</v>
      </c>
      <c r="AF88" t="s">
        <v>66</v>
      </c>
      <c r="AG88" t="s">
        <v>429</v>
      </c>
      <c r="AH88" s="4" t="s">
        <v>462</v>
      </c>
      <c r="AI88" s="4" t="s">
        <v>463</v>
      </c>
      <c r="AJ88" s="4"/>
      <c r="AK88" s="4"/>
      <c r="AL88" s="4"/>
      <c r="AM88" s="4" t="s">
        <v>517</v>
      </c>
      <c r="AN88" s="4" t="s">
        <v>518</v>
      </c>
      <c r="AO88" s="4"/>
      <c r="AP88" s="4"/>
      <c r="AQ88" s="4"/>
      <c r="AR88" s="4"/>
      <c r="AS88" t="s">
        <v>53</v>
      </c>
      <c r="AT88" t="s">
        <v>45</v>
      </c>
      <c r="AU88" s="7" t="s">
        <v>430</v>
      </c>
      <c r="AV88" s="4" t="s">
        <v>76</v>
      </c>
      <c r="AZ88" s="4" t="s">
        <v>511</v>
      </c>
      <c r="BA88" s="4" t="s">
        <v>512</v>
      </c>
      <c r="BC88" s="4" t="s">
        <v>514</v>
      </c>
      <c r="BE88" t="s">
        <v>84</v>
      </c>
      <c r="BF88" s="4"/>
      <c r="BG88" s="4"/>
      <c r="BH88" s="4"/>
      <c r="BI88" s="4"/>
      <c r="BJ88" s="4"/>
      <c r="BK88" s="4" t="s">
        <v>529</v>
      </c>
      <c r="BL88" s="4" t="s">
        <v>530</v>
      </c>
      <c r="BM88" s="4"/>
      <c r="BN88" s="4" t="s">
        <v>532</v>
      </c>
      <c r="BO88" s="4"/>
      <c r="BP88" t="s">
        <v>431</v>
      </c>
    </row>
    <row r="89" spans="1:68" s="17" customFormat="1">
      <c r="A89" s="17" t="s">
        <v>536</v>
      </c>
      <c r="B89" s="13">
        <v>1</v>
      </c>
      <c r="C89" s="13"/>
      <c r="D89" s="17" t="s">
        <v>208</v>
      </c>
      <c r="E89" s="17" t="s">
        <v>106</v>
      </c>
      <c r="G89" s="17" t="s">
        <v>32</v>
      </c>
      <c r="H89" s="17" t="s">
        <v>537</v>
      </c>
      <c r="I89" s="17" t="str">
        <f t="shared" si="2"/>
        <v>41</v>
      </c>
      <c r="J89" s="17" t="s">
        <v>33</v>
      </c>
      <c r="K89" s="17" t="s">
        <v>33</v>
      </c>
      <c r="L89" s="17">
        <v>3</v>
      </c>
      <c r="M89" s="17" t="s">
        <v>99</v>
      </c>
      <c r="N89" s="17" t="s">
        <v>65</v>
      </c>
      <c r="O89" s="17">
        <v>2</v>
      </c>
      <c r="P89" s="17" t="s">
        <v>36</v>
      </c>
      <c r="R89" s="17" t="s">
        <v>37</v>
      </c>
      <c r="S89" s="17" t="s">
        <v>66</v>
      </c>
      <c r="T89" s="17" t="s">
        <v>50</v>
      </c>
      <c r="W89" s="17" t="s">
        <v>69</v>
      </c>
      <c r="X89" s="17" t="s">
        <v>41</v>
      </c>
      <c r="Y89" s="17" t="s">
        <v>36</v>
      </c>
      <c r="Z89" s="17" t="s">
        <v>51</v>
      </c>
      <c r="AA89" s="17" t="s">
        <v>51</v>
      </c>
      <c r="AF89" s="17" t="s">
        <v>66</v>
      </c>
      <c r="AG89" s="17" t="s">
        <v>300</v>
      </c>
      <c r="AH89" s="17" t="s">
        <v>109</v>
      </c>
      <c r="AK89" s="17" t="s">
        <v>88</v>
      </c>
      <c r="AS89" s="17" t="s">
        <v>44</v>
      </c>
      <c r="AT89" s="17" t="s">
        <v>54</v>
      </c>
      <c r="AU89" s="17" t="s">
        <v>538</v>
      </c>
      <c r="AV89" s="18" t="s">
        <v>76</v>
      </c>
      <c r="AW89" s="18"/>
      <c r="AX89" s="18"/>
      <c r="AY89" s="18" t="s">
        <v>283</v>
      </c>
      <c r="BA89" s="18" t="s">
        <v>498</v>
      </c>
      <c r="BB89" s="18" t="s">
        <v>499</v>
      </c>
      <c r="BC89" s="18"/>
      <c r="BE89" s="17" t="s">
        <v>90</v>
      </c>
      <c r="BH89" s="18"/>
      <c r="BI89" s="18"/>
      <c r="BJ89" s="18"/>
      <c r="BK89" s="18" t="s">
        <v>232</v>
      </c>
      <c r="BL89" s="18" t="s">
        <v>62</v>
      </c>
      <c r="BM89" s="18"/>
      <c r="BN89" s="18"/>
      <c r="BO89" s="18"/>
    </row>
    <row r="90" spans="1:68">
      <c r="A90" t="s">
        <v>539</v>
      </c>
      <c r="B90">
        <v>6</v>
      </c>
      <c r="D90" t="s">
        <v>148</v>
      </c>
      <c r="E90" t="s">
        <v>98</v>
      </c>
      <c r="G90" t="s">
        <v>32</v>
      </c>
      <c r="H90" t="s">
        <v>540</v>
      </c>
      <c r="I90" t="str">
        <f t="shared" si="2"/>
        <v>18</v>
      </c>
      <c r="J90" t="s">
        <v>33</v>
      </c>
      <c r="K90" t="s">
        <v>33</v>
      </c>
      <c r="L90">
        <v>3</v>
      </c>
      <c r="M90" t="s">
        <v>99</v>
      </c>
      <c r="N90" t="s">
        <v>113</v>
      </c>
      <c r="P90" t="s">
        <v>66</v>
      </c>
      <c r="Q90" t="s">
        <v>541</v>
      </c>
      <c r="R90" t="s">
        <v>37</v>
      </c>
      <c r="S90" t="s">
        <v>36</v>
      </c>
      <c r="T90" t="s">
        <v>38</v>
      </c>
      <c r="U90" t="s">
        <v>39</v>
      </c>
      <c r="V90" t="s">
        <v>542</v>
      </c>
      <c r="W90" t="s">
        <v>41</v>
      </c>
      <c r="X90" t="s">
        <v>41</v>
      </c>
      <c r="Y90" t="s">
        <v>36</v>
      </c>
      <c r="Z90" t="s">
        <v>42</v>
      </c>
      <c r="AE90" t="s">
        <v>42</v>
      </c>
      <c r="AF90" t="s">
        <v>36</v>
      </c>
      <c r="AG90" t="s">
        <v>226</v>
      </c>
      <c r="AI90"/>
      <c r="AJ90"/>
      <c r="AK90"/>
      <c r="AL90"/>
      <c r="AM90"/>
      <c r="AN90"/>
      <c r="AO90"/>
      <c r="AP90"/>
      <c r="AQ90"/>
      <c r="AR90" t="s">
        <v>226</v>
      </c>
      <c r="AS90" t="s">
        <v>53</v>
      </c>
      <c r="AT90" t="s">
        <v>226</v>
      </c>
      <c r="AU90" t="s">
        <v>137</v>
      </c>
      <c r="AV90" s="4" t="s">
        <v>76</v>
      </c>
      <c r="AW90" s="4" t="s">
        <v>500</v>
      </c>
      <c r="AX90" s="4" t="s">
        <v>497</v>
      </c>
      <c r="AY90" s="4" t="s">
        <v>283</v>
      </c>
      <c r="AZ90" s="4" t="s">
        <v>216</v>
      </c>
      <c r="BA90" s="4" t="s">
        <v>498</v>
      </c>
      <c r="BB90" s="4" t="s">
        <v>499</v>
      </c>
      <c r="BC90" s="4" t="s">
        <v>189</v>
      </c>
      <c r="BD90"/>
      <c r="BE90" t="s">
        <v>103</v>
      </c>
      <c r="BH90" s="4"/>
      <c r="BI90" s="4"/>
      <c r="BJ90" s="4"/>
      <c r="BK90" s="4"/>
      <c r="BL90" s="4" t="s">
        <v>62</v>
      </c>
      <c r="BM90" s="4" t="s">
        <v>167</v>
      </c>
      <c r="BN90" s="4"/>
      <c r="BO90" s="4"/>
    </row>
    <row r="91" spans="1:68">
      <c r="A91" t="s">
        <v>543</v>
      </c>
      <c r="B91">
        <v>6</v>
      </c>
      <c r="D91" t="s">
        <v>148</v>
      </c>
      <c r="E91" s="61" t="s">
        <v>544</v>
      </c>
      <c r="G91" t="s">
        <v>332</v>
      </c>
      <c r="H91" t="s">
        <v>384</v>
      </c>
      <c r="I91" t="str">
        <f t="shared" si="2"/>
        <v>60</v>
      </c>
      <c r="J91" t="s">
        <v>33</v>
      </c>
      <c r="K91" t="s">
        <v>33</v>
      </c>
      <c r="M91" t="s">
        <v>92</v>
      </c>
      <c r="N91" t="s">
        <v>35</v>
      </c>
      <c r="P91" t="s">
        <v>36</v>
      </c>
      <c r="R91" t="s">
        <v>108</v>
      </c>
      <c r="S91" t="s">
        <v>36</v>
      </c>
      <c r="T91" t="s">
        <v>50</v>
      </c>
      <c r="W91" t="s">
        <v>41</v>
      </c>
      <c r="X91" t="s">
        <v>41</v>
      </c>
      <c r="Y91" t="s">
        <v>36</v>
      </c>
      <c r="Z91" t="s">
        <v>42</v>
      </c>
      <c r="AE91" t="s">
        <v>42</v>
      </c>
      <c r="AF91" t="s">
        <v>36</v>
      </c>
      <c r="AG91" t="s">
        <v>88</v>
      </c>
      <c r="AI91"/>
      <c r="AJ91"/>
      <c r="AK91" t="s">
        <v>88</v>
      </c>
      <c r="AL91"/>
      <c r="AM91"/>
      <c r="AN91"/>
      <c r="AO91"/>
      <c r="AP91"/>
      <c r="AQ91"/>
      <c r="AR91"/>
      <c r="AS91" t="s">
        <v>44</v>
      </c>
      <c r="AT91" t="s">
        <v>45</v>
      </c>
      <c r="AU91" t="s">
        <v>189</v>
      </c>
      <c r="BC91" s="4" t="s">
        <v>189</v>
      </c>
      <c r="BD91"/>
      <c r="BF91" s="4"/>
      <c r="BG91" s="4"/>
      <c r="BH91" s="4"/>
      <c r="BI91" s="4"/>
      <c r="BJ91" s="4"/>
      <c r="BK91" s="4"/>
      <c r="BL91" s="4"/>
      <c r="BM91" s="4"/>
      <c r="BN91" s="4"/>
      <c r="BO91" s="4" t="s">
        <v>501</v>
      </c>
    </row>
    <row r="92" spans="1:68">
      <c r="A92" t="s">
        <v>545</v>
      </c>
      <c r="B92">
        <v>6</v>
      </c>
      <c r="D92" t="s">
        <v>148</v>
      </c>
      <c r="E92" t="s">
        <v>226</v>
      </c>
      <c r="G92" t="s">
        <v>58</v>
      </c>
      <c r="H92" t="s">
        <v>369</v>
      </c>
      <c r="I92" t="str">
        <f t="shared" si="2"/>
        <v>40</v>
      </c>
      <c r="J92" t="s">
        <v>33</v>
      </c>
      <c r="K92" t="s">
        <v>33</v>
      </c>
      <c r="L92">
        <v>5</v>
      </c>
      <c r="M92" t="s">
        <v>92</v>
      </c>
      <c r="N92" t="s">
        <v>65</v>
      </c>
      <c r="O92">
        <v>9</v>
      </c>
      <c r="P92" t="s">
        <v>36</v>
      </c>
      <c r="R92" t="s">
        <v>37</v>
      </c>
      <c r="S92" t="s">
        <v>36</v>
      </c>
      <c r="T92" t="s">
        <v>38</v>
      </c>
      <c r="U92" t="s">
        <v>80</v>
      </c>
      <c r="V92" t="s">
        <v>546</v>
      </c>
      <c r="W92" t="s">
        <v>69</v>
      </c>
      <c r="X92" t="s">
        <v>41</v>
      </c>
      <c r="Y92" t="s">
        <v>36</v>
      </c>
      <c r="Z92" t="s">
        <v>42</v>
      </c>
      <c r="AE92" t="s">
        <v>42</v>
      </c>
      <c r="AF92" t="s">
        <v>36</v>
      </c>
      <c r="AG92" t="s">
        <v>205</v>
      </c>
      <c r="AH92" t="s">
        <v>109</v>
      </c>
      <c r="AK92" t="s">
        <v>88</v>
      </c>
      <c r="AM92" t="s">
        <v>473</v>
      </c>
      <c r="AN92" t="s">
        <v>476</v>
      </c>
      <c r="AO92"/>
      <c r="AP92"/>
      <c r="AQ92"/>
      <c r="AR92"/>
      <c r="AS92" t="s">
        <v>44</v>
      </c>
      <c r="AT92" t="s">
        <v>45</v>
      </c>
      <c r="AU92" t="s">
        <v>119</v>
      </c>
      <c r="AV92" s="4" t="s">
        <v>76</v>
      </c>
      <c r="AY92" s="4" t="s">
        <v>283</v>
      </c>
      <c r="AZ92" s="4" t="s">
        <v>216</v>
      </c>
      <c r="BA92" s="4" t="s">
        <v>498</v>
      </c>
      <c r="BB92" s="4" t="s">
        <v>499</v>
      </c>
      <c r="BD92"/>
      <c r="BE92" t="s">
        <v>547</v>
      </c>
      <c r="BG92" s="4" t="s">
        <v>284</v>
      </c>
      <c r="BI92" s="4" t="s">
        <v>237</v>
      </c>
      <c r="BL92" s="4" t="s">
        <v>62</v>
      </c>
      <c r="BM92" s="4" t="s">
        <v>167</v>
      </c>
      <c r="BN92" s="4" t="s">
        <v>217</v>
      </c>
      <c r="BO92" s="4"/>
    </row>
    <row r="93" spans="1:68">
      <c r="A93" t="s">
        <v>548</v>
      </c>
      <c r="B93">
        <v>2</v>
      </c>
      <c r="D93" t="s">
        <v>64</v>
      </c>
      <c r="E93" t="s">
        <v>31</v>
      </c>
      <c r="G93" t="s">
        <v>32</v>
      </c>
      <c r="H93" t="s">
        <v>68</v>
      </c>
      <c r="I93" t="s">
        <v>502</v>
      </c>
      <c r="J93" t="s">
        <v>59</v>
      </c>
      <c r="K93" t="s">
        <v>59</v>
      </c>
      <c r="P93" t="s">
        <v>66</v>
      </c>
      <c r="R93" t="s">
        <v>37</v>
      </c>
      <c r="S93" t="s">
        <v>36</v>
      </c>
      <c r="T93" t="s">
        <v>68</v>
      </c>
      <c r="W93" t="s">
        <v>41</v>
      </c>
      <c r="X93" t="s">
        <v>41</v>
      </c>
      <c r="Y93" t="s">
        <v>36</v>
      </c>
      <c r="Z93" t="s">
        <v>42</v>
      </c>
      <c r="AE93" t="s">
        <v>42</v>
      </c>
      <c r="AF93" t="s">
        <v>36</v>
      </c>
      <c r="AG93" t="s">
        <v>226</v>
      </c>
      <c r="AI93"/>
      <c r="AJ93"/>
      <c r="AK93"/>
      <c r="AL93"/>
      <c r="AM93"/>
      <c r="AN93"/>
      <c r="AO93"/>
      <c r="AP93"/>
      <c r="AQ93"/>
      <c r="AR93" t="s">
        <v>226</v>
      </c>
      <c r="AS93" t="s">
        <v>53</v>
      </c>
      <c r="AT93" t="s">
        <v>54</v>
      </c>
      <c r="AU93" t="s">
        <v>71</v>
      </c>
      <c r="AV93" s="4" t="s">
        <v>76</v>
      </c>
      <c r="BC93" s="4" t="s">
        <v>189</v>
      </c>
      <c r="BD93"/>
      <c r="BF93" s="4"/>
      <c r="BG93" s="4"/>
      <c r="BH93" s="4"/>
      <c r="BI93" s="4"/>
      <c r="BJ93" s="4"/>
      <c r="BK93" s="4"/>
      <c r="BL93" s="4"/>
      <c r="BM93" s="4"/>
      <c r="BN93" s="4"/>
      <c r="BO93" s="4"/>
    </row>
    <row r="94" spans="1:68">
      <c r="A94" t="s">
        <v>549</v>
      </c>
      <c r="B94">
        <v>6</v>
      </c>
      <c r="D94" t="s">
        <v>148</v>
      </c>
      <c r="E94" t="s">
        <v>31</v>
      </c>
      <c r="G94" t="s">
        <v>32</v>
      </c>
      <c r="H94" t="s">
        <v>384</v>
      </c>
      <c r="I94" t="str">
        <f t="shared" si="2"/>
        <v>60</v>
      </c>
      <c r="J94" t="s">
        <v>33</v>
      </c>
      <c r="K94" t="s">
        <v>33</v>
      </c>
      <c r="L94">
        <v>8</v>
      </c>
      <c r="M94" t="s">
        <v>34</v>
      </c>
      <c r="N94" t="s">
        <v>35</v>
      </c>
      <c r="P94" t="s">
        <v>36</v>
      </c>
      <c r="R94" t="s">
        <v>37</v>
      </c>
      <c r="S94" t="s">
        <v>36</v>
      </c>
      <c r="T94" t="s">
        <v>745</v>
      </c>
      <c r="U94" t="s">
        <v>198</v>
      </c>
      <c r="V94" t="s">
        <v>550</v>
      </c>
      <c r="W94" t="s">
        <v>69</v>
      </c>
      <c r="X94" t="s">
        <v>41</v>
      </c>
      <c r="Y94" t="s">
        <v>36</v>
      </c>
      <c r="Z94" t="s">
        <v>42</v>
      </c>
      <c r="AE94" t="s">
        <v>42</v>
      </c>
      <c r="AF94" t="s">
        <v>36</v>
      </c>
      <c r="AG94" t="s">
        <v>152</v>
      </c>
      <c r="AH94" t="s">
        <v>109</v>
      </c>
      <c r="AK94" t="s">
        <v>88</v>
      </c>
      <c r="AM94" t="s">
        <v>473</v>
      </c>
      <c r="AN94"/>
      <c r="AO94"/>
      <c r="AP94"/>
      <c r="AQ94"/>
      <c r="AR94"/>
      <c r="AS94" t="s">
        <v>44</v>
      </c>
      <c r="AT94" t="s">
        <v>45</v>
      </c>
      <c r="AU94" t="s">
        <v>551</v>
      </c>
      <c r="AV94" s="4" t="s">
        <v>76</v>
      </c>
      <c r="AY94" s="4" t="s">
        <v>283</v>
      </c>
      <c r="BA94" s="4" t="s">
        <v>498</v>
      </c>
      <c r="BC94" s="4" t="s">
        <v>189</v>
      </c>
      <c r="BD94"/>
      <c r="BE94" t="s">
        <v>103</v>
      </c>
      <c r="BH94" s="4"/>
      <c r="BI94" s="4"/>
      <c r="BJ94" s="4"/>
      <c r="BK94" s="4"/>
      <c r="BL94" s="4" t="s">
        <v>62</v>
      </c>
      <c r="BM94" s="4" t="s">
        <v>167</v>
      </c>
      <c r="BN94" s="4"/>
      <c r="BO94" s="4"/>
    </row>
    <row r="95" spans="1:68" s="19" customFormat="1">
      <c r="A95" s="19" t="s">
        <v>552</v>
      </c>
      <c r="B95" s="19">
        <v>4</v>
      </c>
      <c r="D95" s="19" t="s">
        <v>86</v>
      </c>
      <c r="E95" s="19" t="s">
        <v>57</v>
      </c>
      <c r="G95" s="19" t="s">
        <v>32</v>
      </c>
      <c r="H95" s="19" t="s">
        <v>268</v>
      </c>
      <c r="I95" s="19" t="str">
        <f t="shared" si="2"/>
        <v>15</v>
      </c>
      <c r="J95" s="19" t="s">
        <v>33</v>
      </c>
      <c r="K95" s="19" t="s">
        <v>33</v>
      </c>
      <c r="L95" s="19">
        <v>9</v>
      </c>
      <c r="M95" s="19" t="s">
        <v>34</v>
      </c>
      <c r="N95" s="19" t="s">
        <v>35</v>
      </c>
      <c r="P95" s="19" t="s">
        <v>66</v>
      </c>
      <c r="Q95" s="19" t="s">
        <v>553</v>
      </c>
      <c r="R95" s="19" t="s">
        <v>37</v>
      </c>
      <c r="S95" s="19" t="s">
        <v>36</v>
      </c>
      <c r="T95" s="19" t="s">
        <v>50</v>
      </c>
      <c r="W95" s="19" t="s">
        <v>69</v>
      </c>
      <c r="X95" s="19" t="s">
        <v>41</v>
      </c>
      <c r="Y95" s="19" t="s">
        <v>36</v>
      </c>
      <c r="Z95" s="19" t="s">
        <v>145</v>
      </c>
      <c r="AC95" s="19" t="s">
        <v>145</v>
      </c>
      <c r="AF95" s="19" t="s">
        <v>66</v>
      </c>
      <c r="AG95" s="19" t="s">
        <v>242</v>
      </c>
      <c r="AH95" s="20"/>
      <c r="AI95" s="20"/>
      <c r="AJ95" s="20"/>
      <c r="AK95" s="19" t="s">
        <v>88</v>
      </c>
      <c r="AL95" s="20"/>
      <c r="AP95" s="19" t="s">
        <v>478</v>
      </c>
      <c r="AS95" s="19" t="s">
        <v>44</v>
      </c>
      <c r="AT95" s="19" t="s">
        <v>188</v>
      </c>
      <c r="AU95" s="19" t="s">
        <v>125</v>
      </c>
      <c r="AV95" s="21" t="s">
        <v>76</v>
      </c>
      <c r="AW95" s="21"/>
      <c r="AX95" s="21"/>
      <c r="AY95" s="21" t="s">
        <v>283</v>
      </c>
      <c r="AZ95" s="21"/>
      <c r="BA95" s="21"/>
      <c r="BB95" s="21"/>
      <c r="BC95" s="21" t="s">
        <v>189</v>
      </c>
      <c r="BE95" s="19" t="s">
        <v>554</v>
      </c>
      <c r="BF95" s="20"/>
      <c r="BG95" s="20"/>
      <c r="BH95" s="20"/>
      <c r="BI95" s="21"/>
      <c r="BJ95" s="21"/>
      <c r="BK95" s="21" t="s">
        <v>232</v>
      </c>
      <c r="BL95" s="21" t="s">
        <v>62</v>
      </c>
      <c r="BM95" s="21" t="s">
        <v>167</v>
      </c>
      <c r="BN95" s="21"/>
      <c r="BO95" s="21"/>
    </row>
    <row r="96" spans="1:68" s="19" customFormat="1">
      <c r="A96" s="19" t="s">
        <v>555</v>
      </c>
      <c r="B96" s="49">
        <v>9</v>
      </c>
      <c r="C96" s="49"/>
      <c r="D96" s="19" t="s">
        <v>556</v>
      </c>
      <c r="E96" s="19" t="s">
        <v>106</v>
      </c>
      <c r="G96" s="19" t="s">
        <v>58</v>
      </c>
      <c r="H96" s="19" t="s">
        <v>212</v>
      </c>
      <c r="I96" s="19" t="str">
        <f t="shared" si="2"/>
        <v>10</v>
      </c>
      <c r="J96" s="19" t="s">
        <v>33</v>
      </c>
      <c r="K96" s="19" t="s">
        <v>33</v>
      </c>
      <c r="L96" s="19">
        <v>2</v>
      </c>
      <c r="M96" s="19" t="s">
        <v>99</v>
      </c>
      <c r="N96" s="19" t="s">
        <v>65</v>
      </c>
      <c r="O96" s="19">
        <v>1</v>
      </c>
      <c r="P96" s="19" t="s">
        <v>66</v>
      </c>
      <c r="Q96" s="19" t="s">
        <v>557</v>
      </c>
      <c r="R96" s="19" t="s">
        <v>37</v>
      </c>
      <c r="S96" s="19" t="s">
        <v>36</v>
      </c>
      <c r="T96" s="19" t="s">
        <v>50</v>
      </c>
      <c r="W96" s="19" t="s">
        <v>41</v>
      </c>
      <c r="X96" s="19" t="s">
        <v>41</v>
      </c>
      <c r="Y96" s="19" t="s">
        <v>36</v>
      </c>
      <c r="Z96" s="19" t="s">
        <v>42</v>
      </c>
      <c r="AE96" s="19" t="s">
        <v>42</v>
      </c>
      <c r="AF96" s="19" t="s">
        <v>36</v>
      </c>
      <c r="AG96" s="19" t="s">
        <v>88</v>
      </c>
      <c r="AH96" s="20"/>
      <c r="AI96" s="20"/>
      <c r="AK96" s="19" t="s">
        <v>88</v>
      </c>
      <c r="AS96" s="19" t="s">
        <v>44</v>
      </c>
      <c r="AT96" s="19" t="s">
        <v>188</v>
      </c>
      <c r="AU96" s="19" t="s">
        <v>558</v>
      </c>
      <c r="AV96" s="21"/>
      <c r="AW96" s="21" t="s">
        <v>500</v>
      </c>
      <c r="AX96" s="21"/>
      <c r="AY96" s="21"/>
      <c r="AZ96" s="21"/>
      <c r="BA96" s="21"/>
      <c r="BB96" s="21"/>
      <c r="BC96" s="21" t="s">
        <v>189</v>
      </c>
      <c r="BE96" s="19" t="s">
        <v>559</v>
      </c>
      <c r="BF96" s="20"/>
      <c r="BG96" s="21" t="s">
        <v>284</v>
      </c>
      <c r="BH96" s="21" t="s">
        <v>366</v>
      </c>
      <c r="BI96" s="20"/>
      <c r="BJ96" s="21" t="s">
        <v>504</v>
      </c>
      <c r="BK96" s="21" t="s">
        <v>232</v>
      </c>
      <c r="BL96" s="21" t="s">
        <v>62</v>
      </c>
      <c r="BM96" s="20"/>
      <c r="BN96" s="21" t="s">
        <v>217</v>
      </c>
      <c r="BO96" s="21"/>
    </row>
    <row r="97" spans="1:68">
      <c r="A97" t="s">
        <v>560</v>
      </c>
      <c r="B97">
        <v>5</v>
      </c>
      <c r="D97" t="s">
        <v>49</v>
      </c>
      <c r="E97" t="s">
        <v>297</v>
      </c>
      <c r="G97" t="s">
        <v>32</v>
      </c>
      <c r="H97" t="s">
        <v>561</v>
      </c>
      <c r="I97" t="str">
        <f t="shared" si="2"/>
        <v>215</v>
      </c>
      <c r="J97" t="s">
        <v>33</v>
      </c>
      <c r="K97" t="s">
        <v>33</v>
      </c>
      <c r="L97">
        <v>9</v>
      </c>
      <c r="M97" t="s">
        <v>99</v>
      </c>
      <c r="N97" t="s">
        <v>65</v>
      </c>
      <c r="O97">
        <v>5</v>
      </c>
      <c r="P97" t="s">
        <v>66</v>
      </c>
      <c r="Q97" t="s">
        <v>562</v>
      </c>
      <c r="R97" t="s">
        <v>108</v>
      </c>
      <c r="S97" t="s">
        <v>66</v>
      </c>
      <c r="T97" t="s">
        <v>38</v>
      </c>
      <c r="U97" t="s">
        <v>80</v>
      </c>
      <c r="V97" t="s">
        <v>563</v>
      </c>
      <c r="W97" t="s">
        <v>69</v>
      </c>
      <c r="X97" t="s">
        <v>41</v>
      </c>
      <c r="Y97" t="s">
        <v>36</v>
      </c>
      <c r="Z97" t="s">
        <v>42</v>
      </c>
      <c r="AE97" t="s">
        <v>42</v>
      </c>
      <c r="AF97" t="s">
        <v>36</v>
      </c>
      <c r="AG97" t="s">
        <v>304</v>
      </c>
      <c r="AH97" t="s">
        <v>109</v>
      </c>
      <c r="AK97" t="s">
        <v>88</v>
      </c>
      <c r="AN97" t="s">
        <v>476</v>
      </c>
      <c r="AO97"/>
      <c r="AP97"/>
      <c r="AQ97"/>
      <c r="AR97"/>
      <c r="AS97" t="s">
        <v>53</v>
      </c>
      <c r="AT97" t="s">
        <v>45</v>
      </c>
      <c r="AU97" t="s">
        <v>564</v>
      </c>
      <c r="AV97" s="4" t="s">
        <v>76</v>
      </c>
      <c r="AZ97" s="4" t="s">
        <v>216</v>
      </c>
      <c r="BD97"/>
      <c r="BE97" t="s">
        <v>72</v>
      </c>
      <c r="BG97" s="4" t="s">
        <v>284</v>
      </c>
      <c r="BJ97" s="4"/>
      <c r="BK97" s="4"/>
      <c r="BL97" s="4" t="s">
        <v>62</v>
      </c>
      <c r="BM97" s="4" t="s">
        <v>167</v>
      </c>
      <c r="BN97" s="4"/>
      <c r="BO97" s="4"/>
    </row>
    <row r="98" spans="1:68">
      <c r="A98" t="s">
        <v>565</v>
      </c>
      <c r="B98">
        <v>2</v>
      </c>
      <c r="D98" t="s">
        <v>64</v>
      </c>
      <c r="E98" t="s">
        <v>106</v>
      </c>
      <c r="G98" t="s">
        <v>332</v>
      </c>
      <c r="H98" t="s">
        <v>566</v>
      </c>
      <c r="I98" t="str">
        <f t="shared" si="2"/>
        <v>16</v>
      </c>
      <c r="J98" t="s">
        <v>59</v>
      </c>
      <c r="K98" t="s">
        <v>33</v>
      </c>
      <c r="L98">
        <v>7</v>
      </c>
      <c r="M98" t="s">
        <v>34</v>
      </c>
      <c r="N98" t="s">
        <v>35</v>
      </c>
      <c r="P98" t="s">
        <v>66</v>
      </c>
      <c r="Q98" t="s">
        <v>567</v>
      </c>
      <c r="R98" t="s">
        <v>37</v>
      </c>
      <c r="S98" t="s">
        <v>36</v>
      </c>
      <c r="T98" t="s">
        <v>50</v>
      </c>
      <c r="W98" t="s">
        <v>41</v>
      </c>
      <c r="X98" t="s">
        <v>41</v>
      </c>
      <c r="Y98" t="s">
        <v>36</v>
      </c>
      <c r="Z98" t="s">
        <v>42</v>
      </c>
      <c r="AE98" t="s">
        <v>42</v>
      </c>
      <c r="AF98" t="s">
        <v>36</v>
      </c>
      <c r="AG98" t="s">
        <v>568</v>
      </c>
      <c r="AI98" t="s">
        <v>60</v>
      </c>
      <c r="AK98" t="s">
        <v>88</v>
      </c>
      <c r="AM98" t="s">
        <v>473</v>
      </c>
      <c r="AN98" t="s">
        <v>476</v>
      </c>
      <c r="AO98"/>
      <c r="AP98"/>
      <c r="AQ98"/>
      <c r="AR98"/>
      <c r="AS98" t="s">
        <v>44</v>
      </c>
      <c r="AT98" t="s">
        <v>54</v>
      </c>
      <c r="AU98" t="s">
        <v>102</v>
      </c>
      <c r="AV98" s="4" t="s">
        <v>76</v>
      </c>
      <c r="AW98" s="4" t="s">
        <v>500</v>
      </c>
      <c r="AZ98" s="4" t="s">
        <v>216</v>
      </c>
      <c r="BC98" s="4" t="s">
        <v>189</v>
      </c>
      <c r="BD98"/>
      <c r="BE98" t="s">
        <v>569</v>
      </c>
      <c r="BH98" s="4"/>
      <c r="BI98" s="4"/>
      <c r="BJ98" s="4"/>
      <c r="BK98" s="4" t="s">
        <v>232</v>
      </c>
      <c r="BM98" s="4" t="s">
        <v>167</v>
      </c>
      <c r="BN98" s="4"/>
      <c r="BO98" s="4"/>
    </row>
    <row r="99" spans="1:68">
      <c r="A99" t="s">
        <v>570</v>
      </c>
      <c r="B99">
        <v>4</v>
      </c>
      <c r="D99" t="s">
        <v>86</v>
      </c>
      <c r="E99" t="s">
        <v>57</v>
      </c>
      <c r="G99" t="s">
        <v>32</v>
      </c>
      <c r="H99" t="s">
        <v>329</v>
      </c>
      <c r="I99" t="str">
        <f t="shared" si="2"/>
        <v>80</v>
      </c>
      <c r="J99" t="s">
        <v>33</v>
      </c>
      <c r="K99" t="s">
        <v>33</v>
      </c>
      <c r="L99">
        <v>5</v>
      </c>
      <c r="M99" t="s">
        <v>34</v>
      </c>
      <c r="N99" t="s">
        <v>35</v>
      </c>
      <c r="P99" t="s">
        <v>36</v>
      </c>
      <c r="R99" t="s">
        <v>37</v>
      </c>
      <c r="S99" t="s">
        <v>36</v>
      </c>
      <c r="T99" t="s">
        <v>50</v>
      </c>
      <c r="W99" t="s">
        <v>41</v>
      </c>
      <c r="X99" t="s">
        <v>41</v>
      </c>
      <c r="Y99" t="s">
        <v>36</v>
      </c>
      <c r="Z99" t="s">
        <v>42</v>
      </c>
      <c r="AE99" t="s">
        <v>42</v>
      </c>
      <c r="AF99" t="s">
        <v>36</v>
      </c>
      <c r="AG99" t="s">
        <v>152</v>
      </c>
      <c r="AH99" t="s">
        <v>109</v>
      </c>
      <c r="AK99" t="s">
        <v>88</v>
      </c>
      <c r="AM99" t="s">
        <v>473</v>
      </c>
      <c r="AN99"/>
      <c r="AO99"/>
      <c r="AP99"/>
      <c r="AQ99"/>
      <c r="AR99"/>
      <c r="AS99" t="s">
        <v>53</v>
      </c>
      <c r="AT99" t="s">
        <v>54</v>
      </c>
      <c r="AU99" t="s">
        <v>571</v>
      </c>
      <c r="AV99" s="4" t="s">
        <v>76</v>
      </c>
      <c r="AW99" s="4" t="s">
        <v>500</v>
      </c>
      <c r="AY99" s="4" t="s">
        <v>283</v>
      </c>
      <c r="AZ99" s="4" t="s">
        <v>216</v>
      </c>
      <c r="BD99"/>
      <c r="BF99" s="4"/>
      <c r="BG99" s="4"/>
      <c r="BH99" s="4"/>
      <c r="BI99" s="4"/>
      <c r="BJ99" s="4"/>
      <c r="BK99" s="4"/>
      <c r="BL99" s="4"/>
      <c r="BM99" s="4"/>
      <c r="BN99" s="4"/>
      <c r="BO99" s="4" t="s">
        <v>501</v>
      </c>
    </row>
    <row r="100" spans="1:68">
      <c r="A100" t="s">
        <v>572</v>
      </c>
      <c r="B100">
        <v>2</v>
      </c>
      <c r="D100" t="s">
        <v>64</v>
      </c>
      <c r="E100" t="s">
        <v>106</v>
      </c>
      <c r="G100" t="s">
        <v>58</v>
      </c>
      <c r="H100" t="s">
        <v>540</v>
      </c>
      <c r="I100" t="str">
        <f t="shared" si="2"/>
        <v>18</v>
      </c>
      <c r="J100" t="s">
        <v>33</v>
      </c>
      <c r="K100" t="s">
        <v>33</v>
      </c>
      <c r="L100">
        <v>5</v>
      </c>
      <c r="M100" t="s">
        <v>34</v>
      </c>
      <c r="N100" t="s">
        <v>35</v>
      </c>
      <c r="P100" t="s">
        <v>66</v>
      </c>
      <c r="Q100" t="s">
        <v>573</v>
      </c>
      <c r="R100" t="s">
        <v>37</v>
      </c>
      <c r="S100" t="s">
        <v>36</v>
      </c>
      <c r="T100" t="s">
        <v>38</v>
      </c>
      <c r="U100" t="s">
        <v>123</v>
      </c>
      <c r="V100" t="s">
        <v>574</v>
      </c>
      <c r="W100" t="s">
        <v>69</v>
      </c>
      <c r="X100" t="s">
        <v>41</v>
      </c>
      <c r="Y100" t="s">
        <v>36</v>
      </c>
      <c r="Z100" t="s">
        <v>51</v>
      </c>
      <c r="AA100" t="s">
        <v>51</v>
      </c>
      <c r="AF100" t="s">
        <v>36</v>
      </c>
      <c r="AG100" t="s">
        <v>205</v>
      </c>
      <c r="AH100" t="s">
        <v>109</v>
      </c>
      <c r="AK100" t="s">
        <v>88</v>
      </c>
      <c r="AM100" t="s">
        <v>473</v>
      </c>
      <c r="AN100" t="s">
        <v>476</v>
      </c>
      <c r="AO100"/>
      <c r="AP100"/>
      <c r="AQ100"/>
      <c r="AR100"/>
      <c r="AS100" t="s">
        <v>44</v>
      </c>
      <c r="AT100" t="s">
        <v>54</v>
      </c>
      <c r="AU100" t="s">
        <v>61</v>
      </c>
      <c r="AV100" s="4" t="s">
        <v>76</v>
      </c>
      <c r="AX100" s="4" t="s">
        <v>497</v>
      </c>
      <c r="BB100" s="4" t="s">
        <v>499</v>
      </c>
      <c r="BC100" s="4" t="s">
        <v>189</v>
      </c>
      <c r="BD100"/>
      <c r="BF100" s="4"/>
      <c r="BG100" s="4"/>
      <c r="BH100" s="4"/>
      <c r="BI100" s="4"/>
      <c r="BJ100" s="4"/>
      <c r="BK100" s="4"/>
      <c r="BL100" s="4"/>
      <c r="BM100" s="4"/>
      <c r="BN100" s="4"/>
      <c r="BO100" s="4" t="s">
        <v>501</v>
      </c>
    </row>
    <row r="101" spans="1:68">
      <c r="A101" t="s">
        <v>575</v>
      </c>
      <c r="B101" s="22">
        <v>9</v>
      </c>
      <c r="C101" s="55" t="s">
        <v>780</v>
      </c>
      <c r="D101" s="22" t="s">
        <v>576</v>
      </c>
      <c r="E101" t="s">
        <v>106</v>
      </c>
      <c r="G101" t="s">
        <v>32</v>
      </c>
      <c r="H101" t="s">
        <v>149</v>
      </c>
      <c r="I101" t="str">
        <f t="shared" si="2"/>
        <v>39</v>
      </c>
      <c r="J101" t="s">
        <v>33</v>
      </c>
      <c r="K101" t="s">
        <v>33</v>
      </c>
      <c r="L101">
        <v>8</v>
      </c>
      <c r="M101" t="s">
        <v>34</v>
      </c>
      <c r="N101" t="s">
        <v>65</v>
      </c>
      <c r="O101">
        <v>5</v>
      </c>
      <c r="P101" t="s">
        <v>36</v>
      </c>
      <c r="R101" t="s">
        <v>37</v>
      </c>
      <c r="S101" t="s">
        <v>36</v>
      </c>
      <c r="T101" t="s">
        <v>50</v>
      </c>
      <c r="W101" t="s">
        <v>69</v>
      </c>
      <c r="X101" t="s">
        <v>41</v>
      </c>
      <c r="Y101" t="s">
        <v>36</v>
      </c>
      <c r="Z101" t="s">
        <v>145</v>
      </c>
      <c r="AC101" t="s">
        <v>145</v>
      </c>
      <c r="AF101" t="s">
        <v>66</v>
      </c>
      <c r="AG101" t="s">
        <v>577</v>
      </c>
      <c r="AH101" t="s">
        <v>109</v>
      </c>
      <c r="AK101" t="s">
        <v>88</v>
      </c>
      <c r="AM101" t="s">
        <v>473</v>
      </c>
      <c r="AN101" t="s">
        <v>476</v>
      </c>
      <c r="AP101" t="s">
        <v>478</v>
      </c>
      <c r="AQ101"/>
      <c r="AR101"/>
      <c r="AS101" t="s">
        <v>44</v>
      </c>
      <c r="AT101" t="s">
        <v>54</v>
      </c>
      <c r="AU101" t="s">
        <v>578</v>
      </c>
      <c r="AV101" s="4" t="s">
        <v>76</v>
      </c>
      <c r="AW101" s="4" t="s">
        <v>500</v>
      </c>
      <c r="BB101" s="4" t="s">
        <v>499</v>
      </c>
      <c r="BC101" s="4" t="s">
        <v>189</v>
      </c>
      <c r="BD101"/>
      <c r="BE101" t="s">
        <v>103</v>
      </c>
      <c r="BH101" s="4"/>
      <c r="BI101" s="4"/>
      <c r="BJ101" s="4"/>
      <c r="BK101" s="4"/>
      <c r="BL101" s="4" t="s">
        <v>62</v>
      </c>
      <c r="BM101" s="4" t="s">
        <v>167</v>
      </c>
      <c r="BN101" s="4"/>
      <c r="BO101" s="4"/>
    </row>
    <row r="102" spans="1:68">
      <c r="A102" t="s">
        <v>579</v>
      </c>
      <c r="B102">
        <v>1</v>
      </c>
      <c r="D102" t="s">
        <v>208</v>
      </c>
      <c r="E102" t="s">
        <v>133</v>
      </c>
      <c r="G102" t="s">
        <v>32</v>
      </c>
      <c r="H102" t="s">
        <v>155</v>
      </c>
      <c r="I102" t="str">
        <f t="shared" si="2"/>
        <v>30</v>
      </c>
      <c r="J102" t="s">
        <v>33</v>
      </c>
      <c r="K102" t="s">
        <v>33</v>
      </c>
      <c r="L102">
        <v>3</v>
      </c>
      <c r="M102" t="s">
        <v>99</v>
      </c>
      <c r="N102" t="s">
        <v>35</v>
      </c>
      <c r="P102" t="s">
        <v>66</v>
      </c>
      <c r="Q102" t="s">
        <v>580</v>
      </c>
      <c r="R102" t="s">
        <v>37</v>
      </c>
      <c r="S102" t="s">
        <v>36</v>
      </c>
      <c r="T102" t="s">
        <v>50</v>
      </c>
      <c r="W102" t="s">
        <v>41</v>
      </c>
      <c r="X102" t="s">
        <v>41</v>
      </c>
      <c r="Y102" t="s">
        <v>36</v>
      </c>
      <c r="Z102" t="s">
        <v>42</v>
      </c>
      <c r="AE102" t="s">
        <v>42</v>
      </c>
      <c r="AF102" t="s">
        <v>36</v>
      </c>
      <c r="AG102" t="s">
        <v>581</v>
      </c>
      <c r="AK102" t="s">
        <v>88</v>
      </c>
      <c r="AM102" t="s">
        <v>473</v>
      </c>
      <c r="AO102"/>
      <c r="AP102" t="s">
        <v>478</v>
      </c>
      <c r="AQ102"/>
      <c r="AR102"/>
      <c r="AS102" t="s">
        <v>53</v>
      </c>
      <c r="AT102" t="s">
        <v>45</v>
      </c>
      <c r="AU102" t="s">
        <v>94</v>
      </c>
      <c r="AV102" s="4" t="s">
        <v>76</v>
      </c>
      <c r="AZ102" s="4" t="s">
        <v>216</v>
      </c>
      <c r="BC102" s="4" t="s">
        <v>189</v>
      </c>
      <c r="BD102"/>
      <c r="BE102" t="s">
        <v>62</v>
      </c>
      <c r="BH102" s="4"/>
      <c r="BI102" s="4"/>
      <c r="BJ102" s="4"/>
      <c r="BK102" s="4"/>
      <c r="BL102" s="4" t="s">
        <v>62</v>
      </c>
      <c r="BM102" s="4"/>
      <c r="BN102" s="4"/>
      <c r="BO102" s="4"/>
    </row>
    <row r="103" spans="1:68">
      <c r="A103" t="s">
        <v>582</v>
      </c>
      <c r="B103">
        <v>6</v>
      </c>
      <c r="D103" t="s">
        <v>148</v>
      </c>
      <c r="E103" s="16" t="s">
        <v>31</v>
      </c>
      <c r="F103" s="50" t="s">
        <v>162</v>
      </c>
      <c r="G103" t="s">
        <v>332</v>
      </c>
      <c r="H103" t="s">
        <v>117</v>
      </c>
      <c r="I103" t="str">
        <f t="shared" si="2"/>
        <v>50</v>
      </c>
      <c r="J103" t="s">
        <v>33</v>
      </c>
      <c r="K103" t="s">
        <v>33</v>
      </c>
      <c r="L103">
        <v>4</v>
      </c>
      <c r="M103" t="s">
        <v>92</v>
      </c>
      <c r="N103" t="s">
        <v>65</v>
      </c>
      <c r="O103">
        <v>7</v>
      </c>
      <c r="P103" t="s">
        <v>66</v>
      </c>
      <c r="Q103" t="s">
        <v>584</v>
      </c>
      <c r="R103" t="s">
        <v>37</v>
      </c>
      <c r="S103" t="s">
        <v>36</v>
      </c>
      <c r="T103" t="s">
        <v>38</v>
      </c>
      <c r="U103" t="s">
        <v>80</v>
      </c>
      <c r="V103" t="s">
        <v>585</v>
      </c>
      <c r="W103" t="s">
        <v>69</v>
      </c>
      <c r="X103" t="s">
        <v>41</v>
      </c>
      <c r="Y103" t="s">
        <v>36</v>
      </c>
      <c r="Z103" t="s">
        <v>51</v>
      </c>
      <c r="AA103" t="s">
        <v>51</v>
      </c>
      <c r="AF103" t="s">
        <v>36</v>
      </c>
      <c r="AG103" t="s">
        <v>476</v>
      </c>
      <c r="AJ103"/>
      <c r="AK103"/>
      <c r="AL103"/>
      <c r="AM103"/>
      <c r="AN103" t="s">
        <v>476</v>
      </c>
      <c r="AO103"/>
      <c r="AP103"/>
      <c r="AQ103"/>
      <c r="AR103"/>
      <c r="AS103" t="s">
        <v>53</v>
      </c>
      <c r="AT103" t="s">
        <v>45</v>
      </c>
      <c r="AU103" t="s">
        <v>76</v>
      </c>
      <c r="AV103" s="4" t="s">
        <v>76</v>
      </c>
      <c r="BD103"/>
      <c r="BE103" t="s">
        <v>586</v>
      </c>
      <c r="BH103" s="4"/>
      <c r="BI103" s="4"/>
      <c r="BJ103" s="4" t="s">
        <v>504</v>
      </c>
      <c r="BL103" s="4"/>
      <c r="BM103" s="4" t="s">
        <v>167</v>
      </c>
      <c r="BN103" s="4"/>
      <c r="BO103" s="4"/>
    </row>
    <row r="104" spans="1:68">
      <c r="A104" t="s">
        <v>587</v>
      </c>
      <c r="B104">
        <v>1</v>
      </c>
      <c r="D104" t="s">
        <v>208</v>
      </c>
      <c r="E104" t="s">
        <v>133</v>
      </c>
      <c r="G104" t="s">
        <v>32</v>
      </c>
      <c r="H104" t="s">
        <v>588</v>
      </c>
      <c r="I104" t="str">
        <f t="shared" si="2"/>
        <v>98</v>
      </c>
      <c r="J104" t="s">
        <v>33</v>
      </c>
      <c r="K104" t="s">
        <v>33</v>
      </c>
      <c r="L104">
        <v>7</v>
      </c>
      <c r="M104" t="s">
        <v>99</v>
      </c>
      <c r="N104" t="s">
        <v>35</v>
      </c>
      <c r="P104" t="s">
        <v>36</v>
      </c>
      <c r="R104" t="s">
        <v>37</v>
      </c>
      <c r="S104" t="s">
        <v>66</v>
      </c>
      <c r="T104" t="s">
        <v>38</v>
      </c>
      <c r="U104" t="s">
        <v>80</v>
      </c>
      <c r="V104" t="s">
        <v>589</v>
      </c>
      <c r="W104" t="s">
        <v>69</v>
      </c>
      <c r="X104" t="s">
        <v>69</v>
      </c>
      <c r="Y104" t="s">
        <v>66</v>
      </c>
      <c r="Z104" t="s">
        <v>590</v>
      </c>
      <c r="AA104" t="s">
        <v>51</v>
      </c>
      <c r="AC104" t="s">
        <v>145</v>
      </c>
      <c r="AD104" t="s">
        <v>722</v>
      </c>
      <c r="AF104" t="s">
        <v>501</v>
      </c>
      <c r="AG104" t="s">
        <v>300</v>
      </c>
      <c r="AH104" t="s">
        <v>109</v>
      </c>
      <c r="AJ104"/>
      <c r="AK104" t="s">
        <v>88</v>
      </c>
      <c r="AL104"/>
      <c r="AM104"/>
      <c r="AN104"/>
      <c r="AO104"/>
      <c r="AP104"/>
      <c r="AQ104"/>
      <c r="AR104"/>
      <c r="AS104" t="s">
        <v>53</v>
      </c>
      <c r="AT104" t="s">
        <v>54</v>
      </c>
      <c r="AU104" t="s">
        <v>71</v>
      </c>
      <c r="AV104" s="4" t="s">
        <v>76</v>
      </c>
      <c r="BC104" s="4" t="s">
        <v>189</v>
      </c>
      <c r="BD104"/>
      <c r="BE104" t="s">
        <v>167</v>
      </c>
      <c r="BG104" s="4"/>
      <c r="BH104" s="4"/>
      <c r="BI104" s="4"/>
      <c r="BJ104" s="4"/>
      <c r="BK104" s="4"/>
      <c r="BL104" s="4"/>
      <c r="BM104" s="4" t="s">
        <v>167</v>
      </c>
      <c r="BN104" s="4"/>
      <c r="BO104" s="4"/>
      <c r="BP104" t="s">
        <v>591</v>
      </c>
    </row>
    <row r="105" spans="1:68">
      <c r="A105" t="s">
        <v>592</v>
      </c>
      <c r="B105">
        <v>1</v>
      </c>
      <c r="D105" t="s">
        <v>208</v>
      </c>
      <c r="E105" s="61" t="s">
        <v>593</v>
      </c>
      <c r="G105" t="s">
        <v>32</v>
      </c>
      <c r="H105" t="s">
        <v>594</v>
      </c>
      <c r="I105" t="str">
        <f t="shared" si="2"/>
        <v>11</v>
      </c>
      <c r="J105" t="s">
        <v>33</v>
      </c>
      <c r="K105" t="s">
        <v>33</v>
      </c>
      <c r="L105">
        <v>8</v>
      </c>
      <c r="M105" t="s">
        <v>34</v>
      </c>
      <c r="N105" t="s">
        <v>65</v>
      </c>
      <c r="O105">
        <v>8</v>
      </c>
      <c r="P105" t="s">
        <v>66</v>
      </c>
      <c r="Q105" t="s">
        <v>595</v>
      </c>
      <c r="R105" t="s">
        <v>37</v>
      </c>
      <c r="S105" t="s">
        <v>36</v>
      </c>
      <c r="T105" t="s">
        <v>38</v>
      </c>
      <c r="U105" t="s">
        <v>39</v>
      </c>
      <c r="V105" t="s">
        <v>596</v>
      </c>
      <c r="W105" t="s">
        <v>41</v>
      </c>
      <c r="X105" t="s">
        <v>41</v>
      </c>
      <c r="Y105" t="s">
        <v>36</v>
      </c>
      <c r="Z105" t="s">
        <v>42</v>
      </c>
      <c r="AE105" t="s">
        <v>42</v>
      </c>
      <c r="AF105" t="s">
        <v>36</v>
      </c>
      <c r="AG105" t="s">
        <v>300</v>
      </c>
      <c r="AH105" t="s">
        <v>109</v>
      </c>
      <c r="AJ105"/>
      <c r="AK105" t="s">
        <v>88</v>
      </c>
      <c r="AL105"/>
      <c r="AM105"/>
      <c r="AN105"/>
      <c r="AO105"/>
      <c r="AP105"/>
      <c r="AQ105"/>
      <c r="AR105"/>
      <c r="AS105" s="22" t="s">
        <v>501</v>
      </c>
      <c r="AT105" t="s">
        <v>45</v>
      </c>
      <c r="AU105" t="s">
        <v>335</v>
      </c>
      <c r="AV105" s="4" t="s">
        <v>76</v>
      </c>
      <c r="AY105" s="4" t="s">
        <v>283</v>
      </c>
      <c r="BD105"/>
      <c r="BE105" t="s">
        <v>266</v>
      </c>
      <c r="BJ105" s="4"/>
      <c r="BK105" s="4" t="s">
        <v>232</v>
      </c>
      <c r="BL105" s="4" t="s">
        <v>62</v>
      </c>
      <c r="BM105" s="4" t="s">
        <v>167</v>
      </c>
      <c r="BN105" s="4" t="s">
        <v>217</v>
      </c>
      <c r="BO105" s="4"/>
      <c r="BP105" t="s">
        <v>597</v>
      </c>
    </row>
    <row r="106" spans="1:68">
      <c r="A106" t="s">
        <v>598</v>
      </c>
      <c r="B106">
        <v>5</v>
      </c>
      <c r="D106" t="s">
        <v>49</v>
      </c>
      <c r="E106" t="s">
        <v>31</v>
      </c>
      <c r="G106" t="s">
        <v>32</v>
      </c>
      <c r="H106" t="s">
        <v>247</v>
      </c>
      <c r="I106" t="str">
        <f t="shared" si="2"/>
        <v>90</v>
      </c>
      <c r="J106" t="s">
        <v>33</v>
      </c>
      <c r="K106" t="s">
        <v>33</v>
      </c>
      <c r="L106">
        <v>9</v>
      </c>
      <c r="M106" t="s">
        <v>34</v>
      </c>
      <c r="N106" t="s">
        <v>65</v>
      </c>
      <c r="O106">
        <v>9</v>
      </c>
      <c r="P106" t="s">
        <v>66</v>
      </c>
      <c r="Q106" t="s">
        <v>599</v>
      </c>
      <c r="R106" t="s">
        <v>37</v>
      </c>
      <c r="S106" t="s">
        <v>66</v>
      </c>
      <c r="T106" t="s">
        <v>38</v>
      </c>
      <c r="U106" t="s">
        <v>193</v>
      </c>
      <c r="V106" t="s">
        <v>600</v>
      </c>
      <c r="W106" t="s">
        <v>41</v>
      </c>
      <c r="X106" t="s">
        <v>41</v>
      </c>
      <c r="Y106" t="s">
        <v>36</v>
      </c>
      <c r="Z106" t="s">
        <v>42</v>
      </c>
      <c r="AE106" t="s">
        <v>42</v>
      </c>
      <c r="AF106" t="s">
        <v>36</v>
      </c>
      <c r="AG106" t="s">
        <v>101</v>
      </c>
      <c r="AH106" t="s">
        <v>109</v>
      </c>
      <c r="AI106" t="s">
        <v>60</v>
      </c>
      <c r="AK106" t="s">
        <v>88</v>
      </c>
      <c r="AM106" t="s">
        <v>473</v>
      </c>
      <c r="AN106" t="s">
        <v>476</v>
      </c>
      <c r="AO106"/>
      <c r="AP106"/>
      <c r="AQ106"/>
      <c r="AR106"/>
      <c r="AS106" t="s">
        <v>53</v>
      </c>
      <c r="AT106" t="s">
        <v>45</v>
      </c>
      <c r="AU106" t="s">
        <v>601</v>
      </c>
      <c r="AV106" s="4" t="s">
        <v>76</v>
      </c>
      <c r="AW106" s="4" t="s">
        <v>500</v>
      </c>
      <c r="AY106" s="4" t="s">
        <v>283</v>
      </c>
      <c r="BC106" s="4" t="s">
        <v>189</v>
      </c>
      <c r="BD106"/>
      <c r="BE106" t="s">
        <v>62</v>
      </c>
      <c r="BG106" s="4"/>
      <c r="BH106" s="4"/>
      <c r="BI106" s="4"/>
      <c r="BJ106" s="4"/>
      <c r="BK106" s="4"/>
      <c r="BL106" s="4" t="s">
        <v>62</v>
      </c>
      <c r="BM106" s="4"/>
      <c r="BN106" s="4"/>
      <c r="BO106" s="4"/>
    </row>
    <row r="107" spans="1:68">
      <c r="A107" t="s">
        <v>602</v>
      </c>
      <c r="B107">
        <v>2</v>
      </c>
      <c r="D107" t="s">
        <v>64</v>
      </c>
      <c r="E107" t="s">
        <v>31</v>
      </c>
      <c r="G107" t="s">
        <v>332</v>
      </c>
      <c r="H107" t="s">
        <v>329</v>
      </c>
      <c r="I107" t="str">
        <f t="shared" si="2"/>
        <v>80</v>
      </c>
      <c r="J107" t="s">
        <v>33</v>
      </c>
      <c r="K107" t="s">
        <v>33</v>
      </c>
      <c r="L107">
        <v>8</v>
      </c>
      <c r="M107" t="s">
        <v>34</v>
      </c>
      <c r="N107" t="s">
        <v>35</v>
      </c>
      <c r="P107" t="s">
        <v>36</v>
      </c>
      <c r="R107" t="s">
        <v>37</v>
      </c>
      <c r="S107" t="s">
        <v>36</v>
      </c>
      <c r="T107" t="s">
        <v>50</v>
      </c>
      <c r="W107" t="s">
        <v>41</v>
      </c>
      <c r="X107" t="s">
        <v>41</v>
      </c>
      <c r="Y107" t="s">
        <v>36</v>
      </c>
      <c r="Z107" t="s">
        <v>42</v>
      </c>
      <c r="AE107" t="s">
        <v>42</v>
      </c>
      <c r="AF107" t="s">
        <v>501</v>
      </c>
      <c r="AG107" t="s">
        <v>226</v>
      </c>
      <c r="AI107"/>
      <c r="AJ107"/>
      <c r="AK107"/>
      <c r="AL107"/>
      <c r="AM107"/>
      <c r="AN107"/>
      <c r="AO107"/>
      <c r="AP107"/>
      <c r="AQ107"/>
      <c r="AR107" t="s">
        <v>226</v>
      </c>
      <c r="AS107" t="s">
        <v>44</v>
      </c>
      <c r="AT107" t="s">
        <v>226</v>
      </c>
      <c r="AU107" t="s">
        <v>226</v>
      </c>
      <c r="BD107" t="s">
        <v>226</v>
      </c>
      <c r="BE107" t="s">
        <v>226</v>
      </c>
      <c r="BG107" s="4"/>
      <c r="BH107" s="4"/>
      <c r="BI107" s="4"/>
      <c r="BJ107" s="4"/>
      <c r="BK107" s="4"/>
      <c r="BL107" s="4"/>
      <c r="BM107" s="4"/>
      <c r="BN107" s="4"/>
      <c r="BO107" s="4" t="s">
        <v>226</v>
      </c>
      <c r="BP107" t="s">
        <v>591</v>
      </c>
    </row>
    <row r="108" spans="1:68">
      <c r="A108" t="s">
        <v>603</v>
      </c>
      <c r="B108">
        <v>2</v>
      </c>
      <c r="D108" t="s">
        <v>64</v>
      </c>
      <c r="E108" t="s">
        <v>57</v>
      </c>
      <c r="G108" t="s">
        <v>32</v>
      </c>
      <c r="H108" t="s">
        <v>140</v>
      </c>
      <c r="I108" t="str">
        <f t="shared" si="2"/>
        <v>100</v>
      </c>
      <c r="J108" t="s">
        <v>33</v>
      </c>
      <c r="K108" t="s">
        <v>33</v>
      </c>
      <c r="L108">
        <v>6</v>
      </c>
      <c r="M108" t="s">
        <v>34</v>
      </c>
      <c r="N108" t="s">
        <v>68</v>
      </c>
      <c r="P108" t="s">
        <v>66</v>
      </c>
      <c r="Q108" t="s">
        <v>604</v>
      </c>
      <c r="R108" t="s">
        <v>37</v>
      </c>
      <c r="S108" t="s">
        <v>36</v>
      </c>
      <c r="T108" t="s">
        <v>38</v>
      </c>
      <c r="U108" t="s">
        <v>123</v>
      </c>
      <c r="V108" t="s">
        <v>605</v>
      </c>
      <c r="W108" t="s">
        <v>69</v>
      </c>
      <c r="X108" t="s">
        <v>41</v>
      </c>
      <c r="Y108" t="s">
        <v>36</v>
      </c>
      <c r="Z108" t="s">
        <v>42</v>
      </c>
      <c r="AE108" t="s">
        <v>42</v>
      </c>
      <c r="AF108" t="s">
        <v>36</v>
      </c>
      <c r="AG108" t="s">
        <v>152</v>
      </c>
      <c r="AH108" t="s">
        <v>109</v>
      </c>
      <c r="AK108" t="s">
        <v>88</v>
      </c>
      <c r="AM108" t="s">
        <v>473</v>
      </c>
      <c r="AN108"/>
      <c r="AO108"/>
      <c r="AP108"/>
      <c r="AQ108"/>
      <c r="AR108"/>
      <c r="AS108" s="22" t="s">
        <v>501</v>
      </c>
      <c r="AT108" t="s">
        <v>45</v>
      </c>
      <c r="AU108" t="s">
        <v>71</v>
      </c>
      <c r="AV108" s="4" t="s">
        <v>76</v>
      </c>
      <c r="BC108" s="4" t="s">
        <v>189</v>
      </c>
      <c r="BD108"/>
      <c r="BE108" t="s">
        <v>62</v>
      </c>
      <c r="BH108" s="4"/>
      <c r="BI108" s="4"/>
      <c r="BJ108" s="4"/>
      <c r="BK108" s="4"/>
      <c r="BL108" s="4" t="s">
        <v>62</v>
      </c>
      <c r="BM108" s="4"/>
      <c r="BN108" s="4"/>
      <c r="BO108" s="4"/>
      <c r="BP108" t="s">
        <v>597</v>
      </c>
    </row>
    <row r="109" spans="1:68">
      <c r="A109" t="s">
        <v>606</v>
      </c>
      <c r="B109">
        <v>2</v>
      </c>
      <c r="D109" t="s">
        <v>64</v>
      </c>
      <c r="E109" t="s">
        <v>31</v>
      </c>
      <c r="G109" t="s">
        <v>32</v>
      </c>
      <c r="H109" t="s">
        <v>128</v>
      </c>
      <c r="I109" t="str">
        <f t="shared" si="2"/>
        <v>70</v>
      </c>
      <c r="J109" t="s">
        <v>33</v>
      </c>
      <c r="K109" t="s">
        <v>33</v>
      </c>
      <c r="L109">
        <v>9</v>
      </c>
      <c r="M109" t="s">
        <v>34</v>
      </c>
      <c r="N109" t="s">
        <v>35</v>
      </c>
      <c r="P109" t="s">
        <v>66</v>
      </c>
      <c r="R109" t="s">
        <v>37</v>
      </c>
      <c r="S109" t="s">
        <v>36</v>
      </c>
      <c r="T109" t="s">
        <v>38</v>
      </c>
      <c r="U109" t="s">
        <v>39</v>
      </c>
      <c r="W109" t="s">
        <v>41</v>
      </c>
      <c r="X109" t="s">
        <v>41</v>
      </c>
      <c r="Y109" t="s">
        <v>36</v>
      </c>
      <c r="Z109" t="s">
        <v>42</v>
      </c>
      <c r="AE109" t="s">
        <v>42</v>
      </c>
      <c r="AF109" t="s">
        <v>501</v>
      </c>
      <c r="AG109" t="s">
        <v>205</v>
      </c>
      <c r="AH109" t="s">
        <v>109</v>
      </c>
      <c r="AK109" t="s">
        <v>88</v>
      </c>
      <c r="AM109" t="s">
        <v>473</v>
      </c>
      <c r="AN109" t="s">
        <v>476</v>
      </c>
      <c r="AO109"/>
      <c r="AP109"/>
      <c r="AQ109"/>
      <c r="AR109"/>
      <c r="AS109" t="s">
        <v>44</v>
      </c>
      <c r="AT109" t="s">
        <v>54</v>
      </c>
      <c r="AU109" t="s">
        <v>421</v>
      </c>
      <c r="AV109" s="4" t="s">
        <v>76</v>
      </c>
      <c r="BB109" s="4" t="s">
        <v>499</v>
      </c>
      <c r="BC109" s="4" t="s">
        <v>189</v>
      </c>
      <c r="BD109"/>
      <c r="BE109" t="s">
        <v>47</v>
      </c>
      <c r="BH109" s="4"/>
      <c r="BI109" s="4"/>
      <c r="BJ109" s="4"/>
      <c r="BK109" s="4"/>
      <c r="BL109" s="4" t="s">
        <v>62</v>
      </c>
      <c r="BN109" s="4" t="s">
        <v>217</v>
      </c>
      <c r="BO109" s="4"/>
      <c r="BP109" t="s">
        <v>591</v>
      </c>
    </row>
    <row r="110" spans="1:68">
      <c r="A110" t="s">
        <v>607</v>
      </c>
      <c r="B110">
        <v>6</v>
      </c>
      <c r="D110" t="s">
        <v>148</v>
      </c>
      <c r="E110" s="16" t="s">
        <v>57</v>
      </c>
      <c r="F110" s="50" t="s">
        <v>162</v>
      </c>
      <c r="G110" t="s">
        <v>32</v>
      </c>
      <c r="H110" t="s">
        <v>226</v>
      </c>
      <c r="I110" t="s">
        <v>226</v>
      </c>
      <c r="J110" t="s">
        <v>33</v>
      </c>
      <c r="K110" t="s">
        <v>33</v>
      </c>
      <c r="L110">
        <v>8</v>
      </c>
      <c r="M110" t="s">
        <v>34</v>
      </c>
      <c r="N110" t="s">
        <v>35</v>
      </c>
      <c r="P110" t="s">
        <v>66</v>
      </c>
      <c r="Q110" t="s">
        <v>609</v>
      </c>
      <c r="R110" t="s">
        <v>37</v>
      </c>
      <c r="S110" t="s">
        <v>36</v>
      </c>
      <c r="T110" t="s">
        <v>50</v>
      </c>
      <c r="W110" t="s">
        <v>41</v>
      </c>
      <c r="X110" t="s">
        <v>41</v>
      </c>
      <c r="Y110" t="s">
        <v>36</v>
      </c>
      <c r="Z110" t="s">
        <v>42</v>
      </c>
      <c r="AE110" t="s">
        <v>42</v>
      </c>
      <c r="AF110" t="s">
        <v>36</v>
      </c>
      <c r="AG110" t="s">
        <v>610</v>
      </c>
      <c r="AH110" t="s">
        <v>109</v>
      </c>
      <c r="AI110" t="s">
        <v>60</v>
      </c>
      <c r="AK110" t="s">
        <v>88</v>
      </c>
      <c r="AM110" t="s">
        <v>473</v>
      </c>
      <c r="AO110"/>
      <c r="AP110" t="s">
        <v>478</v>
      </c>
      <c r="AQ110"/>
      <c r="AR110"/>
      <c r="AS110" t="s">
        <v>44</v>
      </c>
      <c r="AT110" t="s">
        <v>45</v>
      </c>
      <c r="AU110" t="s">
        <v>402</v>
      </c>
      <c r="AV110" s="4" t="s">
        <v>76</v>
      </c>
      <c r="AW110" s="4" t="s">
        <v>500</v>
      </c>
      <c r="AX110" s="4" t="s">
        <v>497</v>
      </c>
      <c r="BA110" s="4" t="s">
        <v>498</v>
      </c>
      <c r="BC110" s="4" t="s">
        <v>189</v>
      </c>
      <c r="BD110"/>
      <c r="BE110" t="s">
        <v>217</v>
      </c>
      <c r="BG110" s="4"/>
      <c r="BH110" s="4"/>
      <c r="BI110" s="4"/>
      <c r="BJ110" s="4"/>
      <c r="BK110" s="4"/>
      <c r="BL110" s="4"/>
      <c r="BM110" s="4"/>
      <c r="BN110" s="4" t="s">
        <v>217</v>
      </c>
      <c r="BO110" s="4"/>
    </row>
    <row r="111" spans="1:68">
      <c r="A111" t="s">
        <v>611</v>
      </c>
      <c r="B111">
        <v>6</v>
      </c>
      <c r="D111" t="s">
        <v>148</v>
      </c>
      <c r="E111" s="60" t="s">
        <v>612</v>
      </c>
      <c r="G111" t="s">
        <v>32</v>
      </c>
      <c r="H111" t="s">
        <v>369</v>
      </c>
      <c r="I111" t="str">
        <f t="shared" si="2"/>
        <v>40</v>
      </c>
      <c r="J111" t="s">
        <v>33</v>
      </c>
      <c r="K111" t="s">
        <v>33</v>
      </c>
      <c r="L111">
        <v>6</v>
      </c>
      <c r="M111" t="s">
        <v>34</v>
      </c>
      <c r="N111" t="s">
        <v>35</v>
      </c>
      <c r="P111" t="s">
        <v>66</v>
      </c>
      <c r="Q111" t="s">
        <v>613</v>
      </c>
      <c r="R111" t="s">
        <v>108</v>
      </c>
      <c r="S111" t="s">
        <v>36</v>
      </c>
      <c r="T111" t="s">
        <v>38</v>
      </c>
      <c r="U111" t="s">
        <v>123</v>
      </c>
      <c r="V111" t="s">
        <v>614</v>
      </c>
      <c r="W111" t="s">
        <v>41</v>
      </c>
      <c r="X111" t="s">
        <v>41</v>
      </c>
      <c r="Y111" t="s">
        <v>36</v>
      </c>
      <c r="Z111" t="s">
        <v>42</v>
      </c>
      <c r="AE111" t="s">
        <v>42</v>
      </c>
      <c r="AF111" t="s">
        <v>36</v>
      </c>
      <c r="AG111" t="s">
        <v>88</v>
      </c>
      <c r="AK111" t="s">
        <v>88</v>
      </c>
      <c r="AL111"/>
      <c r="AM111"/>
      <c r="AN111"/>
      <c r="AO111"/>
      <c r="AP111"/>
      <c r="AQ111"/>
      <c r="AR111"/>
      <c r="AS111" t="s">
        <v>44</v>
      </c>
      <c r="AT111" t="s">
        <v>45</v>
      </c>
      <c r="AU111" t="s">
        <v>166</v>
      </c>
      <c r="AV111" s="4" t="s">
        <v>76</v>
      </c>
      <c r="AX111" s="4" t="s">
        <v>497</v>
      </c>
      <c r="BC111" s="4" t="s">
        <v>189</v>
      </c>
      <c r="BD111"/>
      <c r="BE111" t="s">
        <v>363</v>
      </c>
      <c r="BF111" s="4" t="s">
        <v>160</v>
      </c>
      <c r="BH111" s="4"/>
      <c r="BI111" s="4"/>
      <c r="BJ111" s="4"/>
      <c r="BK111" s="4"/>
      <c r="BL111" s="4" t="s">
        <v>62</v>
      </c>
      <c r="BM111" s="4"/>
      <c r="BN111" s="4"/>
      <c r="BO111" s="4"/>
    </row>
    <row r="112" spans="1:68">
      <c r="A112" t="s">
        <v>615</v>
      </c>
      <c r="B112">
        <v>2</v>
      </c>
      <c r="D112" t="s">
        <v>64</v>
      </c>
      <c r="E112" t="s">
        <v>106</v>
      </c>
      <c r="G112" t="s">
        <v>32</v>
      </c>
      <c r="H112" t="s">
        <v>369</v>
      </c>
      <c r="I112" t="str">
        <f t="shared" si="2"/>
        <v>40</v>
      </c>
      <c r="J112" t="s">
        <v>33</v>
      </c>
      <c r="K112" t="s">
        <v>33</v>
      </c>
      <c r="L112">
        <v>8</v>
      </c>
      <c r="M112" t="s">
        <v>34</v>
      </c>
      <c r="N112" t="s">
        <v>35</v>
      </c>
      <c r="P112" t="s">
        <v>36</v>
      </c>
      <c r="R112" t="s">
        <v>37</v>
      </c>
      <c r="S112" t="s">
        <v>36</v>
      </c>
      <c r="T112" t="s">
        <v>50</v>
      </c>
      <c r="W112" t="s">
        <v>69</v>
      </c>
      <c r="X112" t="s">
        <v>41</v>
      </c>
      <c r="Y112" t="s">
        <v>36</v>
      </c>
      <c r="Z112" t="s">
        <v>51</v>
      </c>
      <c r="AA112" t="s">
        <v>51</v>
      </c>
      <c r="AF112" t="s">
        <v>36</v>
      </c>
      <c r="AG112" t="s">
        <v>616</v>
      </c>
      <c r="AK112" t="s">
        <v>88</v>
      </c>
      <c r="AL112" t="s">
        <v>475</v>
      </c>
      <c r="AM112" t="s">
        <v>473</v>
      </c>
      <c r="AN112" t="s">
        <v>476</v>
      </c>
      <c r="AO112"/>
      <c r="AP112"/>
      <c r="AQ112"/>
      <c r="AR112"/>
      <c r="AS112" t="s">
        <v>44</v>
      </c>
      <c r="AT112" t="s">
        <v>54</v>
      </c>
      <c r="AU112" t="s">
        <v>102</v>
      </c>
      <c r="AV112" s="4" t="s">
        <v>76</v>
      </c>
      <c r="AW112" s="4" t="s">
        <v>500</v>
      </c>
      <c r="AZ112" s="4" t="s">
        <v>216</v>
      </c>
      <c r="BC112" s="4" t="s">
        <v>189</v>
      </c>
      <c r="BD112"/>
      <c r="BE112" t="s">
        <v>617</v>
      </c>
      <c r="BG112" s="4" t="s">
        <v>284</v>
      </c>
      <c r="BI112" s="4" t="s">
        <v>237</v>
      </c>
      <c r="BJ112" s="4"/>
      <c r="BK112" s="4"/>
      <c r="BL112" s="4"/>
      <c r="BM112" s="4"/>
      <c r="BN112" s="4"/>
      <c r="BO112" s="4"/>
    </row>
    <row r="113" spans="1:68" s="19" customFormat="1">
      <c r="A113" s="19" t="s">
        <v>618</v>
      </c>
      <c r="B113" s="19">
        <v>10</v>
      </c>
      <c r="D113" s="19" t="s">
        <v>30</v>
      </c>
      <c r="E113" s="19" t="s">
        <v>297</v>
      </c>
      <c r="G113" s="19" t="s">
        <v>332</v>
      </c>
      <c r="H113" s="19" t="s">
        <v>384</v>
      </c>
      <c r="I113" s="19" t="str">
        <f t="shared" si="2"/>
        <v>60</v>
      </c>
      <c r="J113" s="19" t="s">
        <v>33</v>
      </c>
      <c r="K113" s="19" t="s">
        <v>33</v>
      </c>
      <c r="L113" s="19">
        <v>6</v>
      </c>
      <c r="M113" s="19" t="s">
        <v>99</v>
      </c>
      <c r="N113" s="19" t="s">
        <v>35</v>
      </c>
      <c r="P113" s="19" t="s">
        <v>36</v>
      </c>
      <c r="R113" s="19" t="s">
        <v>108</v>
      </c>
      <c r="S113" s="19" t="s">
        <v>36</v>
      </c>
      <c r="T113" s="19" t="s">
        <v>50</v>
      </c>
      <c r="W113" s="19" t="s">
        <v>41</v>
      </c>
      <c r="X113" s="19" t="s">
        <v>41</v>
      </c>
      <c r="Y113" s="19" t="s">
        <v>36</v>
      </c>
      <c r="Z113" s="19" t="s">
        <v>42</v>
      </c>
      <c r="AE113" s="19" t="s">
        <v>42</v>
      </c>
      <c r="AF113" s="19" t="s">
        <v>36</v>
      </c>
      <c r="AG113" s="19" t="s">
        <v>176</v>
      </c>
      <c r="AH113" s="20"/>
      <c r="AI113" s="20"/>
      <c r="AJ113" s="20"/>
      <c r="AK113" s="19" t="s">
        <v>88</v>
      </c>
      <c r="AL113" s="20"/>
      <c r="AM113" s="19" t="s">
        <v>473</v>
      </c>
      <c r="AS113" s="19" t="s">
        <v>53</v>
      </c>
      <c r="AT113" s="19" t="s">
        <v>188</v>
      </c>
      <c r="AV113" s="21"/>
      <c r="AW113" s="21"/>
      <c r="AX113" s="21"/>
      <c r="AY113" s="21"/>
      <c r="AZ113" s="21"/>
      <c r="BA113" s="21"/>
      <c r="BB113" s="21"/>
      <c r="BC113" s="21"/>
      <c r="BE113" s="19" t="s">
        <v>619</v>
      </c>
      <c r="BF113" s="20"/>
      <c r="BG113" s="21" t="s">
        <v>284</v>
      </c>
      <c r="BH113" s="21" t="s">
        <v>366</v>
      </c>
      <c r="BI113" s="20"/>
      <c r="BJ113" s="20"/>
      <c r="BK113" s="21" t="s">
        <v>232</v>
      </c>
      <c r="BL113" s="21" t="s">
        <v>62</v>
      </c>
      <c r="BM113" s="20"/>
      <c r="BN113" s="21" t="s">
        <v>217</v>
      </c>
      <c r="BO113" s="21"/>
    </row>
    <row r="114" spans="1:68">
      <c r="A114" t="s">
        <v>620</v>
      </c>
      <c r="B114">
        <v>2</v>
      </c>
      <c r="D114" t="s">
        <v>64</v>
      </c>
      <c r="E114" t="s">
        <v>57</v>
      </c>
      <c r="G114" t="s">
        <v>32</v>
      </c>
      <c r="H114" t="s">
        <v>263</v>
      </c>
      <c r="I114" t="str">
        <f t="shared" si="2"/>
        <v>20</v>
      </c>
      <c r="J114" t="s">
        <v>33</v>
      </c>
      <c r="K114" t="s">
        <v>33</v>
      </c>
      <c r="N114" t="s">
        <v>65</v>
      </c>
      <c r="P114" t="s">
        <v>66</v>
      </c>
      <c r="Q114" t="s">
        <v>621</v>
      </c>
      <c r="R114" t="s">
        <v>37</v>
      </c>
      <c r="S114" t="s">
        <v>36</v>
      </c>
      <c r="T114" t="s">
        <v>38</v>
      </c>
      <c r="U114" t="s">
        <v>622</v>
      </c>
      <c r="W114" t="s">
        <v>69</v>
      </c>
      <c r="X114" t="s">
        <v>69</v>
      </c>
      <c r="Y114" t="s">
        <v>36</v>
      </c>
      <c r="Z114" t="s">
        <v>51</v>
      </c>
      <c r="AA114" t="s">
        <v>51</v>
      </c>
      <c r="AF114" t="s">
        <v>66</v>
      </c>
      <c r="AG114" t="s">
        <v>75</v>
      </c>
      <c r="AL114"/>
      <c r="AM114"/>
      <c r="AN114"/>
      <c r="AO114"/>
      <c r="AP114"/>
      <c r="AQ114" t="s">
        <v>75</v>
      </c>
      <c r="AR114"/>
      <c r="AS114" t="s">
        <v>44</v>
      </c>
      <c r="AT114" t="s">
        <v>45</v>
      </c>
      <c r="AU114" t="s">
        <v>189</v>
      </c>
      <c r="BC114" s="4" t="s">
        <v>189</v>
      </c>
      <c r="BD114"/>
      <c r="BE114" t="s">
        <v>103</v>
      </c>
      <c r="BH114" s="4"/>
      <c r="BI114" s="4"/>
      <c r="BJ114" s="4"/>
      <c r="BK114" s="4"/>
      <c r="BL114" s="4" t="s">
        <v>62</v>
      </c>
      <c r="BM114" s="4" t="s">
        <v>167</v>
      </c>
      <c r="BN114" s="4"/>
      <c r="BO114" s="4"/>
    </row>
    <row r="115" spans="1:68">
      <c r="A115" t="s">
        <v>623</v>
      </c>
      <c r="B115">
        <v>5</v>
      </c>
      <c r="D115" t="s">
        <v>49</v>
      </c>
      <c r="E115" t="s">
        <v>133</v>
      </c>
      <c r="G115" t="s">
        <v>332</v>
      </c>
      <c r="H115" t="s">
        <v>624</v>
      </c>
      <c r="I115" t="str">
        <f t="shared" si="2"/>
        <v>88</v>
      </c>
      <c r="J115" t="s">
        <v>33</v>
      </c>
      <c r="K115" t="s">
        <v>59</v>
      </c>
      <c r="P115" t="s">
        <v>36</v>
      </c>
      <c r="R115" t="s">
        <v>37</v>
      </c>
      <c r="S115" t="s">
        <v>36</v>
      </c>
      <c r="T115" t="s">
        <v>50</v>
      </c>
      <c r="W115" t="s">
        <v>41</v>
      </c>
      <c r="X115" t="s">
        <v>41</v>
      </c>
      <c r="Y115" t="s">
        <v>36</v>
      </c>
      <c r="Z115" t="s">
        <v>42</v>
      </c>
      <c r="AE115" t="s">
        <v>42</v>
      </c>
      <c r="AF115" t="s">
        <v>36</v>
      </c>
      <c r="AG115" t="s">
        <v>75</v>
      </c>
      <c r="AL115"/>
      <c r="AM115"/>
      <c r="AN115"/>
      <c r="AO115"/>
      <c r="AP115"/>
      <c r="AQ115" t="s">
        <v>75</v>
      </c>
      <c r="AR115"/>
      <c r="AS115" t="s">
        <v>53</v>
      </c>
      <c r="AT115" t="s">
        <v>45</v>
      </c>
      <c r="AU115" t="s">
        <v>402</v>
      </c>
      <c r="AV115" s="4" t="s">
        <v>76</v>
      </c>
      <c r="AW115" s="4" t="s">
        <v>500</v>
      </c>
      <c r="AX115" s="4" t="s">
        <v>497</v>
      </c>
      <c r="BA115" s="4" t="s">
        <v>498</v>
      </c>
      <c r="BC115" s="4" t="s">
        <v>189</v>
      </c>
      <c r="BD115"/>
      <c r="BE115" t="s">
        <v>625</v>
      </c>
      <c r="BG115" s="4" t="s">
        <v>284</v>
      </c>
      <c r="BI115" s="4" t="s">
        <v>237</v>
      </c>
      <c r="BL115" s="4" t="s">
        <v>62</v>
      </c>
      <c r="BM115" s="4" t="s">
        <v>167</v>
      </c>
      <c r="BN115" s="4"/>
      <c r="BO115" s="4"/>
    </row>
    <row r="116" spans="1:68">
      <c r="A116" t="s">
        <v>626</v>
      </c>
      <c r="B116">
        <v>1</v>
      </c>
      <c r="D116" t="s">
        <v>208</v>
      </c>
      <c r="E116" t="s">
        <v>133</v>
      </c>
      <c r="G116" t="s">
        <v>32</v>
      </c>
      <c r="H116" t="s">
        <v>247</v>
      </c>
      <c r="I116" t="str">
        <f t="shared" si="2"/>
        <v>90</v>
      </c>
      <c r="J116" t="s">
        <v>33</v>
      </c>
      <c r="K116" t="s">
        <v>33</v>
      </c>
      <c r="L116">
        <v>3</v>
      </c>
      <c r="M116" t="s">
        <v>99</v>
      </c>
      <c r="N116" t="s">
        <v>35</v>
      </c>
      <c r="P116" t="s">
        <v>66</v>
      </c>
      <c r="Q116" t="s">
        <v>627</v>
      </c>
      <c r="R116" t="s">
        <v>37</v>
      </c>
      <c r="S116" t="s">
        <v>36</v>
      </c>
      <c r="T116" t="s">
        <v>38</v>
      </c>
      <c r="U116" t="s">
        <v>80</v>
      </c>
      <c r="V116" t="s">
        <v>628</v>
      </c>
      <c r="W116" t="s">
        <v>69</v>
      </c>
      <c r="X116" t="s">
        <v>41</v>
      </c>
      <c r="Y116" t="s">
        <v>36</v>
      </c>
      <c r="Z116" t="s">
        <v>51</v>
      </c>
      <c r="AA116" t="s">
        <v>51</v>
      </c>
      <c r="AF116" t="s">
        <v>36</v>
      </c>
      <c r="AG116" t="s">
        <v>629</v>
      </c>
      <c r="AH116" t="s">
        <v>109</v>
      </c>
      <c r="AK116" t="s">
        <v>88</v>
      </c>
      <c r="AM116" t="s">
        <v>473</v>
      </c>
      <c r="AO116"/>
      <c r="AP116" t="s">
        <v>478</v>
      </c>
      <c r="AQ116"/>
      <c r="AR116"/>
      <c r="AS116" t="s">
        <v>53</v>
      </c>
      <c r="AT116" t="s">
        <v>45</v>
      </c>
      <c r="AU116" t="s">
        <v>630</v>
      </c>
      <c r="AV116" s="4" t="s">
        <v>76</v>
      </c>
      <c r="AW116" s="4" t="s">
        <v>500</v>
      </c>
      <c r="AX116" s="4" t="s">
        <v>497</v>
      </c>
      <c r="BB116" s="4" t="s">
        <v>499</v>
      </c>
      <c r="BC116" s="4" t="s">
        <v>189</v>
      </c>
      <c r="BD116"/>
      <c r="BE116" t="s">
        <v>275</v>
      </c>
      <c r="BI116" s="4"/>
      <c r="BJ116" s="4" t="s">
        <v>504</v>
      </c>
      <c r="BL116" s="4" t="s">
        <v>62</v>
      </c>
      <c r="BM116" s="4"/>
      <c r="BN116" s="4"/>
      <c r="BO116" s="4"/>
    </row>
    <row r="117" spans="1:68">
      <c r="A117" t="s">
        <v>631</v>
      </c>
      <c r="B117">
        <v>2</v>
      </c>
      <c r="D117" t="s">
        <v>64</v>
      </c>
      <c r="E117" t="s">
        <v>31</v>
      </c>
      <c r="G117" t="s">
        <v>58</v>
      </c>
      <c r="H117" t="s">
        <v>169</v>
      </c>
      <c r="I117" t="str">
        <f t="shared" si="2"/>
        <v>45</v>
      </c>
      <c r="J117" t="s">
        <v>33</v>
      </c>
      <c r="K117" t="s">
        <v>33</v>
      </c>
      <c r="L117">
        <v>5</v>
      </c>
      <c r="M117" s="22" t="s">
        <v>632</v>
      </c>
      <c r="N117" t="s">
        <v>35</v>
      </c>
      <c r="P117" t="s">
        <v>36</v>
      </c>
      <c r="R117" t="s">
        <v>37</v>
      </c>
      <c r="S117" t="s">
        <v>36</v>
      </c>
      <c r="T117" t="s">
        <v>38</v>
      </c>
      <c r="U117" t="s">
        <v>39</v>
      </c>
      <c r="V117" t="s">
        <v>633</v>
      </c>
      <c r="W117" t="s">
        <v>41</v>
      </c>
      <c r="X117" t="s">
        <v>41</v>
      </c>
      <c r="Y117" t="s">
        <v>36</v>
      </c>
      <c r="Z117" t="s">
        <v>42</v>
      </c>
      <c r="AE117" t="s">
        <v>42</v>
      </c>
      <c r="AF117" t="s">
        <v>36</v>
      </c>
      <c r="AG117" t="s">
        <v>101</v>
      </c>
      <c r="AH117" t="s">
        <v>109</v>
      </c>
      <c r="AI117" t="s">
        <v>60</v>
      </c>
      <c r="AK117" t="s">
        <v>88</v>
      </c>
      <c r="AM117" t="s">
        <v>473</v>
      </c>
      <c r="AN117" t="s">
        <v>476</v>
      </c>
      <c r="AO117"/>
      <c r="AP117"/>
      <c r="AQ117"/>
      <c r="AR117"/>
      <c r="AS117" t="s">
        <v>53</v>
      </c>
      <c r="AT117" t="s">
        <v>45</v>
      </c>
      <c r="AU117" t="s">
        <v>269</v>
      </c>
      <c r="AV117" s="4" t="s">
        <v>76</v>
      </c>
      <c r="AW117" s="4" t="s">
        <v>500</v>
      </c>
      <c r="BC117" s="4" t="s">
        <v>189</v>
      </c>
      <c r="BD117"/>
      <c r="BE117" t="s">
        <v>547</v>
      </c>
      <c r="BG117" s="4" t="s">
        <v>284</v>
      </c>
      <c r="BI117" s="4" t="s">
        <v>237</v>
      </c>
      <c r="BL117" s="4" t="s">
        <v>62</v>
      </c>
      <c r="BM117" s="4" t="s">
        <v>167</v>
      </c>
      <c r="BN117" s="4" t="s">
        <v>217</v>
      </c>
      <c r="BO117" s="4"/>
    </row>
    <row r="118" spans="1:68">
      <c r="A118" t="s">
        <v>634</v>
      </c>
      <c r="B118">
        <v>1</v>
      </c>
      <c r="D118" t="s">
        <v>208</v>
      </c>
      <c r="E118" t="s">
        <v>31</v>
      </c>
      <c r="G118" t="s">
        <v>32</v>
      </c>
      <c r="H118" t="s">
        <v>247</v>
      </c>
      <c r="I118" t="str">
        <f t="shared" si="2"/>
        <v>90</v>
      </c>
      <c r="J118" t="s">
        <v>33</v>
      </c>
      <c r="K118" t="s">
        <v>59</v>
      </c>
      <c r="P118" t="s">
        <v>36</v>
      </c>
      <c r="R118" t="s">
        <v>37</v>
      </c>
      <c r="S118" t="s">
        <v>36</v>
      </c>
      <c r="T118" t="s">
        <v>50</v>
      </c>
      <c r="W118" t="s">
        <v>41</v>
      </c>
      <c r="X118" t="s">
        <v>41</v>
      </c>
      <c r="Y118" t="s">
        <v>36</v>
      </c>
      <c r="Z118" t="s">
        <v>42</v>
      </c>
      <c r="AE118" t="s">
        <v>42</v>
      </c>
      <c r="AF118" t="s">
        <v>36</v>
      </c>
      <c r="AG118" t="s">
        <v>93</v>
      </c>
      <c r="AK118" t="s">
        <v>88</v>
      </c>
      <c r="AM118" t="s">
        <v>473</v>
      </c>
      <c r="AN118" t="s">
        <v>476</v>
      </c>
      <c r="AO118"/>
      <c r="AP118"/>
      <c r="AQ118"/>
      <c r="AR118"/>
      <c r="AS118" t="s">
        <v>53</v>
      </c>
      <c r="AT118" t="s">
        <v>54</v>
      </c>
      <c r="AU118" t="s">
        <v>269</v>
      </c>
      <c r="AV118" s="4" t="s">
        <v>76</v>
      </c>
      <c r="AW118" s="4" t="s">
        <v>500</v>
      </c>
      <c r="BC118" s="4" t="s">
        <v>189</v>
      </c>
      <c r="BD118"/>
      <c r="BE118" t="s">
        <v>84</v>
      </c>
      <c r="BI118" s="4"/>
      <c r="BJ118" s="4"/>
      <c r="BK118" s="4" t="s">
        <v>232</v>
      </c>
      <c r="BL118" s="4" t="s">
        <v>62</v>
      </c>
      <c r="BN118" s="4" t="s">
        <v>217</v>
      </c>
      <c r="BO118" s="4"/>
    </row>
    <row r="119" spans="1:68" s="8" customFormat="1">
      <c r="A119" s="8" t="s">
        <v>635</v>
      </c>
      <c r="B119" s="8">
        <v>8</v>
      </c>
      <c r="D119" s="8" t="s">
        <v>240</v>
      </c>
      <c r="E119" s="8" t="s">
        <v>133</v>
      </c>
      <c r="G119" s="8" t="s">
        <v>58</v>
      </c>
      <c r="H119" s="8" t="s">
        <v>636</v>
      </c>
      <c r="I119" s="8" t="str">
        <f t="shared" si="2"/>
        <v>160</v>
      </c>
      <c r="J119" s="8" t="s">
        <v>33</v>
      </c>
      <c r="K119" s="8" t="s">
        <v>33</v>
      </c>
      <c r="M119" s="8" t="s">
        <v>99</v>
      </c>
      <c r="N119" s="8" t="s">
        <v>35</v>
      </c>
      <c r="P119" s="8" t="s">
        <v>36</v>
      </c>
      <c r="R119" s="8" t="s">
        <v>37</v>
      </c>
      <c r="S119" s="8" t="s">
        <v>36</v>
      </c>
      <c r="T119" s="8" t="s">
        <v>50</v>
      </c>
      <c r="W119" s="8" t="s">
        <v>41</v>
      </c>
      <c r="X119" s="8" t="s">
        <v>41</v>
      </c>
      <c r="Y119" s="8" t="s">
        <v>36</v>
      </c>
      <c r="Z119" s="8" t="s">
        <v>42</v>
      </c>
      <c r="AE119" s="8" t="s">
        <v>42</v>
      </c>
      <c r="AF119" s="8" t="s">
        <v>36</v>
      </c>
      <c r="AG119" s="8" t="s">
        <v>637</v>
      </c>
      <c r="AH119" s="10"/>
      <c r="AI119" s="10"/>
      <c r="AJ119" s="10"/>
      <c r="AK119" s="8" t="s">
        <v>88</v>
      </c>
      <c r="AL119" s="10"/>
      <c r="AM119" s="8" t="s">
        <v>473</v>
      </c>
      <c r="AN119" s="8" t="s">
        <v>476</v>
      </c>
      <c r="AO119" s="8" t="s">
        <v>477</v>
      </c>
      <c r="AP119" s="8" t="s">
        <v>478</v>
      </c>
      <c r="AS119" s="8" t="s">
        <v>53</v>
      </c>
      <c r="AT119" s="8" t="s">
        <v>177</v>
      </c>
      <c r="AU119" s="8" t="s">
        <v>638</v>
      </c>
      <c r="AV119" s="9" t="s">
        <v>76</v>
      </c>
      <c r="AW119" s="9"/>
      <c r="AX119" s="9"/>
      <c r="AY119" s="9"/>
      <c r="AZ119" s="9" t="s">
        <v>216</v>
      </c>
      <c r="BA119" s="9"/>
      <c r="BB119" s="9" t="s">
        <v>499</v>
      </c>
      <c r="BC119" s="9"/>
      <c r="BE119" s="8" t="s">
        <v>62</v>
      </c>
      <c r="BF119" s="10"/>
      <c r="BG119" s="9"/>
      <c r="BH119" s="9"/>
      <c r="BI119" s="9"/>
      <c r="BJ119" s="9"/>
      <c r="BK119" s="9"/>
      <c r="BL119" s="9" t="s">
        <v>62</v>
      </c>
      <c r="BM119" s="9"/>
      <c r="BN119" s="9"/>
      <c r="BO119" s="9"/>
    </row>
    <row r="120" spans="1:68">
      <c r="A120" t="s">
        <v>639</v>
      </c>
      <c r="B120">
        <v>2</v>
      </c>
      <c r="D120" t="s">
        <v>64</v>
      </c>
      <c r="E120" t="s">
        <v>133</v>
      </c>
      <c r="G120" t="s">
        <v>58</v>
      </c>
      <c r="H120" t="s">
        <v>640</v>
      </c>
      <c r="I120" t="str">
        <f t="shared" si="2"/>
        <v>79</v>
      </c>
      <c r="J120" t="s">
        <v>33</v>
      </c>
      <c r="K120" t="s">
        <v>33</v>
      </c>
      <c r="L120">
        <v>6</v>
      </c>
      <c r="M120" t="s">
        <v>99</v>
      </c>
      <c r="N120" t="s">
        <v>35</v>
      </c>
      <c r="P120" t="s">
        <v>36</v>
      </c>
      <c r="R120" t="s">
        <v>37</v>
      </c>
      <c r="S120" t="s">
        <v>36</v>
      </c>
      <c r="T120" t="s">
        <v>50</v>
      </c>
      <c r="W120" t="s">
        <v>69</v>
      </c>
      <c r="X120" t="s">
        <v>41</v>
      </c>
      <c r="Y120" t="s">
        <v>36</v>
      </c>
      <c r="Z120" t="s">
        <v>145</v>
      </c>
      <c r="AC120" t="s">
        <v>145</v>
      </c>
      <c r="AF120" t="s">
        <v>36</v>
      </c>
      <c r="AG120" t="s">
        <v>641</v>
      </c>
      <c r="AK120" t="s">
        <v>88</v>
      </c>
      <c r="AN120" t="s">
        <v>476</v>
      </c>
      <c r="AP120" t="s">
        <v>478</v>
      </c>
      <c r="AQ120"/>
      <c r="AR120"/>
      <c r="AS120" t="s">
        <v>53</v>
      </c>
      <c r="AT120" t="s">
        <v>45</v>
      </c>
      <c r="AU120" t="s">
        <v>642</v>
      </c>
      <c r="AV120" s="4" t="s">
        <v>76</v>
      </c>
      <c r="AX120" s="4" t="s">
        <v>497</v>
      </c>
      <c r="AZ120" s="4" t="s">
        <v>216</v>
      </c>
      <c r="BB120" s="4" t="s">
        <v>499</v>
      </c>
      <c r="BC120" s="4" t="s">
        <v>189</v>
      </c>
      <c r="BD120"/>
      <c r="BE120" t="s">
        <v>643</v>
      </c>
      <c r="BI120" s="4" t="s">
        <v>237</v>
      </c>
      <c r="BK120" s="4" t="s">
        <v>232</v>
      </c>
      <c r="BL120" s="4" t="s">
        <v>62</v>
      </c>
      <c r="BM120" s="4" t="s">
        <v>167</v>
      </c>
      <c r="BN120" s="4"/>
      <c r="BO120" s="4"/>
    </row>
    <row r="121" spans="1:68">
      <c r="A121" t="s">
        <v>644</v>
      </c>
      <c r="B121">
        <v>6</v>
      </c>
      <c r="D121" t="s">
        <v>148</v>
      </c>
      <c r="E121" t="s">
        <v>31</v>
      </c>
      <c r="G121" t="s">
        <v>58</v>
      </c>
      <c r="H121" t="s">
        <v>68</v>
      </c>
      <c r="I121" t="s">
        <v>502</v>
      </c>
      <c r="J121" t="s">
        <v>33</v>
      </c>
      <c r="K121" t="s">
        <v>33</v>
      </c>
      <c r="L121">
        <v>9</v>
      </c>
      <c r="M121" t="s">
        <v>92</v>
      </c>
      <c r="N121" t="s">
        <v>35</v>
      </c>
      <c r="P121" t="s">
        <v>36</v>
      </c>
      <c r="R121" t="s">
        <v>37</v>
      </c>
      <c r="S121" t="s">
        <v>36</v>
      </c>
      <c r="T121" t="s">
        <v>38</v>
      </c>
      <c r="U121" t="s">
        <v>80</v>
      </c>
      <c r="W121" t="s">
        <v>41</v>
      </c>
      <c r="X121" t="s">
        <v>41</v>
      </c>
      <c r="Y121" t="s">
        <v>36</v>
      </c>
      <c r="Z121" t="s">
        <v>145</v>
      </c>
      <c r="AC121" t="s">
        <v>145</v>
      </c>
      <c r="AF121" t="s">
        <v>66</v>
      </c>
      <c r="AG121" t="s">
        <v>645</v>
      </c>
      <c r="AI121" t="s">
        <v>60</v>
      </c>
      <c r="AK121"/>
      <c r="AL121"/>
      <c r="AM121" t="s">
        <v>473</v>
      </c>
      <c r="AN121"/>
      <c r="AO121"/>
      <c r="AP121"/>
      <c r="AQ121"/>
      <c r="AR121"/>
      <c r="AS121" t="s">
        <v>53</v>
      </c>
      <c r="AT121" t="s">
        <v>54</v>
      </c>
      <c r="AU121" t="s">
        <v>71</v>
      </c>
      <c r="AV121" s="4" t="s">
        <v>76</v>
      </c>
      <c r="BC121" s="4" t="s">
        <v>189</v>
      </c>
      <c r="BD121"/>
      <c r="BE121" t="s">
        <v>103</v>
      </c>
      <c r="BH121" s="4"/>
      <c r="BI121" s="4"/>
      <c r="BJ121" s="4"/>
      <c r="BK121" s="4"/>
      <c r="BL121" s="4" t="s">
        <v>62</v>
      </c>
      <c r="BM121" s="4" t="s">
        <v>167</v>
      </c>
      <c r="BN121" s="4"/>
      <c r="BO121" s="4"/>
    </row>
    <row r="122" spans="1:68">
      <c r="A122" t="s">
        <v>646</v>
      </c>
      <c r="B122">
        <v>2</v>
      </c>
      <c r="D122" t="s">
        <v>64</v>
      </c>
      <c r="E122" t="s">
        <v>57</v>
      </c>
      <c r="G122" t="s">
        <v>32</v>
      </c>
      <c r="H122" t="s">
        <v>155</v>
      </c>
      <c r="I122" t="str">
        <f t="shared" ref="I122:I170" si="3">LEFT(H122,LENB(DBCS(H122))-LENB(H122))</f>
        <v>30</v>
      </c>
      <c r="J122" t="s">
        <v>33</v>
      </c>
      <c r="K122" t="s">
        <v>33</v>
      </c>
      <c r="L122">
        <v>4</v>
      </c>
      <c r="M122" t="s">
        <v>34</v>
      </c>
      <c r="N122" t="s">
        <v>113</v>
      </c>
      <c r="P122" t="s">
        <v>66</v>
      </c>
      <c r="Q122" t="s">
        <v>647</v>
      </c>
      <c r="R122" t="s">
        <v>37</v>
      </c>
      <c r="S122" t="s">
        <v>36</v>
      </c>
      <c r="T122" t="s">
        <v>50</v>
      </c>
      <c r="W122" t="s">
        <v>41</v>
      </c>
      <c r="X122" t="s">
        <v>41</v>
      </c>
      <c r="Y122" t="s">
        <v>36</v>
      </c>
      <c r="Z122" t="s">
        <v>42</v>
      </c>
      <c r="AE122" t="s">
        <v>42</v>
      </c>
      <c r="AF122" t="s">
        <v>36</v>
      </c>
      <c r="AG122" t="s">
        <v>82</v>
      </c>
      <c r="AH122" t="s">
        <v>109</v>
      </c>
      <c r="AK122" t="s">
        <v>88</v>
      </c>
      <c r="AL122" t="s">
        <v>475</v>
      </c>
      <c r="AM122"/>
      <c r="AN122"/>
      <c r="AO122"/>
      <c r="AP122"/>
      <c r="AQ122"/>
      <c r="AR122"/>
      <c r="AS122" t="s">
        <v>53</v>
      </c>
      <c r="AT122" t="s">
        <v>45</v>
      </c>
      <c r="AU122" t="s">
        <v>231</v>
      </c>
      <c r="AV122" s="4" t="s">
        <v>76</v>
      </c>
      <c r="BA122" s="4" t="s">
        <v>498</v>
      </c>
      <c r="BD122"/>
      <c r="BE122" t="s">
        <v>62</v>
      </c>
      <c r="BH122" s="4"/>
      <c r="BI122" s="4"/>
      <c r="BJ122" s="4"/>
      <c r="BK122" s="4"/>
      <c r="BL122" s="4" t="s">
        <v>62</v>
      </c>
      <c r="BM122" s="4"/>
      <c r="BN122" s="4"/>
      <c r="BO122" s="4"/>
    </row>
    <row r="123" spans="1:68" s="19" customFormat="1">
      <c r="A123" s="19" t="s">
        <v>648</v>
      </c>
      <c r="B123" s="19">
        <v>2</v>
      </c>
      <c r="D123" s="19" t="s">
        <v>64</v>
      </c>
      <c r="E123" s="19" t="s">
        <v>57</v>
      </c>
      <c r="G123" s="19" t="s">
        <v>32</v>
      </c>
      <c r="H123" s="19" t="s">
        <v>155</v>
      </c>
      <c r="I123" s="19" t="str">
        <f t="shared" si="3"/>
        <v>30</v>
      </c>
      <c r="J123" s="19" t="s">
        <v>33</v>
      </c>
      <c r="K123" s="19" t="s">
        <v>33</v>
      </c>
      <c r="L123" s="19">
        <v>6</v>
      </c>
      <c r="M123" s="19" t="s">
        <v>34</v>
      </c>
      <c r="N123" s="19" t="s">
        <v>35</v>
      </c>
      <c r="P123" s="19" t="s">
        <v>36</v>
      </c>
      <c r="R123" s="19" t="s">
        <v>108</v>
      </c>
      <c r="S123" s="19" t="s">
        <v>36</v>
      </c>
      <c r="T123" s="19" t="s">
        <v>50</v>
      </c>
      <c r="W123" s="19" t="s">
        <v>41</v>
      </c>
      <c r="X123" s="19" t="s">
        <v>41</v>
      </c>
      <c r="Y123" s="19" t="s">
        <v>36</v>
      </c>
      <c r="Z123" s="19" t="s">
        <v>42</v>
      </c>
      <c r="AE123" s="19" t="s">
        <v>42</v>
      </c>
      <c r="AF123" s="19" t="s">
        <v>36</v>
      </c>
      <c r="AG123" s="19" t="s">
        <v>93</v>
      </c>
      <c r="AH123" s="20"/>
      <c r="AI123" s="20"/>
      <c r="AJ123" s="20"/>
      <c r="AK123" s="19" t="s">
        <v>88</v>
      </c>
      <c r="AL123" s="20"/>
      <c r="AM123" s="19" t="s">
        <v>473</v>
      </c>
      <c r="AN123" s="19" t="s">
        <v>476</v>
      </c>
      <c r="AS123" s="49" t="s">
        <v>502</v>
      </c>
      <c r="AT123" s="19" t="s">
        <v>188</v>
      </c>
      <c r="AU123" s="19" t="s">
        <v>71</v>
      </c>
      <c r="AV123" s="21" t="s">
        <v>76</v>
      </c>
      <c r="AW123" s="21"/>
      <c r="AX123" s="21"/>
      <c r="AY123" s="21"/>
      <c r="AZ123" s="21"/>
      <c r="BA123" s="21"/>
      <c r="BB123" s="21"/>
      <c r="BC123" s="21" t="s">
        <v>189</v>
      </c>
      <c r="BE123" s="19" t="s">
        <v>569</v>
      </c>
      <c r="BF123" s="20"/>
      <c r="BG123" s="20"/>
      <c r="BH123" s="20"/>
      <c r="BI123" s="21"/>
      <c r="BJ123" s="21"/>
      <c r="BK123" s="21" t="s">
        <v>232</v>
      </c>
      <c r="BL123" s="20"/>
      <c r="BM123" s="21" t="s">
        <v>167</v>
      </c>
      <c r="BN123" s="21"/>
      <c r="BO123" s="21"/>
      <c r="BP123" s="19" t="s">
        <v>597</v>
      </c>
    </row>
    <row r="124" spans="1:68">
      <c r="A124" t="s">
        <v>649</v>
      </c>
      <c r="B124">
        <v>2</v>
      </c>
      <c r="D124" t="s">
        <v>64</v>
      </c>
      <c r="E124" t="s">
        <v>297</v>
      </c>
      <c r="G124" t="s">
        <v>32</v>
      </c>
      <c r="H124" t="s">
        <v>650</v>
      </c>
      <c r="I124">
        <v>130</v>
      </c>
      <c r="J124" t="s">
        <v>33</v>
      </c>
      <c r="K124" t="s">
        <v>33</v>
      </c>
      <c r="L124">
        <v>6</v>
      </c>
      <c r="M124" t="s">
        <v>99</v>
      </c>
      <c r="N124" t="s">
        <v>65</v>
      </c>
      <c r="O124">
        <v>7</v>
      </c>
      <c r="P124" t="s">
        <v>36</v>
      </c>
      <c r="R124" t="s">
        <v>37</v>
      </c>
      <c r="S124" t="s">
        <v>66</v>
      </c>
      <c r="T124" t="s">
        <v>38</v>
      </c>
      <c r="U124" t="s">
        <v>123</v>
      </c>
      <c r="V124" t="s">
        <v>651</v>
      </c>
      <c r="W124" t="s">
        <v>69</v>
      </c>
      <c r="X124" t="s">
        <v>41</v>
      </c>
      <c r="Y124" t="s">
        <v>36</v>
      </c>
      <c r="Z124" t="s">
        <v>145</v>
      </c>
      <c r="AC124" t="s">
        <v>145</v>
      </c>
      <c r="AF124" t="s">
        <v>66</v>
      </c>
      <c r="AG124" t="s">
        <v>205</v>
      </c>
      <c r="AH124" t="s">
        <v>109</v>
      </c>
      <c r="AK124" t="s">
        <v>88</v>
      </c>
      <c r="AM124" t="s">
        <v>473</v>
      </c>
      <c r="AN124" t="s">
        <v>476</v>
      </c>
      <c r="AO124"/>
      <c r="AP124"/>
      <c r="AQ124"/>
      <c r="AR124"/>
      <c r="AS124" t="s">
        <v>44</v>
      </c>
      <c r="AT124" t="s">
        <v>45</v>
      </c>
      <c r="AU124" t="s">
        <v>652</v>
      </c>
      <c r="AV124" s="4" t="s">
        <v>76</v>
      </c>
      <c r="AW124" s="4" t="s">
        <v>500</v>
      </c>
      <c r="BA124" s="4" t="s">
        <v>498</v>
      </c>
      <c r="BB124" s="4" t="s">
        <v>499</v>
      </c>
      <c r="BC124" s="4" t="s">
        <v>189</v>
      </c>
      <c r="BD124"/>
      <c r="BE124" t="s">
        <v>84</v>
      </c>
      <c r="BI124" s="4"/>
      <c r="BJ124" s="4"/>
      <c r="BK124" s="4" t="s">
        <v>232</v>
      </c>
      <c r="BL124" s="4" t="s">
        <v>62</v>
      </c>
      <c r="BN124" s="4" t="s">
        <v>217</v>
      </c>
      <c r="BO124" s="4"/>
    </row>
    <row r="125" spans="1:68">
      <c r="A125" t="s">
        <v>653</v>
      </c>
      <c r="B125">
        <v>2</v>
      </c>
      <c r="D125" t="s">
        <v>64</v>
      </c>
      <c r="E125" t="s">
        <v>31</v>
      </c>
      <c r="G125" t="s">
        <v>32</v>
      </c>
      <c r="H125" t="s">
        <v>384</v>
      </c>
      <c r="I125" t="str">
        <f t="shared" si="3"/>
        <v>60</v>
      </c>
      <c r="J125" t="s">
        <v>33</v>
      </c>
      <c r="K125" t="s">
        <v>33</v>
      </c>
      <c r="L125">
        <v>8</v>
      </c>
      <c r="M125" t="s">
        <v>68</v>
      </c>
      <c r="N125" t="s">
        <v>65</v>
      </c>
      <c r="O125">
        <v>9</v>
      </c>
      <c r="P125" t="s">
        <v>66</v>
      </c>
      <c r="R125" t="s">
        <v>37</v>
      </c>
      <c r="S125" t="s">
        <v>66</v>
      </c>
      <c r="T125" t="s">
        <v>50</v>
      </c>
      <c r="W125" t="s">
        <v>69</v>
      </c>
      <c r="X125" t="s">
        <v>41</v>
      </c>
      <c r="Y125" t="s">
        <v>36</v>
      </c>
      <c r="Z125" t="s">
        <v>51</v>
      </c>
      <c r="AA125" t="s">
        <v>51</v>
      </c>
      <c r="AF125" t="s">
        <v>36</v>
      </c>
      <c r="AG125" t="s">
        <v>152</v>
      </c>
      <c r="AH125" t="s">
        <v>109</v>
      </c>
      <c r="AK125" t="s">
        <v>88</v>
      </c>
      <c r="AM125" t="s">
        <v>473</v>
      </c>
      <c r="AN125"/>
      <c r="AO125"/>
      <c r="AP125"/>
      <c r="AQ125"/>
      <c r="AR125"/>
      <c r="AS125" t="s">
        <v>53</v>
      </c>
      <c r="AT125" t="s">
        <v>45</v>
      </c>
      <c r="AU125" t="s">
        <v>166</v>
      </c>
      <c r="AV125" s="4" t="s">
        <v>76</v>
      </c>
      <c r="AX125" s="4" t="s">
        <v>497</v>
      </c>
      <c r="BC125" s="4" t="s">
        <v>189</v>
      </c>
      <c r="BD125"/>
      <c r="BE125" t="s">
        <v>90</v>
      </c>
      <c r="BI125" s="4"/>
      <c r="BJ125" s="4"/>
      <c r="BK125" s="4" t="s">
        <v>232</v>
      </c>
      <c r="BL125" s="4" t="s">
        <v>62</v>
      </c>
      <c r="BM125" s="4"/>
      <c r="BN125" s="4"/>
      <c r="BO125" s="4"/>
    </row>
    <row r="126" spans="1:68">
      <c r="A126" t="s">
        <v>654</v>
      </c>
      <c r="B126">
        <v>1</v>
      </c>
      <c r="D126" t="s">
        <v>208</v>
      </c>
      <c r="E126" t="s">
        <v>133</v>
      </c>
      <c r="G126" t="s">
        <v>32</v>
      </c>
      <c r="H126" t="s">
        <v>655</v>
      </c>
      <c r="I126" t="str">
        <f t="shared" si="3"/>
        <v>92</v>
      </c>
      <c r="J126" t="s">
        <v>33</v>
      </c>
      <c r="K126" t="s">
        <v>33</v>
      </c>
      <c r="L126">
        <v>4</v>
      </c>
      <c r="M126" t="s">
        <v>99</v>
      </c>
      <c r="N126" t="s">
        <v>35</v>
      </c>
      <c r="P126" t="s">
        <v>36</v>
      </c>
      <c r="R126" t="s">
        <v>37</v>
      </c>
      <c r="S126" t="s">
        <v>36</v>
      </c>
      <c r="T126" t="s">
        <v>50</v>
      </c>
      <c r="W126" t="s">
        <v>69</v>
      </c>
      <c r="X126" t="s">
        <v>41</v>
      </c>
      <c r="Y126" t="s">
        <v>36</v>
      </c>
      <c r="Z126" t="s">
        <v>145</v>
      </c>
      <c r="AC126" t="s">
        <v>145</v>
      </c>
      <c r="AF126" t="s">
        <v>66</v>
      </c>
      <c r="AG126" t="s">
        <v>88</v>
      </c>
      <c r="AI126"/>
      <c r="AJ126"/>
      <c r="AK126" t="s">
        <v>88</v>
      </c>
      <c r="AL126"/>
      <c r="AM126"/>
      <c r="AN126"/>
      <c r="AO126"/>
      <c r="AP126"/>
      <c r="AQ126"/>
      <c r="AR126"/>
      <c r="AS126" s="22" t="s">
        <v>502</v>
      </c>
      <c r="AT126" t="s">
        <v>45</v>
      </c>
      <c r="AU126" t="s">
        <v>656</v>
      </c>
      <c r="AV126" s="4" t="s">
        <v>76</v>
      </c>
      <c r="AY126" s="4" t="s">
        <v>283</v>
      </c>
      <c r="BB126" s="4" t="s">
        <v>499</v>
      </c>
      <c r="BD126"/>
      <c r="BE126" t="s">
        <v>90</v>
      </c>
      <c r="BI126" s="4"/>
      <c r="BJ126" s="4"/>
      <c r="BK126" s="4" t="s">
        <v>232</v>
      </c>
      <c r="BL126" s="4" t="s">
        <v>62</v>
      </c>
      <c r="BM126" s="4"/>
      <c r="BN126" s="4"/>
      <c r="BO126" s="4"/>
      <c r="BP126" t="s">
        <v>597</v>
      </c>
    </row>
    <row r="127" spans="1:68">
      <c r="A127" t="s">
        <v>657</v>
      </c>
      <c r="B127">
        <v>4</v>
      </c>
      <c r="D127" t="s">
        <v>86</v>
      </c>
      <c r="E127" t="s">
        <v>57</v>
      </c>
      <c r="G127" t="s">
        <v>32</v>
      </c>
      <c r="H127" t="s">
        <v>658</v>
      </c>
      <c r="I127" t="str">
        <f t="shared" si="3"/>
        <v>25</v>
      </c>
      <c r="J127" t="s">
        <v>33</v>
      </c>
      <c r="K127" t="s">
        <v>33</v>
      </c>
      <c r="L127">
        <v>5</v>
      </c>
      <c r="M127" t="s">
        <v>34</v>
      </c>
      <c r="N127" t="s">
        <v>113</v>
      </c>
      <c r="P127" t="s">
        <v>36</v>
      </c>
      <c r="R127" t="s">
        <v>37</v>
      </c>
      <c r="S127" t="s">
        <v>36</v>
      </c>
      <c r="T127" t="s">
        <v>50</v>
      </c>
      <c r="W127" t="s">
        <v>41</v>
      </c>
      <c r="X127" t="s">
        <v>41</v>
      </c>
      <c r="Y127" t="s">
        <v>36</v>
      </c>
      <c r="Z127" t="s">
        <v>42</v>
      </c>
      <c r="AE127" t="s">
        <v>42</v>
      </c>
      <c r="AF127" t="s">
        <v>36</v>
      </c>
      <c r="AG127" t="s">
        <v>118</v>
      </c>
      <c r="AH127" t="s">
        <v>109</v>
      </c>
      <c r="AK127" t="s">
        <v>88</v>
      </c>
      <c r="AN127" t="s">
        <v>476</v>
      </c>
      <c r="AP127" t="s">
        <v>478</v>
      </c>
      <c r="AQ127"/>
      <c r="AR127"/>
      <c r="AS127" t="s">
        <v>53</v>
      </c>
      <c r="AT127" t="s">
        <v>45</v>
      </c>
      <c r="AU127" t="s">
        <v>642</v>
      </c>
      <c r="AV127" s="4" t="s">
        <v>76</v>
      </c>
      <c r="AX127" s="4" t="s">
        <v>497</v>
      </c>
      <c r="AZ127" s="4" t="s">
        <v>216</v>
      </c>
      <c r="BB127" s="4" t="s">
        <v>499</v>
      </c>
      <c r="BC127" s="4" t="s">
        <v>189</v>
      </c>
      <c r="BD127"/>
      <c r="BE127" t="s">
        <v>167</v>
      </c>
      <c r="BG127" s="4"/>
      <c r="BH127" s="4"/>
      <c r="BI127" s="4"/>
      <c r="BJ127" s="4"/>
      <c r="BK127" s="4"/>
      <c r="BL127" s="4"/>
      <c r="BM127" s="4" t="s">
        <v>167</v>
      </c>
      <c r="BN127" s="4"/>
      <c r="BO127" s="4"/>
    </row>
    <row r="128" spans="1:68" s="19" customFormat="1">
      <c r="A128" s="19" t="s">
        <v>659</v>
      </c>
      <c r="B128" s="19">
        <v>10</v>
      </c>
      <c r="D128" s="19" t="s">
        <v>30</v>
      </c>
      <c r="E128" s="19" t="s">
        <v>31</v>
      </c>
      <c r="G128" s="19" t="s">
        <v>58</v>
      </c>
      <c r="H128" s="19" t="s">
        <v>329</v>
      </c>
      <c r="I128" s="19" t="str">
        <f t="shared" si="3"/>
        <v>80</v>
      </c>
      <c r="J128" s="19" t="s">
        <v>33</v>
      </c>
      <c r="K128" s="19" t="s">
        <v>33</v>
      </c>
      <c r="L128" s="19">
        <v>5</v>
      </c>
      <c r="M128" s="19" t="s">
        <v>34</v>
      </c>
      <c r="N128" s="19" t="s">
        <v>35</v>
      </c>
      <c r="P128" s="19" t="s">
        <v>36</v>
      </c>
      <c r="R128" s="19" t="s">
        <v>37</v>
      </c>
      <c r="S128" s="19" t="s">
        <v>36</v>
      </c>
      <c r="T128" s="19" t="s">
        <v>38</v>
      </c>
      <c r="U128" s="19" t="s">
        <v>80</v>
      </c>
      <c r="W128" s="19" t="s">
        <v>41</v>
      </c>
      <c r="X128" s="19" t="s">
        <v>41</v>
      </c>
      <c r="Y128" s="19" t="s">
        <v>36</v>
      </c>
      <c r="Z128" s="19" t="s">
        <v>42</v>
      </c>
      <c r="AE128" s="19" t="s">
        <v>42</v>
      </c>
      <c r="AF128" s="19" t="s">
        <v>36</v>
      </c>
      <c r="AG128" s="19" t="s">
        <v>158</v>
      </c>
      <c r="AH128" s="19" t="s">
        <v>109</v>
      </c>
      <c r="AI128" s="19" t="s">
        <v>60</v>
      </c>
      <c r="AJ128" s="20"/>
      <c r="AK128" s="19" t="s">
        <v>88</v>
      </c>
      <c r="AL128" s="20"/>
      <c r="AM128" s="20"/>
      <c r="AN128" s="19" t="s">
        <v>476</v>
      </c>
      <c r="AS128" s="19" t="s">
        <v>44</v>
      </c>
      <c r="AT128" s="19" t="s">
        <v>188</v>
      </c>
      <c r="AU128" s="19" t="s">
        <v>660</v>
      </c>
      <c r="AV128" s="21"/>
      <c r="AW128" s="21"/>
      <c r="AX128" s="21" t="s">
        <v>497</v>
      </c>
      <c r="AY128" s="21"/>
      <c r="AZ128" s="21"/>
      <c r="BA128" s="21"/>
      <c r="BB128" s="21"/>
      <c r="BC128" s="21" t="s">
        <v>189</v>
      </c>
      <c r="BE128" s="19" t="s">
        <v>217</v>
      </c>
      <c r="BF128" s="20"/>
      <c r="BG128" s="21"/>
      <c r="BH128" s="21"/>
      <c r="BI128" s="21"/>
      <c r="BJ128" s="21"/>
      <c r="BK128" s="21"/>
      <c r="BL128" s="21"/>
      <c r="BM128" s="21"/>
      <c r="BN128" s="21" t="s">
        <v>217</v>
      </c>
      <c r="BO128" s="21"/>
    </row>
    <row r="129" spans="1:68">
      <c r="A129" t="s">
        <v>661</v>
      </c>
      <c r="B129">
        <v>1</v>
      </c>
      <c r="D129" t="s">
        <v>208</v>
      </c>
      <c r="E129" t="s">
        <v>31</v>
      </c>
      <c r="G129" t="s">
        <v>32</v>
      </c>
      <c r="H129" t="s">
        <v>662</v>
      </c>
      <c r="I129">
        <v>100</v>
      </c>
      <c r="J129" t="s">
        <v>33</v>
      </c>
      <c r="K129" t="s">
        <v>33</v>
      </c>
      <c r="L129">
        <v>9</v>
      </c>
      <c r="M129" s="22" t="s">
        <v>663</v>
      </c>
      <c r="N129" t="s">
        <v>65</v>
      </c>
      <c r="O129">
        <v>9</v>
      </c>
      <c r="P129" t="s">
        <v>36</v>
      </c>
      <c r="R129" t="s">
        <v>37</v>
      </c>
      <c r="S129" t="s">
        <v>66</v>
      </c>
      <c r="T129" t="s">
        <v>38</v>
      </c>
      <c r="U129" t="s">
        <v>80</v>
      </c>
      <c r="W129" t="s">
        <v>41</v>
      </c>
      <c r="X129" t="s">
        <v>41</v>
      </c>
      <c r="Y129" t="s">
        <v>36</v>
      </c>
      <c r="Z129" t="s">
        <v>42</v>
      </c>
      <c r="AE129" t="s">
        <v>42</v>
      </c>
      <c r="AF129" t="s">
        <v>36</v>
      </c>
      <c r="AG129" t="s">
        <v>205</v>
      </c>
      <c r="AH129" t="s">
        <v>109</v>
      </c>
      <c r="AK129" t="s">
        <v>88</v>
      </c>
      <c r="AM129" t="s">
        <v>473</v>
      </c>
      <c r="AN129" t="s">
        <v>476</v>
      </c>
      <c r="AO129"/>
      <c r="AP129"/>
      <c r="AQ129"/>
      <c r="AR129"/>
      <c r="AS129" t="s">
        <v>53</v>
      </c>
      <c r="AT129" t="s">
        <v>45</v>
      </c>
      <c r="AU129" t="s">
        <v>102</v>
      </c>
      <c r="AV129" s="4" t="s">
        <v>76</v>
      </c>
      <c r="AW129" s="4" t="s">
        <v>500</v>
      </c>
      <c r="AZ129" s="4" t="s">
        <v>216</v>
      </c>
      <c r="BC129" s="4" t="s">
        <v>189</v>
      </c>
      <c r="BD129"/>
      <c r="BE129" t="s">
        <v>84</v>
      </c>
      <c r="BI129" s="4"/>
      <c r="BJ129" s="4"/>
      <c r="BK129" s="4" t="s">
        <v>232</v>
      </c>
      <c r="BL129" s="4" t="s">
        <v>62</v>
      </c>
      <c r="BN129" s="4" t="s">
        <v>217</v>
      </c>
      <c r="BO129" s="4"/>
    </row>
    <row r="130" spans="1:68" s="19" customFormat="1">
      <c r="A130" s="19" t="s">
        <v>664</v>
      </c>
      <c r="B130" s="49">
        <v>10</v>
      </c>
      <c r="C130" s="77" t="s">
        <v>780</v>
      </c>
      <c r="D130" s="49" t="s">
        <v>665</v>
      </c>
      <c r="E130" s="19" t="s">
        <v>106</v>
      </c>
      <c r="G130" s="19" t="s">
        <v>332</v>
      </c>
      <c r="H130" s="19" t="s">
        <v>226</v>
      </c>
      <c r="I130" s="19" t="s">
        <v>502</v>
      </c>
      <c r="J130" s="19" t="s">
        <v>59</v>
      </c>
      <c r="K130" s="19" t="s">
        <v>33</v>
      </c>
      <c r="L130" s="19">
        <v>4</v>
      </c>
      <c r="M130" s="19" t="s">
        <v>34</v>
      </c>
      <c r="N130" s="19" t="s">
        <v>35</v>
      </c>
      <c r="P130" s="19" t="s">
        <v>66</v>
      </c>
      <c r="R130" s="19" t="s">
        <v>108</v>
      </c>
      <c r="S130" s="19" t="s">
        <v>36</v>
      </c>
      <c r="T130" s="19" t="s">
        <v>50</v>
      </c>
      <c r="W130" s="19" t="s">
        <v>41</v>
      </c>
      <c r="X130" s="19" t="s">
        <v>41</v>
      </c>
      <c r="Y130" s="19" t="s">
        <v>36</v>
      </c>
      <c r="Z130" s="19" t="s">
        <v>42</v>
      </c>
      <c r="AE130" s="19" t="s">
        <v>42</v>
      </c>
      <c r="AF130" s="19" t="s">
        <v>36</v>
      </c>
      <c r="AG130" s="19" t="s">
        <v>75</v>
      </c>
      <c r="AH130" s="20"/>
      <c r="AQ130" s="19" t="s">
        <v>75</v>
      </c>
      <c r="AS130" s="19" t="s">
        <v>53</v>
      </c>
      <c r="AT130" s="19" t="s">
        <v>188</v>
      </c>
      <c r="AU130" s="19" t="s">
        <v>76</v>
      </c>
      <c r="AV130" s="21" t="s">
        <v>76</v>
      </c>
      <c r="AW130" s="21"/>
      <c r="AX130" s="21"/>
      <c r="AY130" s="21"/>
      <c r="AZ130" s="21"/>
      <c r="BA130" s="21"/>
      <c r="BB130" s="21"/>
      <c r="BC130" s="21"/>
      <c r="BE130" s="19" t="s">
        <v>617</v>
      </c>
      <c r="BF130" s="20"/>
      <c r="BG130" s="21" t="s">
        <v>284</v>
      </c>
      <c r="BH130" s="20"/>
      <c r="BI130" s="21" t="s">
        <v>237</v>
      </c>
      <c r="BJ130" s="21"/>
      <c r="BK130" s="21"/>
      <c r="BL130" s="21"/>
      <c r="BM130" s="21"/>
      <c r="BN130" s="21"/>
      <c r="BO130" s="21"/>
    </row>
    <row r="131" spans="1:68">
      <c r="A131" t="s">
        <v>666</v>
      </c>
      <c r="B131">
        <v>1</v>
      </c>
      <c r="D131" t="s">
        <v>208</v>
      </c>
      <c r="E131" t="s">
        <v>31</v>
      </c>
      <c r="G131" t="s">
        <v>32</v>
      </c>
      <c r="H131" t="s">
        <v>384</v>
      </c>
      <c r="I131" t="str">
        <f t="shared" si="3"/>
        <v>60</v>
      </c>
      <c r="J131" t="s">
        <v>33</v>
      </c>
      <c r="K131" t="s">
        <v>33</v>
      </c>
      <c r="L131">
        <v>5</v>
      </c>
      <c r="M131" s="22" t="s">
        <v>667</v>
      </c>
      <c r="N131" t="s">
        <v>65</v>
      </c>
      <c r="O131">
        <v>9</v>
      </c>
      <c r="P131" t="s">
        <v>66</v>
      </c>
      <c r="Q131" t="s">
        <v>668</v>
      </c>
      <c r="R131" t="s">
        <v>37</v>
      </c>
      <c r="S131" t="s">
        <v>36</v>
      </c>
      <c r="T131" t="s">
        <v>38</v>
      </c>
      <c r="U131" t="s">
        <v>123</v>
      </c>
      <c r="V131" t="s">
        <v>669</v>
      </c>
      <c r="W131" t="s">
        <v>69</v>
      </c>
      <c r="X131" t="s">
        <v>41</v>
      </c>
      <c r="Y131" t="s">
        <v>36</v>
      </c>
      <c r="Z131" t="s">
        <v>42</v>
      </c>
      <c r="AE131" t="s">
        <v>42</v>
      </c>
      <c r="AF131" t="s">
        <v>36</v>
      </c>
      <c r="AG131" t="s">
        <v>43</v>
      </c>
      <c r="AH131" t="s">
        <v>109</v>
      </c>
      <c r="AI131" t="s">
        <v>60</v>
      </c>
      <c r="AK131" t="s">
        <v>88</v>
      </c>
      <c r="AM131" t="s">
        <v>473</v>
      </c>
      <c r="AN131"/>
      <c r="AO131"/>
      <c r="AP131"/>
      <c r="AQ131"/>
      <c r="AR131"/>
      <c r="AS131" t="s">
        <v>44</v>
      </c>
      <c r="AT131" t="s">
        <v>45</v>
      </c>
      <c r="AU131" t="s">
        <v>76</v>
      </c>
      <c r="AV131" s="4" t="s">
        <v>76</v>
      </c>
      <c r="BD131"/>
      <c r="BE131" t="s">
        <v>502</v>
      </c>
      <c r="BG131" s="4"/>
      <c r="BH131" s="4"/>
      <c r="BI131" s="4"/>
      <c r="BJ131" s="4"/>
      <c r="BK131" s="4"/>
      <c r="BL131" s="4"/>
      <c r="BM131" s="4"/>
      <c r="BN131" s="4"/>
      <c r="BO131" s="4" t="s">
        <v>502</v>
      </c>
    </row>
    <row r="132" spans="1:68">
      <c r="A132" t="s">
        <v>670</v>
      </c>
      <c r="B132">
        <v>6</v>
      </c>
      <c r="D132" t="s">
        <v>148</v>
      </c>
      <c r="E132" s="22" t="s">
        <v>748</v>
      </c>
      <c r="G132" t="s">
        <v>32</v>
      </c>
      <c r="H132" t="s">
        <v>149</v>
      </c>
      <c r="I132" t="str">
        <f t="shared" si="3"/>
        <v>39</v>
      </c>
      <c r="J132" t="s">
        <v>501</v>
      </c>
      <c r="K132" t="s">
        <v>33</v>
      </c>
      <c r="L132">
        <v>6</v>
      </c>
      <c r="M132" t="s">
        <v>34</v>
      </c>
      <c r="N132" t="s">
        <v>35</v>
      </c>
      <c r="P132" t="s">
        <v>66</v>
      </c>
      <c r="Q132" t="s">
        <v>671</v>
      </c>
      <c r="R132" t="s">
        <v>37</v>
      </c>
      <c r="S132" t="s">
        <v>66</v>
      </c>
      <c r="T132" t="s">
        <v>38</v>
      </c>
      <c r="U132" t="s">
        <v>123</v>
      </c>
      <c r="V132" t="s">
        <v>672</v>
      </c>
      <c r="W132" t="s">
        <v>41</v>
      </c>
      <c r="X132" t="s">
        <v>41</v>
      </c>
      <c r="Y132" t="s">
        <v>36</v>
      </c>
      <c r="Z132" t="s">
        <v>42</v>
      </c>
      <c r="AE132" t="s">
        <v>42</v>
      </c>
      <c r="AF132" t="s">
        <v>36</v>
      </c>
      <c r="AG132" t="s">
        <v>43</v>
      </c>
      <c r="AH132" t="s">
        <v>109</v>
      </c>
      <c r="AI132" t="s">
        <v>60</v>
      </c>
      <c r="AK132" t="s">
        <v>88</v>
      </c>
      <c r="AM132" t="s">
        <v>473</v>
      </c>
      <c r="AN132"/>
      <c r="AO132"/>
      <c r="AP132"/>
      <c r="AQ132"/>
      <c r="AR132"/>
      <c r="AS132" t="s">
        <v>44</v>
      </c>
      <c r="AT132" t="s">
        <v>45</v>
      </c>
      <c r="AU132" t="s">
        <v>166</v>
      </c>
      <c r="AV132" s="4" t="s">
        <v>76</v>
      </c>
      <c r="AX132" s="4" t="s">
        <v>497</v>
      </c>
      <c r="BC132" s="4" t="s">
        <v>189</v>
      </c>
      <c r="BD132"/>
      <c r="BE132" t="s">
        <v>47</v>
      </c>
      <c r="BH132" s="4"/>
      <c r="BI132" s="4"/>
      <c r="BJ132" s="4"/>
      <c r="BK132" s="4"/>
      <c r="BL132" s="4" t="s">
        <v>62</v>
      </c>
      <c r="BN132" s="4" t="s">
        <v>217</v>
      </c>
      <c r="BO132" s="4"/>
      <c r="BP132" t="s">
        <v>673</v>
      </c>
    </row>
    <row r="133" spans="1:68">
      <c r="A133" t="s">
        <v>674</v>
      </c>
      <c r="B133">
        <v>6</v>
      </c>
      <c r="D133" t="s">
        <v>148</v>
      </c>
      <c r="E133" t="s">
        <v>106</v>
      </c>
      <c r="G133" t="s">
        <v>32</v>
      </c>
      <c r="H133" t="s">
        <v>263</v>
      </c>
      <c r="I133" t="str">
        <f t="shared" si="3"/>
        <v>20</v>
      </c>
      <c r="J133" t="s">
        <v>59</v>
      </c>
      <c r="K133" t="s">
        <v>59</v>
      </c>
      <c r="P133" t="s">
        <v>36</v>
      </c>
      <c r="R133" t="s">
        <v>37</v>
      </c>
      <c r="S133" t="s">
        <v>36</v>
      </c>
      <c r="T133" t="s">
        <v>38</v>
      </c>
      <c r="U133" t="s">
        <v>123</v>
      </c>
      <c r="V133" t="s">
        <v>675</v>
      </c>
      <c r="W133" t="s">
        <v>41</v>
      </c>
      <c r="X133" t="s">
        <v>41</v>
      </c>
      <c r="Y133" t="s">
        <v>36</v>
      </c>
      <c r="Z133" t="s">
        <v>42</v>
      </c>
      <c r="AE133" t="s">
        <v>42</v>
      </c>
      <c r="AF133" t="s">
        <v>36</v>
      </c>
      <c r="AG133" t="s">
        <v>88</v>
      </c>
      <c r="AI133"/>
      <c r="AJ133"/>
      <c r="AK133" t="s">
        <v>88</v>
      </c>
      <c r="AL133"/>
      <c r="AM133"/>
      <c r="AN133"/>
      <c r="AO133"/>
      <c r="AP133"/>
      <c r="AQ133"/>
      <c r="AR133"/>
      <c r="AS133" t="s">
        <v>44</v>
      </c>
      <c r="AT133" t="s">
        <v>54</v>
      </c>
      <c r="AU133" t="s">
        <v>551</v>
      </c>
      <c r="AV133" s="4" t="s">
        <v>76</v>
      </c>
      <c r="AY133" s="4" t="s">
        <v>283</v>
      </c>
      <c r="BA133" s="4" t="s">
        <v>498</v>
      </c>
      <c r="BC133" s="4" t="s">
        <v>189</v>
      </c>
      <c r="BD133"/>
      <c r="BE133" t="s">
        <v>341</v>
      </c>
      <c r="BG133" s="4" t="s">
        <v>284</v>
      </c>
      <c r="BI133" s="4"/>
      <c r="BJ133" s="4"/>
      <c r="BK133" s="4"/>
      <c r="BL133" s="4" t="s">
        <v>62</v>
      </c>
      <c r="BM133" s="4"/>
      <c r="BN133" s="4"/>
      <c r="BO133" s="4"/>
    </row>
    <row r="134" spans="1:68">
      <c r="A134" t="s">
        <v>676</v>
      </c>
      <c r="B134">
        <v>2</v>
      </c>
      <c r="D134" t="s">
        <v>64</v>
      </c>
      <c r="E134" t="s">
        <v>31</v>
      </c>
      <c r="G134" t="s">
        <v>58</v>
      </c>
      <c r="H134" t="s">
        <v>117</v>
      </c>
      <c r="I134" t="str">
        <f t="shared" si="3"/>
        <v>50</v>
      </c>
      <c r="J134" t="s">
        <v>33</v>
      </c>
      <c r="K134" t="s">
        <v>33</v>
      </c>
      <c r="L134">
        <v>3</v>
      </c>
      <c r="M134" t="s">
        <v>34</v>
      </c>
      <c r="N134" t="s">
        <v>35</v>
      </c>
      <c r="P134" t="s">
        <v>36</v>
      </c>
      <c r="R134" t="s">
        <v>37</v>
      </c>
      <c r="S134" t="s">
        <v>36</v>
      </c>
      <c r="T134" t="s">
        <v>50</v>
      </c>
      <c r="W134" t="s">
        <v>41</v>
      </c>
      <c r="X134" t="s">
        <v>41</v>
      </c>
      <c r="Y134" t="s">
        <v>36</v>
      </c>
      <c r="Z134" t="s">
        <v>42</v>
      </c>
      <c r="AE134" t="s">
        <v>42</v>
      </c>
      <c r="AF134" t="s">
        <v>36</v>
      </c>
      <c r="AG134" t="s">
        <v>300</v>
      </c>
      <c r="AH134" t="s">
        <v>109</v>
      </c>
      <c r="AK134" t="s">
        <v>88</v>
      </c>
      <c r="AL134"/>
      <c r="AM134"/>
      <c r="AN134"/>
      <c r="AO134"/>
      <c r="AP134"/>
      <c r="AQ134"/>
      <c r="AR134"/>
      <c r="AS134" t="s">
        <v>53</v>
      </c>
      <c r="AT134" t="s">
        <v>45</v>
      </c>
      <c r="AU134" t="s">
        <v>71</v>
      </c>
      <c r="AV134" s="4" t="s">
        <v>76</v>
      </c>
      <c r="BC134" s="4" t="s">
        <v>189</v>
      </c>
      <c r="BD134"/>
      <c r="BE134" t="s">
        <v>677</v>
      </c>
      <c r="BI134" s="4"/>
      <c r="BJ134" s="4" t="s">
        <v>504</v>
      </c>
      <c r="BM134" s="4" t="s">
        <v>167</v>
      </c>
      <c r="BN134" s="4" t="s">
        <v>217</v>
      </c>
      <c r="BO134" s="4"/>
    </row>
    <row r="135" spans="1:68">
      <c r="A135" t="s">
        <v>678</v>
      </c>
      <c r="B135">
        <v>2</v>
      </c>
      <c r="D135" t="s">
        <v>64</v>
      </c>
      <c r="E135" t="s">
        <v>57</v>
      </c>
      <c r="G135" t="s">
        <v>32</v>
      </c>
      <c r="H135" t="s">
        <v>679</v>
      </c>
      <c r="I135" t="str">
        <f t="shared" si="3"/>
        <v>55</v>
      </c>
      <c r="J135" t="s">
        <v>33</v>
      </c>
      <c r="K135" t="s">
        <v>33</v>
      </c>
      <c r="L135">
        <v>7</v>
      </c>
      <c r="M135" t="s">
        <v>34</v>
      </c>
      <c r="N135" t="s">
        <v>35</v>
      </c>
      <c r="P135" t="s">
        <v>36</v>
      </c>
      <c r="R135" t="s">
        <v>37</v>
      </c>
      <c r="S135" t="s">
        <v>36</v>
      </c>
      <c r="T135" t="s">
        <v>50</v>
      </c>
      <c r="W135" t="s">
        <v>69</v>
      </c>
      <c r="X135" t="s">
        <v>41</v>
      </c>
      <c r="Y135" t="s">
        <v>36</v>
      </c>
      <c r="Z135" t="s">
        <v>42</v>
      </c>
      <c r="AE135" t="s">
        <v>42</v>
      </c>
      <c r="AF135" t="s">
        <v>36</v>
      </c>
      <c r="AG135" t="s">
        <v>380</v>
      </c>
      <c r="AK135" t="s">
        <v>88</v>
      </c>
      <c r="AL135" t="s">
        <v>475</v>
      </c>
      <c r="AM135"/>
      <c r="AN135"/>
      <c r="AO135"/>
      <c r="AP135"/>
      <c r="AQ135"/>
      <c r="AR135"/>
      <c r="AS135" t="s">
        <v>53</v>
      </c>
      <c r="AT135" t="s">
        <v>45</v>
      </c>
      <c r="AU135" t="s">
        <v>189</v>
      </c>
      <c r="BC135" s="4" t="s">
        <v>189</v>
      </c>
      <c r="BD135"/>
      <c r="BE135" t="s">
        <v>284</v>
      </c>
      <c r="BG135" s="4" t="s">
        <v>284</v>
      </c>
      <c r="BH135" s="4"/>
      <c r="BI135" s="4"/>
      <c r="BJ135" s="4"/>
      <c r="BK135" s="4"/>
      <c r="BL135" s="4"/>
      <c r="BM135" s="4"/>
      <c r="BN135" s="4"/>
      <c r="BO135" s="4"/>
    </row>
    <row r="136" spans="1:68" ht="61.05" customHeight="1">
      <c r="A136" t="s">
        <v>680</v>
      </c>
      <c r="B136">
        <v>1</v>
      </c>
      <c r="D136" t="s">
        <v>208</v>
      </c>
      <c r="E136" t="s">
        <v>31</v>
      </c>
      <c r="G136" t="s">
        <v>32</v>
      </c>
      <c r="H136" t="s">
        <v>681</v>
      </c>
      <c r="I136" t="s">
        <v>749</v>
      </c>
      <c r="J136" t="s">
        <v>33</v>
      </c>
      <c r="K136" t="s">
        <v>33</v>
      </c>
      <c r="L136">
        <v>8</v>
      </c>
      <c r="M136" t="s">
        <v>34</v>
      </c>
      <c r="N136" t="s">
        <v>35</v>
      </c>
      <c r="P136" t="s">
        <v>36</v>
      </c>
      <c r="R136" t="s">
        <v>37</v>
      </c>
      <c r="S136" t="s">
        <v>36</v>
      </c>
      <c r="T136" t="s">
        <v>50</v>
      </c>
      <c r="W136" t="s">
        <v>69</v>
      </c>
      <c r="X136" t="s">
        <v>41</v>
      </c>
      <c r="Y136" t="s">
        <v>36</v>
      </c>
      <c r="Z136" t="s">
        <v>42</v>
      </c>
      <c r="AE136" t="s">
        <v>42</v>
      </c>
      <c r="AF136" t="s">
        <v>36</v>
      </c>
      <c r="AG136" t="s">
        <v>682</v>
      </c>
      <c r="AH136" t="s">
        <v>109</v>
      </c>
      <c r="AI136" t="s">
        <v>60</v>
      </c>
      <c r="AJ136" t="s">
        <v>479</v>
      </c>
      <c r="AK136" t="s">
        <v>88</v>
      </c>
      <c r="AL136" t="s">
        <v>475</v>
      </c>
      <c r="AM136" t="s">
        <v>473</v>
      </c>
      <c r="AO136" t="s">
        <v>477</v>
      </c>
      <c r="AP136" t="s">
        <v>478</v>
      </c>
      <c r="AQ136"/>
      <c r="AR136"/>
      <c r="AS136" t="s">
        <v>44</v>
      </c>
      <c r="AT136" t="s">
        <v>45</v>
      </c>
      <c r="AU136" t="s">
        <v>683</v>
      </c>
      <c r="AW136" s="4" t="s">
        <v>500</v>
      </c>
      <c r="BB136" s="4" t="s">
        <v>499</v>
      </c>
      <c r="BD136"/>
      <c r="BE136" t="s">
        <v>341</v>
      </c>
      <c r="BG136" s="4" t="s">
        <v>284</v>
      </c>
      <c r="BI136" s="4"/>
      <c r="BJ136" s="4"/>
      <c r="BK136" s="4"/>
      <c r="BL136" s="4" t="s">
        <v>62</v>
      </c>
      <c r="BM136" s="4"/>
      <c r="BN136" s="4"/>
      <c r="BO136" s="4"/>
      <c r="BP136" s="1" t="s">
        <v>738</v>
      </c>
    </row>
    <row r="137" spans="1:68">
      <c r="A137" t="s">
        <v>685</v>
      </c>
      <c r="B137">
        <v>12</v>
      </c>
      <c r="D137" t="s">
        <v>132</v>
      </c>
      <c r="E137" t="s">
        <v>31</v>
      </c>
      <c r="G137" t="s">
        <v>32</v>
      </c>
      <c r="H137">
        <v>56</v>
      </c>
      <c r="I137" t="str">
        <f t="shared" si="3"/>
        <v>56</v>
      </c>
      <c r="J137" t="s">
        <v>33</v>
      </c>
      <c r="K137" t="s">
        <v>33</v>
      </c>
      <c r="L137">
        <v>7</v>
      </c>
      <c r="M137" t="s">
        <v>686</v>
      </c>
      <c r="N137" t="s">
        <v>65</v>
      </c>
      <c r="O137">
        <v>9</v>
      </c>
      <c r="P137" t="s">
        <v>66</v>
      </c>
      <c r="Q137" t="s">
        <v>687</v>
      </c>
      <c r="R137" t="s">
        <v>37</v>
      </c>
      <c r="S137" t="s">
        <v>36</v>
      </c>
      <c r="T137" t="s">
        <v>50</v>
      </c>
      <c r="W137" t="s">
        <v>69</v>
      </c>
      <c r="X137" t="s">
        <v>41</v>
      </c>
      <c r="Y137" t="s">
        <v>36</v>
      </c>
      <c r="Z137" t="s">
        <v>51</v>
      </c>
      <c r="AA137" t="s">
        <v>51</v>
      </c>
      <c r="AF137" t="s">
        <v>36</v>
      </c>
      <c r="AG137" t="s">
        <v>101</v>
      </c>
      <c r="AH137" t="s">
        <v>109</v>
      </c>
      <c r="AI137" t="s">
        <v>60</v>
      </c>
      <c r="AK137" t="s">
        <v>88</v>
      </c>
      <c r="AM137" t="s">
        <v>473</v>
      </c>
      <c r="AN137" t="s">
        <v>476</v>
      </c>
      <c r="AO137"/>
      <c r="AP137"/>
      <c r="AQ137"/>
      <c r="AR137"/>
      <c r="AS137" t="s">
        <v>44</v>
      </c>
      <c r="AT137" t="s">
        <v>45</v>
      </c>
      <c r="AU137" t="s">
        <v>137</v>
      </c>
      <c r="AV137" s="4" t="s">
        <v>76</v>
      </c>
      <c r="AW137" s="4" t="s">
        <v>500</v>
      </c>
      <c r="AX137" s="4" t="s">
        <v>497</v>
      </c>
      <c r="AY137" s="4" t="s">
        <v>283</v>
      </c>
      <c r="AZ137" s="4" t="s">
        <v>216</v>
      </c>
      <c r="BA137" s="4" t="s">
        <v>498</v>
      </c>
      <c r="BB137" s="4" t="s">
        <v>499</v>
      </c>
      <c r="BC137" s="4" t="s">
        <v>189</v>
      </c>
      <c r="BD137"/>
      <c r="BE137" t="s">
        <v>47</v>
      </c>
      <c r="BH137" s="4"/>
      <c r="BI137" s="4"/>
      <c r="BJ137" s="4"/>
      <c r="BK137" s="4"/>
      <c r="BL137" s="4" t="s">
        <v>62</v>
      </c>
      <c r="BN137" s="4" t="s">
        <v>217</v>
      </c>
      <c r="BO137" s="4"/>
    </row>
    <row r="138" spans="1:68">
      <c r="A138" t="s">
        <v>688</v>
      </c>
      <c r="B138">
        <v>2</v>
      </c>
      <c r="D138" t="s">
        <v>64</v>
      </c>
      <c r="E138" t="s">
        <v>57</v>
      </c>
      <c r="G138" t="s">
        <v>32</v>
      </c>
      <c r="H138" t="s">
        <v>689</v>
      </c>
      <c r="I138">
        <v>71</v>
      </c>
      <c r="J138" t="s">
        <v>33</v>
      </c>
      <c r="K138" t="s">
        <v>33</v>
      </c>
      <c r="L138">
        <v>3</v>
      </c>
      <c r="M138" t="s">
        <v>92</v>
      </c>
      <c r="N138" t="s">
        <v>35</v>
      </c>
      <c r="P138" t="s">
        <v>66</v>
      </c>
      <c r="Q138" t="s">
        <v>690</v>
      </c>
      <c r="R138" t="s">
        <v>108</v>
      </c>
      <c r="S138" t="s">
        <v>36</v>
      </c>
      <c r="T138" t="s">
        <v>50</v>
      </c>
      <c r="W138" t="s">
        <v>41</v>
      </c>
      <c r="X138" t="s">
        <v>41</v>
      </c>
      <c r="Y138" t="s">
        <v>36</v>
      </c>
      <c r="Z138" t="s">
        <v>42</v>
      </c>
      <c r="AE138" t="s">
        <v>42</v>
      </c>
      <c r="AF138" t="s">
        <v>36</v>
      </c>
      <c r="AG138" t="s">
        <v>304</v>
      </c>
      <c r="AH138" t="s">
        <v>109</v>
      </c>
      <c r="AK138" t="s">
        <v>88</v>
      </c>
      <c r="AN138" t="s">
        <v>476</v>
      </c>
      <c r="AO138"/>
      <c r="AP138"/>
      <c r="AQ138"/>
      <c r="AR138"/>
      <c r="AS138" t="s">
        <v>53</v>
      </c>
      <c r="AT138" t="s">
        <v>45</v>
      </c>
      <c r="AU138" t="s">
        <v>319</v>
      </c>
      <c r="AV138" s="4" t="s">
        <v>76</v>
      </c>
      <c r="BA138" s="4" t="s">
        <v>498</v>
      </c>
      <c r="BC138" s="4" t="s">
        <v>189</v>
      </c>
      <c r="BD138"/>
      <c r="BE138" t="s">
        <v>284</v>
      </c>
      <c r="BG138" s="4" t="s">
        <v>284</v>
      </c>
      <c r="BH138" s="4"/>
      <c r="BI138" s="4"/>
      <c r="BJ138" s="4"/>
      <c r="BK138" s="4"/>
      <c r="BL138" s="4"/>
      <c r="BM138" s="4"/>
      <c r="BN138" s="4"/>
      <c r="BO138" s="4"/>
      <c r="BP138" t="s">
        <v>691</v>
      </c>
    </row>
    <row r="139" spans="1:68">
      <c r="A139" t="s">
        <v>692</v>
      </c>
      <c r="B139">
        <v>2</v>
      </c>
      <c r="D139" t="s">
        <v>64</v>
      </c>
      <c r="E139" t="s">
        <v>31</v>
      </c>
      <c r="G139" t="s">
        <v>32</v>
      </c>
      <c r="H139">
        <v>80</v>
      </c>
      <c r="I139" t="str">
        <f t="shared" si="3"/>
        <v>80</v>
      </c>
      <c r="J139" t="s">
        <v>33</v>
      </c>
      <c r="K139" t="s">
        <v>33</v>
      </c>
      <c r="L139">
        <v>5</v>
      </c>
      <c r="M139" t="s">
        <v>34</v>
      </c>
      <c r="N139" t="s">
        <v>35</v>
      </c>
      <c r="P139" t="s">
        <v>66</v>
      </c>
      <c r="Q139" t="s">
        <v>693</v>
      </c>
      <c r="R139" t="s">
        <v>37</v>
      </c>
      <c r="S139" t="s">
        <v>36</v>
      </c>
      <c r="T139" t="s">
        <v>50</v>
      </c>
      <c r="W139" t="s">
        <v>69</v>
      </c>
      <c r="X139" t="s">
        <v>41</v>
      </c>
      <c r="Y139" t="s">
        <v>36</v>
      </c>
      <c r="Z139" t="s">
        <v>42</v>
      </c>
      <c r="AE139" t="s">
        <v>42</v>
      </c>
      <c r="AF139" t="s">
        <v>36</v>
      </c>
      <c r="AG139" t="s">
        <v>205</v>
      </c>
      <c r="AH139" t="s">
        <v>109</v>
      </c>
      <c r="AK139" t="s">
        <v>88</v>
      </c>
      <c r="AM139" t="s">
        <v>473</v>
      </c>
      <c r="AN139" t="s">
        <v>476</v>
      </c>
      <c r="AO139"/>
      <c r="AP139"/>
      <c r="AQ139"/>
      <c r="AR139"/>
      <c r="AS139" t="s">
        <v>44</v>
      </c>
      <c r="AT139" t="s">
        <v>45</v>
      </c>
      <c r="AU139" t="s">
        <v>166</v>
      </c>
      <c r="AV139" s="4" t="s">
        <v>76</v>
      </c>
      <c r="AX139" s="4" t="s">
        <v>497</v>
      </c>
      <c r="BC139" s="4" t="s">
        <v>189</v>
      </c>
      <c r="BD139"/>
      <c r="BE139" t="s">
        <v>62</v>
      </c>
      <c r="BH139" s="4"/>
      <c r="BI139" s="4"/>
      <c r="BJ139" s="4"/>
      <c r="BK139" s="4"/>
      <c r="BL139" s="4" t="s">
        <v>62</v>
      </c>
      <c r="BM139" s="4"/>
      <c r="BN139" s="4"/>
      <c r="BO139" s="4"/>
      <c r="BP139" t="s">
        <v>694</v>
      </c>
    </row>
    <row r="140" spans="1:68">
      <c r="A140" t="s">
        <v>695</v>
      </c>
      <c r="B140">
        <v>2</v>
      </c>
      <c r="D140" t="s">
        <v>64</v>
      </c>
      <c r="E140" t="s">
        <v>57</v>
      </c>
      <c r="G140" t="s">
        <v>32</v>
      </c>
      <c r="H140">
        <v>30</v>
      </c>
      <c r="I140" t="str">
        <f t="shared" si="3"/>
        <v>30</v>
      </c>
      <c r="J140" t="s">
        <v>33</v>
      </c>
      <c r="K140" t="s">
        <v>33</v>
      </c>
      <c r="L140">
        <v>5</v>
      </c>
      <c r="M140" t="s">
        <v>34</v>
      </c>
      <c r="N140" t="s">
        <v>35</v>
      </c>
      <c r="P140" t="s">
        <v>66</v>
      </c>
      <c r="Q140" t="s">
        <v>696</v>
      </c>
      <c r="R140" t="s">
        <v>37</v>
      </c>
      <c r="S140" t="s">
        <v>36</v>
      </c>
      <c r="T140" t="s">
        <v>38</v>
      </c>
      <c r="U140" t="s">
        <v>123</v>
      </c>
      <c r="V140" t="s">
        <v>697</v>
      </c>
      <c r="W140" t="s">
        <v>69</v>
      </c>
      <c r="X140" t="s">
        <v>41</v>
      </c>
      <c r="Y140" t="s">
        <v>36</v>
      </c>
      <c r="Z140" t="s">
        <v>51</v>
      </c>
      <c r="AA140" t="s">
        <v>51</v>
      </c>
      <c r="AF140" t="s">
        <v>66</v>
      </c>
      <c r="AG140" t="s">
        <v>610</v>
      </c>
      <c r="AH140" t="s">
        <v>109</v>
      </c>
      <c r="AI140" t="s">
        <v>60</v>
      </c>
      <c r="AK140" t="s">
        <v>88</v>
      </c>
      <c r="AM140" t="s">
        <v>473</v>
      </c>
      <c r="AO140"/>
      <c r="AP140" t="s">
        <v>478</v>
      </c>
      <c r="AQ140"/>
      <c r="AR140"/>
      <c r="AS140" t="s">
        <v>53</v>
      </c>
      <c r="AT140" t="s">
        <v>45</v>
      </c>
      <c r="AU140" t="s">
        <v>698</v>
      </c>
      <c r="AV140" s="4" t="s">
        <v>76</v>
      </c>
      <c r="AW140" s="4" t="s">
        <v>500</v>
      </c>
      <c r="AY140" s="4" t="s">
        <v>283</v>
      </c>
      <c r="BB140" s="4" t="s">
        <v>499</v>
      </c>
      <c r="BC140" s="4" t="s">
        <v>189</v>
      </c>
      <c r="BD140"/>
      <c r="BE140" t="s">
        <v>699</v>
      </c>
      <c r="BH140" s="4"/>
      <c r="BI140" s="4"/>
      <c r="BJ140" s="4"/>
      <c r="BK140" s="4"/>
      <c r="BL140" s="4" t="s">
        <v>62</v>
      </c>
      <c r="BN140" s="4"/>
      <c r="BO140" s="4" t="s">
        <v>739</v>
      </c>
    </row>
    <row r="141" spans="1:68" ht="247.95" customHeight="1">
      <c r="A141" t="s">
        <v>700</v>
      </c>
      <c r="B141">
        <v>10</v>
      </c>
      <c r="D141" t="s">
        <v>30</v>
      </c>
      <c r="E141" t="s">
        <v>31</v>
      </c>
      <c r="G141" t="s">
        <v>32</v>
      </c>
      <c r="H141">
        <v>85</v>
      </c>
      <c r="I141" t="str">
        <f t="shared" si="3"/>
        <v>85</v>
      </c>
      <c r="J141" t="s">
        <v>33</v>
      </c>
      <c r="K141" t="s">
        <v>33</v>
      </c>
      <c r="L141">
        <v>8</v>
      </c>
      <c r="M141" t="s">
        <v>34</v>
      </c>
      <c r="N141" t="s">
        <v>35</v>
      </c>
      <c r="P141" t="s">
        <v>36</v>
      </c>
      <c r="R141" t="s">
        <v>37</v>
      </c>
      <c r="S141" t="s">
        <v>36</v>
      </c>
      <c r="T141" t="s">
        <v>38</v>
      </c>
      <c r="U141" t="s">
        <v>123</v>
      </c>
      <c r="V141" t="s">
        <v>701</v>
      </c>
      <c r="W141" t="s">
        <v>69</v>
      </c>
      <c r="X141" t="s">
        <v>69</v>
      </c>
      <c r="Y141" t="s">
        <v>66</v>
      </c>
      <c r="Z141" t="s">
        <v>487</v>
      </c>
      <c r="AB141" t="s">
        <v>487</v>
      </c>
      <c r="AF141" t="s">
        <v>36</v>
      </c>
      <c r="AG141" t="s">
        <v>75</v>
      </c>
      <c r="AI141"/>
      <c r="AJ141"/>
      <c r="AK141"/>
      <c r="AL141"/>
      <c r="AM141"/>
      <c r="AN141"/>
      <c r="AO141"/>
      <c r="AP141"/>
      <c r="AQ141" t="s">
        <v>75</v>
      </c>
      <c r="AR141"/>
      <c r="AS141" t="s">
        <v>44</v>
      </c>
      <c r="AT141" t="s">
        <v>45</v>
      </c>
      <c r="AU141" t="s">
        <v>76</v>
      </c>
      <c r="AV141" s="4" t="s">
        <v>76</v>
      </c>
      <c r="BD141"/>
      <c r="BF141" s="4"/>
      <c r="BG141" s="4"/>
      <c r="BH141" s="4"/>
      <c r="BI141" s="4"/>
      <c r="BJ141" s="4"/>
      <c r="BK141" s="4"/>
      <c r="BL141" s="4"/>
      <c r="BM141" s="4"/>
      <c r="BN141" s="4"/>
      <c r="BO141" s="4"/>
      <c r="BP141" s="1" t="s">
        <v>740</v>
      </c>
    </row>
    <row r="142" spans="1:68">
      <c r="A142" t="s">
        <v>703</v>
      </c>
      <c r="B142">
        <v>2</v>
      </c>
      <c r="D142" t="s">
        <v>64</v>
      </c>
      <c r="E142" t="s">
        <v>31</v>
      </c>
      <c r="G142" t="s">
        <v>32</v>
      </c>
      <c r="H142" t="s">
        <v>704</v>
      </c>
      <c r="I142" t="s">
        <v>502</v>
      </c>
      <c r="J142" t="s">
        <v>33</v>
      </c>
      <c r="K142" t="s">
        <v>33</v>
      </c>
      <c r="L142">
        <v>8</v>
      </c>
      <c r="M142" t="s">
        <v>34</v>
      </c>
      <c r="N142" t="s">
        <v>35</v>
      </c>
      <c r="P142" t="s">
        <v>36</v>
      </c>
      <c r="R142" t="s">
        <v>37</v>
      </c>
      <c r="S142" t="s">
        <v>36</v>
      </c>
      <c r="T142" t="s">
        <v>38</v>
      </c>
      <c r="U142" t="s">
        <v>123</v>
      </c>
      <c r="W142" t="s">
        <v>69</v>
      </c>
      <c r="X142" t="s">
        <v>41</v>
      </c>
      <c r="Y142" t="s">
        <v>36</v>
      </c>
      <c r="Z142" t="s">
        <v>145</v>
      </c>
      <c r="AC142" t="s">
        <v>145</v>
      </c>
      <c r="AF142" t="s">
        <v>66</v>
      </c>
      <c r="AG142" t="s">
        <v>93</v>
      </c>
      <c r="AK142" t="s">
        <v>88</v>
      </c>
      <c r="AM142" t="s">
        <v>473</v>
      </c>
      <c r="AN142" t="s">
        <v>476</v>
      </c>
      <c r="AO142"/>
      <c r="AP142"/>
      <c r="AQ142"/>
      <c r="AR142"/>
      <c r="AS142" s="22" t="s">
        <v>502</v>
      </c>
      <c r="AT142" t="s">
        <v>502</v>
      </c>
      <c r="AU142" t="s">
        <v>223</v>
      </c>
      <c r="AV142" s="4" t="s">
        <v>76</v>
      </c>
      <c r="AW142" s="4" t="s">
        <v>500</v>
      </c>
      <c r="BD142"/>
      <c r="BE142" t="s">
        <v>185</v>
      </c>
      <c r="BI142" s="4"/>
      <c r="BJ142" s="4" t="s">
        <v>504</v>
      </c>
      <c r="BK142" s="4" t="s">
        <v>232</v>
      </c>
      <c r="BL142" s="4" t="s">
        <v>62</v>
      </c>
      <c r="BM142" s="4"/>
      <c r="BN142" s="4"/>
      <c r="BO142" s="4"/>
    </row>
    <row r="143" spans="1:68" s="19" customFormat="1">
      <c r="A143" s="19" t="s">
        <v>706</v>
      </c>
      <c r="B143" s="19">
        <v>9</v>
      </c>
      <c r="D143" s="19" t="s">
        <v>286</v>
      </c>
      <c r="E143" s="19" t="s">
        <v>31</v>
      </c>
      <c r="G143" s="19" t="s">
        <v>32</v>
      </c>
      <c r="H143" s="19">
        <v>50</v>
      </c>
      <c r="I143" s="19" t="str">
        <f t="shared" si="3"/>
        <v>50</v>
      </c>
      <c r="J143" s="19" t="s">
        <v>33</v>
      </c>
      <c r="K143" s="19" t="s">
        <v>33</v>
      </c>
      <c r="L143" s="19">
        <v>8</v>
      </c>
      <c r="M143" s="19" t="s">
        <v>34</v>
      </c>
      <c r="N143" s="19" t="s">
        <v>35</v>
      </c>
      <c r="P143" s="19" t="s">
        <v>36</v>
      </c>
      <c r="R143" s="19" t="s">
        <v>37</v>
      </c>
      <c r="S143" s="19" t="s">
        <v>36</v>
      </c>
      <c r="T143" s="19" t="s">
        <v>38</v>
      </c>
      <c r="U143" s="19" t="s">
        <v>39</v>
      </c>
      <c r="V143" s="19" t="s">
        <v>707</v>
      </c>
      <c r="W143" s="19" t="s">
        <v>41</v>
      </c>
      <c r="X143" s="19" t="s">
        <v>41</v>
      </c>
      <c r="Y143" s="19" t="s">
        <v>36</v>
      </c>
      <c r="Z143" s="19" t="s">
        <v>42</v>
      </c>
      <c r="AE143" s="19" t="s">
        <v>42</v>
      </c>
      <c r="AF143" s="19" t="s">
        <v>36</v>
      </c>
      <c r="AG143" s="19" t="s">
        <v>475</v>
      </c>
      <c r="AH143" s="20"/>
      <c r="AI143" s="20"/>
      <c r="AJ143" s="20"/>
      <c r="AK143" s="20"/>
      <c r="AL143" s="19" t="s">
        <v>475</v>
      </c>
      <c r="AS143" s="19" t="s">
        <v>44</v>
      </c>
      <c r="AT143" s="19" t="s">
        <v>188</v>
      </c>
      <c r="AU143" s="19" t="s">
        <v>71</v>
      </c>
      <c r="AV143" s="21" t="s">
        <v>76</v>
      </c>
      <c r="AW143" s="21"/>
      <c r="AX143" s="21"/>
      <c r="AY143" s="21"/>
      <c r="AZ143" s="21"/>
      <c r="BA143" s="21"/>
      <c r="BB143" s="21"/>
      <c r="BC143" s="21" t="s">
        <v>189</v>
      </c>
      <c r="BE143" s="19" t="s">
        <v>708</v>
      </c>
      <c r="BF143" s="20"/>
      <c r="BG143" s="21" t="s">
        <v>284</v>
      </c>
      <c r="BH143" s="20"/>
      <c r="BI143" s="21"/>
      <c r="BJ143" s="21"/>
      <c r="BK143" s="21"/>
      <c r="BL143" s="21"/>
      <c r="BM143" s="21"/>
      <c r="BN143" s="21" t="s">
        <v>217</v>
      </c>
      <c r="BO143" s="21"/>
    </row>
    <row r="144" spans="1:68">
      <c r="A144" t="s">
        <v>709</v>
      </c>
      <c r="B144">
        <v>11</v>
      </c>
      <c r="D144" t="s">
        <v>328</v>
      </c>
      <c r="E144" t="s">
        <v>31</v>
      </c>
      <c r="G144" t="s">
        <v>32</v>
      </c>
      <c r="H144" t="s">
        <v>704</v>
      </c>
      <c r="I144" t="s">
        <v>502</v>
      </c>
      <c r="J144" t="s">
        <v>33</v>
      </c>
      <c r="K144" t="s">
        <v>33</v>
      </c>
      <c r="M144" s="22" t="s">
        <v>710</v>
      </c>
      <c r="N144" t="s">
        <v>65</v>
      </c>
      <c r="O144">
        <v>9</v>
      </c>
      <c r="P144" t="s">
        <v>36</v>
      </c>
      <c r="R144" t="s">
        <v>37</v>
      </c>
      <c r="S144" t="s">
        <v>36</v>
      </c>
      <c r="T144" t="s">
        <v>38</v>
      </c>
      <c r="U144" t="s">
        <v>123</v>
      </c>
      <c r="V144" t="s">
        <v>711</v>
      </c>
      <c r="W144" t="s">
        <v>69</v>
      </c>
      <c r="X144" t="s">
        <v>41</v>
      </c>
      <c r="Y144" t="s">
        <v>36</v>
      </c>
      <c r="Z144" t="s">
        <v>42</v>
      </c>
      <c r="AE144" t="s">
        <v>42</v>
      </c>
      <c r="AF144" t="s">
        <v>66</v>
      </c>
      <c r="AG144" t="s">
        <v>712</v>
      </c>
      <c r="AH144" t="s">
        <v>109</v>
      </c>
      <c r="AI144" t="s">
        <v>60</v>
      </c>
      <c r="AL144" t="s">
        <v>475</v>
      </c>
      <c r="AM144" t="s">
        <v>473</v>
      </c>
      <c r="AN144" t="s">
        <v>476</v>
      </c>
      <c r="AO144"/>
      <c r="AP144"/>
      <c r="AQ144"/>
      <c r="AR144"/>
      <c r="AS144" t="s">
        <v>53</v>
      </c>
      <c r="AT144" t="s">
        <v>54</v>
      </c>
      <c r="AU144" t="s">
        <v>137</v>
      </c>
      <c r="AV144" s="4" t="s">
        <v>76</v>
      </c>
      <c r="AW144" s="4" t="s">
        <v>500</v>
      </c>
      <c r="AX144" s="4" t="s">
        <v>497</v>
      </c>
      <c r="AY144" s="4" t="s">
        <v>283</v>
      </c>
      <c r="AZ144" s="4" t="s">
        <v>216</v>
      </c>
      <c r="BA144" s="4" t="s">
        <v>498</v>
      </c>
      <c r="BB144" s="4" t="s">
        <v>499</v>
      </c>
      <c r="BC144" s="4" t="s">
        <v>189</v>
      </c>
      <c r="BD144"/>
      <c r="BE144" t="s">
        <v>713</v>
      </c>
      <c r="BF144" s="4" t="s">
        <v>160</v>
      </c>
      <c r="BJ144" s="4" t="s">
        <v>504</v>
      </c>
      <c r="BK144" s="4" t="s">
        <v>232</v>
      </c>
      <c r="BL144" s="4" t="s">
        <v>62</v>
      </c>
      <c r="BN144" s="4" t="s">
        <v>217</v>
      </c>
      <c r="BO144" s="4"/>
    </row>
    <row r="145" spans="1:68">
      <c r="A145" t="s">
        <v>714</v>
      </c>
      <c r="B145">
        <v>1</v>
      </c>
      <c r="D145" t="s">
        <v>208</v>
      </c>
      <c r="E145" t="s">
        <v>31</v>
      </c>
      <c r="G145" t="s">
        <v>32</v>
      </c>
      <c r="H145">
        <v>53</v>
      </c>
      <c r="I145" t="str">
        <f t="shared" si="3"/>
        <v>53</v>
      </c>
      <c r="J145" t="s">
        <v>33</v>
      </c>
      <c r="K145" t="s">
        <v>33</v>
      </c>
      <c r="L145">
        <v>8</v>
      </c>
      <c r="M145" t="s">
        <v>34</v>
      </c>
      <c r="N145" t="s">
        <v>65</v>
      </c>
      <c r="O145">
        <v>9</v>
      </c>
      <c r="P145" t="s">
        <v>66</v>
      </c>
      <c r="Q145" t="s">
        <v>715</v>
      </c>
      <c r="R145" t="s">
        <v>37</v>
      </c>
      <c r="S145" t="s">
        <v>36</v>
      </c>
      <c r="T145" t="s">
        <v>50</v>
      </c>
      <c r="W145" t="s">
        <v>69</v>
      </c>
      <c r="X145" t="s">
        <v>69</v>
      </c>
      <c r="Y145" t="s">
        <v>36</v>
      </c>
      <c r="Z145" t="s">
        <v>51</v>
      </c>
      <c r="AA145" t="s">
        <v>51</v>
      </c>
      <c r="AF145" t="s">
        <v>66</v>
      </c>
      <c r="AG145" t="s">
        <v>152</v>
      </c>
      <c r="AH145" t="s">
        <v>109</v>
      </c>
      <c r="AK145" t="s">
        <v>88</v>
      </c>
      <c r="AM145" t="s">
        <v>473</v>
      </c>
      <c r="AN145"/>
      <c r="AO145"/>
      <c r="AP145"/>
      <c r="AQ145"/>
      <c r="AR145"/>
      <c r="AS145" t="s">
        <v>44</v>
      </c>
      <c r="AT145" t="s">
        <v>45</v>
      </c>
      <c r="AU145" t="s">
        <v>716</v>
      </c>
      <c r="AY145" s="4" t="s">
        <v>283</v>
      </c>
      <c r="BC145" s="4" t="s">
        <v>189</v>
      </c>
      <c r="BD145"/>
      <c r="BE145" t="s">
        <v>717</v>
      </c>
      <c r="BI145" s="4" t="s">
        <v>237</v>
      </c>
      <c r="BJ145" s="4" t="s">
        <v>504</v>
      </c>
      <c r="BL145" s="4" t="s">
        <v>62</v>
      </c>
      <c r="BN145" s="4" t="s">
        <v>217</v>
      </c>
      <c r="BO145" s="4"/>
      <c r="BP145" t="s">
        <v>718</v>
      </c>
    </row>
    <row r="146" spans="1:68">
      <c r="A146" t="s">
        <v>719</v>
      </c>
      <c r="B146">
        <v>2</v>
      </c>
      <c r="D146" t="s">
        <v>64</v>
      </c>
      <c r="E146" t="s">
        <v>31</v>
      </c>
      <c r="G146" t="s">
        <v>32</v>
      </c>
      <c r="H146">
        <v>93</v>
      </c>
      <c r="I146" t="str">
        <f t="shared" si="3"/>
        <v>93</v>
      </c>
      <c r="J146" t="s">
        <v>33</v>
      </c>
      <c r="K146" t="s">
        <v>33</v>
      </c>
      <c r="L146">
        <v>9</v>
      </c>
      <c r="M146" t="s">
        <v>34</v>
      </c>
      <c r="N146" t="s">
        <v>35</v>
      </c>
      <c r="P146" t="s">
        <v>36</v>
      </c>
      <c r="R146" t="s">
        <v>108</v>
      </c>
      <c r="S146" t="s">
        <v>36</v>
      </c>
      <c r="T146" t="s">
        <v>38</v>
      </c>
      <c r="U146" t="s">
        <v>720</v>
      </c>
      <c r="V146" t="s">
        <v>721</v>
      </c>
      <c r="W146" t="s">
        <v>41</v>
      </c>
      <c r="X146" t="s">
        <v>41</v>
      </c>
      <c r="Y146" t="s">
        <v>36</v>
      </c>
      <c r="Z146" t="s">
        <v>722</v>
      </c>
      <c r="AD146" t="s">
        <v>722</v>
      </c>
      <c r="AF146" t="s">
        <v>36</v>
      </c>
      <c r="AG146" t="s">
        <v>205</v>
      </c>
      <c r="AH146" t="s">
        <v>109</v>
      </c>
      <c r="AK146" t="s">
        <v>88</v>
      </c>
      <c r="AM146" t="s">
        <v>473</v>
      </c>
      <c r="AN146" t="s">
        <v>476</v>
      </c>
      <c r="AO146"/>
      <c r="AP146"/>
      <c r="AQ146"/>
      <c r="AR146"/>
      <c r="AS146" t="s">
        <v>53</v>
      </c>
      <c r="AT146" t="s">
        <v>45</v>
      </c>
      <c r="AU146" t="s">
        <v>723</v>
      </c>
      <c r="AV146" s="4" t="s">
        <v>76</v>
      </c>
      <c r="AY146" s="4" t="s">
        <v>283</v>
      </c>
      <c r="AZ146" s="4" t="s">
        <v>216</v>
      </c>
      <c r="BA146" s="4" t="s">
        <v>498</v>
      </c>
      <c r="BC146" s="4" t="s">
        <v>189</v>
      </c>
      <c r="BD146"/>
      <c r="BE146" t="s">
        <v>47</v>
      </c>
      <c r="BH146" s="4"/>
      <c r="BI146" s="4"/>
      <c r="BJ146" s="4"/>
      <c r="BL146" s="4" t="s">
        <v>62</v>
      </c>
      <c r="BN146" s="4" t="s">
        <v>217</v>
      </c>
      <c r="BO146" s="4"/>
    </row>
    <row r="147" spans="1:68" ht="31.2">
      <c r="A147" t="s">
        <v>724</v>
      </c>
      <c r="B147">
        <v>2</v>
      </c>
      <c r="D147" t="s">
        <v>64</v>
      </c>
      <c r="E147" t="s">
        <v>31</v>
      </c>
      <c r="G147" t="s">
        <v>882</v>
      </c>
      <c r="H147" t="s">
        <v>704</v>
      </c>
      <c r="I147" t="s">
        <v>502</v>
      </c>
      <c r="J147" t="s">
        <v>33</v>
      </c>
      <c r="K147" t="s">
        <v>33</v>
      </c>
      <c r="O147">
        <v>7</v>
      </c>
      <c r="P147" t="s">
        <v>66</v>
      </c>
      <c r="R147" t="s">
        <v>37</v>
      </c>
      <c r="S147" t="s">
        <v>66</v>
      </c>
      <c r="T147" t="s">
        <v>38</v>
      </c>
      <c r="U147" t="s">
        <v>80</v>
      </c>
      <c r="V147" t="s">
        <v>725</v>
      </c>
      <c r="W147" t="s">
        <v>69</v>
      </c>
      <c r="X147" t="s">
        <v>41</v>
      </c>
      <c r="Y147" t="s">
        <v>36</v>
      </c>
      <c r="Z147" t="s">
        <v>51</v>
      </c>
      <c r="AA147" t="s">
        <v>51</v>
      </c>
      <c r="AF147" t="s">
        <v>66</v>
      </c>
      <c r="AG147" t="s">
        <v>101</v>
      </c>
      <c r="AH147" t="s">
        <v>109</v>
      </c>
      <c r="AI147" t="s">
        <v>60</v>
      </c>
      <c r="AK147" t="s">
        <v>88</v>
      </c>
      <c r="AM147" t="s">
        <v>473</v>
      </c>
      <c r="AN147" t="s">
        <v>476</v>
      </c>
      <c r="AO147"/>
      <c r="AP147"/>
      <c r="AQ147"/>
      <c r="AR147"/>
      <c r="AS147" t="s">
        <v>53</v>
      </c>
      <c r="AT147" t="s">
        <v>54</v>
      </c>
      <c r="AU147" t="s">
        <v>46</v>
      </c>
      <c r="AV147" s="4" t="s">
        <v>76</v>
      </c>
      <c r="AX147" s="4" t="s">
        <v>497</v>
      </c>
      <c r="AY147" s="4" t="s">
        <v>283</v>
      </c>
      <c r="BC147" s="4" t="s">
        <v>189</v>
      </c>
      <c r="BD147"/>
      <c r="BE147" t="s">
        <v>704</v>
      </c>
      <c r="BF147" s="4"/>
      <c r="BG147" s="4"/>
      <c r="BH147" s="4"/>
      <c r="BI147" s="4"/>
      <c r="BJ147" s="4"/>
      <c r="BK147" s="4"/>
      <c r="BL147" s="4"/>
      <c r="BM147" s="4"/>
      <c r="BN147" s="4"/>
      <c r="BO147" s="4" t="s">
        <v>501</v>
      </c>
      <c r="BP147" s="1" t="s">
        <v>741</v>
      </c>
    </row>
    <row r="148" spans="1:68">
      <c r="A148" t="s">
        <v>727</v>
      </c>
      <c r="B148">
        <v>6</v>
      </c>
      <c r="D148" t="s">
        <v>148</v>
      </c>
      <c r="E148" t="s">
        <v>31</v>
      </c>
      <c r="G148" t="s">
        <v>32</v>
      </c>
      <c r="H148">
        <v>70</v>
      </c>
      <c r="I148" t="str">
        <f t="shared" si="3"/>
        <v>70</v>
      </c>
      <c r="J148" t="s">
        <v>33</v>
      </c>
      <c r="K148" t="s">
        <v>33</v>
      </c>
      <c r="L148">
        <v>9</v>
      </c>
      <c r="M148" t="s">
        <v>34</v>
      </c>
      <c r="N148" t="s">
        <v>35</v>
      </c>
      <c r="P148" t="s">
        <v>66</v>
      </c>
      <c r="Q148" t="s">
        <v>728</v>
      </c>
      <c r="R148" t="s">
        <v>37</v>
      </c>
      <c r="S148" t="s">
        <v>36</v>
      </c>
      <c r="T148" t="s">
        <v>38</v>
      </c>
      <c r="U148" t="s">
        <v>123</v>
      </c>
      <c r="V148" t="s">
        <v>729</v>
      </c>
      <c r="W148" t="s">
        <v>41</v>
      </c>
      <c r="X148" t="s">
        <v>41</v>
      </c>
      <c r="Y148" t="s">
        <v>36</v>
      </c>
      <c r="Z148" t="s">
        <v>42</v>
      </c>
      <c r="AE148" t="s">
        <v>42</v>
      </c>
      <c r="AF148" t="s">
        <v>36</v>
      </c>
      <c r="AG148" t="s">
        <v>300</v>
      </c>
      <c r="AH148" t="s">
        <v>109</v>
      </c>
      <c r="AK148" t="s">
        <v>88</v>
      </c>
      <c r="AL148"/>
      <c r="AM148"/>
      <c r="AN148"/>
      <c r="AO148"/>
      <c r="AP148"/>
      <c r="AQ148"/>
      <c r="AR148"/>
      <c r="AS148" t="s">
        <v>53</v>
      </c>
      <c r="AT148" t="s">
        <v>45</v>
      </c>
      <c r="AU148" t="s">
        <v>76</v>
      </c>
      <c r="AV148" s="4" t="s">
        <v>76</v>
      </c>
      <c r="BD148"/>
      <c r="BE148" t="s">
        <v>730</v>
      </c>
      <c r="BH148" s="4" t="s">
        <v>366</v>
      </c>
      <c r="BJ148" s="4" t="s">
        <v>504</v>
      </c>
      <c r="BK148" s="4" t="s">
        <v>232</v>
      </c>
      <c r="BL148" s="4" t="s">
        <v>62</v>
      </c>
      <c r="BM148" s="4"/>
      <c r="BN148" s="4"/>
      <c r="BO148" s="4"/>
    </row>
    <row r="149" spans="1:68" s="13" customFormat="1">
      <c r="A149" s="13" t="s">
        <v>788</v>
      </c>
      <c r="B149" s="13">
        <v>4</v>
      </c>
      <c r="D149" s="13" t="s">
        <v>86</v>
      </c>
      <c r="E149" s="13" t="s">
        <v>57</v>
      </c>
      <c r="G149" s="13" t="s">
        <v>32</v>
      </c>
      <c r="H149" s="13" t="s">
        <v>789</v>
      </c>
      <c r="I149" s="13" t="str">
        <f t="shared" si="3"/>
        <v>230</v>
      </c>
      <c r="J149" s="13" t="s">
        <v>33</v>
      </c>
      <c r="K149" s="13" t="s">
        <v>33</v>
      </c>
      <c r="M149" s="64" t="s">
        <v>790</v>
      </c>
      <c r="N149" s="76" t="s">
        <v>791</v>
      </c>
      <c r="P149" s="13" t="s">
        <v>66</v>
      </c>
      <c r="Q149" s="13" t="s">
        <v>792</v>
      </c>
      <c r="R149" s="13" t="s">
        <v>108</v>
      </c>
      <c r="S149" s="13" t="s">
        <v>36</v>
      </c>
      <c r="T149" s="13" t="s">
        <v>50</v>
      </c>
      <c r="W149" s="13" t="s">
        <v>41</v>
      </c>
      <c r="X149" s="13" t="s">
        <v>41</v>
      </c>
      <c r="Y149" s="13" t="s">
        <v>36</v>
      </c>
      <c r="Z149" s="13" t="s">
        <v>42</v>
      </c>
      <c r="AE149" s="13" t="s">
        <v>42</v>
      </c>
      <c r="AF149" s="13" t="s">
        <v>36</v>
      </c>
      <c r="AG149" s="13" t="s">
        <v>793</v>
      </c>
      <c r="AH149" s="13" t="s">
        <v>109</v>
      </c>
      <c r="AJ149" s="13" t="s">
        <v>479</v>
      </c>
      <c r="AK149" s="13" t="s">
        <v>88</v>
      </c>
      <c r="AS149" s="13" t="s">
        <v>44</v>
      </c>
      <c r="AT149" s="64" t="s">
        <v>885</v>
      </c>
      <c r="AU149" s="13" t="s">
        <v>319</v>
      </c>
      <c r="AV149" s="13" t="s">
        <v>76</v>
      </c>
      <c r="BA149" s="13" t="s">
        <v>498</v>
      </c>
      <c r="BC149" s="13" t="s">
        <v>189</v>
      </c>
      <c r="BE149" s="13" t="s">
        <v>146</v>
      </c>
      <c r="BL149" s="13" t="s">
        <v>62</v>
      </c>
      <c r="BM149" s="13" t="s">
        <v>167</v>
      </c>
      <c r="BN149" s="13" t="s">
        <v>217</v>
      </c>
      <c r="BP149" s="13" t="s">
        <v>795</v>
      </c>
    </row>
    <row r="150" spans="1:68" s="17" customFormat="1">
      <c r="A150" s="17" t="s">
        <v>796</v>
      </c>
      <c r="B150" s="17">
        <v>2</v>
      </c>
      <c r="D150" s="17" t="s">
        <v>64</v>
      </c>
      <c r="E150" s="17" t="s">
        <v>31</v>
      </c>
      <c r="G150" s="17" t="s">
        <v>332</v>
      </c>
      <c r="H150" s="17" t="s">
        <v>260</v>
      </c>
      <c r="I150" t="str">
        <f t="shared" si="3"/>
        <v>35</v>
      </c>
      <c r="J150" s="17" t="s">
        <v>33</v>
      </c>
      <c r="K150" s="17" t="s">
        <v>33</v>
      </c>
      <c r="L150" s="17">
        <v>8</v>
      </c>
      <c r="M150" s="17" t="s">
        <v>92</v>
      </c>
      <c r="N150" s="17" t="s">
        <v>35</v>
      </c>
      <c r="P150" s="17" t="s">
        <v>36</v>
      </c>
      <c r="R150" s="17" t="s">
        <v>37</v>
      </c>
      <c r="S150" s="17" t="s">
        <v>36</v>
      </c>
      <c r="T150" s="17" t="s">
        <v>50</v>
      </c>
      <c r="W150" s="17" t="s">
        <v>69</v>
      </c>
      <c r="X150" s="17" t="s">
        <v>41</v>
      </c>
      <c r="Y150" s="17" t="s">
        <v>36</v>
      </c>
      <c r="Z150" s="17" t="s">
        <v>145</v>
      </c>
      <c r="AC150" s="17" t="s">
        <v>145</v>
      </c>
      <c r="AF150" s="17" t="s">
        <v>36</v>
      </c>
      <c r="AG150" s="17" t="s">
        <v>797</v>
      </c>
      <c r="AH150" s="17" t="s">
        <v>109</v>
      </c>
      <c r="AI150" s="17" t="s">
        <v>60</v>
      </c>
      <c r="AL150" s="17" t="s">
        <v>475</v>
      </c>
      <c r="AN150" s="17" t="s">
        <v>476</v>
      </c>
      <c r="AS150" s="17" t="s">
        <v>53</v>
      </c>
      <c r="AT150" s="17" t="s">
        <v>45</v>
      </c>
      <c r="AU150" s="17" t="s">
        <v>94</v>
      </c>
      <c r="AV150" s="17" t="s">
        <v>76</v>
      </c>
      <c r="AZ150" s="17" t="s">
        <v>216</v>
      </c>
      <c r="BC150" s="17" t="s">
        <v>189</v>
      </c>
      <c r="BE150" s="17" t="s">
        <v>275</v>
      </c>
      <c r="BJ150" s="17" t="s">
        <v>504</v>
      </c>
      <c r="BL150" s="17" t="s">
        <v>62</v>
      </c>
    </row>
    <row r="151" spans="1:68">
      <c r="A151" t="s">
        <v>798</v>
      </c>
      <c r="B151">
        <v>2</v>
      </c>
      <c r="D151" t="s">
        <v>64</v>
      </c>
      <c r="E151" t="s">
        <v>57</v>
      </c>
      <c r="G151" t="s">
        <v>332</v>
      </c>
      <c r="H151" t="s">
        <v>212</v>
      </c>
      <c r="I151" t="str">
        <f t="shared" si="3"/>
        <v>10</v>
      </c>
      <c r="J151" t="s">
        <v>33</v>
      </c>
      <c r="K151" t="s">
        <v>33</v>
      </c>
      <c r="L151">
        <v>8</v>
      </c>
      <c r="M151" t="s">
        <v>34</v>
      </c>
      <c r="N151" t="s">
        <v>35</v>
      </c>
      <c r="P151" t="s">
        <v>66</v>
      </c>
      <c r="Q151" t="s">
        <v>799</v>
      </c>
      <c r="R151" t="s">
        <v>37</v>
      </c>
      <c r="S151" t="s">
        <v>36</v>
      </c>
      <c r="T151" t="s">
        <v>38</v>
      </c>
      <c r="U151" t="s">
        <v>80</v>
      </c>
      <c r="V151" t="s">
        <v>800</v>
      </c>
      <c r="W151" t="s">
        <v>41</v>
      </c>
      <c r="X151" t="s">
        <v>41</v>
      </c>
      <c r="Y151" t="s">
        <v>36</v>
      </c>
      <c r="Z151" t="s">
        <v>42</v>
      </c>
      <c r="AE151" t="s">
        <v>42</v>
      </c>
      <c r="AF151" t="s">
        <v>36</v>
      </c>
      <c r="AG151" t="s">
        <v>176</v>
      </c>
      <c r="AK151" t="s">
        <v>88</v>
      </c>
      <c r="AM151" s="7" t="s">
        <v>473</v>
      </c>
      <c r="AS151" t="s">
        <v>53</v>
      </c>
      <c r="AT151" t="s">
        <v>188</v>
      </c>
      <c r="AU151" s="22" t="s">
        <v>502</v>
      </c>
      <c r="AV151"/>
      <c r="BD151" s="22" t="s">
        <v>502</v>
      </c>
      <c r="BE151" s="22" t="s">
        <v>502</v>
      </c>
      <c r="BF151"/>
      <c r="BO151" s="22" t="s">
        <v>502</v>
      </c>
    </row>
    <row r="152" spans="1:68">
      <c r="A152" t="s">
        <v>801</v>
      </c>
      <c r="B152">
        <v>2</v>
      </c>
      <c r="D152" t="s">
        <v>64</v>
      </c>
      <c r="E152" t="s">
        <v>106</v>
      </c>
      <c r="F152" t="s">
        <v>31</v>
      </c>
      <c r="G152" t="s">
        <v>32</v>
      </c>
      <c r="H152" t="s">
        <v>117</v>
      </c>
      <c r="I152" t="str">
        <f t="shared" si="3"/>
        <v>50</v>
      </c>
      <c r="J152" t="s">
        <v>33</v>
      </c>
      <c r="K152" t="s">
        <v>33</v>
      </c>
      <c r="L152">
        <v>8</v>
      </c>
      <c r="M152" t="s">
        <v>34</v>
      </c>
      <c r="N152" t="s">
        <v>65</v>
      </c>
      <c r="P152" t="s">
        <v>66</v>
      </c>
      <c r="Q152" t="s">
        <v>803</v>
      </c>
      <c r="R152" t="s">
        <v>37</v>
      </c>
      <c r="S152" t="s">
        <v>36</v>
      </c>
      <c r="T152" t="s">
        <v>50</v>
      </c>
      <c r="W152" t="s">
        <v>41</v>
      </c>
      <c r="X152" t="s">
        <v>41</v>
      </c>
      <c r="Y152" t="s">
        <v>36</v>
      </c>
      <c r="Z152" t="s">
        <v>42</v>
      </c>
      <c r="AE152" t="s">
        <v>42</v>
      </c>
      <c r="AF152" t="s">
        <v>36</v>
      </c>
      <c r="AG152" t="s">
        <v>176</v>
      </c>
      <c r="AK152" t="s">
        <v>88</v>
      </c>
      <c r="AM152" s="7" t="s">
        <v>473</v>
      </c>
      <c r="AS152" t="s">
        <v>53</v>
      </c>
      <c r="AT152" t="s">
        <v>45</v>
      </c>
      <c r="AU152" t="s">
        <v>76</v>
      </c>
      <c r="AV152" t="s">
        <v>76</v>
      </c>
      <c r="BD152"/>
      <c r="BE152" t="s">
        <v>804</v>
      </c>
      <c r="BJ152" t="s">
        <v>504</v>
      </c>
      <c r="BK152" s="7" t="s">
        <v>232</v>
      </c>
      <c r="BN152" s="7" t="s">
        <v>217</v>
      </c>
      <c r="BO152"/>
    </row>
    <row r="153" spans="1:68">
      <c r="A153" t="s">
        <v>805</v>
      </c>
      <c r="B153">
        <v>2</v>
      </c>
      <c r="D153" t="s">
        <v>64</v>
      </c>
      <c r="E153" t="s">
        <v>31</v>
      </c>
      <c r="G153" t="s">
        <v>32</v>
      </c>
      <c r="H153" t="s">
        <v>806</v>
      </c>
      <c r="I153" t="str">
        <f t="shared" si="3"/>
        <v>68</v>
      </c>
      <c r="J153" t="s">
        <v>33</v>
      </c>
      <c r="K153" t="s">
        <v>33</v>
      </c>
      <c r="L153">
        <v>8</v>
      </c>
      <c r="M153" t="s">
        <v>34</v>
      </c>
      <c r="N153" t="s">
        <v>35</v>
      </c>
      <c r="P153" t="s">
        <v>66</v>
      </c>
      <c r="Q153" t="s">
        <v>562</v>
      </c>
      <c r="R153" t="s">
        <v>37</v>
      </c>
      <c r="S153" t="s">
        <v>36</v>
      </c>
      <c r="T153" t="s">
        <v>50</v>
      </c>
      <c r="W153" t="s">
        <v>69</v>
      </c>
      <c r="X153" t="s">
        <v>41</v>
      </c>
      <c r="Y153" t="s">
        <v>36</v>
      </c>
      <c r="Z153" t="s">
        <v>145</v>
      </c>
      <c r="AC153" t="s">
        <v>145</v>
      </c>
      <c r="AF153" t="s">
        <v>66</v>
      </c>
      <c r="AG153" t="s">
        <v>124</v>
      </c>
      <c r="AI153" t="s">
        <v>60</v>
      </c>
      <c r="AK153" s="7" t="s">
        <v>88</v>
      </c>
      <c r="AS153" t="s">
        <v>44</v>
      </c>
      <c r="AT153" t="s">
        <v>188</v>
      </c>
      <c r="AU153" t="s">
        <v>223</v>
      </c>
      <c r="AV153" t="s">
        <v>76</v>
      </c>
      <c r="AW153" s="4" t="s">
        <v>500</v>
      </c>
      <c r="BD153"/>
      <c r="BE153" t="s">
        <v>405</v>
      </c>
      <c r="BH153" t="s">
        <v>366</v>
      </c>
      <c r="BL153" s="7" t="s">
        <v>62</v>
      </c>
      <c r="BO153"/>
    </row>
    <row r="154" spans="1:68">
      <c r="A154" t="s">
        <v>807</v>
      </c>
      <c r="B154">
        <v>1</v>
      </c>
      <c r="D154" t="s">
        <v>208</v>
      </c>
      <c r="E154" t="s">
        <v>98</v>
      </c>
      <c r="G154" t="s">
        <v>58</v>
      </c>
      <c r="H154" t="s">
        <v>107</v>
      </c>
      <c r="I154" t="str">
        <f t="shared" si="3"/>
        <v>21</v>
      </c>
      <c r="J154" t="s">
        <v>33</v>
      </c>
      <c r="K154" t="s">
        <v>33</v>
      </c>
      <c r="L154">
        <v>9</v>
      </c>
      <c r="M154" t="s">
        <v>99</v>
      </c>
      <c r="N154" t="s">
        <v>113</v>
      </c>
      <c r="P154" t="s">
        <v>36</v>
      </c>
      <c r="R154" t="s">
        <v>37</v>
      </c>
      <c r="S154" t="s">
        <v>36</v>
      </c>
      <c r="T154" t="s">
        <v>50</v>
      </c>
      <c r="W154" t="s">
        <v>69</v>
      </c>
      <c r="X154" t="s">
        <v>41</v>
      </c>
      <c r="Y154" t="s">
        <v>36</v>
      </c>
      <c r="Z154" t="s">
        <v>51</v>
      </c>
      <c r="AA154" t="s">
        <v>51</v>
      </c>
      <c r="AF154" t="s">
        <v>36</v>
      </c>
      <c r="AG154" t="s">
        <v>75</v>
      </c>
      <c r="AQ154" t="s">
        <v>75</v>
      </c>
      <c r="AS154" t="s">
        <v>44</v>
      </c>
      <c r="AT154" t="s">
        <v>54</v>
      </c>
      <c r="AU154" t="s">
        <v>102</v>
      </c>
      <c r="AV154" t="s">
        <v>76</v>
      </c>
      <c r="AW154" s="4" t="s">
        <v>500</v>
      </c>
      <c r="AZ154" s="4" t="s">
        <v>216</v>
      </c>
      <c r="BC154" s="4" t="s">
        <v>189</v>
      </c>
      <c r="BD154"/>
      <c r="BE154" t="s">
        <v>146</v>
      </c>
      <c r="BL154" t="s">
        <v>62</v>
      </c>
      <c r="BM154" s="7" t="s">
        <v>167</v>
      </c>
      <c r="BN154" s="7" t="s">
        <v>217</v>
      </c>
      <c r="BO154"/>
      <c r="BP154" t="s">
        <v>808</v>
      </c>
    </row>
    <row r="155" spans="1:68">
      <c r="A155" t="s">
        <v>809</v>
      </c>
      <c r="B155" s="22">
        <v>13</v>
      </c>
      <c r="C155" s="22"/>
      <c r="D155" t="s">
        <v>704</v>
      </c>
      <c r="E155" t="s">
        <v>106</v>
      </c>
      <c r="G155" t="s">
        <v>32</v>
      </c>
      <c r="H155" t="s">
        <v>810</v>
      </c>
      <c r="I155" t="str">
        <f t="shared" si="3"/>
        <v>62</v>
      </c>
      <c r="J155" t="s">
        <v>33</v>
      </c>
      <c r="K155" t="s">
        <v>33</v>
      </c>
      <c r="L155">
        <v>8</v>
      </c>
      <c r="M155" t="s">
        <v>92</v>
      </c>
      <c r="N155" t="s">
        <v>35</v>
      </c>
      <c r="P155" t="s">
        <v>66</v>
      </c>
      <c r="Q155" t="s">
        <v>811</v>
      </c>
      <c r="R155" t="s">
        <v>37</v>
      </c>
      <c r="S155" t="s">
        <v>36</v>
      </c>
      <c r="T155" t="s">
        <v>38</v>
      </c>
      <c r="U155" t="s">
        <v>123</v>
      </c>
      <c r="V155" t="s">
        <v>812</v>
      </c>
      <c r="W155" t="s">
        <v>41</v>
      </c>
      <c r="X155" t="s">
        <v>41</v>
      </c>
      <c r="Y155" t="s">
        <v>36</v>
      </c>
      <c r="Z155" t="s">
        <v>42</v>
      </c>
      <c r="AE155" t="s">
        <v>42</v>
      </c>
      <c r="AF155" t="s">
        <v>36</v>
      </c>
      <c r="AG155" t="s">
        <v>152</v>
      </c>
      <c r="AH155" t="s">
        <v>109</v>
      </c>
      <c r="AK155" s="7" t="s">
        <v>88</v>
      </c>
      <c r="AM155" s="7" t="s">
        <v>473</v>
      </c>
      <c r="AS155" t="s">
        <v>53</v>
      </c>
      <c r="AT155" t="s">
        <v>54</v>
      </c>
      <c r="AU155" t="s">
        <v>269</v>
      </c>
      <c r="AV155" t="s">
        <v>76</v>
      </c>
      <c r="AW155" s="4" t="s">
        <v>500</v>
      </c>
      <c r="BC155" s="4" t="s">
        <v>189</v>
      </c>
      <c r="BD155"/>
      <c r="BE155" t="s">
        <v>47</v>
      </c>
      <c r="BL155" t="s">
        <v>62</v>
      </c>
      <c r="BN155" s="7" t="s">
        <v>217</v>
      </c>
      <c r="BO155"/>
      <c r="BP155" t="s">
        <v>813</v>
      </c>
    </row>
    <row r="156" spans="1:68">
      <c r="A156" t="s">
        <v>814</v>
      </c>
      <c r="B156">
        <v>2</v>
      </c>
      <c r="D156" t="s">
        <v>64</v>
      </c>
      <c r="E156" t="s">
        <v>57</v>
      </c>
      <c r="G156" t="s">
        <v>32</v>
      </c>
      <c r="H156" t="s">
        <v>658</v>
      </c>
      <c r="I156" t="str">
        <f t="shared" si="3"/>
        <v>25</v>
      </c>
      <c r="J156" t="s">
        <v>33</v>
      </c>
      <c r="K156" t="s">
        <v>33</v>
      </c>
      <c r="M156" t="s">
        <v>34</v>
      </c>
      <c r="N156" t="s">
        <v>65</v>
      </c>
      <c r="P156" t="s">
        <v>36</v>
      </c>
      <c r="R156" t="s">
        <v>37</v>
      </c>
      <c r="S156" t="s">
        <v>36</v>
      </c>
      <c r="T156" t="s">
        <v>50</v>
      </c>
      <c r="W156" t="s">
        <v>41</v>
      </c>
      <c r="X156" t="s">
        <v>41</v>
      </c>
      <c r="Y156" t="s">
        <v>36</v>
      </c>
      <c r="Z156" t="s">
        <v>42</v>
      </c>
      <c r="AE156" t="s">
        <v>42</v>
      </c>
      <c r="AF156" t="s">
        <v>36</v>
      </c>
      <c r="AG156" t="s">
        <v>310</v>
      </c>
      <c r="AH156" t="s">
        <v>109</v>
      </c>
      <c r="AI156" s="7" t="s">
        <v>60</v>
      </c>
      <c r="AK156" s="7" t="s">
        <v>88</v>
      </c>
      <c r="AS156" t="s">
        <v>53</v>
      </c>
      <c r="AT156" t="s">
        <v>45</v>
      </c>
      <c r="AU156" t="s">
        <v>137</v>
      </c>
      <c r="AV156" t="s">
        <v>76</v>
      </c>
      <c r="AW156" s="4" t="s">
        <v>500</v>
      </c>
      <c r="AX156" s="4" t="s">
        <v>497</v>
      </c>
      <c r="AY156" s="4" t="s">
        <v>283</v>
      </c>
      <c r="AZ156" s="4" t="s">
        <v>216</v>
      </c>
      <c r="BA156" s="4" t="s">
        <v>498</v>
      </c>
      <c r="BB156" s="4" t="s">
        <v>499</v>
      </c>
      <c r="BC156" s="4" t="s">
        <v>189</v>
      </c>
      <c r="BD156"/>
      <c r="BE156" t="s">
        <v>103</v>
      </c>
      <c r="BL156" t="s">
        <v>62</v>
      </c>
      <c r="BM156" s="7" t="s">
        <v>167</v>
      </c>
      <c r="BO156"/>
    </row>
    <row r="157" spans="1:68">
      <c r="A157" t="s">
        <v>815</v>
      </c>
      <c r="B157">
        <v>2</v>
      </c>
      <c r="D157" t="s">
        <v>64</v>
      </c>
      <c r="E157" t="s">
        <v>57</v>
      </c>
      <c r="G157" t="s">
        <v>32</v>
      </c>
      <c r="H157" t="s">
        <v>260</v>
      </c>
      <c r="I157" t="str">
        <f t="shared" si="3"/>
        <v>35</v>
      </c>
      <c r="J157" t="s">
        <v>33</v>
      </c>
      <c r="K157" t="s">
        <v>33</v>
      </c>
      <c r="M157" t="s">
        <v>34</v>
      </c>
      <c r="N157" t="s">
        <v>65</v>
      </c>
      <c r="P157" t="s">
        <v>66</v>
      </c>
      <c r="Q157" t="s">
        <v>816</v>
      </c>
      <c r="R157" t="s">
        <v>37</v>
      </c>
      <c r="S157" t="s">
        <v>36</v>
      </c>
      <c r="T157" t="s">
        <v>38</v>
      </c>
      <c r="U157" t="s">
        <v>193</v>
      </c>
      <c r="V157" t="s">
        <v>817</v>
      </c>
      <c r="W157" t="s">
        <v>41</v>
      </c>
      <c r="X157" t="s">
        <v>41</v>
      </c>
      <c r="Y157" t="s">
        <v>36</v>
      </c>
      <c r="Z157" t="s">
        <v>42</v>
      </c>
      <c r="AE157" t="s">
        <v>42</v>
      </c>
      <c r="AF157" t="s">
        <v>36</v>
      </c>
      <c r="AG157" t="s">
        <v>205</v>
      </c>
      <c r="AH157" t="s">
        <v>109</v>
      </c>
      <c r="AK157" s="7" t="s">
        <v>88</v>
      </c>
      <c r="AM157" s="7" t="s">
        <v>473</v>
      </c>
      <c r="AN157" s="7" t="s">
        <v>476</v>
      </c>
      <c r="AS157" t="s">
        <v>53</v>
      </c>
      <c r="AT157" t="s">
        <v>45</v>
      </c>
      <c r="AU157" t="s">
        <v>578</v>
      </c>
      <c r="AV157" t="s">
        <v>76</v>
      </c>
      <c r="AW157" s="4" t="s">
        <v>500</v>
      </c>
      <c r="BB157" s="4" t="s">
        <v>499</v>
      </c>
      <c r="BC157" s="4" t="s">
        <v>189</v>
      </c>
      <c r="BD157"/>
      <c r="BE157" t="s">
        <v>804</v>
      </c>
      <c r="BJ157" t="s">
        <v>504</v>
      </c>
      <c r="BK157" s="7" t="s">
        <v>232</v>
      </c>
      <c r="BN157" s="7" t="s">
        <v>217</v>
      </c>
      <c r="BO157"/>
    </row>
    <row r="158" spans="1:68">
      <c r="A158" t="s">
        <v>818</v>
      </c>
      <c r="B158">
        <v>2</v>
      </c>
      <c r="D158" t="s">
        <v>64</v>
      </c>
      <c r="E158" t="s">
        <v>57</v>
      </c>
      <c r="G158" t="s">
        <v>32</v>
      </c>
      <c r="H158" t="s">
        <v>819</v>
      </c>
      <c r="I158" t="str">
        <f t="shared" si="3"/>
        <v>38</v>
      </c>
      <c r="J158" t="s">
        <v>33</v>
      </c>
      <c r="K158" t="s">
        <v>33</v>
      </c>
      <c r="L158">
        <v>7</v>
      </c>
      <c r="M158" t="s">
        <v>34</v>
      </c>
      <c r="N158" t="s">
        <v>35</v>
      </c>
      <c r="P158" t="s">
        <v>36</v>
      </c>
      <c r="R158" t="s">
        <v>37</v>
      </c>
      <c r="S158" t="s">
        <v>36</v>
      </c>
      <c r="T158" t="s">
        <v>50</v>
      </c>
      <c r="W158" t="s">
        <v>41</v>
      </c>
      <c r="X158" t="s">
        <v>41</v>
      </c>
      <c r="Y158" t="s">
        <v>36</v>
      </c>
      <c r="Z158" t="s">
        <v>42</v>
      </c>
      <c r="AE158" t="s">
        <v>42</v>
      </c>
      <c r="AF158" t="s">
        <v>36</v>
      </c>
      <c r="AG158" t="s">
        <v>629</v>
      </c>
      <c r="AH158" t="s">
        <v>109</v>
      </c>
      <c r="AK158" s="7" t="s">
        <v>88</v>
      </c>
      <c r="AM158" s="7" t="s">
        <v>473</v>
      </c>
      <c r="AP158" s="7" t="s">
        <v>478</v>
      </c>
      <c r="AS158" t="s">
        <v>53</v>
      </c>
      <c r="AT158" t="s">
        <v>54</v>
      </c>
      <c r="AU158" t="s">
        <v>125</v>
      </c>
      <c r="AV158" t="s">
        <v>76</v>
      </c>
      <c r="AY158" s="4" t="s">
        <v>283</v>
      </c>
      <c r="BC158" s="4" t="s">
        <v>189</v>
      </c>
      <c r="BD158"/>
      <c r="BE158" t="s">
        <v>820</v>
      </c>
      <c r="BF158" t="s">
        <v>160</v>
      </c>
      <c r="BG158" s="7" t="s">
        <v>284</v>
      </c>
      <c r="BO158"/>
    </row>
    <row r="159" spans="1:68">
      <c r="A159" t="s">
        <v>821</v>
      </c>
      <c r="B159">
        <v>2</v>
      </c>
      <c r="D159" t="s">
        <v>64</v>
      </c>
      <c r="E159" t="s">
        <v>57</v>
      </c>
      <c r="G159" t="s">
        <v>32</v>
      </c>
      <c r="H159" t="s">
        <v>822</v>
      </c>
      <c r="I159" t="str">
        <f t="shared" si="3"/>
        <v>170</v>
      </c>
      <c r="J159" t="s">
        <v>33</v>
      </c>
      <c r="K159" t="s">
        <v>33</v>
      </c>
      <c r="L159">
        <v>5</v>
      </c>
      <c r="M159" t="s">
        <v>34</v>
      </c>
      <c r="N159" t="s">
        <v>65</v>
      </c>
      <c r="O159">
        <v>5</v>
      </c>
      <c r="P159" t="s">
        <v>66</v>
      </c>
      <c r="Q159" t="s">
        <v>823</v>
      </c>
      <c r="R159" t="s">
        <v>37</v>
      </c>
      <c r="S159" t="s">
        <v>36</v>
      </c>
      <c r="T159" t="s">
        <v>38</v>
      </c>
      <c r="U159" t="s">
        <v>198</v>
      </c>
      <c r="V159" t="s">
        <v>824</v>
      </c>
      <c r="W159" t="s">
        <v>41</v>
      </c>
      <c r="X159" t="s">
        <v>41</v>
      </c>
      <c r="Y159" t="s">
        <v>36</v>
      </c>
      <c r="Z159" t="s">
        <v>42</v>
      </c>
      <c r="AE159" t="s">
        <v>42</v>
      </c>
      <c r="AF159" t="s">
        <v>36</v>
      </c>
      <c r="AG159" t="s">
        <v>43</v>
      </c>
      <c r="AH159" t="s">
        <v>109</v>
      </c>
      <c r="AI159" s="7" t="s">
        <v>60</v>
      </c>
      <c r="AK159" s="7" t="s">
        <v>88</v>
      </c>
      <c r="AM159" s="7" t="s">
        <v>473</v>
      </c>
      <c r="AS159" t="s">
        <v>53</v>
      </c>
      <c r="AT159" t="s">
        <v>45</v>
      </c>
      <c r="AU159" t="s">
        <v>166</v>
      </c>
      <c r="AV159" t="s">
        <v>76</v>
      </c>
      <c r="AX159" s="4" t="s">
        <v>497</v>
      </c>
      <c r="BC159" s="4" t="s">
        <v>189</v>
      </c>
      <c r="BD159"/>
      <c r="BE159" t="s">
        <v>825</v>
      </c>
      <c r="BG159" t="s">
        <v>284</v>
      </c>
      <c r="BM159" s="7" t="s">
        <v>167</v>
      </c>
      <c r="BO159"/>
    </row>
    <row r="160" spans="1:68">
      <c r="A160" t="s">
        <v>826</v>
      </c>
      <c r="B160">
        <v>2</v>
      </c>
      <c r="D160" t="s">
        <v>64</v>
      </c>
      <c r="E160" t="s">
        <v>57</v>
      </c>
      <c r="G160" t="s">
        <v>32</v>
      </c>
      <c r="H160" t="s">
        <v>827</v>
      </c>
      <c r="I160" t="str">
        <f t="shared" si="3"/>
        <v>300</v>
      </c>
      <c r="J160" t="s">
        <v>33</v>
      </c>
      <c r="K160" t="s">
        <v>33</v>
      </c>
      <c r="M160" s="22" t="s">
        <v>828</v>
      </c>
      <c r="N160" s="22" t="s">
        <v>829</v>
      </c>
      <c r="P160" t="s">
        <v>66</v>
      </c>
      <c r="Q160" t="s">
        <v>830</v>
      </c>
      <c r="R160" t="s">
        <v>37</v>
      </c>
      <c r="S160" t="s">
        <v>36</v>
      </c>
      <c r="T160" t="s">
        <v>38</v>
      </c>
      <c r="U160" t="s">
        <v>123</v>
      </c>
      <c r="V160" t="s">
        <v>831</v>
      </c>
      <c r="W160" t="s">
        <v>41</v>
      </c>
      <c r="X160" t="s">
        <v>41</v>
      </c>
      <c r="Y160" t="s">
        <v>36</v>
      </c>
      <c r="Z160" t="s">
        <v>42</v>
      </c>
      <c r="AE160" t="s">
        <v>42</v>
      </c>
      <c r="AF160" t="s">
        <v>36</v>
      </c>
      <c r="AG160" t="s">
        <v>380</v>
      </c>
      <c r="AK160" t="s">
        <v>88</v>
      </c>
      <c r="AL160" s="7" t="s">
        <v>475</v>
      </c>
      <c r="AS160" t="s">
        <v>53</v>
      </c>
      <c r="AT160" t="s">
        <v>54</v>
      </c>
      <c r="AU160" t="s">
        <v>55</v>
      </c>
      <c r="AV160" t="s">
        <v>76</v>
      </c>
      <c r="AX160" s="4" t="s">
        <v>497</v>
      </c>
      <c r="BA160" s="4" t="s">
        <v>498</v>
      </c>
      <c r="BC160" s="4" t="s">
        <v>189</v>
      </c>
      <c r="BD160"/>
      <c r="BE160" t="s">
        <v>217</v>
      </c>
      <c r="BN160" t="s">
        <v>217</v>
      </c>
      <c r="BO160"/>
    </row>
    <row r="161" spans="1:68">
      <c r="A161" t="s">
        <v>832</v>
      </c>
      <c r="B161">
        <v>8</v>
      </c>
      <c r="D161" t="s">
        <v>240</v>
      </c>
      <c r="E161" t="s">
        <v>133</v>
      </c>
      <c r="G161" t="s">
        <v>58</v>
      </c>
      <c r="H161" t="s">
        <v>174</v>
      </c>
      <c r="I161" t="str">
        <f t="shared" si="3"/>
        <v>140</v>
      </c>
      <c r="J161" t="s">
        <v>33</v>
      </c>
      <c r="K161" t="s">
        <v>33</v>
      </c>
      <c r="M161" t="s">
        <v>99</v>
      </c>
      <c r="N161" t="s">
        <v>65</v>
      </c>
      <c r="P161" t="s">
        <v>66</v>
      </c>
      <c r="Q161" t="s">
        <v>833</v>
      </c>
      <c r="R161" t="s">
        <v>37</v>
      </c>
      <c r="S161" t="s">
        <v>36</v>
      </c>
      <c r="T161" t="s">
        <v>38</v>
      </c>
      <c r="U161" t="s">
        <v>123</v>
      </c>
      <c r="V161" t="s">
        <v>834</v>
      </c>
      <c r="W161" t="s">
        <v>69</v>
      </c>
      <c r="X161" t="s">
        <v>41</v>
      </c>
      <c r="Y161" t="s">
        <v>36</v>
      </c>
      <c r="Z161" t="s">
        <v>145</v>
      </c>
      <c r="AC161" t="s">
        <v>145</v>
      </c>
      <c r="AF161" t="s">
        <v>66</v>
      </c>
      <c r="AG161" t="s">
        <v>88</v>
      </c>
      <c r="AK161" t="s">
        <v>88</v>
      </c>
      <c r="AS161" t="s">
        <v>53</v>
      </c>
      <c r="AT161" t="s">
        <v>45</v>
      </c>
      <c r="AU161" t="s">
        <v>716</v>
      </c>
      <c r="AY161" t="s">
        <v>283</v>
      </c>
      <c r="BC161" s="4" t="s">
        <v>189</v>
      </c>
      <c r="BD161"/>
      <c r="BE161" t="s">
        <v>405</v>
      </c>
      <c r="BH161" t="s">
        <v>366</v>
      </c>
      <c r="BL161" s="7" t="s">
        <v>62</v>
      </c>
      <c r="BO161"/>
    </row>
    <row r="162" spans="1:68">
      <c r="A162" t="s">
        <v>835</v>
      </c>
      <c r="B162">
        <v>1</v>
      </c>
      <c r="D162" t="s">
        <v>208</v>
      </c>
      <c r="E162" t="s">
        <v>31</v>
      </c>
      <c r="G162" t="s">
        <v>32</v>
      </c>
      <c r="H162" t="s">
        <v>128</v>
      </c>
      <c r="I162" t="str">
        <f t="shared" si="3"/>
        <v>70</v>
      </c>
      <c r="J162" t="s">
        <v>33</v>
      </c>
      <c r="K162" t="s">
        <v>33</v>
      </c>
      <c r="L162">
        <v>7</v>
      </c>
      <c r="M162" t="s">
        <v>34</v>
      </c>
      <c r="N162" t="s">
        <v>65</v>
      </c>
      <c r="O162">
        <v>7</v>
      </c>
      <c r="P162" t="s">
        <v>36</v>
      </c>
      <c r="R162" t="s">
        <v>37</v>
      </c>
      <c r="S162" t="s">
        <v>36</v>
      </c>
      <c r="T162" t="s">
        <v>50</v>
      </c>
      <c r="W162" t="s">
        <v>69</v>
      </c>
      <c r="X162" t="s">
        <v>41</v>
      </c>
      <c r="Y162" t="s">
        <v>36</v>
      </c>
      <c r="Z162" t="s">
        <v>51</v>
      </c>
      <c r="AA162" t="s">
        <v>51</v>
      </c>
      <c r="AF162" t="s">
        <v>36</v>
      </c>
      <c r="AG162" t="s">
        <v>205</v>
      </c>
      <c r="AH162" t="s">
        <v>109</v>
      </c>
      <c r="AK162" s="7" t="s">
        <v>88</v>
      </c>
      <c r="AM162" s="7" t="s">
        <v>473</v>
      </c>
      <c r="AN162" s="7" t="s">
        <v>476</v>
      </c>
      <c r="AS162" t="s">
        <v>44</v>
      </c>
      <c r="AT162" t="s">
        <v>45</v>
      </c>
      <c r="AU162" t="s">
        <v>836</v>
      </c>
      <c r="AV162" t="s">
        <v>76</v>
      </c>
      <c r="AY162" s="4" t="s">
        <v>283</v>
      </c>
      <c r="AZ162" s="4" t="s">
        <v>216</v>
      </c>
      <c r="BC162" s="4" t="s">
        <v>189</v>
      </c>
      <c r="BD162"/>
      <c r="BE162" t="s">
        <v>837</v>
      </c>
      <c r="BG162" t="s">
        <v>284</v>
      </c>
      <c r="BJ162" s="7" t="s">
        <v>504</v>
      </c>
      <c r="BM162" s="7" t="s">
        <v>167</v>
      </c>
      <c r="BO162"/>
    </row>
    <row r="163" spans="1:68">
      <c r="A163" t="s">
        <v>838</v>
      </c>
      <c r="B163">
        <v>1</v>
      </c>
      <c r="D163" t="s">
        <v>208</v>
      </c>
      <c r="E163" t="s">
        <v>133</v>
      </c>
      <c r="G163" t="s">
        <v>32</v>
      </c>
      <c r="H163" t="s">
        <v>140</v>
      </c>
      <c r="I163" t="str">
        <f t="shared" si="3"/>
        <v>100</v>
      </c>
      <c r="J163" t="s">
        <v>33</v>
      </c>
      <c r="K163" t="s">
        <v>33</v>
      </c>
      <c r="L163">
        <v>7</v>
      </c>
      <c r="M163" t="s">
        <v>99</v>
      </c>
      <c r="N163" t="s">
        <v>839</v>
      </c>
      <c r="P163" t="s">
        <v>66</v>
      </c>
      <c r="Q163" t="s">
        <v>840</v>
      </c>
      <c r="R163" t="s">
        <v>37</v>
      </c>
      <c r="S163" t="s">
        <v>66</v>
      </c>
      <c r="T163" t="s">
        <v>50</v>
      </c>
      <c r="W163" t="s">
        <v>69</v>
      </c>
      <c r="X163" t="s">
        <v>41</v>
      </c>
      <c r="Y163" t="s">
        <v>36</v>
      </c>
      <c r="Z163" t="s">
        <v>51</v>
      </c>
      <c r="AA163" t="s">
        <v>51</v>
      </c>
      <c r="AF163" t="s">
        <v>36</v>
      </c>
      <c r="AG163" t="s">
        <v>176</v>
      </c>
      <c r="AK163" t="s">
        <v>88</v>
      </c>
      <c r="AM163" s="7" t="s">
        <v>473</v>
      </c>
      <c r="AS163" t="s">
        <v>44</v>
      </c>
      <c r="AT163" t="s">
        <v>188</v>
      </c>
      <c r="AU163" t="s">
        <v>189</v>
      </c>
      <c r="BC163" t="s">
        <v>189</v>
      </c>
      <c r="BD163"/>
      <c r="BE163" t="s">
        <v>841</v>
      </c>
      <c r="BH163" t="s">
        <v>366</v>
      </c>
      <c r="BN163" s="7" t="s">
        <v>217</v>
      </c>
      <c r="BO163"/>
    </row>
    <row r="164" spans="1:68">
      <c r="A164" t="s">
        <v>842</v>
      </c>
      <c r="B164">
        <v>10</v>
      </c>
      <c r="D164" t="s">
        <v>30</v>
      </c>
      <c r="E164" t="s">
        <v>31</v>
      </c>
      <c r="G164" t="s">
        <v>32</v>
      </c>
      <c r="H164" t="s">
        <v>329</v>
      </c>
      <c r="I164" t="str">
        <f t="shared" si="3"/>
        <v>80</v>
      </c>
      <c r="J164" t="s">
        <v>33</v>
      </c>
      <c r="K164" t="s">
        <v>59</v>
      </c>
      <c r="P164" t="s">
        <v>66</v>
      </c>
      <c r="R164" t="s">
        <v>37</v>
      </c>
      <c r="S164" t="s">
        <v>36</v>
      </c>
      <c r="T164" t="s">
        <v>38</v>
      </c>
      <c r="U164" t="s">
        <v>80</v>
      </c>
      <c r="V164" t="s">
        <v>843</v>
      </c>
      <c r="W164" t="s">
        <v>41</v>
      </c>
      <c r="X164" t="s">
        <v>41</v>
      </c>
      <c r="Y164" t="s">
        <v>36</v>
      </c>
      <c r="Z164" t="s">
        <v>42</v>
      </c>
      <c r="AE164" t="s">
        <v>42</v>
      </c>
      <c r="AF164" t="s">
        <v>36</v>
      </c>
      <c r="AG164" t="s">
        <v>176</v>
      </c>
      <c r="AK164" t="s">
        <v>88</v>
      </c>
      <c r="AM164" s="7" t="s">
        <v>473</v>
      </c>
      <c r="AS164" t="s">
        <v>53</v>
      </c>
      <c r="AT164" t="s">
        <v>45</v>
      </c>
      <c r="AU164" s="22" t="s">
        <v>502</v>
      </c>
      <c r="AV164"/>
      <c r="BD164" s="22" t="s">
        <v>502</v>
      </c>
      <c r="BE164" s="22" t="s">
        <v>502</v>
      </c>
      <c r="BF164"/>
      <c r="BO164" s="22" t="s">
        <v>502</v>
      </c>
    </row>
    <row r="165" spans="1:68">
      <c r="A165" t="s">
        <v>844</v>
      </c>
      <c r="B165">
        <v>1</v>
      </c>
      <c r="D165" t="s">
        <v>208</v>
      </c>
      <c r="E165" t="s">
        <v>31</v>
      </c>
      <c r="G165" t="s">
        <v>32</v>
      </c>
      <c r="H165" t="s">
        <v>384</v>
      </c>
      <c r="I165" t="str">
        <f t="shared" si="3"/>
        <v>60</v>
      </c>
      <c r="J165" t="s">
        <v>33</v>
      </c>
      <c r="K165" t="s">
        <v>33</v>
      </c>
      <c r="L165">
        <v>5</v>
      </c>
      <c r="M165" t="s">
        <v>34</v>
      </c>
      <c r="N165" t="s">
        <v>35</v>
      </c>
      <c r="P165" t="s">
        <v>66</v>
      </c>
      <c r="Q165" t="s">
        <v>845</v>
      </c>
      <c r="R165" t="s">
        <v>108</v>
      </c>
      <c r="S165" t="s">
        <v>36</v>
      </c>
      <c r="T165" t="s">
        <v>38</v>
      </c>
      <c r="U165" t="s">
        <v>39</v>
      </c>
      <c r="V165" t="s">
        <v>846</v>
      </c>
      <c r="W165" t="s">
        <v>41</v>
      </c>
      <c r="X165" t="s">
        <v>41</v>
      </c>
      <c r="Y165" t="s">
        <v>36</v>
      </c>
      <c r="Z165" t="s">
        <v>42</v>
      </c>
      <c r="AE165" t="s">
        <v>42</v>
      </c>
      <c r="AF165" t="s">
        <v>36</v>
      </c>
      <c r="AG165" t="s">
        <v>88</v>
      </c>
      <c r="AK165" t="s">
        <v>88</v>
      </c>
      <c r="AS165" t="s">
        <v>44</v>
      </c>
      <c r="AT165" t="s">
        <v>45</v>
      </c>
      <c r="AU165" t="s">
        <v>564</v>
      </c>
      <c r="AV165" t="s">
        <v>76</v>
      </c>
      <c r="AZ165" s="4" t="s">
        <v>216</v>
      </c>
      <c r="BD165"/>
      <c r="BE165" t="s">
        <v>217</v>
      </c>
      <c r="BN165" t="s">
        <v>217</v>
      </c>
      <c r="BO165"/>
    </row>
    <row r="166" spans="1:68">
      <c r="A166" t="s">
        <v>847</v>
      </c>
      <c r="B166">
        <v>1</v>
      </c>
      <c r="D166" t="s">
        <v>208</v>
      </c>
      <c r="E166" t="s">
        <v>784</v>
      </c>
      <c r="G166" t="s">
        <v>32</v>
      </c>
      <c r="H166" t="s">
        <v>149</v>
      </c>
      <c r="I166" t="str">
        <f t="shared" si="3"/>
        <v>39</v>
      </c>
      <c r="J166" t="s">
        <v>59</v>
      </c>
      <c r="K166" t="s">
        <v>33</v>
      </c>
      <c r="L166">
        <v>3</v>
      </c>
      <c r="M166" t="s">
        <v>99</v>
      </c>
      <c r="N166" t="s">
        <v>65</v>
      </c>
      <c r="O166">
        <v>1</v>
      </c>
      <c r="P166" t="s">
        <v>36</v>
      </c>
      <c r="R166" t="s">
        <v>37</v>
      </c>
      <c r="S166" t="s">
        <v>36</v>
      </c>
      <c r="T166" s="22" t="s">
        <v>848</v>
      </c>
      <c r="W166" t="s">
        <v>41</v>
      </c>
      <c r="X166" t="s">
        <v>41</v>
      </c>
      <c r="Y166" t="s">
        <v>36</v>
      </c>
      <c r="Z166" t="s">
        <v>42</v>
      </c>
      <c r="AE166" t="s">
        <v>42</v>
      </c>
      <c r="AF166" t="s">
        <v>36</v>
      </c>
      <c r="AG166" t="s">
        <v>310</v>
      </c>
      <c r="AH166" t="s">
        <v>109</v>
      </c>
      <c r="AI166" s="7" t="s">
        <v>60</v>
      </c>
      <c r="AK166" s="7" t="s">
        <v>88</v>
      </c>
      <c r="AS166" t="s">
        <v>44</v>
      </c>
      <c r="AT166" t="s">
        <v>54</v>
      </c>
      <c r="AU166" t="s">
        <v>698</v>
      </c>
      <c r="AV166" t="s">
        <v>76</v>
      </c>
      <c r="AW166" s="4" t="s">
        <v>500</v>
      </c>
      <c r="AY166" s="4" t="s">
        <v>283</v>
      </c>
      <c r="BB166" s="4" t="s">
        <v>499</v>
      </c>
      <c r="BC166" s="4" t="s">
        <v>189</v>
      </c>
      <c r="BD166"/>
      <c r="BE166" t="s">
        <v>47</v>
      </c>
      <c r="BL166" t="s">
        <v>62</v>
      </c>
      <c r="BN166" s="7" t="s">
        <v>217</v>
      </c>
    </row>
    <row r="167" spans="1:68">
      <c r="A167" t="s">
        <v>849</v>
      </c>
      <c r="B167">
        <v>2</v>
      </c>
      <c r="D167" t="s">
        <v>64</v>
      </c>
      <c r="E167" t="s">
        <v>31</v>
      </c>
      <c r="G167" t="s">
        <v>883</v>
      </c>
      <c r="H167" t="s">
        <v>850</v>
      </c>
      <c r="I167" t="str">
        <f t="shared" si="3"/>
        <v>93</v>
      </c>
      <c r="J167" t="s">
        <v>33</v>
      </c>
      <c r="K167" t="s">
        <v>33</v>
      </c>
      <c r="L167">
        <v>7</v>
      </c>
      <c r="M167" t="s">
        <v>34</v>
      </c>
      <c r="N167" t="s">
        <v>35</v>
      </c>
      <c r="P167" t="s">
        <v>66</v>
      </c>
      <c r="Q167" t="s">
        <v>851</v>
      </c>
      <c r="R167" t="s">
        <v>37</v>
      </c>
      <c r="S167" t="s">
        <v>36</v>
      </c>
      <c r="T167" t="s">
        <v>38</v>
      </c>
      <c r="U167" t="s">
        <v>123</v>
      </c>
      <c r="V167" t="s">
        <v>852</v>
      </c>
      <c r="W167" t="s">
        <v>41</v>
      </c>
      <c r="X167" t="s">
        <v>41</v>
      </c>
      <c r="Y167" t="s">
        <v>36</v>
      </c>
      <c r="Z167" t="s">
        <v>42</v>
      </c>
      <c r="AE167" t="s">
        <v>42</v>
      </c>
      <c r="AF167" t="s">
        <v>36</v>
      </c>
      <c r="AG167" t="s">
        <v>152</v>
      </c>
      <c r="AH167" t="s">
        <v>109</v>
      </c>
      <c r="AK167" s="7" t="s">
        <v>88</v>
      </c>
      <c r="AM167" s="7" t="s">
        <v>473</v>
      </c>
      <c r="AS167" t="s">
        <v>44</v>
      </c>
      <c r="AT167" t="s">
        <v>45</v>
      </c>
      <c r="AU167" t="s">
        <v>125</v>
      </c>
      <c r="AV167" t="s">
        <v>76</v>
      </c>
      <c r="AY167" s="4" t="s">
        <v>283</v>
      </c>
      <c r="BC167" s="4" t="s">
        <v>189</v>
      </c>
      <c r="BD167"/>
      <c r="BE167" t="s">
        <v>405</v>
      </c>
      <c r="BH167" t="s">
        <v>366</v>
      </c>
      <c r="BL167" s="7" t="s">
        <v>62</v>
      </c>
      <c r="BO167"/>
    </row>
    <row r="168" spans="1:68">
      <c r="A168" t="s">
        <v>853</v>
      </c>
      <c r="B168">
        <v>8</v>
      </c>
      <c r="D168" t="s">
        <v>240</v>
      </c>
      <c r="E168" t="s">
        <v>133</v>
      </c>
      <c r="G168" t="s">
        <v>32</v>
      </c>
      <c r="H168" t="s">
        <v>247</v>
      </c>
      <c r="I168" t="str">
        <f t="shared" si="3"/>
        <v>90</v>
      </c>
      <c r="J168" t="s">
        <v>33</v>
      </c>
      <c r="K168" t="s">
        <v>33</v>
      </c>
      <c r="L168">
        <v>5</v>
      </c>
      <c r="M168" t="s">
        <v>99</v>
      </c>
      <c r="N168" t="s">
        <v>65</v>
      </c>
      <c r="O168">
        <v>8</v>
      </c>
      <c r="P168" t="s">
        <v>66</v>
      </c>
      <c r="Q168" t="s">
        <v>854</v>
      </c>
      <c r="R168" t="s">
        <v>37</v>
      </c>
      <c r="S168" t="s">
        <v>66</v>
      </c>
      <c r="T168" t="s">
        <v>50</v>
      </c>
      <c r="W168" t="s">
        <v>69</v>
      </c>
      <c r="X168" t="s">
        <v>41</v>
      </c>
      <c r="Y168" t="s">
        <v>36</v>
      </c>
      <c r="Z168" t="s">
        <v>42</v>
      </c>
      <c r="AE168" t="s">
        <v>42</v>
      </c>
      <c r="AF168" t="s">
        <v>66</v>
      </c>
      <c r="AG168" t="s">
        <v>855</v>
      </c>
      <c r="AH168" t="s">
        <v>109</v>
      </c>
      <c r="AI168" s="7" t="s">
        <v>60</v>
      </c>
      <c r="AK168" s="7" t="s">
        <v>88</v>
      </c>
      <c r="AN168" s="7" t="s">
        <v>476</v>
      </c>
      <c r="AP168" s="7" t="s">
        <v>478</v>
      </c>
      <c r="AS168" t="s">
        <v>53</v>
      </c>
      <c r="AT168" s="22" t="s">
        <v>502</v>
      </c>
      <c r="AU168" t="s">
        <v>856</v>
      </c>
      <c r="AV168" t="s">
        <v>76</v>
      </c>
      <c r="AW168" s="4" t="s">
        <v>500</v>
      </c>
      <c r="AY168" s="4" t="s">
        <v>283</v>
      </c>
      <c r="AZ168" s="4" t="s">
        <v>216</v>
      </c>
      <c r="BC168" s="4" t="s">
        <v>189</v>
      </c>
      <c r="BD168"/>
      <c r="BE168" t="s">
        <v>62</v>
      </c>
      <c r="BL168" t="s">
        <v>62</v>
      </c>
      <c r="BO168"/>
    </row>
    <row r="169" spans="1:68">
      <c r="A169" t="s">
        <v>857</v>
      </c>
      <c r="B169">
        <v>1</v>
      </c>
      <c r="D169" t="s">
        <v>208</v>
      </c>
      <c r="E169" t="s">
        <v>31</v>
      </c>
      <c r="G169" t="s">
        <v>32</v>
      </c>
      <c r="H169" t="s">
        <v>858</v>
      </c>
      <c r="I169" t="str">
        <f t="shared" si="3"/>
        <v>108</v>
      </c>
      <c r="J169" t="s">
        <v>33</v>
      </c>
      <c r="K169" t="s">
        <v>33</v>
      </c>
      <c r="L169">
        <v>9</v>
      </c>
      <c r="M169" t="s">
        <v>34</v>
      </c>
      <c r="N169" t="s">
        <v>35</v>
      </c>
      <c r="P169" t="s">
        <v>36</v>
      </c>
      <c r="R169" t="s">
        <v>37</v>
      </c>
      <c r="S169" t="s">
        <v>36</v>
      </c>
      <c r="T169" t="s">
        <v>50</v>
      </c>
      <c r="W169" t="s">
        <v>69</v>
      </c>
      <c r="X169" t="s">
        <v>41</v>
      </c>
      <c r="Y169" t="s">
        <v>66</v>
      </c>
      <c r="Z169" t="s">
        <v>51</v>
      </c>
      <c r="AA169" t="s">
        <v>51</v>
      </c>
      <c r="AF169" t="s">
        <v>36</v>
      </c>
      <c r="AG169" t="s">
        <v>101</v>
      </c>
      <c r="AH169" t="s">
        <v>109</v>
      </c>
      <c r="AI169" s="7" t="s">
        <v>60</v>
      </c>
      <c r="AK169" s="7" t="s">
        <v>88</v>
      </c>
      <c r="AM169" s="7" t="s">
        <v>473</v>
      </c>
      <c r="AN169" s="7" t="s">
        <v>476</v>
      </c>
      <c r="AS169" t="s">
        <v>53</v>
      </c>
      <c r="AT169" t="s">
        <v>45</v>
      </c>
      <c r="AU169" t="s">
        <v>71</v>
      </c>
      <c r="AV169" t="s">
        <v>76</v>
      </c>
      <c r="BC169" s="4" t="s">
        <v>189</v>
      </c>
      <c r="BD169"/>
      <c r="BE169" t="s">
        <v>251</v>
      </c>
      <c r="BG169" t="s">
        <v>284</v>
      </c>
      <c r="BL169" s="7" t="s">
        <v>62</v>
      </c>
      <c r="BN169" s="7" t="s">
        <v>217</v>
      </c>
      <c r="BO169"/>
    </row>
    <row r="170" spans="1:68">
      <c r="A170" t="s">
        <v>859</v>
      </c>
      <c r="B170">
        <v>6</v>
      </c>
      <c r="D170" t="s">
        <v>148</v>
      </c>
      <c r="E170" t="s">
        <v>502</v>
      </c>
      <c r="G170" t="s">
        <v>750</v>
      </c>
      <c r="H170">
        <v>20</v>
      </c>
      <c r="I170" t="str">
        <f t="shared" si="3"/>
        <v>20</v>
      </c>
      <c r="J170" t="s">
        <v>33</v>
      </c>
      <c r="K170" t="s">
        <v>33</v>
      </c>
      <c r="L170">
        <v>4</v>
      </c>
      <c r="M170" t="s">
        <v>68</v>
      </c>
      <c r="N170" t="s">
        <v>35</v>
      </c>
      <c r="P170" t="s">
        <v>36</v>
      </c>
      <c r="R170" t="s">
        <v>37</v>
      </c>
      <c r="S170" t="s">
        <v>36</v>
      </c>
      <c r="T170" t="s">
        <v>38</v>
      </c>
      <c r="U170" t="s">
        <v>80</v>
      </c>
      <c r="V170" t="s">
        <v>860</v>
      </c>
      <c r="W170" t="s">
        <v>41</v>
      </c>
      <c r="X170" t="s">
        <v>41</v>
      </c>
      <c r="Y170" t="s">
        <v>36</v>
      </c>
      <c r="Z170" t="s">
        <v>42</v>
      </c>
      <c r="AE170" t="s">
        <v>42</v>
      </c>
      <c r="AF170" t="s">
        <v>36</v>
      </c>
      <c r="AG170" t="s">
        <v>142</v>
      </c>
      <c r="AI170" t="s">
        <v>60</v>
      </c>
      <c r="AK170" s="7" t="s">
        <v>88</v>
      </c>
      <c r="AM170" s="7" t="s">
        <v>473</v>
      </c>
      <c r="AS170" t="s">
        <v>53</v>
      </c>
      <c r="AT170" t="s">
        <v>45</v>
      </c>
      <c r="AU170" s="22" t="s">
        <v>502</v>
      </c>
      <c r="AV170"/>
      <c r="BD170" s="22" t="s">
        <v>502</v>
      </c>
      <c r="BE170" s="22" t="s">
        <v>501</v>
      </c>
      <c r="BF170"/>
      <c r="BG170"/>
      <c r="BH170"/>
      <c r="BI170"/>
      <c r="BJ170"/>
      <c r="BK170"/>
      <c r="BL170"/>
      <c r="BM170"/>
      <c r="BN170"/>
      <c r="BO170" s="22" t="s">
        <v>502</v>
      </c>
    </row>
    <row r="171" spans="1:68">
      <c r="A171" t="s">
        <v>731</v>
      </c>
      <c r="BD171" s="5"/>
    </row>
    <row r="172" spans="1:68">
      <c r="A172">
        <v>169</v>
      </c>
      <c r="D172" s="11" t="s">
        <v>133</v>
      </c>
      <c r="E172" s="7">
        <f>COUNTIF(E$2:F$170,"介護老人保健施設")</f>
        <v>21</v>
      </c>
      <c r="G172" s="7">
        <f>COUNTIF(G$2:G$170,"3年未満")</f>
        <v>8</v>
      </c>
      <c r="J172" s="7">
        <f>COUNTIF(J$2:J$170,"はい")</f>
        <v>160</v>
      </c>
      <c r="K172" s="7">
        <f>COUNTIF(K$2:K$170,"はい")</f>
        <v>157</v>
      </c>
      <c r="M172" s="7">
        <f>COUNTIF(M$2:M$170,"利用者さんご本人")</f>
        <v>84</v>
      </c>
      <c r="P172" s="7">
        <f>COUNTIF(P$2:P$170,"ある")</f>
        <v>92</v>
      </c>
      <c r="R172" s="7">
        <f>COUNTIF(R$2:R$170,"思う")</f>
        <v>151</v>
      </c>
      <c r="S172" s="7">
        <f>COUNTIF(S$2:S$170,"ある")</f>
        <v>24</v>
      </c>
      <c r="T172" s="7">
        <f>COUNTIF(T$2:T$170,"いる")</f>
        <v>92</v>
      </c>
      <c r="U172" s="7">
        <f>COUNTIF(U$2:U$170,"１−２時間")</f>
        <v>26</v>
      </c>
      <c r="W172" s="7">
        <f>COUNTIF(W$2:W$170,"知っている")</f>
        <v>65</v>
      </c>
      <c r="X172" s="7">
        <f>COUNTIF(X$2:X$170,"知っている")</f>
        <v>13</v>
      </c>
      <c r="Y172" s="7">
        <f>COUNTIF(Y$2:Y$170,"ある")</f>
        <v>4</v>
      </c>
      <c r="AA172" s="7">
        <f>COUNTIF($AA$2:$AE$170,"直接刻印（歯科用エンジン・レーザー等）*2")</f>
        <v>33</v>
      </c>
      <c r="AB172" s="7">
        <f>COUNTIF($AA$2:$AE$170,"コード（バーコード・QRコード）*3")</f>
        <v>3</v>
      </c>
      <c r="AC172" s="7">
        <f>COUNTIF($AA$2:$AE$170,"プレート埋入（金属・アクリル・レジン等）*4")</f>
        <v>19</v>
      </c>
      <c r="AD172" s="7">
        <f>COUNTIF($AA$2:$AE$170,"その他（X線フィルム・歯科用蛍光材含有レジン埋入等）*5")</f>
        <v>2</v>
      </c>
      <c r="AE172" s="7">
        <f>COUNTIF($AA$2:$AE$170,"どれも知らない")</f>
        <v>119</v>
      </c>
      <c r="AF172" s="7">
        <f>COUNTIF(AF$2:AF$170,"ある")</f>
        <v>28</v>
      </c>
      <c r="AH172" s="7">
        <f>COUNTIF($AH$2:$AR$170,"医療機関名（かかりつけの歯科医療機関等）")</f>
        <v>90</v>
      </c>
      <c r="AI172" s="7">
        <f>COUNTIF($AH$2:$AR$170,"患者ＩＤ（歯科医療機関等で管理する患者ＩＤ）")</f>
        <v>41</v>
      </c>
      <c r="AJ172" s="7">
        <f>COUNTIF($AH$2:$AR$170,"歯科技工所名（歯科医療機関等から委託され入れ歯等を作製した歯科技工所）")</f>
        <v>5</v>
      </c>
      <c r="AK172" s="7">
        <f>COUNTIF($AH$2:$AR$170,"患者氏名（入れ歯の所有者氏名）")</f>
        <v>136</v>
      </c>
      <c r="AL172" s="7">
        <f>COUNTIF($AH$2:$AR$170,"製品シリアルナンバー（入れ歯毎に割り当てられる固有の番号）")</f>
        <v>15</v>
      </c>
      <c r="AM172" s="7">
        <f>COUNTIF($AH$2:$AR$170,"患者住所(市区町村まで）")</f>
        <v>86</v>
      </c>
      <c r="AN172" s="7">
        <f>COUNTIF($AH$2:$AR$170,"既往歴（これまでにかかったことのある疾患）")</f>
        <v>50</v>
      </c>
      <c r="AO172" s="7">
        <f>COUNTIF($AH$2:$AR$170,"入れ歯の材料（入れ歯に使われているプラスチックの材料名など）")</f>
        <v>6</v>
      </c>
      <c r="AP172" s="7">
        <f>COUNTIF($AH$2:$AR$170,"入れ歯の装着日（入れ歯が完成して本人にお渡しした日）")</f>
        <v>22</v>
      </c>
      <c r="AQ172" s="7">
        <f>COUNTIF($AH$2:$AR$170,"上記全て")</f>
        <v>8</v>
      </c>
      <c r="AR172" s="7">
        <f>COUNTIF($AH$2:$AR$170,"未回答")</f>
        <v>7</v>
      </c>
      <c r="AS172" s="7">
        <f>COUNTIF(AS$2:AS$170,"必要")</f>
        <v>96</v>
      </c>
      <c r="AT172" s="7">
        <f>COUNTIF(AT$2:AT$170,"全国的に広く導入すべきだと思う")</f>
        <v>40</v>
      </c>
      <c r="AV172" s="7">
        <f>COUNTIF($AV$2:$BD$170,"認知症の高齢者は増加する見込みであり、徘徊等での保護利用に役立つ")</f>
        <v>134</v>
      </c>
      <c r="AW172" s="7">
        <f>COUNTIF($AV$2:$BD$170,"RFIDタグ（ICチップ）には所有者の名前以外の情報が書き込める")</f>
        <v>46</v>
      </c>
      <c r="AX172" s="7">
        <f>COUNTIF($AV$2:$BD$170,"入れ歯に埋入することで、肌身離さず身につけるものに情報を保存できる")</f>
        <v>50</v>
      </c>
      <c r="AY172" s="7">
        <f>COUNTIF($AV$2:$BD$170,"施設等での入れ歯の管理が簡便になる")</f>
        <v>47</v>
      </c>
      <c r="AZ172" s="7">
        <f>COUNTIF($AV$2:$BD$170,"他施設（病院・医科・歯科・薬局等）との情報連携が図れる")</f>
        <v>44</v>
      </c>
      <c r="BA172" s="7">
        <f>COUNTIF($AV$2:$BD$170,"入れ歯を装着していても、義歯を外さずに情報を読み込める")</f>
        <v>38</v>
      </c>
      <c r="BB172" s="7">
        <f>COUNTIF($AV$2:$BD$170,"入れ歯の誤飲が疑われる場合、ハンドリーダー等で誤飲の有無が確認できる")</f>
        <v>41</v>
      </c>
      <c r="BC172" s="7">
        <f>COUNTIF($AV$2:$BD$170,"災害などの有事の際でも、入れ歯の所有者の特定に役立つ")</f>
        <v>121</v>
      </c>
      <c r="BD172" s="7">
        <f>COUNTIF($AV$2:$BD$170,"未回答")</f>
        <v>11</v>
      </c>
      <c r="BE172" s="7"/>
      <c r="BF172" s="7">
        <f>COUNTIF($BF$2:$BO$170,"入れ歯を所有・使用している利用者さんがほとんどいない")</f>
        <v>14</v>
      </c>
      <c r="BG172" s="7">
        <f>COUNTIF($BF$2:$BO$170,"入れ歯がなくなったり、所有者が分からなくなることが少ない")</f>
        <v>31</v>
      </c>
      <c r="BH172" s="7">
        <f>COUNTIF($BF$2:$BO$170,"入れ歯ケースや入れ歯本体への名入れ以上の利点を感じられない")</f>
        <v>16</v>
      </c>
      <c r="BI172" s="7">
        <f>COUNTIF($BF$2:$BO$170,"施設内では徘徊が少ない")</f>
        <v>14</v>
      </c>
      <c r="BJ172" s="7">
        <f>COUNTIF($BF$2:$BO$170,"利用者さん及びそのご家族の理解が得られそうにない")</f>
        <v>25</v>
      </c>
      <c r="BK172" s="7">
        <f>COUNTIF($BF$2:$BO$170,"使用方法のイメージがしにくい")</f>
        <v>33</v>
      </c>
      <c r="BL172" s="7">
        <f>COUNTIF($BF$2:$BO$170,"ＩＣリーダなどへの設備導入が必要（コストがかかる）")</f>
        <v>106</v>
      </c>
      <c r="BM172" s="7">
        <f>COUNTIF($BF$2:$BO$170,"長期経過による生体への影響や安定への不安")</f>
        <v>42</v>
      </c>
      <c r="BN172" s="7">
        <f>COUNTIF($BF$2:$BO$170,"入れ歯で所有者が特定できることの認知度が低い")</f>
        <v>60</v>
      </c>
      <c r="BO172" s="7">
        <f>COUNTIF($BF$2:$BO$170,"未回答")</f>
        <v>17</v>
      </c>
    </row>
    <row r="173" spans="1:68" s="7" customFormat="1">
      <c r="A173" s="11" t="s">
        <v>768</v>
      </c>
      <c r="B173" s="7">
        <f>COUNTIF(B$2:B$170,"1")</f>
        <v>23</v>
      </c>
      <c r="D173" s="11" t="s">
        <v>297</v>
      </c>
      <c r="E173" s="7">
        <f>COUNTIF(E$2:F$170,"特別養護老人ホーム")</f>
        <v>7</v>
      </c>
      <c r="F173"/>
      <c r="G173" s="7">
        <f>COUNTIF(G$2:G$170,"3年以上5年未満")</f>
        <v>14</v>
      </c>
      <c r="H173"/>
      <c r="I173"/>
      <c r="J173" s="7">
        <f>COUNTIF(J$2:J$170,"いいえ")</f>
        <v>8</v>
      </c>
      <c r="K173" s="7">
        <f>COUNTIF(K$2:K$170,"いいえ")</f>
        <v>12</v>
      </c>
      <c r="L173"/>
      <c r="M173" s="7">
        <f>COUNTIF(M$2:M$170,"利用者さんのご家族")</f>
        <v>14</v>
      </c>
      <c r="N173"/>
      <c r="O173"/>
      <c r="P173" s="7">
        <f>COUNTIF(P$2:P$170,"ない")</f>
        <v>77</v>
      </c>
      <c r="Q173"/>
      <c r="R173" s="7">
        <f>COUNTIF(R$2:R$170,"思わない")</f>
        <v>18</v>
      </c>
      <c r="S173" s="7">
        <f>COUNTIF(S$2:S$170,"ない")</f>
        <v>145</v>
      </c>
      <c r="T173" s="7">
        <f>COUNTIF(T$2:T$170,"いない")</f>
        <v>71</v>
      </c>
      <c r="U173" s="7">
        <f>COUNTIF(U$2:U$170,"３−６時間")</f>
        <v>30</v>
      </c>
      <c r="V173"/>
      <c r="W173" s="7">
        <f>COUNTIF(W$2:W$170,"知らない")</f>
        <v>104</v>
      </c>
      <c r="X173" s="7">
        <f>COUNTIF(X$2:X$170,"知らない")</f>
        <v>156</v>
      </c>
      <c r="Y173" s="7">
        <f>COUNTIF(Y$2:Y$170,"ない")</f>
        <v>165</v>
      </c>
      <c r="Z173"/>
      <c r="AA173" s="7">
        <f>COUNTIF(AA$2:AA$170,"直接刻印（歯科用エンジン・レーザー等）*2")</f>
        <v>33</v>
      </c>
      <c r="AB173" s="7">
        <f>COUNTIF(AB$2:AB$170,"コード（バーコード・QRコード）*3")</f>
        <v>3</v>
      </c>
      <c r="AC173" s="7">
        <f>COUNTIF(AC$2:AC$170,"プレート埋入（金属・アクリル・レジン等）*4")</f>
        <v>19</v>
      </c>
      <c r="AD173" s="7">
        <f>COUNTIF(AD$2:AD$170,"その他（X線フィルム・歯科用蛍光材含有レジン埋入等）*5")</f>
        <v>2</v>
      </c>
      <c r="AE173" s="7">
        <f>COUNTIF(AE$2:AE$170,"どれも知らない")</f>
        <v>119</v>
      </c>
      <c r="AF173" s="7">
        <f>COUNTIF(AF$2:AF$170,"ない")</f>
        <v>138</v>
      </c>
      <c r="AG173"/>
      <c r="AH173" s="7">
        <f>COUNTIF(AH$2:AH$170,"医療機関名（かかりつけの歯科医療機関等）")</f>
        <v>90</v>
      </c>
      <c r="AI173" s="7">
        <f>COUNTIF(AI$2:AI$170,"患者ＩＤ（歯科医療機関等で管理する患者ＩＤ）")</f>
        <v>41</v>
      </c>
      <c r="AJ173" s="7">
        <f>COUNTIF(AJ$2:AJ$170,"歯科技工所名（歯科医療機関等から委託され入れ歯等を作製した歯科技工所）")</f>
        <v>5</v>
      </c>
      <c r="AK173" s="7">
        <f>COUNTIF(AK$2:AK$170,"患者氏名（入れ歯の所有者氏名）")</f>
        <v>136</v>
      </c>
      <c r="AL173" s="7">
        <f>COUNTIF(AL$2:AL$170,"製品シリアルナンバー（入れ歯毎に割り当てられる固有の番号）")</f>
        <v>15</v>
      </c>
      <c r="AM173" s="7">
        <f>COUNTIF(AM$2:AM$170,"患者住所(市区町村まで）")</f>
        <v>86</v>
      </c>
      <c r="AN173" s="7">
        <f>COUNTIF(AN$2:AN$170,"既往歴（これまでにかかったことのある疾患）")</f>
        <v>50</v>
      </c>
      <c r="AO173" s="7">
        <f>COUNTIF(AO$2:AO$170,"入れ歯の材料（入れ歯に使われているプラスチックの材料名など）")</f>
        <v>6</v>
      </c>
      <c r="AP173" s="7">
        <f>COUNTIF(AP$2:AP$170,"入れ歯の装着日（入れ歯が完成して本人にお渡しした日）")</f>
        <v>22</v>
      </c>
      <c r="AQ173" s="7">
        <f>COUNTIF(AQ$2:AQ$170,"上記全て")</f>
        <v>8</v>
      </c>
      <c r="AR173" s="7">
        <f>COUNTIF(AR$2:AR$170,"未回答")</f>
        <v>7</v>
      </c>
      <c r="AS173" s="7">
        <f>COUNTIF(AS$2:AS$170,"不要")</f>
        <v>68</v>
      </c>
      <c r="AT173" s="7">
        <f>COUNTIF(AT$2:AT$170,"利用者さんの希望があれば導入すべきだと思う")</f>
        <v>103</v>
      </c>
      <c r="AV173" s="7">
        <f>COUNTIF(AV$2:AV$170,"認知症の高齢者は増加する見込みであり、徘徊等での保護利用に役立つ")</f>
        <v>134</v>
      </c>
      <c r="AW173" s="7">
        <f>COUNTIF(AW$2:AW$170,"RFIDタグ（ICチップ）には所有者の名前以外の情報が書き込める")</f>
        <v>46</v>
      </c>
      <c r="AX173" s="7">
        <f>COUNTIF(AX$2:AX$170,"入れ歯に埋入することで、肌身離さず身につけるものに情報を保存できる")</f>
        <v>50</v>
      </c>
      <c r="AY173" s="7">
        <f>COUNTIF(AY$2:AY$170,"施設等での入れ歯の管理が簡便になる")</f>
        <v>47</v>
      </c>
      <c r="AZ173" s="7">
        <f>COUNTIF(AZ$2:AZ$170,"他施設（病院・医科・歯科・薬局等）との情報連携が図れる")</f>
        <v>44</v>
      </c>
      <c r="BA173" s="7">
        <f>COUNTIF(BA$2:BA$170,"入れ歯を装着していても、義歯を外さずに情報を読み込める")</f>
        <v>38</v>
      </c>
      <c r="BB173" s="7">
        <f>COUNTIF(BB$2:BB$170,"入れ歯の誤飲が疑われる場合、ハンドリーダー等で誤飲の有無が確認できる")</f>
        <v>41</v>
      </c>
      <c r="BC173" s="7">
        <f>COUNTIF(BC$2:BC$170,"災害などの有事の際でも、入れ歯の所有者の特定に役立つ")</f>
        <v>121</v>
      </c>
      <c r="BD173" s="7">
        <f>COUNTIF(BD$2:BD$170,"未回答")</f>
        <v>11</v>
      </c>
      <c r="BF173" s="7">
        <f>COUNTIF(BF$2:BF$170,"入れ歯を所有・使用している利用者さんがほとんどいない")</f>
        <v>14</v>
      </c>
      <c r="BG173" s="7">
        <f>COUNTIF(BG$2:BG$170,"入れ歯がなくなったり、所有者が分からなくなることが少ない")</f>
        <v>31</v>
      </c>
      <c r="BH173" s="7">
        <f>COUNTIF(BH$2:BH$170,"入れ歯ケースや入れ歯本体への名入れ以上の利点を感じられない")</f>
        <v>16</v>
      </c>
      <c r="BI173" s="7">
        <f>COUNTIF(BI$2:BI$170,"施設内では徘徊が少ない")</f>
        <v>14</v>
      </c>
      <c r="BJ173" s="7">
        <f>COUNTIF(BJ$2:BJ$170,"利用者さん及びそのご家族の理解が得られそうにない")</f>
        <v>25</v>
      </c>
      <c r="BK173" s="7">
        <f>COUNTIF(BK$2:BK$170,"使用方法のイメージがしにくい")</f>
        <v>33</v>
      </c>
      <c r="BL173" s="7">
        <f>COUNTIF(BL$2:BL$170,"ＩＣリーダなどへの設備導入が必要（コストがかかる）")</f>
        <v>106</v>
      </c>
      <c r="BM173" s="7">
        <f>COUNTIF(BM$2:BM$170,"長期経過による生体への影響や安定への不安")</f>
        <v>42</v>
      </c>
      <c r="BN173" s="7">
        <f>COUNTIF(BN$2:BN$170,"入れ歯で所有者が特定できることの認知度が低い")</f>
        <v>60</v>
      </c>
      <c r="BO173" s="7">
        <f>COUNTIF(BO$2:BO$170,"未回答")</f>
        <v>17</v>
      </c>
      <c r="BP173"/>
    </row>
    <row r="174" spans="1:68" s="7" customFormat="1">
      <c r="A174" s="11" t="s">
        <v>769</v>
      </c>
      <c r="B174" s="7">
        <f>COUNTIF(B$2:B$170,"2")</f>
        <v>73</v>
      </c>
      <c r="D174" s="11" t="s">
        <v>784</v>
      </c>
      <c r="E174" s="7">
        <f>COUNTIF(E$2:F$170,"介護療養型医療施設")</f>
        <v>1</v>
      </c>
      <c r="F174"/>
      <c r="G174" s="7">
        <f>COUNTIF(G$2:G$170,"5年以上10年未満")</f>
        <v>36</v>
      </c>
      <c r="H174"/>
      <c r="I174"/>
      <c r="J174" s="7">
        <f>COUNTIF(J$2:J$170,"未回答")</f>
        <v>1</v>
      </c>
      <c r="K174"/>
      <c r="L174"/>
      <c r="M174" s="7">
        <f>COUNTIF(M$2:M$170,"施設職員（介護士など）")</f>
        <v>38</v>
      </c>
      <c r="N174"/>
      <c r="O174"/>
      <c r="P174"/>
      <c r="Q174"/>
      <c r="R174"/>
      <c r="S174"/>
      <c r="T174" s="7">
        <f>COUNTIF(T$2:T$170,"わからない")</f>
        <v>4</v>
      </c>
      <c r="U174" s="7">
        <f>COUNTIF(U$2:U$170,"半日")</f>
        <v>20</v>
      </c>
      <c r="V174"/>
      <c r="W174"/>
      <c r="X174"/>
      <c r="Y174"/>
      <c r="Z174"/>
      <c r="AA174"/>
      <c r="AB174"/>
      <c r="AC174"/>
      <c r="AD174"/>
      <c r="AE174"/>
      <c r="AF174" s="7">
        <f>COUNTIF(AF$2:AF$170,"未回答")</f>
        <v>3</v>
      </c>
      <c r="AG174"/>
      <c r="AS174" s="7">
        <f>COUNTIF(AS$2:AS$170,"未回答")</f>
        <v>5</v>
      </c>
      <c r="AT174" s="7">
        <f>COUNTIF(AT$2:AT$170,"あまり必要性を感じない")</f>
        <v>19</v>
      </c>
      <c r="BP174"/>
    </row>
    <row r="175" spans="1:68" s="7" customFormat="1">
      <c r="A175" s="11" t="s">
        <v>770</v>
      </c>
      <c r="B175" s="7">
        <f>COUNTIF(B$2:B$170,"3")</f>
        <v>0</v>
      </c>
      <c r="D175" s="11" t="s">
        <v>785</v>
      </c>
      <c r="E175" s="7">
        <f>COUNTIF(E$2:F$170,"介護医療院")</f>
        <v>0</v>
      </c>
      <c r="F175"/>
      <c r="G175" s="7">
        <f>COUNTIF(G$2:G$170,"10年以上")</f>
        <v>111</v>
      </c>
      <c r="H175"/>
      <c r="I175"/>
      <c r="J175"/>
      <c r="K175"/>
      <c r="L175"/>
      <c r="M175" s="7">
        <f>COUNTIF(M$2:M$170,"わからない")</f>
        <v>4</v>
      </c>
      <c r="N175"/>
      <c r="O175"/>
      <c r="P175"/>
      <c r="Q175"/>
      <c r="R175"/>
      <c r="S175"/>
      <c r="T175" t="s">
        <v>884</v>
      </c>
      <c r="U175" s="7">
        <f>COUNTIF(U$2:U$170,"1日")</f>
        <v>5</v>
      </c>
      <c r="V175"/>
      <c r="W175"/>
      <c r="X175"/>
      <c r="Y175"/>
      <c r="Z175"/>
      <c r="AA175"/>
      <c r="AB175"/>
      <c r="AC175"/>
      <c r="AD175"/>
      <c r="AE175"/>
      <c r="AF175">
        <f>SUM(AF172:AF174)</f>
        <v>169</v>
      </c>
      <c r="AG175"/>
      <c r="AS175">
        <f>SUM(AS172:AS174)</f>
        <v>169</v>
      </c>
      <c r="AT175" s="7">
        <f>COUNTIF(AT$2:AT$170,"導入すべきではない")</f>
        <v>2</v>
      </c>
      <c r="BP175"/>
    </row>
    <row r="176" spans="1:68" s="7" customFormat="1">
      <c r="A176" s="11" t="s">
        <v>771</v>
      </c>
      <c r="B176" s="7">
        <f>COUNTIF(B$2:B$170,"4")</f>
        <v>11</v>
      </c>
      <c r="D176" s="11" t="s">
        <v>98</v>
      </c>
      <c r="E176" s="7">
        <f>COUNTIF(E$2:F$170,"介護付き有料老人ホーム")</f>
        <v>5</v>
      </c>
      <c r="F176"/>
      <c r="G176"/>
      <c r="H176"/>
      <c r="I176"/>
      <c r="J176"/>
      <c r="K176"/>
      <c r="L176"/>
      <c r="M176" t="s">
        <v>751</v>
      </c>
      <c r="N176"/>
      <c r="O176"/>
      <c r="P176"/>
      <c r="Q176"/>
      <c r="R176"/>
      <c r="S176"/>
      <c r="T176"/>
      <c r="U176" s="7">
        <f>COUNTIF(U$2:U$170,"1日以上")</f>
        <v>5</v>
      </c>
      <c r="V176"/>
      <c r="W176"/>
      <c r="X176"/>
      <c r="Y176"/>
      <c r="Z176"/>
      <c r="AA176"/>
      <c r="AB176"/>
      <c r="AC176"/>
      <c r="AD176"/>
      <c r="AE176"/>
      <c r="AF176"/>
      <c r="AG176"/>
      <c r="AS176"/>
      <c r="AT176" s="7">
        <f>COUNTIF(AT$2:AT$170,"未回答")</f>
        <v>4</v>
      </c>
      <c r="BP176"/>
    </row>
    <row r="177" spans="1:68" s="7" customFormat="1">
      <c r="A177" s="11" t="s">
        <v>772</v>
      </c>
      <c r="B177" s="7">
        <f>COUNTIF(B$2:B$170,"5")</f>
        <v>7</v>
      </c>
      <c r="D177" s="11" t="s">
        <v>106</v>
      </c>
      <c r="E177" s="7">
        <f>COUNTIF(E$2:F$170,"住宅型有料老人ホーム")</f>
        <v>21</v>
      </c>
      <c r="F177"/>
      <c r="G177">
        <f>SUM(G172:G175)</f>
        <v>169</v>
      </c>
      <c r="H177"/>
      <c r="I177"/>
      <c r="J177"/>
      <c r="K177"/>
      <c r="L177"/>
      <c r="M177" s="7" t="s">
        <v>752</v>
      </c>
      <c r="N177"/>
      <c r="O177"/>
      <c r="P177"/>
      <c r="Q177"/>
      <c r="R177"/>
      <c r="S177"/>
      <c r="T177"/>
      <c r="U177" s="7">
        <f>SUM(U172:U176)</f>
        <v>86</v>
      </c>
      <c r="V177"/>
      <c r="W177"/>
      <c r="X177"/>
      <c r="Y177"/>
      <c r="Z177"/>
      <c r="AA177"/>
      <c r="AB177"/>
      <c r="AC177"/>
      <c r="AD177"/>
      <c r="AE177"/>
      <c r="AF177"/>
      <c r="AG177"/>
      <c r="AS177"/>
      <c r="AT177" s="7">
        <f>COUNTIF(AT$2:AT$170,"実例を聞いたことがないため、わからない。")</f>
        <v>1</v>
      </c>
      <c r="BP177"/>
    </row>
    <row r="178" spans="1:68" s="7" customFormat="1">
      <c r="A178" s="11" t="s">
        <v>774</v>
      </c>
      <c r="B178" s="7">
        <f>COUNTIF(B$2:B$170,"6")</f>
        <v>26</v>
      </c>
      <c r="D178" s="11" t="s">
        <v>786</v>
      </c>
      <c r="E178" s="7">
        <f>COUNTIF(E$2:F$170,"グループホーム")</f>
        <v>0</v>
      </c>
      <c r="F178"/>
      <c r="G178"/>
      <c r="H178"/>
      <c r="I178"/>
      <c r="J178"/>
      <c r="K178"/>
      <c r="L178"/>
      <c r="M178"/>
      <c r="N178"/>
      <c r="O178"/>
      <c r="P178"/>
      <c r="Q178"/>
      <c r="R178"/>
      <c r="S178"/>
      <c r="T178"/>
      <c r="U178" s="7" t="s">
        <v>472</v>
      </c>
      <c r="V178"/>
      <c r="W178"/>
      <c r="X178"/>
      <c r="Y178"/>
      <c r="Z178"/>
      <c r="AA178"/>
      <c r="AB178"/>
      <c r="AC178"/>
      <c r="AD178"/>
      <c r="AE178"/>
      <c r="AF178"/>
      <c r="AG178"/>
      <c r="AS178"/>
      <c r="AT178">
        <f>SUM(AT172:AT177)</f>
        <v>169</v>
      </c>
      <c r="BP178"/>
    </row>
    <row r="179" spans="1:68" s="7" customFormat="1">
      <c r="A179" s="11" t="s">
        <v>776</v>
      </c>
      <c r="B179" s="7">
        <f>COUNTIF(B$2:B$170,"7")</f>
        <v>0</v>
      </c>
      <c r="D179" s="11" t="s">
        <v>31</v>
      </c>
      <c r="E179" s="7">
        <f>COUNTIF(E$2:F$170,"デイサービス・ショートステイ施設")</f>
        <v>68</v>
      </c>
      <c r="F179"/>
      <c r="G179"/>
      <c r="H179"/>
      <c r="I179"/>
      <c r="J179"/>
      <c r="K179"/>
      <c r="L179"/>
      <c r="M179"/>
      <c r="N179"/>
      <c r="O179"/>
      <c r="P179"/>
      <c r="Q179"/>
      <c r="R179"/>
      <c r="S179"/>
      <c r="T179"/>
      <c r="U179"/>
      <c r="V179"/>
      <c r="W179"/>
      <c r="X179"/>
      <c r="Y179"/>
      <c r="Z179"/>
      <c r="AA179"/>
      <c r="AB179"/>
      <c r="AC179"/>
      <c r="AD179"/>
      <c r="AE179"/>
      <c r="AF179"/>
      <c r="AG179"/>
      <c r="AS179"/>
      <c r="AT179"/>
      <c r="BP179"/>
    </row>
    <row r="180" spans="1:68" s="7" customFormat="1">
      <c r="A180" s="11" t="s">
        <v>959</v>
      </c>
      <c r="B180" s="7">
        <f>COUNTIF(B$2:B$170,"8")</f>
        <v>5</v>
      </c>
      <c r="D180" s="11" t="s">
        <v>57</v>
      </c>
      <c r="E180" s="7">
        <f>COUNTIF(E$2:F$170,"訪問サービス（ホームヘルプ）")</f>
        <v>34</v>
      </c>
      <c r="F180"/>
      <c r="G180"/>
      <c r="H180"/>
      <c r="I180"/>
      <c r="J180"/>
      <c r="K180"/>
      <c r="L180"/>
      <c r="M180"/>
      <c r="N180"/>
      <c r="O180"/>
      <c r="P180"/>
      <c r="Q180"/>
      <c r="R180"/>
      <c r="S180"/>
      <c r="T180"/>
      <c r="U180"/>
      <c r="V180"/>
      <c r="W180"/>
      <c r="X180"/>
      <c r="Y180"/>
      <c r="Z180"/>
      <c r="AA180"/>
      <c r="AB180"/>
      <c r="AC180"/>
      <c r="AD180"/>
      <c r="AE180"/>
      <c r="AF180"/>
      <c r="AG180"/>
      <c r="AS180"/>
      <c r="AT180"/>
      <c r="BP180"/>
    </row>
    <row r="181" spans="1:68" s="7" customFormat="1">
      <c r="A181" s="11" t="s">
        <v>960</v>
      </c>
      <c r="B181" s="7">
        <f>COUNTIF(B$2:B$170,"9")</f>
        <v>5</v>
      </c>
      <c r="C181" s="7" t="s">
        <v>874</v>
      </c>
      <c r="D181" s="11" t="s">
        <v>787</v>
      </c>
      <c r="E181">
        <v>7</v>
      </c>
      <c r="G181"/>
      <c r="H181"/>
      <c r="I181"/>
      <c r="J181"/>
      <c r="K181"/>
      <c r="L181"/>
      <c r="M181"/>
      <c r="N181"/>
      <c r="O181"/>
      <c r="P181"/>
      <c r="Q181"/>
      <c r="R181"/>
      <c r="S181"/>
      <c r="T181"/>
      <c r="U181"/>
      <c r="V181"/>
      <c r="W181"/>
      <c r="X181"/>
      <c r="Y181"/>
      <c r="Z181"/>
      <c r="AA181"/>
      <c r="AB181"/>
      <c r="AC181"/>
      <c r="AD181"/>
      <c r="AE181"/>
      <c r="AF181"/>
      <c r="AG181"/>
      <c r="AS181"/>
      <c r="AT181"/>
      <c r="BP181"/>
    </row>
    <row r="182" spans="1:68" s="7" customFormat="1">
      <c r="A182" s="11" t="s">
        <v>767</v>
      </c>
      <c r="B182" s="7">
        <f>COUNTIF(B$2:B$170,"10")</f>
        <v>10</v>
      </c>
      <c r="C182" s="7" t="s">
        <v>874</v>
      </c>
      <c r="D182" s="11" t="s">
        <v>226</v>
      </c>
      <c r="E182" s="7">
        <f>COUNTIF(E$2:F$170,"未回答")</f>
        <v>5</v>
      </c>
      <c r="F182"/>
      <c r="G182"/>
      <c r="H182"/>
      <c r="I182"/>
      <c r="J182"/>
      <c r="K182"/>
      <c r="L182"/>
      <c r="M182"/>
      <c r="N182"/>
      <c r="O182"/>
      <c r="P182"/>
      <c r="Q182"/>
      <c r="R182"/>
      <c r="S182"/>
      <c r="T182"/>
      <c r="U182"/>
      <c r="V182"/>
      <c r="W182"/>
      <c r="X182"/>
      <c r="Y182"/>
      <c r="Z182"/>
      <c r="AA182"/>
      <c r="AB182"/>
      <c r="AC182"/>
      <c r="AD182"/>
      <c r="AE182"/>
      <c r="AF182"/>
      <c r="AG182"/>
      <c r="AS182"/>
      <c r="AT182"/>
      <c r="BP182"/>
    </row>
    <row r="183" spans="1:68" s="7" customFormat="1">
      <c r="A183" s="11" t="s">
        <v>780</v>
      </c>
      <c r="B183" s="7">
        <f>COUNTIF(B$2:B$170,"11")</f>
        <v>4</v>
      </c>
      <c r="D183" s="11" t="s">
        <v>472</v>
      </c>
      <c r="E183">
        <v>3</v>
      </c>
      <c r="F183"/>
      <c r="G183"/>
      <c r="H183"/>
      <c r="I183"/>
      <c r="J183"/>
      <c r="K183"/>
      <c r="L183"/>
      <c r="M183"/>
      <c r="N183"/>
      <c r="O183"/>
      <c r="P183"/>
      <c r="Q183"/>
      <c r="R183"/>
      <c r="S183"/>
      <c r="T183"/>
      <c r="U183"/>
      <c r="V183"/>
      <c r="W183"/>
      <c r="X183"/>
      <c r="Y183"/>
      <c r="Z183"/>
      <c r="AA183"/>
      <c r="AB183"/>
      <c r="AC183"/>
      <c r="AD183"/>
      <c r="AE183"/>
      <c r="AF183"/>
      <c r="AG183"/>
      <c r="AS183"/>
      <c r="AT183"/>
      <c r="BP183"/>
    </row>
    <row r="184" spans="1:68" s="7" customFormat="1">
      <c r="A184" s="11" t="s">
        <v>781</v>
      </c>
      <c r="B184" s="7">
        <f>COUNTIF(B$2:B$170,"12")</f>
        <v>3</v>
      </c>
      <c r="D184" s="7" t="s">
        <v>875</v>
      </c>
      <c r="E184" s="7">
        <f>SUM(E172:E183)</f>
        <v>172</v>
      </c>
      <c r="F184"/>
      <c r="G184"/>
      <c r="H184"/>
      <c r="I184"/>
      <c r="J184"/>
      <c r="K184"/>
      <c r="L184"/>
      <c r="M184"/>
      <c r="N184"/>
      <c r="O184"/>
      <c r="P184"/>
      <c r="Q184"/>
      <c r="R184"/>
      <c r="S184"/>
      <c r="T184"/>
      <c r="U184"/>
      <c r="V184"/>
      <c r="W184"/>
      <c r="X184"/>
      <c r="Y184"/>
      <c r="Z184"/>
      <c r="AA184"/>
      <c r="AB184"/>
      <c r="AC184"/>
      <c r="AD184"/>
      <c r="AE184"/>
      <c r="AF184"/>
      <c r="AG184"/>
      <c r="AS184"/>
      <c r="AT184"/>
      <c r="BP184"/>
    </row>
    <row r="185" spans="1:68" s="7" customFormat="1">
      <c r="A185" s="11" t="s">
        <v>501</v>
      </c>
      <c r="B185" s="7">
        <f>COUNTIF(B$2:B$170, "13 ")</f>
        <v>2</v>
      </c>
      <c r="D185"/>
      <c r="F185"/>
      <c r="G185"/>
      <c r="H185"/>
      <c r="I185"/>
      <c r="J185"/>
      <c r="K185"/>
      <c r="L185"/>
      <c r="M185"/>
      <c r="N185"/>
      <c r="O185"/>
      <c r="P185"/>
      <c r="Q185"/>
      <c r="R185"/>
      <c r="S185"/>
      <c r="T185"/>
      <c r="U185"/>
      <c r="V185"/>
      <c r="W185"/>
      <c r="X185"/>
      <c r="Y185"/>
      <c r="Z185"/>
      <c r="AA185"/>
      <c r="AB185"/>
      <c r="AC185"/>
      <c r="AD185"/>
      <c r="AE185"/>
      <c r="AF185"/>
      <c r="AG185"/>
      <c r="AS185"/>
      <c r="AT185"/>
      <c r="BP185"/>
    </row>
    <row r="186" spans="1:68" s="7" customFormat="1">
      <c r="A186"/>
      <c r="B186">
        <f>SUM(B173:B185)</f>
        <v>169</v>
      </c>
      <c r="C186"/>
      <c r="D186"/>
      <c r="F186"/>
      <c r="G186"/>
      <c r="H186"/>
      <c r="I186"/>
      <c r="J186"/>
      <c r="K186"/>
      <c r="L186"/>
      <c r="M186"/>
      <c r="N186"/>
      <c r="O186"/>
      <c r="P186"/>
      <c r="Q186"/>
      <c r="R186"/>
      <c r="S186"/>
      <c r="T186"/>
      <c r="U186"/>
      <c r="V186"/>
      <c r="W186"/>
      <c r="X186"/>
      <c r="Y186"/>
      <c r="Z186"/>
      <c r="AA186"/>
      <c r="AB186"/>
      <c r="AC186"/>
      <c r="AD186"/>
      <c r="AE186"/>
      <c r="AF186"/>
      <c r="AG186"/>
      <c r="AS186"/>
      <c r="AT186"/>
      <c r="BP186"/>
    </row>
    <row r="187" spans="1:68" s="7" customFormat="1">
      <c r="A187"/>
      <c r="C187"/>
      <c r="D187"/>
      <c r="E187"/>
      <c r="F187"/>
      <c r="G187"/>
      <c r="H187"/>
      <c r="I187"/>
      <c r="J187"/>
      <c r="K187"/>
      <c r="L187"/>
      <c r="M187"/>
      <c r="N187"/>
      <c r="O187"/>
      <c r="P187"/>
      <c r="Q187"/>
      <c r="R187"/>
      <c r="S187"/>
      <c r="T187"/>
      <c r="U187"/>
      <c r="V187"/>
      <c r="W187"/>
      <c r="X187"/>
      <c r="Y187"/>
      <c r="Z187"/>
      <c r="AA187"/>
      <c r="AB187"/>
      <c r="AC187"/>
      <c r="AD187"/>
      <c r="AE187"/>
      <c r="AF187"/>
      <c r="AG187"/>
      <c r="AS187"/>
      <c r="AT187"/>
      <c r="BP187"/>
    </row>
    <row r="188" spans="1:68" s="7" customFormat="1">
      <c r="A188" s="11" t="s">
        <v>768</v>
      </c>
      <c r="B188" s="7" t="s">
        <v>861</v>
      </c>
      <c r="E188"/>
      <c r="F188"/>
      <c r="G188"/>
      <c r="H188"/>
      <c r="I188"/>
      <c r="J188"/>
      <c r="K188"/>
      <c r="L188"/>
      <c r="M188"/>
      <c r="N188"/>
      <c r="O188"/>
      <c r="P188"/>
      <c r="Q188"/>
      <c r="R188"/>
      <c r="S188"/>
      <c r="T188"/>
      <c r="U188"/>
      <c r="V188"/>
      <c r="W188"/>
      <c r="X188"/>
      <c r="Y188"/>
      <c r="Z188"/>
      <c r="AA188"/>
      <c r="AB188"/>
      <c r="AC188"/>
      <c r="AD188"/>
      <c r="AE188"/>
      <c r="AF188"/>
      <c r="AG188"/>
      <c r="AS188"/>
      <c r="AT188"/>
      <c r="BP188"/>
    </row>
    <row r="189" spans="1:68" s="7" customFormat="1">
      <c r="A189" s="11" t="s">
        <v>769</v>
      </c>
      <c r="B189" s="7" t="s">
        <v>862</v>
      </c>
      <c r="E189"/>
      <c r="F189"/>
      <c r="G189"/>
      <c r="H189"/>
      <c r="I189"/>
      <c r="J189"/>
      <c r="K189"/>
      <c r="L189"/>
      <c r="M189"/>
      <c r="N189"/>
      <c r="O189"/>
      <c r="P189"/>
      <c r="Q189"/>
      <c r="R189"/>
      <c r="S189"/>
      <c r="T189"/>
      <c r="U189"/>
      <c r="V189"/>
      <c r="W189"/>
      <c r="X189"/>
      <c r="Y189"/>
      <c r="Z189"/>
      <c r="AA189"/>
      <c r="AB189"/>
      <c r="AC189"/>
      <c r="AD189"/>
      <c r="AE189"/>
      <c r="AF189"/>
      <c r="AG189"/>
      <c r="AS189"/>
      <c r="AT189"/>
      <c r="BP189"/>
    </row>
    <row r="190" spans="1:68" s="7" customFormat="1">
      <c r="A190" s="11" t="s">
        <v>770</v>
      </c>
      <c r="B190" s="7" t="s">
        <v>863</v>
      </c>
      <c r="E190"/>
      <c r="F190"/>
      <c r="G190"/>
      <c r="H190"/>
      <c r="I190"/>
      <c r="J190"/>
      <c r="K190"/>
      <c r="L190"/>
      <c r="M190"/>
      <c r="N190"/>
      <c r="O190"/>
      <c r="P190"/>
      <c r="Q190"/>
      <c r="R190"/>
      <c r="S190"/>
      <c r="T190"/>
      <c r="U190"/>
      <c r="V190"/>
      <c r="W190"/>
      <c r="X190"/>
      <c r="Y190"/>
      <c r="Z190"/>
      <c r="AA190"/>
      <c r="AB190"/>
      <c r="AC190"/>
      <c r="AD190"/>
      <c r="AE190"/>
      <c r="AF190"/>
      <c r="AG190"/>
      <c r="AS190"/>
      <c r="AT190"/>
      <c r="BP190"/>
    </row>
    <row r="191" spans="1:68" s="7" customFormat="1">
      <c r="A191" s="11" t="s">
        <v>771</v>
      </c>
      <c r="B191" s="7" t="s">
        <v>864</v>
      </c>
      <c r="E191"/>
      <c r="F191"/>
      <c r="G191"/>
      <c r="H191"/>
      <c r="I191"/>
      <c r="J191"/>
      <c r="K191"/>
      <c r="L191"/>
      <c r="M191"/>
      <c r="N191"/>
      <c r="O191"/>
      <c r="P191"/>
      <c r="Q191"/>
      <c r="R191"/>
      <c r="S191"/>
      <c r="T191"/>
      <c r="U191"/>
      <c r="V191"/>
      <c r="W191"/>
      <c r="X191"/>
      <c r="Y191"/>
      <c r="Z191"/>
      <c r="AA191"/>
      <c r="AB191"/>
      <c r="AC191"/>
      <c r="AD191"/>
      <c r="AE191"/>
      <c r="AF191"/>
      <c r="AG191"/>
      <c r="AS191"/>
      <c r="AT191"/>
      <c r="BP191"/>
    </row>
    <row r="192" spans="1:68" s="7" customFormat="1">
      <c r="A192" s="11" t="s">
        <v>772</v>
      </c>
      <c r="B192" s="7" t="s">
        <v>865</v>
      </c>
      <c r="E192"/>
      <c r="F192"/>
      <c r="G192"/>
      <c r="H192"/>
      <c r="I192"/>
      <c r="J192"/>
      <c r="K192"/>
      <c r="L192"/>
      <c r="M192"/>
      <c r="N192"/>
      <c r="O192"/>
      <c r="P192"/>
      <c r="Q192"/>
      <c r="R192"/>
      <c r="S192"/>
      <c r="T192"/>
      <c r="U192"/>
      <c r="V192"/>
      <c r="W192"/>
      <c r="X192"/>
      <c r="Y192"/>
      <c r="Z192"/>
      <c r="AA192"/>
      <c r="AB192"/>
      <c r="AC192"/>
      <c r="AD192"/>
      <c r="AE192"/>
      <c r="AF192"/>
      <c r="AG192"/>
      <c r="AS192"/>
      <c r="AT192"/>
      <c r="BP192"/>
    </row>
    <row r="193" spans="1:68" s="7" customFormat="1">
      <c r="A193" s="11" t="s">
        <v>774</v>
      </c>
      <c r="B193" s="7" t="s">
        <v>866</v>
      </c>
      <c r="E193"/>
      <c r="F193"/>
      <c r="G193"/>
      <c r="H193"/>
      <c r="I193"/>
      <c r="J193"/>
      <c r="K193"/>
      <c r="L193"/>
      <c r="M193"/>
      <c r="N193"/>
      <c r="O193"/>
      <c r="P193"/>
      <c r="Q193"/>
      <c r="R193"/>
      <c r="S193"/>
      <c r="T193"/>
      <c r="U193"/>
      <c r="V193"/>
      <c r="W193"/>
      <c r="X193"/>
      <c r="Y193"/>
      <c r="Z193"/>
      <c r="AA193"/>
      <c r="AB193"/>
      <c r="AC193"/>
      <c r="AD193"/>
      <c r="AE193"/>
      <c r="AF193"/>
      <c r="AG193"/>
      <c r="AS193"/>
      <c r="AT193"/>
      <c r="BP193"/>
    </row>
    <row r="194" spans="1:68" s="7" customFormat="1">
      <c r="A194" s="11" t="s">
        <v>776</v>
      </c>
      <c r="B194" s="7" t="s">
        <v>867</v>
      </c>
      <c r="E194"/>
      <c r="F194"/>
      <c r="G194"/>
      <c r="H194"/>
      <c r="I194"/>
      <c r="J194"/>
      <c r="K194"/>
      <c r="L194"/>
      <c r="M194"/>
      <c r="N194"/>
      <c r="O194"/>
      <c r="P194"/>
      <c r="Q194"/>
      <c r="R194"/>
      <c r="S194"/>
      <c r="T194"/>
      <c r="U194"/>
      <c r="V194"/>
      <c r="W194"/>
      <c r="X194"/>
      <c r="Y194"/>
      <c r="Z194"/>
      <c r="AA194"/>
      <c r="AB194"/>
      <c r="AC194"/>
      <c r="AD194"/>
      <c r="AE194"/>
      <c r="AF194"/>
      <c r="AG194"/>
      <c r="AS194"/>
      <c r="AT194"/>
      <c r="BP194"/>
    </row>
    <row r="195" spans="1:68" s="7" customFormat="1">
      <c r="A195" s="11" t="s">
        <v>777</v>
      </c>
      <c r="B195" s="7" t="s">
        <v>868</v>
      </c>
      <c r="E195"/>
      <c r="F195"/>
      <c r="G195"/>
      <c r="H195"/>
      <c r="I195"/>
      <c r="J195"/>
      <c r="K195"/>
      <c r="L195"/>
      <c r="M195"/>
      <c r="N195"/>
      <c r="O195"/>
      <c r="P195"/>
      <c r="Q195"/>
      <c r="R195"/>
      <c r="S195"/>
      <c r="T195"/>
      <c r="U195"/>
      <c r="V195"/>
      <c r="W195"/>
      <c r="X195"/>
      <c r="Y195"/>
      <c r="Z195"/>
      <c r="AA195"/>
      <c r="AB195"/>
      <c r="AC195"/>
      <c r="AD195"/>
      <c r="AE195"/>
      <c r="AF195"/>
      <c r="AG195"/>
      <c r="AS195"/>
      <c r="AT195"/>
      <c r="BP195"/>
    </row>
    <row r="196" spans="1:68" s="7" customFormat="1">
      <c r="A196" s="11" t="s">
        <v>778</v>
      </c>
      <c r="B196" s="7" t="s">
        <v>869</v>
      </c>
      <c r="E196"/>
      <c r="F196"/>
      <c r="G196"/>
      <c r="H196"/>
      <c r="I196"/>
      <c r="J196"/>
      <c r="K196"/>
      <c r="L196"/>
      <c r="M196"/>
      <c r="N196"/>
      <c r="O196"/>
      <c r="P196"/>
      <c r="Q196"/>
      <c r="R196"/>
      <c r="S196"/>
      <c r="T196"/>
      <c r="U196"/>
      <c r="V196"/>
      <c r="W196"/>
      <c r="X196"/>
      <c r="Y196"/>
      <c r="Z196"/>
      <c r="AA196"/>
      <c r="AB196"/>
      <c r="AC196"/>
      <c r="AD196"/>
      <c r="AE196"/>
      <c r="AF196"/>
      <c r="AG196"/>
      <c r="AS196"/>
      <c r="AT196"/>
      <c r="BP196"/>
    </row>
    <row r="197" spans="1:68" s="7" customFormat="1">
      <c r="A197" s="11" t="s">
        <v>30</v>
      </c>
      <c r="B197" s="7" t="s">
        <v>870</v>
      </c>
      <c r="E197"/>
      <c r="F197"/>
      <c r="G197"/>
      <c r="H197"/>
      <c r="I197"/>
      <c r="J197"/>
      <c r="K197"/>
      <c r="L197"/>
      <c r="M197"/>
      <c r="N197"/>
      <c r="O197"/>
      <c r="P197"/>
      <c r="Q197"/>
      <c r="R197"/>
      <c r="S197"/>
      <c r="T197"/>
      <c r="U197"/>
      <c r="V197"/>
      <c r="W197"/>
      <c r="X197"/>
      <c r="Y197"/>
      <c r="Z197"/>
      <c r="AA197"/>
      <c r="AB197"/>
      <c r="AC197"/>
      <c r="AD197"/>
      <c r="AE197"/>
      <c r="AF197"/>
      <c r="AG197"/>
      <c r="AS197"/>
      <c r="AT197"/>
      <c r="BP197"/>
    </row>
    <row r="198" spans="1:68" s="7" customFormat="1">
      <c r="A198" s="11" t="s">
        <v>328</v>
      </c>
      <c r="B198" s="7" t="s">
        <v>871</v>
      </c>
      <c r="E198"/>
      <c r="F198"/>
      <c r="G198"/>
      <c r="H198"/>
      <c r="I198"/>
      <c r="J198"/>
      <c r="K198"/>
      <c r="L198"/>
      <c r="M198"/>
      <c r="N198"/>
      <c r="O198"/>
      <c r="P198"/>
      <c r="Q198"/>
      <c r="R198"/>
      <c r="S198"/>
      <c r="T198"/>
      <c r="U198"/>
      <c r="V198"/>
      <c r="W198"/>
      <c r="X198"/>
      <c r="Y198"/>
      <c r="Z198"/>
      <c r="AA198"/>
      <c r="AB198"/>
      <c r="AC198"/>
      <c r="AD198"/>
      <c r="AE198"/>
      <c r="AF198"/>
      <c r="AG198"/>
      <c r="AS198"/>
      <c r="AT198"/>
      <c r="BP198"/>
    </row>
    <row r="199" spans="1:68" s="7" customFormat="1">
      <c r="A199" s="11" t="s">
        <v>132</v>
      </c>
      <c r="B199" s="7" t="s">
        <v>872</v>
      </c>
      <c r="E199"/>
      <c r="F199"/>
      <c r="G199"/>
      <c r="H199"/>
      <c r="I199"/>
      <c r="J199"/>
      <c r="K199"/>
      <c r="L199"/>
      <c r="M199"/>
      <c r="N199"/>
      <c r="O199"/>
      <c r="P199"/>
      <c r="Q199"/>
      <c r="R199"/>
      <c r="S199"/>
      <c r="T199"/>
      <c r="U199"/>
      <c r="V199"/>
      <c r="W199"/>
      <c r="X199"/>
      <c r="Y199"/>
      <c r="Z199"/>
      <c r="AA199"/>
      <c r="AB199"/>
      <c r="AC199"/>
      <c r="AD199"/>
      <c r="AE199"/>
      <c r="AF199"/>
      <c r="AG199"/>
      <c r="AS199"/>
      <c r="AT199"/>
      <c r="BP199"/>
    </row>
    <row r="200" spans="1:68" s="7" customFormat="1">
      <c r="A200" s="11" t="s">
        <v>226</v>
      </c>
      <c r="B200" s="7" t="s">
        <v>873</v>
      </c>
      <c r="E200"/>
      <c r="F200"/>
      <c r="G200"/>
      <c r="H200"/>
      <c r="I200"/>
      <c r="J200"/>
      <c r="K200"/>
      <c r="L200"/>
      <c r="M200"/>
      <c r="N200"/>
      <c r="O200"/>
      <c r="P200"/>
      <c r="Q200"/>
      <c r="R200"/>
      <c r="S200"/>
      <c r="T200"/>
      <c r="U200"/>
      <c r="V200"/>
      <c r="W200"/>
      <c r="X200"/>
      <c r="Y200"/>
      <c r="Z200"/>
      <c r="AA200"/>
      <c r="AB200"/>
      <c r="AC200"/>
      <c r="AD200"/>
      <c r="AE200"/>
      <c r="AF200"/>
      <c r="AG200"/>
      <c r="AS200"/>
      <c r="AT200"/>
      <c r="BP200"/>
    </row>
    <row r="201" spans="1:68" s="7" customFormat="1">
      <c r="A201"/>
      <c r="B201"/>
      <c r="C201"/>
      <c r="D201"/>
      <c r="E201"/>
      <c r="F201"/>
      <c r="G201"/>
      <c r="H201"/>
      <c r="I201"/>
      <c r="J201"/>
      <c r="K201"/>
      <c r="L201"/>
      <c r="M201"/>
      <c r="N201"/>
      <c r="O201"/>
      <c r="P201"/>
      <c r="Q201"/>
      <c r="R201"/>
      <c r="S201"/>
      <c r="T201"/>
      <c r="U201"/>
      <c r="V201"/>
      <c r="W201"/>
      <c r="X201"/>
      <c r="Y201"/>
      <c r="Z201"/>
      <c r="AA201"/>
      <c r="AB201"/>
      <c r="AC201"/>
      <c r="AD201"/>
      <c r="AE201"/>
      <c r="AF201"/>
      <c r="AG201"/>
      <c r="AS201"/>
      <c r="AT201"/>
      <c r="BP201"/>
    </row>
    <row r="202" spans="1:68" s="7" customFormat="1">
      <c r="A202"/>
      <c r="B202"/>
      <c r="C202"/>
      <c r="D202"/>
      <c r="E202"/>
      <c r="F202"/>
      <c r="G202"/>
      <c r="H202"/>
      <c r="I202"/>
      <c r="J202"/>
      <c r="K202"/>
      <c r="L202"/>
      <c r="M202"/>
      <c r="N202"/>
      <c r="O202"/>
      <c r="P202"/>
      <c r="Q202"/>
      <c r="R202"/>
      <c r="S202"/>
      <c r="T202"/>
      <c r="U202"/>
      <c r="V202"/>
      <c r="W202"/>
      <c r="X202"/>
      <c r="Y202"/>
      <c r="Z202"/>
      <c r="AA202"/>
      <c r="AB202"/>
      <c r="AC202"/>
      <c r="AD202"/>
      <c r="AE202"/>
      <c r="AF202"/>
      <c r="AG202"/>
      <c r="AS202"/>
      <c r="AT202"/>
      <c r="BP202"/>
    </row>
    <row r="203" spans="1:68" s="7" customFormat="1">
      <c r="A203"/>
      <c r="B203"/>
      <c r="C203"/>
      <c r="D203"/>
      <c r="E203"/>
      <c r="F203"/>
      <c r="G203"/>
      <c r="H203"/>
      <c r="I203"/>
      <c r="J203"/>
      <c r="K203"/>
      <c r="L203"/>
      <c r="M203"/>
      <c r="N203"/>
      <c r="O203"/>
      <c r="P203"/>
      <c r="Q203"/>
      <c r="R203"/>
      <c r="S203"/>
      <c r="T203"/>
      <c r="U203"/>
      <c r="V203"/>
      <c r="W203"/>
      <c r="X203"/>
      <c r="Y203"/>
      <c r="Z203"/>
      <c r="AA203"/>
      <c r="AB203"/>
      <c r="AC203"/>
      <c r="AD203"/>
      <c r="AE203"/>
      <c r="AF203"/>
      <c r="AG203"/>
      <c r="AS203"/>
      <c r="AT203"/>
      <c r="BP203"/>
    </row>
    <row r="204" spans="1:68" s="7" customFormat="1">
      <c r="A204"/>
      <c r="B204"/>
      <c r="C204"/>
      <c r="D204"/>
      <c r="E204"/>
      <c r="F204"/>
      <c r="G204"/>
      <c r="H204"/>
      <c r="I204"/>
      <c r="J204"/>
      <c r="K204"/>
      <c r="L204"/>
      <c r="M204"/>
      <c r="N204"/>
      <c r="O204"/>
      <c r="P204"/>
      <c r="Q204"/>
      <c r="R204"/>
      <c r="S204"/>
      <c r="T204"/>
      <c r="U204"/>
      <c r="V204"/>
      <c r="W204"/>
      <c r="X204"/>
      <c r="Y204"/>
      <c r="Z204"/>
      <c r="AA204"/>
      <c r="AB204"/>
      <c r="AC204"/>
      <c r="AD204"/>
      <c r="AE204"/>
      <c r="AF204"/>
      <c r="AG204"/>
      <c r="AS204"/>
      <c r="AT204"/>
      <c r="BP204"/>
    </row>
    <row r="205" spans="1:68" s="7" customFormat="1">
      <c r="A205"/>
      <c r="B205"/>
      <c r="C205"/>
      <c r="D205"/>
      <c r="E205"/>
      <c r="F205"/>
      <c r="G205"/>
      <c r="H205"/>
      <c r="I205"/>
      <c r="J205"/>
      <c r="K205"/>
      <c r="L205"/>
      <c r="M205"/>
      <c r="N205"/>
      <c r="O205"/>
      <c r="P205"/>
      <c r="Q205"/>
      <c r="R205"/>
      <c r="S205"/>
      <c r="T205"/>
      <c r="U205"/>
      <c r="V205"/>
      <c r="W205"/>
      <c r="X205"/>
      <c r="Y205"/>
      <c r="Z205"/>
      <c r="AA205"/>
      <c r="AB205"/>
      <c r="AC205"/>
      <c r="AD205"/>
      <c r="AE205"/>
      <c r="AF205"/>
      <c r="AG205"/>
      <c r="AS205"/>
      <c r="AT205"/>
      <c r="BP205"/>
    </row>
    <row r="206" spans="1:68" s="7" customFormat="1">
      <c r="A206"/>
      <c r="B206"/>
      <c r="C206"/>
      <c r="D206"/>
      <c r="E206"/>
      <c r="F206"/>
      <c r="G206"/>
      <c r="H206"/>
      <c r="I206"/>
      <c r="J206"/>
      <c r="K206"/>
      <c r="L206"/>
      <c r="M206"/>
      <c r="N206"/>
      <c r="O206"/>
      <c r="P206"/>
      <c r="Q206"/>
      <c r="R206"/>
      <c r="S206"/>
      <c r="T206"/>
      <c r="U206"/>
      <c r="V206"/>
      <c r="W206"/>
      <c r="X206"/>
      <c r="Y206"/>
      <c r="Z206"/>
      <c r="AA206"/>
      <c r="AB206"/>
      <c r="AC206"/>
      <c r="AD206"/>
      <c r="AE206"/>
      <c r="AF206"/>
      <c r="AG206"/>
      <c r="AS206"/>
      <c r="AT206"/>
      <c r="BP206"/>
    </row>
    <row r="207" spans="1:68" s="7" customFormat="1">
      <c r="A207"/>
      <c r="B207"/>
      <c r="C207"/>
      <c r="D207"/>
      <c r="E207"/>
      <c r="F207"/>
      <c r="G207"/>
      <c r="H207"/>
      <c r="I207"/>
      <c r="J207"/>
      <c r="K207"/>
      <c r="L207"/>
      <c r="M207"/>
      <c r="N207"/>
      <c r="O207"/>
      <c r="P207"/>
      <c r="Q207"/>
      <c r="R207"/>
      <c r="S207"/>
      <c r="T207"/>
      <c r="U207"/>
      <c r="V207"/>
      <c r="W207"/>
      <c r="X207"/>
      <c r="Y207"/>
      <c r="Z207"/>
      <c r="AA207"/>
      <c r="AB207"/>
      <c r="AC207"/>
      <c r="AD207"/>
      <c r="AE207"/>
      <c r="AF207"/>
      <c r="AG207"/>
      <c r="AS207"/>
      <c r="AT207"/>
      <c r="BP207"/>
    </row>
    <row r="208" spans="1:68" s="7" customFormat="1">
      <c r="A208"/>
      <c r="B208"/>
      <c r="C208"/>
      <c r="D208"/>
      <c r="E208"/>
      <c r="F208"/>
      <c r="G208"/>
      <c r="H208"/>
      <c r="I208"/>
      <c r="J208"/>
      <c r="K208"/>
      <c r="L208"/>
      <c r="M208"/>
      <c r="N208"/>
      <c r="O208"/>
      <c r="P208"/>
      <c r="Q208"/>
      <c r="R208"/>
      <c r="S208"/>
      <c r="T208"/>
      <c r="U208"/>
      <c r="V208"/>
      <c r="W208"/>
      <c r="X208"/>
      <c r="Y208"/>
      <c r="Z208"/>
      <c r="AA208"/>
      <c r="AB208"/>
      <c r="AC208"/>
      <c r="AD208"/>
      <c r="AE208"/>
      <c r="AF208"/>
      <c r="AG208"/>
      <c r="AS208"/>
      <c r="AT208"/>
      <c r="BP208"/>
    </row>
    <row r="209" spans="1:68" s="7" customFormat="1">
      <c r="A209"/>
      <c r="B209"/>
      <c r="C209"/>
      <c r="D209"/>
      <c r="E209"/>
      <c r="F209"/>
      <c r="G209"/>
      <c r="H209"/>
      <c r="I209"/>
      <c r="J209"/>
      <c r="K209"/>
      <c r="L209"/>
      <c r="M209"/>
      <c r="N209"/>
      <c r="O209"/>
      <c r="P209"/>
      <c r="Q209"/>
      <c r="R209"/>
      <c r="S209"/>
      <c r="T209"/>
      <c r="U209"/>
      <c r="V209"/>
      <c r="W209"/>
      <c r="X209"/>
      <c r="Y209"/>
      <c r="Z209"/>
      <c r="AA209"/>
      <c r="AB209"/>
      <c r="AC209"/>
      <c r="AD209"/>
      <c r="AE209"/>
      <c r="AF209"/>
      <c r="AG209"/>
      <c r="AS209"/>
      <c r="AT209"/>
      <c r="BP209"/>
    </row>
    <row r="210" spans="1:68" s="7" customFormat="1">
      <c r="A210"/>
      <c r="B210"/>
      <c r="C210"/>
      <c r="D210"/>
      <c r="E210"/>
      <c r="F210"/>
      <c r="G210"/>
      <c r="H210"/>
      <c r="I210"/>
      <c r="J210"/>
      <c r="K210"/>
      <c r="L210"/>
      <c r="M210"/>
      <c r="N210"/>
      <c r="O210"/>
      <c r="P210"/>
      <c r="Q210"/>
      <c r="R210"/>
      <c r="S210"/>
      <c r="T210"/>
      <c r="U210"/>
      <c r="V210"/>
      <c r="W210"/>
      <c r="X210"/>
      <c r="Y210"/>
      <c r="Z210"/>
      <c r="AA210"/>
      <c r="AB210"/>
      <c r="AC210"/>
      <c r="AD210"/>
      <c r="AE210"/>
      <c r="AF210"/>
      <c r="AG210"/>
      <c r="AS210"/>
      <c r="AT210"/>
      <c r="BP210"/>
    </row>
    <row r="211" spans="1:68" s="7" customFormat="1">
      <c r="A211"/>
      <c r="B211"/>
      <c r="C211"/>
      <c r="D211"/>
      <c r="E211"/>
      <c r="F211"/>
      <c r="G211"/>
      <c r="H211"/>
      <c r="I211"/>
      <c r="J211"/>
      <c r="K211"/>
      <c r="L211"/>
      <c r="M211"/>
      <c r="N211"/>
      <c r="O211"/>
      <c r="P211"/>
      <c r="Q211"/>
      <c r="R211"/>
      <c r="S211"/>
      <c r="T211"/>
      <c r="U211"/>
      <c r="V211"/>
      <c r="W211"/>
      <c r="X211"/>
      <c r="Y211"/>
      <c r="Z211"/>
      <c r="AA211"/>
      <c r="AB211"/>
      <c r="AC211"/>
      <c r="AD211"/>
      <c r="AE211"/>
      <c r="AF211"/>
      <c r="AG211"/>
      <c r="AS211"/>
      <c r="AT211"/>
      <c r="BP211"/>
    </row>
    <row r="212" spans="1:68" s="7" customFormat="1">
      <c r="A212"/>
      <c r="B212"/>
      <c r="C212"/>
      <c r="D212"/>
      <c r="E212"/>
      <c r="F212"/>
      <c r="G212"/>
      <c r="H212"/>
      <c r="I212"/>
      <c r="J212"/>
      <c r="K212"/>
      <c r="L212"/>
      <c r="M212"/>
      <c r="N212"/>
      <c r="O212"/>
      <c r="P212"/>
      <c r="Q212"/>
      <c r="R212"/>
      <c r="S212"/>
      <c r="T212"/>
      <c r="U212"/>
      <c r="V212"/>
      <c r="W212"/>
      <c r="X212"/>
      <c r="Y212"/>
      <c r="Z212"/>
      <c r="AA212"/>
      <c r="AB212"/>
      <c r="AC212"/>
      <c r="AD212"/>
      <c r="AE212"/>
      <c r="AF212"/>
      <c r="AG212"/>
      <c r="AS212"/>
      <c r="AT212"/>
      <c r="BP212"/>
    </row>
    <row r="213" spans="1:68" s="7" customFormat="1">
      <c r="A213"/>
      <c r="B213"/>
      <c r="C213"/>
      <c r="D213"/>
      <c r="E213"/>
      <c r="F213"/>
      <c r="G213"/>
      <c r="H213"/>
      <c r="I213"/>
      <c r="J213"/>
      <c r="K213"/>
      <c r="L213"/>
      <c r="M213"/>
      <c r="N213"/>
      <c r="O213"/>
      <c r="P213"/>
      <c r="Q213"/>
      <c r="R213"/>
      <c r="S213"/>
      <c r="T213"/>
      <c r="U213"/>
      <c r="V213"/>
      <c r="W213"/>
      <c r="X213"/>
      <c r="Y213"/>
      <c r="Z213"/>
      <c r="AA213"/>
      <c r="AB213"/>
      <c r="AC213"/>
      <c r="AD213"/>
      <c r="AE213"/>
      <c r="AF213"/>
      <c r="AG213"/>
      <c r="AS213"/>
      <c r="AT213"/>
      <c r="BP213"/>
    </row>
    <row r="214" spans="1:68" s="7" customFormat="1">
      <c r="A214"/>
      <c r="B214"/>
      <c r="C214"/>
      <c r="D214"/>
      <c r="E214"/>
      <c r="F214"/>
      <c r="G214"/>
      <c r="H214"/>
      <c r="I214"/>
      <c r="J214"/>
      <c r="K214"/>
      <c r="L214"/>
      <c r="M214"/>
      <c r="N214"/>
      <c r="O214"/>
      <c r="P214"/>
      <c r="Q214"/>
      <c r="R214"/>
      <c r="S214"/>
      <c r="T214"/>
      <c r="U214"/>
      <c r="V214"/>
      <c r="W214"/>
      <c r="X214"/>
      <c r="Y214"/>
      <c r="Z214"/>
      <c r="AA214"/>
      <c r="AB214"/>
      <c r="AC214"/>
      <c r="AD214"/>
      <c r="AE214"/>
      <c r="AF214"/>
      <c r="AG214"/>
      <c r="AS214"/>
      <c r="AT214"/>
      <c r="BP214"/>
    </row>
    <row r="215" spans="1:68" s="7" customFormat="1">
      <c r="A215"/>
      <c r="B215"/>
      <c r="C215"/>
      <c r="D215"/>
      <c r="E215"/>
      <c r="F215"/>
      <c r="G215"/>
      <c r="H215"/>
      <c r="I215"/>
      <c r="J215"/>
      <c r="K215"/>
      <c r="L215"/>
      <c r="M215"/>
      <c r="N215"/>
      <c r="O215"/>
      <c r="P215"/>
      <c r="Q215"/>
      <c r="R215"/>
      <c r="S215"/>
      <c r="T215"/>
      <c r="U215"/>
      <c r="V215"/>
      <c r="W215"/>
      <c r="X215"/>
      <c r="Y215"/>
      <c r="Z215"/>
      <c r="AA215"/>
      <c r="AB215"/>
      <c r="AC215"/>
      <c r="AD215"/>
      <c r="AE215"/>
      <c r="AF215"/>
      <c r="AG215"/>
      <c r="AS215"/>
      <c r="AT215"/>
      <c r="BP215"/>
    </row>
    <row r="216" spans="1:68" s="7" customFormat="1">
      <c r="A216"/>
      <c r="B216"/>
      <c r="C216"/>
      <c r="D216"/>
      <c r="E216"/>
      <c r="F216"/>
      <c r="G216"/>
      <c r="H216"/>
      <c r="I216"/>
      <c r="J216"/>
      <c r="K216"/>
      <c r="L216"/>
      <c r="M216"/>
      <c r="N216"/>
      <c r="O216"/>
      <c r="P216"/>
      <c r="Q216"/>
      <c r="R216"/>
      <c r="S216"/>
      <c r="T216"/>
      <c r="U216"/>
      <c r="V216"/>
      <c r="W216"/>
      <c r="X216"/>
      <c r="Y216"/>
      <c r="Z216"/>
      <c r="AA216"/>
      <c r="AB216"/>
      <c r="AC216"/>
      <c r="AD216"/>
      <c r="AE216"/>
      <c r="AF216"/>
      <c r="AG216"/>
      <c r="AS216"/>
      <c r="AT216"/>
      <c r="BP216"/>
    </row>
    <row r="217" spans="1:68" s="7" customFormat="1">
      <c r="A217"/>
      <c r="B217"/>
      <c r="C217"/>
      <c r="D217"/>
      <c r="E217"/>
      <c r="F217"/>
      <c r="G217"/>
      <c r="H217"/>
      <c r="I217"/>
      <c r="J217"/>
      <c r="K217"/>
      <c r="L217"/>
      <c r="M217"/>
      <c r="N217"/>
      <c r="O217"/>
      <c r="P217"/>
      <c r="Q217"/>
      <c r="R217"/>
      <c r="S217"/>
      <c r="T217"/>
      <c r="U217"/>
      <c r="V217"/>
      <c r="W217"/>
      <c r="X217"/>
      <c r="Y217"/>
      <c r="Z217"/>
      <c r="AA217"/>
      <c r="AB217"/>
      <c r="AC217"/>
      <c r="AD217"/>
      <c r="AE217"/>
      <c r="AF217"/>
      <c r="AG217"/>
      <c r="AS217"/>
      <c r="AT217"/>
      <c r="BP217"/>
    </row>
    <row r="218" spans="1:68" s="7" customFormat="1">
      <c r="A218"/>
      <c r="B218"/>
      <c r="C218"/>
      <c r="D218"/>
      <c r="E218"/>
      <c r="F218"/>
      <c r="G218"/>
      <c r="H218"/>
      <c r="I218"/>
      <c r="J218"/>
      <c r="K218"/>
      <c r="L218"/>
      <c r="M218"/>
      <c r="N218"/>
      <c r="O218"/>
      <c r="P218"/>
      <c r="Q218"/>
      <c r="R218"/>
      <c r="S218"/>
      <c r="T218"/>
      <c r="U218"/>
      <c r="V218"/>
      <c r="W218"/>
      <c r="X218"/>
      <c r="Y218"/>
      <c r="Z218"/>
      <c r="AA218"/>
      <c r="AB218"/>
      <c r="AC218"/>
      <c r="AD218"/>
      <c r="AE218"/>
      <c r="AF218"/>
      <c r="AG218"/>
      <c r="AS218"/>
      <c r="AT218"/>
      <c r="BP218"/>
    </row>
    <row r="219" spans="1:68" s="7" customFormat="1">
      <c r="A219"/>
      <c r="B219"/>
      <c r="C219"/>
      <c r="D219"/>
      <c r="E219"/>
      <c r="F219"/>
      <c r="G219"/>
      <c r="H219"/>
      <c r="I219"/>
      <c r="J219"/>
      <c r="K219"/>
      <c r="L219"/>
      <c r="M219"/>
      <c r="N219"/>
      <c r="O219"/>
      <c r="P219"/>
      <c r="Q219"/>
      <c r="R219"/>
      <c r="S219"/>
      <c r="T219"/>
      <c r="U219"/>
      <c r="V219"/>
      <c r="W219"/>
      <c r="X219"/>
      <c r="Y219"/>
      <c r="Z219"/>
      <c r="AA219"/>
      <c r="AB219"/>
      <c r="AC219"/>
      <c r="AD219"/>
      <c r="AE219"/>
      <c r="AF219"/>
      <c r="AG219"/>
      <c r="AS219"/>
      <c r="AT219"/>
      <c r="BP219"/>
    </row>
    <row r="220" spans="1:68" s="7" customFormat="1">
      <c r="A220"/>
      <c r="B220"/>
      <c r="C220"/>
      <c r="D220"/>
      <c r="E220"/>
      <c r="F220"/>
      <c r="G220"/>
      <c r="H220"/>
      <c r="I220"/>
      <c r="J220"/>
      <c r="K220"/>
      <c r="L220"/>
      <c r="M220"/>
      <c r="N220"/>
      <c r="O220"/>
      <c r="P220"/>
      <c r="Q220"/>
      <c r="R220"/>
      <c r="S220"/>
      <c r="T220"/>
      <c r="U220"/>
      <c r="V220"/>
      <c r="W220"/>
      <c r="X220"/>
      <c r="Y220"/>
      <c r="Z220"/>
      <c r="AA220"/>
      <c r="AB220"/>
      <c r="AC220"/>
      <c r="AD220"/>
      <c r="AE220"/>
      <c r="AF220"/>
      <c r="AG220"/>
      <c r="AS220"/>
      <c r="AT220"/>
      <c r="BP220"/>
    </row>
    <row r="221" spans="1:68" s="7" customFormat="1">
      <c r="A221"/>
      <c r="B221"/>
      <c r="C221"/>
      <c r="D221"/>
      <c r="E221"/>
      <c r="F221"/>
      <c r="G221"/>
      <c r="H221"/>
      <c r="I221"/>
      <c r="J221"/>
      <c r="K221"/>
      <c r="L221"/>
      <c r="M221"/>
      <c r="N221"/>
      <c r="O221"/>
      <c r="P221"/>
      <c r="Q221"/>
      <c r="R221"/>
      <c r="S221"/>
      <c r="T221"/>
      <c r="U221"/>
      <c r="V221"/>
      <c r="W221"/>
      <c r="X221"/>
      <c r="Y221"/>
      <c r="Z221"/>
      <c r="AA221"/>
      <c r="AB221"/>
      <c r="AC221"/>
      <c r="AD221"/>
      <c r="AE221"/>
      <c r="AF221"/>
      <c r="AG221"/>
      <c r="AS221"/>
      <c r="AT221"/>
      <c r="BP221"/>
    </row>
    <row r="222" spans="1:68" s="7" customFormat="1">
      <c r="A222"/>
      <c r="B222"/>
      <c r="C222"/>
      <c r="D222"/>
      <c r="E222"/>
      <c r="F222"/>
      <c r="G222"/>
      <c r="H222"/>
      <c r="I222"/>
      <c r="J222"/>
      <c r="K222"/>
      <c r="L222"/>
      <c r="M222"/>
      <c r="N222"/>
      <c r="O222"/>
      <c r="P222"/>
      <c r="Q222"/>
      <c r="R222"/>
      <c r="S222"/>
      <c r="T222"/>
      <c r="U222"/>
      <c r="V222"/>
      <c r="W222"/>
      <c r="X222"/>
      <c r="Y222"/>
      <c r="Z222"/>
      <c r="AA222"/>
      <c r="AB222"/>
      <c r="AC222"/>
      <c r="AD222"/>
      <c r="AE222"/>
      <c r="AF222"/>
      <c r="AG222"/>
      <c r="AS222"/>
      <c r="AT222"/>
      <c r="BP222"/>
    </row>
    <row r="223" spans="1:68" s="7" customFormat="1">
      <c r="A223"/>
      <c r="B223"/>
      <c r="C223"/>
      <c r="D223"/>
      <c r="E223"/>
      <c r="F223"/>
      <c r="G223"/>
      <c r="H223"/>
      <c r="I223"/>
      <c r="J223"/>
      <c r="K223"/>
      <c r="L223"/>
      <c r="M223"/>
      <c r="N223"/>
      <c r="O223"/>
      <c r="P223"/>
      <c r="Q223"/>
      <c r="R223"/>
      <c r="S223"/>
      <c r="T223"/>
      <c r="U223"/>
      <c r="V223"/>
      <c r="W223"/>
      <c r="X223"/>
      <c r="Y223"/>
      <c r="Z223"/>
      <c r="AA223"/>
      <c r="AB223"/>
      <c r="AC223"/>
      <c r="AD223"/>
      <c r="AE223"/>
      <c r="AF223"/>
      <c r="AG223"/>
      <c r="AS223"/>
      <c r="AT223"/>
      <c r="BP223"/>
    </row>
    <row r="224" spans="1:68" s="7" customFormat="1">
      <c r="A224"/>
      <c r="B224"/>
      <c r="C224"/>
      <c r="D224"/>
      <c r="E224"/>
      <c r="F224"/>
      <c r="G224"/>
      <c r="H224"/>
      <c r="I224"/>
      <c r="J224"/>
      <c r="K224"/>
      <c r="L224"/>
      <c r="M224"/>
      <c r="N224"/>
      <c r="O224"/>
      <c r="P224"/>
      <c r="Q224"/>
      <c r="R224"/>
      <c r="S224"/>
      <c r="T224"/>
      <c r="U224"/>
      <c r="V224"/>
      <c r="W224"/>
      <c r="X224"/>
      <c r="Y224"/>
      <c r="Z224"/>
      <c r="AA224"/>
      <c r="AB224"/>
      <c r="AC224"/>
      <c r="AD224"/>
      <c r="AE224"/>
      <c r="AF224"/>
      <c r="AG224"/>
      <c r="AS224"/>
      <c r="AT224"/>
      <c r="BP224"/>
    </row>
    <row r="225" spans="1:68" s="7" customFormat="1">
      <c r="A225"/>
      <c r="B225"/>
      <c r="C225"/>
      <c r="D225"/>
      <c r="E225"/>
      <c r="F225"/>
      <c r="G225"/>
      <c r="H225"/>
      <c r="I225"/>
      <c r="J225"/>
      <c r="K225"/>
      <c r="L225"/>
      <c r="M225"/>
      <c r="N225"/>
      <c r="O225"/>
      <c r="P225"/>
      <c r="Q225"/>
      <c r="R225"/>
      <c r="S225"/>
      <c r="T225"/>
      <c r="U225"/>
      <c r="V225"/>
      <c r="W225"/>
      <c r="X225"/>
      <c r="Y225"/>
      <c r="Z225"/>
      <c r="AA225"/>
      <c r="AB225"/>
      <c r="AC225"/>
      <c r="AD225"/>
      <c r="AE225"/>
      <c r="AF225"/>
      <c r="AG225"/>
      <c r="AS225"/>
      <c r="AT225"/>
      <c r="BP225"/>
    </row>
    <row r="226" spans="1:68" s="7" customFormat="1">
      <c r="A226"/>
      <c r="B226"/>
      <c r="C226"/>
      <c r="D226"/>
      <c r="E226"/>
      <c r="F226"/>
      <c r="G226"/>
      <c r="H226"/>
      <c r="I226"/>
      <c r="J226"/>
      <c r="K226"/>
      <c r="L226"/>
      <c r="M226"/>
      <c r="N226"/>
      <c r="O226"/>
      <c r="P226"/>
      <c r="Q226"/>
      <c r="R226"/>
      <c r="S226"/>
      <c r="T226"/>
      <c r="U226"/>
      <c r="V226"/>
      <c r="W226"/>
      <c r="X226"/>
      <c r="Y226"/>
      <c r="Z226"/>
      <c r="AA226"/>
      <c r="AB226"/>
      <c r="AC226"/>
      <c r="AD226"/>
      <c r="AE226"/>
      <c r="AF226"/>
      <c r="AG226"/>
      <c r="AS226"/>
      <c r="AT226"/>
      <c r="BP226"/>
    </row>
    <row r="227" spans="1:68" s="7" customFormat="1">
      <c r="A227"/>
      <c r="B227"/>
      <c r="C227"/>
      <c r="D227"/>
      <c r="E227"/>
      <c r="F227"/>
      <c r="G227"/>
      <c r="H227"/>
      <c r="I227"/>
      <c r="J227"/>
      <c r="K227"/>
      <c r="L227"/>
      <c r="M227"/>
      <c r="N227"/>
      <c r="O227"/>
      <c r="P227"/>
      <c r="Q227"/>
      <c r="R227"/>
      <c r="S227"/>
      <c r="T227"/>
      <c r="U227"/>
      <c r="V227"/>
      <c r="W227"/>
      <c r="X227"/>
      <c r="Y227"/>
      <c r="Z227"/>
      <c r="AA227"/>
      <c r="AB227"/>
      <c r="AC227"/>
      <c r="AD227"/>
      <c r="AE227"/>
      <c r="AF227"/>
      <c r="AG227"/>
      <c r="AS227"/>
      <c r="AT227"/>
      <c r="BP227"/>
    </row>
    <row r="228" spans="1:68" s="7" customFormat="1">
      <c r="A228"/>
      <c r="B228"/>
      <c r="C228"/>
      <c r="D228"/>
      <c r="E228"/>
      <c r="F228"/>
      <c r="G228"/>
      <c r="H228"/>
      <c r="I228"/>
      <c r="J228"/>
      <c r="K228"/>
      <c r="L228"/>
      <c r="M228"/>
      <c r="N228"/>
      <c r="O228"/>
      <c r="P228"/>
      <c r="Q228"/>
      <c r="R228"/>
      <c r="S228"/>
      <c r="T228"/>
      <c r="U228"/>
      <c r="V228"/>
      <c r="W228"/>
      <c r="X228"/>
      <c r="Y228"/>
      <c r="Z228"/>
      <c r="AA228"/>
      <c r="AB228"/>
      <c r="AC228"/>
      <c r="AD228"/>
      <c r="AE228"/>
      <c r="AF228"/>
      <c r="AG228"/>
      <c r="AS228"/>
      <c r="AT228"/>
      <c r="BP228"/>
    </row>
    <row r="229" spans="1:68" s="7" customFormat="1">
      <c r="A229"/>
      <c r="B229"/>
      <c r="C229"/>
      <c r="D229"/>
      <c r="E229"/>
      <c r="F229"/>
      <c r="G229"/>
      <c r="H229"/>
      <c r="I229"/>
      <c r="J229"/>
      <c r="K229"/>
      <c r="L229"/>
      <c r="M229"/>
      <c r="N229"/>
      <c r="O229"/>
      <c r="P229"/>
      <c r="Q229"/>
      <c r="R229"/>
      <c r="S229"/>
      <c r="T229"/>
      <c r="U229"/>
      <c r="V229"/>
      <c r="W229"/>
      <c r="X229"/>
      <c r="Y229"/>
      <c r="Z229"/>
      <c r="AA229"/>
      <c r="AB229"/>
      <c r="AC229"/>
      <c r="AD229"/>
      <c r="AE229"/>
      <c r="AF229"/>
      <c r="AG229"/>
      <c r="AS229"/>
      <c r="AT229"/>
      <c r="BP229"/>
    </row>
    <row r="230" spans="1:68" s="7" customFormat="1">
      <c r="A230"/>
      <c r="B230"/>
      <c r="C230"/>
      <c r="D230"/>
      <c r="E230"/>
      <c r="F230"/>
      <c r="G230"/>
      <c r="H230"/>
      <c r="I230"/>
      <c r="J230"/>
      <c r="K230"/>
      <c r="L230"/>
      <c r="M230"/>
      <c r="N230"/>
      <c r="O230"/>
      <c r="P230"/>
      <c r="Q230"/>
      <c r="R230"/>
      <c r="S230"/>
      <c r="T230"/>
      <c r="U230"/>
      <c r="V230"/>
      <c r="W230"/>
      <c r="X230"/>
      <c r="Y230"/>
      <c r="Z230"/>
      <c r="AA230"/>
      <c r="AB230"/>
      <c r="AC230"/>
      <c r="AD230"/>
      <c r="AE230"/>
      <c r="AF230"/>
      <c r="AG230"/>
      <c r="AS230"/>
      <c r="AT230"/>
      <c r="BP230"/>
    </row>
    <row r="231" spans="1:68" s="7" customFormat="1">
      <c r="A231"/>
      <c r="B231"/>
      <c r="C231"/>
      <c r="D231"/>
      <c r="E231"/>
      <c r="F231"/>
      <c r="G231"/>
      <c r="H231"/>
      <c r="I231"/>
      <c r="J231"/>
      <c r="K231"/>
      <c r="L231"/>
      <c r="M231"/>
      <c r="N231"/>
      <c r="O231"/>
      <c r="P231"/>
      <c r="Q231"/>
      <c r="R231"/>
      <c r="S231"/>
      <c r="T231"/>
      <c r="U231"/>
      <c r="V231"/>
      <c r="W231"/>
      <c r="X231"/>
      <c r="Y231"/>
      <c r="Z231"/>
      <c r="AA231"/>
      <c r="AB231"/>
      <c r="AC231"/>
      <c r="AD231"/>
      <c r="AE231"/>
      <c r="AF231"/>
      <c r="AG231"/>
      <c r="AS231"/>
      <c r="AT231"/>
      <c r="BP231"/>
    </row>
    <row r="232" spans="1:68" s="7" customFormat="1">
      <c r="A232"/>
      <c r="B232"/>
      <c r="C232"/>
      <c r="D232"/>
      <c r="E232"/>
      <c r="F232"/>
      <c r="G232"/>
      <c r="H232"/>
      <c r="I232"/>
      <c r="J232"/>
      <c r="K232"/>
      <c r="L232"/>
      <c r="M232"/>
      <c r="N232"/>
      <c r="O232"/>
      <c r="P232"/>
      <c r="Q232"/>
      <c r="R232"/>
      <c r="S232"/>
      <c r="T232"/>
      <c r="U232"/>
      <c r="V232"/>
      <c r="W232"/>
      <c r="X232"/>
      <c r="Y232"/>
      <c r="Z232"/>
      <c r="AA232"/>
      <c r="AB232"/>
      <c r="AC232"/>
      <c r="AD232"/>
      <c r="AE232"/>
      <c r="AF232"/>
      <c r="AG232"/>
      <c r="AS232"/>
      <c r="AT232"/>
      <c r="BP232"/>
    </row>
    <row r="233" spans="1:68" s="7" customFormat="1">
      <c r="A233"/>
      <c r="B233"/>
      <c r="C233"/>
      <c r="D233"/>
      <c r="E233"/>
      <c r="F233"/>
      <c r="G233"/>
      <c r="H233"/>
      <c r="I233"/>
      <c r="J233"/>
      <c r="K233"/>
      <c r="L233"/>
      <c r="M233"/>
      <c r="N233"/>
      <c r="O233"/>
      <c r="P233"/>
      <c r="Q233"/>
      <c r="R233"/>
      <c r="S233"/>
      <c r="T233"/>
      <c r="U233"/>
      <c r="V233"/>
      <c r="W233"/>
      <c r="X233"/>
      <c r="Y233"/>
      <c r="Z233"/>
      <c r="AA233"/>
      <c r="AB233"/>
      <c r="AC233"/>
      <c r="AD233"/>
      <c r="AE233"/>
      <c r="AF233"/>
      <c r="AG233"/>
      <c r="AS233"/>
      <c r="AT233"/>
      <c r="BP233"/>
    </row>
    <row r="234" spans="1:68" s="7" customFormat="1">
      <c r="A234"/>
      <c r="B234"/>
      <c r="C234"/>
      <c r="D234"/>
      <c r="E234"/>
      <c r="F234"/>
      <c r="G234"/>
      <c r="H234"/>
      <c r="I234"/>
      <c r="J234"/>
      <c r="K234"/>
      <c r="L234"/>
      <c r="M234"/>
      <c r="N234"/>
      <c r="O234"/>
      <c r="P234"/>
      <c r="Q234"/>
      <c r="R234"/>
      <c r="S234"/>
      <c r="T234"/>
      <c r="U234"/>
      <c r="V234"/>
      <c r="W234"/>
      <c r="X234"/>
      <c r="Y234"/>
      <c r="Z234"/>
      <c r="AA234"/>
      <c r="AB234"/>
      <c r="AC234"/>
      <c r="AD234"/>
      <c r="AE234"/>
      <c r="AF234"/>
      <c r="AG234"/>
      <c r="AS234"/>
      <c r="AT234"/>
      <c r="BP234"/>
    </row>
    <row r="235" spans="1:68" s="7" customFormat="1">
      <c r="A235"/>
      <c r="B235"/>
      <c r="C235"/>
      <c r="D235"/>
      <c r="E235"/>
      <c r="F235"/>
      <c r="G235"/>
      <c r="H235"/>
      <c r="I235"/>
      <c r="J235"/>
      <c r="K235"/>
      <c r="L235"/>
      <c r="M235"/>
      <c r="N235"/>
      <c r="O235"/>
      <c r="P235"/>
      <c r="Q235"/>
      <c r="R235"/>
      <c r="S235"/>
      <c r="T235"/>
      <c r="U235"/>
      <c r="V235"/>
      <c r="W235"/>
      <c r="X235"/>
      <c r="Y235"/>
      <c r="Z235"/>
      <c r="AA235"/>
      <c r="AB235"/>
      <c r="AC235"/>
      <c r="AD235"/>
      <c r="AE235"/>
      <c r="AF235"/>
      <c r="AG235"/>
      <c r="AS235"/>
      <c r="AT235"/>
      <c r="BP235"/>
    </row>
    <row r="236" spans="1:68" s="7" customFormat="1">
      <c r="A236"/>
      <c r="B236"/>
      <c r="C236"/>
      <c r="D236"/>
      <c r="E236"/>
      <c r="F236"/>
      <c r="G236"/>
      <c r="H236"/>
      <c r="I236"/>
      <c r="J236"/>
      <c r="K236"/>
      <c r="L236"/>
      <c r="M236"/>
      <c r="N236"/>
      <c r="O236"/>
      <c r="P236"/>
      <c r="Q236"/>
      <c r="R236"/>
      <c r="S236"/>
      <c r="T236"/>
      <c r="U236"/>
      <c r="V236"/>
      <c r="W236"/>
      <c r="X236"/>
      <c r="Y236"/>
      <c r="Z236"/>
      <c r="AA236"/>
      <c r="AB236"/>
      <c r="AC236"/>
      <c r="AD236"/>
      <c r="AE236"/>
      <c r="AF236"/>
      <c r="AG236"/>
      <c r="AS236"/>
      <c r="AT236"/>
      <c r="BP236"/>
    </row>
    <row r="237" spans="1:68" s="7" customFormat="1">
      <c r="A237"/>
      <c r="B237"/>
      <c r="C237"/>
      <c r="D237"/>
      <c r="E237"/>
      <c r="F237"/>
      <c r="G237"/>
      <c r="H237"/>
      <c r="I237"/>
      <c r="J237"/>
      <c r="K237"/>
      <c r="L237"/>
      <c r="M237"/>
      <c r="N237"/>
      <c r="O237"/>
      <c r="P237"/>
      <c r="Q237"/>
      <c r="R237"/>
      <c r="S237"/>
      <c r="T237"/>
      <c r="U237"/>
      <c r="V237"/>
      <c r="W237"/>
      <c r="X237"/>
      <c r="Y237"/>
      <c r="Z237"/>
      <c r="AA237"/>
      <c r="AB237"/>
      <c r="AC237"/>
      <c r="AD237"/>
      <c r="AE237"/>
      <c r="AF237"/>
      <c r="AG237"/>
      <c r="AS237"/>
      <c r="AT237"/>
      <c r="BP237"/>
    </row>
    <row r="238" spans="1:68" s="7" customFormat="1">
      <c r="A238"/>
      <c r="B238"/>
      <c r="C238"/>
      <c r="D238"/>
      <c r="E238"/>
      <c r="F238"/>
      <c r="G238"/>
      <c r="H238"/>
      <c r="I238"/>
      <c r="J238"/>
      <c r="K238"/>
      <c r="L238"/>
      <c r="M238"/>
      <c r="N238"/>
      <c r="O238"/>
      <c r="P238"/>
      <c r="Q238"/>
      <c r="R238"/>
      <c r="S238"/>
      <c r="T238"/>
      <c r="U238"/>
      <c r="V238"/>
      <c r="W238"/>
      <c r="X238"/>
      <c r="Y238"/>
      <c r="Z238"/>
      <c r="AA238"/>
      <c r="AB238"/>
      <c r="AC238"/>
      <c r="AD238"/>
      <c r="AE238"/>
      <c r="AF238"/>
      <c r="AG238"/>
      <c r="AS238"/>
      <c r="AT238"/>
      <c r="BP238"/>
    </row>
    <row r="239" spans="1:68" s="7" customFormat="1">
      <c r="A239"/>
      <c r="B239"/>
      <c r="C239"/>
      <c r="D239"/>
      <c r="E239"/>
      <c r="F239"/>
      <c r="G239"/>
      <c r="H239"/>
      <c r="I239"/>
      <c r="J239"/>
      <c r="K239"/>
      <c r="L239"/>
      <c r="M239"/>
      <c r="N239"/>
      <c r="O239"/>
      <c r="P239"/>
      <c r="Q239"/>
      <c r="R239"/>
      <c r="S239"/>
      <c r="T239"/>
      <c r="U239"/>
      <c r="V239"/>
      <c r="W239"/>
      <c r="X239"/>
      <c r="Y239"/>
      <c r="Z239"/>
      <c r="AA239"/>
      <c r="AB239"/>
      <c r="AC239"/>
      <c r="AD239"/>
      <c r="AE239"/>
      <c r="AF239"/>
      <c r="AG239"/>
      <c r="AS239"/>
      <c r="AT239"/>
      <c r="BP239"/>
    </row>
    <row r="240" spans="1:68" s="7" customFormat="1">
      <c r="A240"/>
      <c r="B240"/>
      <c r="C240"/>
      <c r="D240"/>
      <c r="E240"/>
      <c r="F240"/>
      <c r="G240"/>
      <c r="H240"/>
      <c r="I240"/>
      <c r="J240"/>
      <c r="K240"/>
      <c r="L240"/>
      <c r="M240"/>
      <c r="N240"/>
      <c r="O240"/>
      <c r="P240"/>
      <c r="Q240"/>
      <c r="R240"/>
      <c r="S240"/>
      <c r="T240"/>
      <c r="U240"/>
      <c r="V240"/>
      <c r="W240"/>
      <c r="X240"/>
      <c r="Y240"/>
      <c r="Z240"/>
      <c r="AA240"/>
      <c r="AB240"/>
      <c r="AC240"/>
      <c r="AD240"/>
      <c r="AE240"/>
      <c r="AF240"/>
      <c r="AG240"/>
      <c r="AS240"/>
      <c r="AT240"/>
      <c r="BP240"/>
    </row>
    <row r="241" spans="1:68" s="7" customFormat="1">
      <c r="A241"/>
      <c r="B241"/>
      <c r="C241"/>
      <c r="D241"/>
      <c r="E241"/>
      <c r="F241"/>
      <c r="G241"/>
      <c r="H241"/>
      <c r="I241"/>
      <c r="J241"/>
      <c r="K241"/>
      <c r="L241"/>
      <c r="M241"/>
      <c r="N241"/>
      <c r="O241"/>
      <c r="P241"/>
      <c r="Q241"/>
      <c r="R241"/>
      <c r="S241"/>
      <c r="T241"/>
      <c r="U241"/>
      <c r="V241"/>
      <c r="W241"/>
      <c r="X241"/>
      <c r="Y241"/>
      <c r="Z241"/>
      <c r="AA241"/>
      <c r="AB241"/>
      <c r="AC241"/>
      <c r="AD241"/>
      <c r="AE241"/>
      <c r="AF241"/>
      <c r="AG241"/>
      <c r="AS241"/>
      <c r="AT241"/>
      <c r="BP241"/>
    </row>
    <row r="242" spans="1:68" s="7" customFormat="1">
      <c r="A242"/>
      <c r="B242"/>
      <c r="C242"/>
      <c r="D242"/>
      <c r="E242"/>
      <c r="F242"/>
      <c r="G242"/>
      <c r="H242"/>
      <c r="I242"/>
      <c r="J242"/>
      <c r="K242"/>
      <c r="L242"/>
      <c r="M242"/>
      <c r="N242"/>
      <c r="O242"/>
      <c r="P242"/>
      <c r="Q242"/>
      <c r="R242"/>
      <c r="S242"/>
      <c r="T242"/>
      <c r="U242"/>
      <c r="V242"/>
      <c r="W242"/>
      <c r="X242"/>
      <c r="Y242"/>
      <c r="Z242"/>
      <c r="AA242"/>
      <c r="AB242"/>
      <c r="AC242"/>
      <c r="AD242"/>
      <c r="AE242"/>
      <c r="AF242"/>
      <c r="AG242"/>
      <c r="AS242"/>
      <c r="AT242"/>
      <c r="BP242"/>
    </row>
    <row r="243" spans="1:68" s="7" customFormat="1">
      <c r="A243"/>
      <c r="B243"/>
      <c r="C243"/>
      <c r="D243"/>
      <c r="E243"/>
      <c r="F243"/>
      <c r="G243"/>
      <c r="H243"/>
      <c r="I243"/>
      <c r="J243"/>
      <c r="K243"/>
      <c r="L243"/>
      <c r="M243"/>
      <c r="N243"/>
      <c r="O243"/>
      <c r="P243"/>
      <c r="Q243"/>
      <c r="R243"/>
      <c r="S243"/>
      <c r="T243"/>
      <c r="U243"/>
      <c r="V243"/>
      <c r="W243"/>
      <c r="X243"/>
      <c r="Y243"/>
      <c r="Z243"/>
      <c r="AA243"/>
      <c r="AB243"/>
      <c r="AC243"/>
      <c r="AD243"/>
      <c r="AE243"/>
      <c r="AF243"/>
      <c r="AG243"/>
      <c r="AS243"/>
      <c r="AT243"/>
      <c r="BP243"/>
    </row>
    <row r="244" spans="1:68" s="7" customFormat="1">
      <c r="A244"/>
      <c r="B244"/>
      <c r="C244"/>
      <c r="D244"/>
      <c r="E244"/>
      <c r="F244"/>
      <c r="G244"/>
      <c r="H244"/>
      <c r="I244"/>
      <c r="J244"/>
      <c r="K244"/>
      <c r="L244"/>
      <c r="M244"/>
      <c r="N244"/>
      <c r="O244"/>
      <c r="P244"/>
      <c r="Q244"/>
      <c r="R244"/>
      <c r="S244"/>
      <c r="T244"/>
      <c r="U244"/>
      <c r="V244"/>
      <c r="W244"/>
      <c r="X244"/>
      <c r="Y244"/>
      <c r="Z244"/>
      <c r="AA244"/>
      <c r="AB244"/>
      <c r="AC244"/>
      <c r="AD244"/>
      <c r="AE244"/>
      <c r="AF244"/>
      <c r="AG244"/>
      <c r="AS244"/>
      <c r="AT244"/>
      <c r="BP244"/>
    </row>
    <row r="245" spans="1:68" s="7" customFormat="1">
      <c r="A245"/>
      <c r="B245"/>
      <c r="C245"/>
      <c r="D245"/>
      <c r="E245"/>
      <c r="F245"/>
      <c r="G245"/>
      <c r="H245"/>
      <c r="I245"/>
      <c r="J245"/>
      <c r="K245"/>
      <c r="L245"/>
      <c r="M245"/>
      <c r="N245"/>
      <c r="O245"/>
      <c r="P245"/>
      <c r="Q245"/>
      <c r="R245"/>
      <c r="S245"/>
      <c r="T245"/>
      <c r="U245"/>
      <c r="V245"/>
      <c r="W245"/>
      <c r="X245"/>
      <c r="Y245"/>
      <c r="Z245"/>
      <c r="AA245"/>
      <c r="AB245"/>
      <c r="AC245"/>
      <c r="AD245"/>
      <c r="AE245"/>
      <c r="AF245"/>
      <c r="AG245"/>
      <c r="AS245"/>
      <c r="AT245"/>
      <c r="BP245"/>
    </row>
    <row r="246" spans="1:68" s="7" customFormat="1">
      <c r="A246"/>
      <c r="B246"/>
      <c r="C246"/>
      <c r="D246"/>
      <c r="E246"/>
      <c r="F246"/>
      <c r="G246"/>
      <c r="H246"/>
      <c r="I246"/>
      <c r="J246"/>
      <c r="K246"/>
      <c r="L246"/>
      <c r="M246"/>
      <c r="N246"/>
      <c r="O246"/>
      <c r="P246"/>
      <c r="Q246"/>
      <c r="R246"/>
      <c r="S246"/>
      <c r="T246"/>
      <c r="U246"/>
      <c r="V246"/>
      <c r="W246"/>
      <c r="X246"/>
      <c r="Y246"/>
      <c r="Z246"/>
      <c r="AA246"/>
      <c r="AB246"/>
      <c r="AC246"/>
      <c r="AD246"/>
      <c r="AE246"/>
      <c r="AF246"/>
      <c r="AG246"/>
      <c r="AS246"/>
      <c r="AT246"/>
      <c r="BP246"/>
    </row>
    <row r="247" spans="1:68" s="7" customFormat="1">
      <c r="A247"/>
      <c r="B247"/>
      <c r="C247"/>
      <c r="D247"/>
      <c r="E247"/>
      <c r="F247"/>
      <c r="G247"/>
      <c r="H247"/>
      <c r="I247"/>
      <c r="J247"/>
      <c r="K247"/>
      <c r="L247"/>
      <c r="M247"/>
      <c r="N247"/>
      <c r="O247"/>
      <c r="P247"/>
      <c r="Q247"/>
      <c r="R247"/>
      <c r="S247"/>
      <c r="T247"/>
      <c r="U247"/>
      <c r="V247"/>
      <c r="W247"/>
      <c r="X247"/>
      <c r="Y247"/>
      <c r="Z247"/>
      <c r="AA247"/>
      <c r="AB247"/>
      <c r="AC247"/>
      <c r="AD247"/>
      <c r="AE247"/>
      <c r="AF247"/>
      <c r="AG247"/>
      <c r="AS247"/>
      <c r="AT247"/>
      <c r="BP247"/>
    </row>
    <row r="248" spans="1:68" s="7" customFormat="1">
      <c r="A248"/>
      <c r="B248"/>
      <c r="C248"/>
      <c r="D248"/>
      <c r="E248"/>
      <c r="F248"/>
      <c r="G248"/>
      <c r="H248"/>
      <c r="I248"/>
      <c r="J248"/>
      <c r="K248"/>
      <c r="L248"/>
      <c r="M248"/>
      <c r="N248"/>
      <c r="O248"/>
      <c r="P248"/>
      <c r="Q248"/>
      <c r="R248"/>
      <c r="S248"/>
      <c r="T248"/>
      <c r="U248"/>
      <c r="V248"/>
      <c r="W248"/>
      <c r="X248"/>
      <c r="Y248"/>
      <c r="Z248"/>
      <c r="AA248"/>
      <c r="AB248"/>
      <c r="AC248"/>
      <c r="AD248"/>
      <c r="AE248"/>
      <c r="AF248"/>
      <c r="AG248"/>
      <c r="AS248"/>
      <c r="AT248"/>
      <c r="BP248"/>
    </row>
    <row r="249" spans="1:68" s="7" customFormat="1">
      <c r="A249"/>
      <c r="B249"/>
      <c r="C249"/>
      <c r="D249"/>
      <c r="E249"/>
      <c r="F249"/>
      <c r="G249"/>
      <c r="H249"/>
      <c r="I249"/>
      <c r="J249"/>
      <c r="K249"/>
      <c r="L249"/>
      <c r="M249"/>
      <c r="N249"/>
      <c r="O249"/>
      <c r="P249"/>
      <c r="Q249"/>
      <c r="R249"/>
      <c r="S249"/>
      <c r="T249"/>
      <c r="U249"/>
      <c r="V249"/>
      <c r="W249"/>
      <c r="X249"/>
      <c r="Y249"/>
      <c r="Z249"/>
      <c r="AA249"/>
      <c r="AB249"/>
      <c r="AC249"/>
      <c r="AD249"/>
      <c r="AE249"/>
      <c r="AF249"/>
      <c r="AG249"/>
      <c r="AS249"/>
      <c r="AT249"/>
      <c r="BP249"/>
    </row>
    <row r="250" spans="1:68" s="7" customFormat="1">
      <c r="A250"/>
      <c r="B250"/>
      <c r="C250"/>
      <c r="D250"/>
      <c r="E250"/>
      <c r="F250"/>
      <c r="G250"/>
      <c r="H250"/>
      <c r="I250"/>
      <c r="J250"/>
      <c r="K250"/>
      <c r="L250"/>
      <c r="M250"/>
      <c r="N250"/>
      <c r="O250"/>
      <c r="P250"/>
      <c r="Q250"/>
      <c r="R250"/>
      <c r="S250"/>
      <c r="T250"/>
      <c r="U250"/>
      <c r="V250"/>
      <c r="W250"/>
      <c r="X250"/>
      <c r="Y250"/>
      <c r="Z250"/>
      <c r="AA250"/>
      <c r="AB250"/>
      <c r="AC250"/>
      <c r="AD250"/>
      <c r="AE250"/>
      <c r="AF250"/>
      <c r="AG250"/>
      <c r="AS250"/>
      <c r="AT250"/>
      <c r="BP250"/>
    </row>
    <row r="251" spans="1:68" s="7" customFormat="1">
      <c r="A251"/>
      <c r="B251"/>
      <c r="C251"/>
      <c r="D251"/>
      <c r="E251"/>
      <c r="F251"/>
      <c r="G251"/>
      <c r="H251"/>
      <c r="I251"/>
      <c r="J251"/>
      <c r="K251"/>
      <c r="L251"/>
      <c r="M251"/>
      <c r="N251"/>
      <c r="O251"/>
      <c r="P251"/>
      <c r="Q251"/>
      <c r="R251"/>
      <c r="S251"/>
      <c r="T251"/>
      <c r="U251"/>
      <c r="V251"/>
      <c r="W251"/>
      <c r="X251"/>
      <c r="Y251"/>
      <c r="Z251"/>
      <c r="AA251"/>
      <c r="AB251"/>
      <c r="AC251"/>
      <c r="AD251"/>
      <c r="AE251"/>
      <c r="AF251"/>
      <c r="AG251"/>
      <c r="AS251"/>
      <c r="AT251"/>
      <c r="BP251"/>
    </row>
    <row r="252" spans="1:68" s="7" customFormat="1">
      <c r="A252"/>
      <c r="B252"/>
      <c r="C252"/>
      <c r="D252"/>
      <c r="E252"/>
      <c r="F252"/>
      <c r="G252"/>
      <c r="H252"/>
      <c r="I252"/>
      <c r="J252"/>
      <c r="K252"/>
      <c r="L252"/>
      <c r="M252"/>
      <c r="N252"/>
      <c r="O252"/>
      <c r="P252"/>
      <c r="Q252"/>
      <c r="R252"/>
      <c r="S252"/>
      <c r="T252"/>
      <c r="U252"/>
      <c r="V252"/>
      <c r="W252"/>
      <c r="X252"/>
      <c r="Y252"/>
      <c r="Z252"/>
      <c r="AA252"/>
      <c r="AB252"/>
      <c r="AC252"/>
      <c r="AD252"/>
      <c r="AE252"/>
      <c r="AF252"/>
      <c r="AG252"/>
      <c r="AS252"/>
      <c r="AT252"/>
      <c r="BP252"/>
    </row>
    <row r="253" spans="1:68" s="7" customFormat="1">
      <c r="A253"/>
      <c r="B253"/>
      <c r="C253"/>
      <c r="D253"/>
      <c r="E253"/>
      <c r="F253"/>
      <c r="G253"/>
      <c r="H253"/>
      <c r="I253"/>
      <c r="J253"/>
      <c r="K253"/>
      <c r="L253"/>
      <c r="M253"/>
      <c r="N253"/>
      <c r="O253"/>
      <c r="P253"/>
      <c r="Q253"/>
      <c r="R253"/>
      <c r="S253"/>
      <c r="T253"/>
      <c r="U253"/>
      <c r="V253"/>
      <c r="W253"/>
      <c r="X253"/>
      <c r="Y253"/>
      <c r="Z253"/>
      <c r="AA253"/>
      <c r="AB253"/>
      <c r="AC253"/>
      <c r="AD253"/>
      <c r="AE253"/>
      <c r="AF253"/>
      <c r="AG253"/>
      <c r="AS253"/>
      <c r="AT253"/>
      <c r="BP253"/>
    </row>
    <row r="254" spans="1:68" s="7" customFormat="1">
      <c r="A254"/>
      <c r="B254"/>
      <c r="C254"/>
      <c r="D254"/>
      <c r="E254"/>
      <c r="F254"/>
      <c r="G254"/>
      <c r="H254"/>
      <c r="I254"/>
      <c r="J254"/>
      <c r="K254"/>
      <c r="L254"/>
      <c r="M254"/>
      <c r="N254"/>
      <c r="O254"/>
      <c r="P254"/>
      <c r="Q254"/>
      <c r="R254"/>
      <c r="S254"/>
      <c r="T254"/>
      <c r="U254"/>
      <c r="V254"/>
      <c r="W254"/>
      <c r="X254"/>
      <c r="Y254"/>
      <c r="Z254"/>
      <c r="AA254"/>
      <c r="AB254"/>
      <c r="AC254"/>
      <c r="AD254"/>
      <c r="AE254"/>
      <c r="AF254"/>
      <c r="AG254"/>
      <c r="AS254"/>
      <c r="AT254"/>
      <c r="BP254"/>
    </row>
    <row r="255" spans="1:68" s="7" customFormat="1">
      <c r="A255"/>
      <c r="B255"/>
      <c r="C255"/>
      <c r="D255"/>
      <c r="E255"/>
      <c r="F255"/>
      <c r="G255"/>
      <c r="H255"/>
      <c r="I255"/>
      <c r="J255"/>
      <c r="K255"/>
      <c r="L255"/>
      <c r="M255"/>
      <c r="N255"/>
      <c r="O255"/>
      <c r="P255"/>
      <c r="Q255"/>
      <c r="R255"/>
      <c r="S255"/>
      <c r="T255"/>
      <c r="U255"/>
      <c r="V255"/>
      <c r="W255"/>
      <c r="X255"/>
      <c r="Y255"/>
      <c r="Z255"/>
      <c r="AA255"/>
      <c r="AB255"/>
      <c r="AC255"/>
      <c r="AD255"/>
      <c r="AE255"/>
      <c r="AF255"/>
      <c r="AG255"/>
      <c r="AS255"/>
      <c r="AT255"/>
      <c r="BP255"/>
    </row>
    <row r="256" spans="1:68" s="7" customFormat="1">
      <c r="A256"/>
      <c r="B256"/>
      <c r="C256"/>
      <c r="D256"/>
      <c r="E256"/>
      <c r="F256"/>
      <c r="G256"/>
      <c r="H256"/>
      <c r="I256"/>
      <c r="J256"/>
      <c r="K256"/>
      <c r="L256"/>
      <c r="M256"/>
      <c r="N256"/>
      <c r="O256"/>
      <c r="P256"/>
      <c r="Q256"/>
      <c r="R256"/>
      <c r="S256"/>
      <c r="T256"/>
      <c r="U256"/>
      <c r="V256"/>
      <c r="W256"/>
      <c r="X256"/>
      <c r="Y256"/>
      <c r="Z256"/>
      <c r="AA256"/>
      <c r="AB256"/>
      <c r="AC256"/>
      <c r="AD256"/>
      <c r="AE256"/>
      <c r="AF256"/>
      <c r="AG256"/>
      <c r="AS256"/>
      <c r="AT256"/>
      <c r="BP256"/>
    </row>
    <row r="257" spans="1:68" s="7" customFormat="1">
      <c r="A257"/>
      <c r="B257"/>
      <c r="C257"/>
      <c r="D257"/>
      <c r="E257"/>
      <c r="F257"/>
      <c r="G257"/>
      <c r="H257"/>
      <c r="I257"/>
      <c r="J257"/>
      <c r="K257"/>
      <c r="L257"/>
      <c r="M257"/>
      <c r="N257"/>
      <c r="O257"/>
      <c r="P257"/>
      <c r="Q257"/>
      <c r="R257"/>
      <c r="S257"/>
      <c r="T257"/>
      <c r="U257"/>
      <c r="V257"/>
      <c r="W257"/>
      <c r="X257"/>
      <c r="Y257"/>
      <c r="Z257"/>
      <c r="AA257"/>
      <c r="AB257"/>
      <c r="AC257"/>
      <c r="AD257"/>
      <c r="AE257"/>
      <c r="AF257"/>
      <c r="AG257"/>
      <c r="AS257"/>
      <c r="AT257"/>
      <c r="BP257"/>
    </row>
    <row r="258" spans="1:68" s="7" customFormat="1">
      <c r="A258"/>
      <c r="B258"/>
      <c r="C258"/>
      <c r="D258"/>
      <c r="E258"/>
      <c r="F258"/>
      <c r="G258"/>
      <c r="H258"/>
      <c r="I258"/>
      <c r="J258"/>
      <c r="K258"/>
      <c r="L258"/>
      <c r="M258"/>
      <c r="N258"/>
      <c r="O258"/>
      <c r="P258"/>
      <c r="Q258"/>
      <c r="R258"/>
      <c r="S258"/>
      <c r="T258"/>
      <c r="U258"/>
      <c r="V258"/>
      <c r="W258"/>
      <c r="X258"/>
      <c r="Y258"/>
      <c r="Z258"/>
      <c r="AA258"/>
      <c r="AB258"/>
      <c r="AC258"/>
      <c r="AD258"/>
      <c r="AE258"/>
      <c r="AF258"/>
      <c r="AG258"/>
      <c r="AS258"/>
      <c r="AT258"/>
      <c r="BP258"/>
    </row>
    <row r="259" spans="1:68" s="7" customFormat="1">
      <c r="A259"/>
      <c r="B259"/>
      <c r="C259"/>
      <c r="D259"/>
      <c r="E259"/>
      <c r="F259"/>
      <c r="G259"/>
      <c r="H259"/>
      <c r="I259"/>
      <c r="J259"/>
      <c r="K259"/>
      <c r="L259"/>
      <c r="M259"/>
      <c r="N259"/>
      <c r="O259"/>
      <c r="P259"/>
      <c r="Q259"/>
      <c r="R259"/>
      <c r="S259"/>
      <c r="T259"/>
      <c r="U259"/>
      <c r="V259"/>
      <c r="W259"/>
      <c r="X259"/>
      <c r="Y259"/>
      <c r="Z259"/>
      <c r="AA259"/>
      <c r="AB259"/>
      <c r="AC259"/>
      <c r="AD259"/>
      <c r="AE259"/>
      <c r="AF259"/>
      <c r="AG259"/>
      <c r="AS259"/>
      <c r="AT259"/>
      <c r="BP259"/>
    </row>
    <row r="260" spans="1:68" s="7" customFormat="1">
      <c r="A260"/>
      <c r="B260"/>
      <c r="C260"/>
      <c r="D260"/>
      <c r="E260"/>
      <c r="F260"/>
      <c r="G260"/>
      <c r="H260"/>
      <c r="I260"/>
      <c r="J260"/>
      <c r="K260"/>
      <c r="L260"/>
      <c r="M260"/>
      <c r="N260"/>
      <c r="O260"/>
      <c r="P260"/>
      <c r="Q260"/>
      <c r="R260"/>
      <c r="S260"/>
      <c r="T260"/>
      <c r="U260"/>
      <c r="V260"/>
      <c r="W260"/>
      <c r="X260"/>
      <c r="Y260"/>
      <c r="Z260"/>
      <c r="AA260"/>
      <c r="AB260"/>
      <c r="AC260"/>
      <c r="AD260"/>
      <c r="AE260"/>
      <c r="AF260"/>
      <c r="AG260"/>
      <c r="AS260"/>
      <c r="AT260"/>
      <c r="BP260"/>
    </row>
    <row r="261" spans="1:68" s="7" customFormat="1">
      <c r="A261"/>
      <c r="B261"/>
      <c r="C261"/>
      <c r="D261"/>
      <c r="E261"/>
      <c r="F261"/>
      <c r="G261"/>
      <c r="H261"/>
      <c r="I261"/>
      <c r="J261"/>
      <c r="K261"/>
      <c r="L261"/>
      <c r="M261"/>
      <c r="N261"/>
      <c r="O261"/>
      <c r="P261"/>
      <c r="Q261"/>
      <c r="R261"/>
      <c r="S261"/>
      <c r="T261"/>
      <c r="U261"/>
      <c r="V261"/>
      <c r="W261"/>
      <c r="X261"/>
      <c r="Y261"/>
      <c r="Z261"/>
      <c r="AA261"/>
      <c r="AB261"/>
      <c r="AC261"/>
      <c r="AD261"/>
      <c r="AE261"/>
      <c r="AF261"/>
      <c r="AG261"/>
      <c r="AS261"/>
      <c r="AT261"/>
      <c r="BP261"/>
    </row>
    <row r="262" spans="1:68" s="7" customFormat="1">
      <c r="A262"/>
      <c r="B262"/>
      <c r="C262"/>
      <c r="D262"/>
      <c r="E262"/>
      <c r="F262"/>
      <c r="G262"/>
      <c r="H262"/>
      <c r="I262"/>
      <c r="J262"/>
      <c r="K262"/>
      <c r="L262"/>
      <c r="M262"/>
      <c r="N262"/>
      <c r="O262"/>
      <c r="P262"/>
      <c r="Q262"/>
      <c r="R262"/>
      <c r="S262"/>
      <c r="T262"/>
      <c r="U262"/>
      <c r="V262"/>
      <c r="W262"/>
      <c r="X262"/>
      <c r="Y262"/>
      <c r="Z262"/>
      <c r="AA262"/>
      <c r="AB262"/>
      <c r="AC262"/>
      <c r="AD262"/>
      <c r="AE262"/>
      <c r="AF262"/>
      <c r="AG262"/>
      <c r="AS262"/>
      <c r="AT262"/>
      <c r="BP262"/>
    </row>
    <row r="263" spans="1:68" s="7" customFormat="1">
      <c r="A263"/>
      <c r="B263"/>
      <c r="C263"/>
      <c r="D263"/>
      <c r="E263"/>
      <c r="F263"/>
      <c r="G263"/>
      <c r="H263"/>
      <c r="I263"/>
      <c r="J263"/>
      <c r="K263"/>
      <c r="L263"/>
      <c r="M263"/>
      <c r="N263"/>
      <c r="O263"/>
      <c r="P263"/>
      <c r="Q263"/>
      <c r="R263"/>
      <c r="S263"/>
      <c r="T263"/>
      <c r="U263"/>
      <c r="V263"/>
      <c r="W263"/>
      <c r="X263"/>
      <c r="Y263"/>
      <c r="Z263"/>
      <c r="AA263"/>
      <c r="AB263"/>
      <c r="AC263"/>
      <c r="AD263"/>
      <c r="AE263"/>
      <c r="AF263"/>
      <c r="AG263"/>
      <c r="AS263"/>
      <c r="AT263"/>
      <c r="BP263"/>
    </row>
    <row r="264" spans="1:68" s="7" customFormat="1">
      <c r="A264"/>
      <c r="B264"/>
      <c r="C264"/>
      <c r="D264"/>
      <c r="E264"/>
      <c r="F264"/>
      <c r="G264"/>
      <c r="H264"/>
      <c r="I264"/>
      <c r="J264"/>
      <c r="K264"/>
      <c r="L264"/>
      <c r="M264"/>
      <c r="N264"/>
      <c r="O264"/>
      <c r="P264"/>
      <c r="Q264"/>
      <c r="R264"/>
      <c r="S264"/>
      <c r="T264"/>
      <c r="U264"/>
      <c r="V264"/>
      <c r="W264"/>
      <c r="X264"/>
      <c r="Y264"/>
      <c r="Z264"/>
      <c r="AA264"/>
      <c r="AB264"/>
      <c r="AC264"/>
      <c r="AD264"/>
      <c r="AE264"/>
      <c r="AF264"/>
      <c r="AG264"/>
      <c r="AS264"/>
      <c r="AT264"/>
      <c r="BP264"/>
    </row>
    <row r="265" spans="1:68" s="7" customFormat="1">
      <c r="A265"/>
      <c r="B265"/>
      <c r="C265"/>
      <c r="D265"/>
      <c r="E265"/>
      <c r="F265"/>
      <c r="G265"/>
      <c r="H265"/>
      <c r="I265"/>
      <c r="J265"/>
      <c r="K265"/>
      <c r="L265"/>
      <c r="M265"/>
      <c r="N265"/>
      <c r="O265"/>
      <c r="P265"/>
      <c r="Q265"/>
      <c r="R265"/>
      <c r="S265"/>
      <c r="T265"/>
      <c r="U265"/>
      <c r="V265"/>
      <c r="W265"/>
      <c r="X265"/>
      <c r="Y265"/>
      <c r="Z265"/>
      <c r="AA265"/>
      <c r="AB265"/>
      <c r="AC265"/>
      <c r="AD265"/>
      <c r="AE265"/>
      <c r="AF265"/>
      <c r="AG265"/>
      <c r="AS265"/>
      <c r="AT265"/>
      <c r="BP265"/>
    </row>
    <row r="266" spans="1:68" s="7" customFormat="1">
      <c r="A266"/>
      <c r="B266"/>
      <c r="C266"/>
      <c r="D266"/>
      <c r="E266"/>
      <c r="F266"/>
      <c r="G266"/>
      <c r="H266"/>
      <c r="I266"/>
      <c r="J266"/>
      <c r="K266"/>
      <c r="L266"/>
      <c r="M266"/>
      <c r="N266"/>
      <c r="O266"/>
      <c r="P266"/>
      <c r="Q266"/>
      <c r="R266"/>
      <c r="S266"/>
      <c r="T266"/>
      <c r="U266"/>
      <c r="V266"/>
      <c r="W266"/>
      <c r="X266"/>
      <c r="Y266"/>
      <c r="Z266"/>
      <c r="AA266"/>
      <c r="AB266"/>
      <c r="AC266"/>
      <c r="AD266"/>
      <c r="AE266"/>
      <c r="AF266"/>
      <c r="AG266"/>
      <c r="AS266"/>
      <c r="AT266"/>
      <c r="BP266"/>
    </row>
    <row r="267" spans="1:68" s="7" customFormat="1">
      <c r="A267"/>
      <c r="B267"/>
      <c r="C267"/>
      <c r="D267"/>
      <c r="E267"/>
      <c r="F267"/>
      <c r="G267"/>
      <c r="H267"/>
      <c r="I267"/>
      <c r="J267"/>
      <c r="K267"/>
      <c r="L267"/>
      <c r="M267"/>
      <c r="N267"/>
      <c r="O267"/>
      <c r="P267"/>
      <c r="Q267"/>
      <c r="R267"/>
      <c r="S267"/>
      <c r="T267"/>
      <c r="U267"/>
      <c r="V267"/>
      <c r="W267"/>
      <c r="X267"/>
      <c r="Y267"/>
      <c r="Z267"/>
      <c r="AA267"/>
      <c r="AB267"/>
      <c r="AC267"/>
      <c r="AD267"/>
      <c r="AE267"/>
      <c r="AF267"/>
      <c r="AG267"/>
      <c r="AS267"/>
      <c r="AT267"/>
      <c r="BP267"/>
    </row>
    <row r="268" spans="1:68" s="7" customFormat="1">
      <c r="A268"/>
      <c r="B268"/>
      <c r="C268"/>
      <c r="D268"/>
      <c r="E268"/>
      <c r="F268"/>
      <c r="G268"/>
      <c r="H268"/>
      <c r="I268"/>
      <c r="J268"/>
      <c r="K268"/>
      <c r="L268"/>
      <c r="M268"/>
      <c r="N268"/>
      <c r="O268"/>
      <c r="P268"/>
      <c r="Q268"/>
      <c r="R268"/>
      <c r="S268"/>
      <c r="T268"/>
      <c r="U268"/>
      <c r="V268"/>
      <c r="W268"/>
      <c r="X268"/>
      <c r="Y268"/>
      <c r="Z268"/>
      <c r="AA268"/>
      <c r="AB268"/>
      <c r="AC268"/>
      <c r="AD268"/>
      <c r="AE268"/>
      <c r="AF268"/>
      <c r="AG268"/>
      <c r="AS268"/>
      <c r="AT268"/>
      <c r="BP268"/>
    </row>
    <row r="269" spans="1:68" s="7" customFormat="1">
      <c r="A269"/>
      <c r="B269"/>
      <c r="C269"/>
      <c r="D269"/>
      <c r="E269"/>
      <c r="F269"/>
      <c r="G269"/>
      <c r="H269"/>
      <c r="I269"/>
      <c r="J269"/>
      <c r="K269"/>
      <c r="L269"/>
      <c r="M269"/>
      <c r="N269"/>
      <c r="O269"/>
      <c r="P269"/>
      <c r="Q269"/>
      <c r="R269"/>
      <c r="S269"/>
      <c r="T269"/>
      <c r="U269"/>
      <c r="V269"/>
      <c r="W269"/>
      <c r="X269"/>
      <c r="Y269"/>
      <c r="Z269"/>
      <c r="AA269"/>
      <c r="AB269"/>
      <c r="AC269"/>
      <c r="AD269"/>
      <c r="AE269"/>
      <c r="AF269"/>
      <c r="AG269"/>
      <c r="AS269"/>
      <c r="AT269"/>
      <c r="BP269"/>
    </row>
    <row r="270" spans="1:68" s="7" customFormat="1">
      <c r="A270"/>
      <c r="B270"/>
      <c r="C270"/>
      <c r="D270"/>
      <c r="E270"/>
      <c r="F270"/>
      <c r="G270"/>
      <c r="H270"/>
      <c r="I270"/>
      <c r="J270"/>
      <c r="K270"/>
      <c r="L270"/>
      <c r="M270"/>
      <c r="N270"/>
      <c r="O270"/>
      <c r="P270"/>
      <c r="Q270"/>
      <c r="R270"/>
      <c r="S270"/>
      <c r="T270"/>
      <c r="U270"/>
      <c r="V270"/>
      <c r="W270"/>
      <c r="X270"/>
      <c r="Y270"/>
      <c r="Z270"/>
      <c r="AA270"/>
      <c r="AB270"/>
      <c r="AC270"/>
      <c r="AD270"/>
      <c r="AE270"/>
      <c r="AF270"/>
      <c r="AG270"/>
      <c r="AS270"/>
      <c r="AT270"/>
      <c r="BP270"/>
    </row>
    <row r="271" spans="1:68" s="7" customFormat="1">
      <c r="A271"/>
      <c r="B271"/>
      <c r="C271"/>
      <c r="D271"/>
      <c r="E271"/>
      <c r="F271"/>
      <c r="G271"/>
      <c r="H271"/>
      <c r="I271"/>
      <c r="J271"/>
      <c r="K271"/>
      <c r="L271"/>
      <c r="M271"/>
      <c r="N271"/>
      <c r="O271"/>
      <c r="P271"/>
      <c r="Q271"/>
      <c r="R271"/>
      <c r="S271"/>
      <c r="T271"/>
      <c r="U271"/>
      <c r="V271"/>
      <c r="W271"/>
      <c r="X271"/>
      <c r="Y271"/>
      <c r="Z271"/>
      <c r="AA271"/>
      <c r="AB271"/>
      <c r="AC271"/>
      <c r="AD271"/>
      <c r="AE271"/>
      <c r="AF271"/>
      <c r="AG271"/>
      <c r="AS271"/>
      <c r="AT271"/>
      <c r="BP271"/>
    </row>
    <row r="272" spans="1:68" s="7" customFormat="1">
      <c r="A272"/>
      <c r="B272"/>
      <c r="C272"/>
      <c r="D272"/>
      <c r="E272"/>
      <c r="F272"/>
      <c r="G272"/>
      <c r="H272"/>
      <c r="I272"/>
      <c r="J272"/>
      <c r="K272"/>
      <c r="L272"/>
      <c r="M272"/>
      <c r="N272"/>
      <c r="O272"/>
      <c r="P272"/>
      <c r="Q272"/>
      <c r="R272"/>
      <c r="S272"/>
      <c r="T272"/>
      <c r="U272"/>
      <c r="V272"/>
      <c r="W272"/>
      <c r="X272"/>
      <c r="Y272"/>
      <c r="Z272"/>
      <c r="AA272"/>
      <c r="AB272"/>
      <c r="AC272"/>
      <c r="AD272"/>
      <c r="AE272"/>
      <c r="AF272"/>
      <c r="AG272"/>
      <c r="AS272"/>
      <c r="AT272"/>
      <c r="BP272"/>
    </row>
    <row r="273" spans="1:68" s="7" customFormat="1">
      <c r="A273"/>
      <c r="B273"/>
      <c r="C273"/>
      <c r="D273"/>
      <c r="E273"/>
      <c r="F273"/>
      <c r="G273"/>
      <c r="H273"/>
      <c r="I273"/>
      <c r="J273"/>
      <c r="K273"/>
      <c r="L273"/>
      <c r="M273"/>
      <c r="N273"/>
      <c r="O273"/>
      <c r="P273"/>
      <c r="Q273"/>
      <c r="R273"/>
      <c r="S273"/>
      <c r="T273"/>
      <c r="U273"/>
      <c r="V273"/>
      <c r="W273"/>
      <c r="X273"/>
      <c r="Y273"/>
      <c r="Z273"/>
      <c r="AA273"/>
      <c r="AB273"/>
      <c r="AC273"/>
      <c r="AD273"/>
      <c r="AE273"/>
      <c r="AF273"/>
      <c r="AG273"/>
      <c r="AS273"/>
      <c r="AT273"/>
      <c r="BP273"/>
    </row>
    <row r="274" spans="1:68" s="7" customFormat="1">
      <c r="A274"/>
      <c r="B274"/>
      <c r="C274"/>
      <c r="D274"/>
      <c r="E274"/>
      <c r="F274"/>
      <c r="G274"/>
      <c r="H274"/>
      <c r="I274"/>
      <c r="J274"/>
      <c r="K274"/>
      <c r="L274"/>
      <c r="M274"/>
      <c r="N274"/>
      <c r="O274"/>
      <c r="P274"/>
      <c r="Q274"/>
      <c r="R274"/>
      <c r="S274"/>
      <c r="T274"/>
      <c r="U274"/>
      <c r="V274"/>
      <c r="W274"/>
      <c r="X274"/>
      <c r="Y274"/>
      <c r="Z274"/>
      <c r="AA274"/>
      <c r="AB274"/>
      <c r="AC274"/>
      <c r="AD274"/>
      <c r="AE274"/>
      <c r="AF274"/>
      <c r="AG274"/>
      <c r="AS274"/>
      <c r="AT274"/>
      <c r="BP274"/>
    </row>
    <row r="275" spans="1:68" s="7" customFormat="1">
      <c r="A275"/>
      <c r="B275"/>
      <c r="C275"/>
      <c r="D275"/>
      <c r="E275"/>
      <c r="F275"/>
      <c r="G275"/>
      <c r="H275"/>
      <c r="I275"/>
      <c r="J275"/>
      <c r="K275"/>
      <c r="L275"/>
      <c r="M275"/>
      <c r="N275"/>
      <c r="O275"/>
      <c r="P275"/>
      <c r="Q275"/>
      <c r="R275"/>
      <c r="S275"/>
      <c r="T275"/>
      <c r="U275"/>
      <c r="V275"/>
      <c r="W275"/>
      <c r="X275"/>
      <c r="Y275"/>
      <c r="Z275"/>
      <c r="AA275"/>
      <c r="AB275"/>
      <c r="AC275"/>
      <c r="AD275"/>
      <c r="AE275"/>
      <c r="AF275"/>
      <c r="AG275"/>
      <c r="AS275"/>
      <c r="AT275"/>
      <c r="BP275"/>
    </row>
    <row r="276" spans="1:68" s="7" customFormat="1">
      <c r="A276"/>
      <c r="B276"/>
      <c r="C276"/>
      <c r="D276"/>
      <c r="E276"/>
      <c r="F276"/>
      <c r="G276"/>
      <c r="H276"/>
      <c r="I276"/>
      <c r="J276"/>
      <c r="K276"/>
      <c r="L276"/>
      <c r="M276"/>
      <c r="N276"/>
      <c r="O276"/>
      <c r="P276"/>
      <c r="Q276"/>
      <c r="R276"/>
      <c r="S276"/>
      <c r="T276"/>
      <c r="U276"/>
      <c r="V276"/>
      <c r="W276"/>
      <c r="X276"/>
      <c r="Y276"/>
      <c r="Z276"/>
      <c r="AA276"/>
      <c r="AB276"/>
      <c r="AC276"/>
      <c r="AD276"/>
      <c r="AE276"/>
      <c r="AF276"/>
      <c r="AG276"/>
      <c r="AS276"/>
      <c r="AT276"/>
      <c r="BP276"/>
    </row>
    <row r="277" spans="1:68" s="7" customFormat="1">
      <c r="A277"/>
      <c r="B277"/>
      <c r="C277"/>
      <c r="D277"/>
      <c r="E277"/>
      <c r="F277"/>
      <c r="G277"/>
      <c r="H277"/>
      <c r="I277"/>
      <c r="J277"/>
      <c r="K277"/>
      <c r="L277"/>
      <c r="M277"/>
      <c r="N277"/>
      <c r="O277"/>
      <c r="P277"/>
      <c r="Q277"/>
      <c r="R277"/>
      <c r="S277"/>
      <c r="T277"/>
      <c r="U277"/>
      <c r="V277"/>
      <c r="W277"/>
      <c r="X277"/>
      <c r="Y277"/>
      <c r="Z277"/>
      <c r="AA277"/>
      <c r="AB277"/>
      <c r="AC277"/>
      <c r="AD277"/>
      <c r="AE277"/>
      <c r="AF277"/>
      <c r="AG277"/>
      <c r="AS277"/>
      <c r="AT277"/>
      <c r="BP277"/>
    </row>
    <row r="278" spans="1:68" s="7" customFormat="1">
      <c r="A278"/>
      <c r="B278"/>
      <c r="C278"/>
      <c r="D278"/>
      <c r="E278"/>
      <c r="F278"/>
      <c r="G278"/>
      <c r="H278"/>
      <c r="I278"/>
      <c r="J278"/>
      <c r="K278"/>
      <c r="L278"/>
      <c r="M278"/>
      <c r="N278"/>
      <c r="O278"/>
      <c r="P278"/>
      <c r="Q278"/>
      <c r="R278"/>
      <c r="S278"/>
      <c r="T278"/>
      <c r="U278"/>
      <c r="V278"/>
      <c r="W278"/>
      <c r="X278"/>
      <c r="Y278"/>
      <c r="Z278"/>
      <c r="AA278"/>
      <c r="AB278"/>
      <c r="AC278"/>
      <c r="AD278"/>
      <c r="AE278"/>
      <c r="AF278"/>
      <c r="AG278"/>
      <c r="AS278"/>
      <c r="AT278"/>
      <c r="BP278"/>
    </row>
    <row r="279" spans="1:68" s="7" customFormat="1">
      <c r="A279"/>
      <c r="B279"/>
      <c r="C279"/>
      <c r="D279"/>
      <c r="E279"/>
      <c r="F279"/>
      <c r="G279"/>
      <c r="H279"/>
      <c r="I279"/>
      <c r="J279"/>
      <c r="K279"/>
      <c r="L279"/>
      <c r="M279"/>
      <c r="N279"/>
      <c r="O279"/>
      <c r="P279"/>
      <c r="Q279"/>
      <c r="R279"/>
      <c r="S279"/>
      <c r="T279"/>
      <c r="U279"/>
      <c r="V279"/>
      <c r="W279"/>
      <c r="X279"/>
      <c r="Y279"/>
      <c r="Z279"/>
      <c r="AA279"/>
      <c r="AB279"/>
      <c r="AC279"/>
      <c r="AD279"/>
      <c r="AE279"/>
      <c r="AF279"/>
      <c r="AG279"/>
      <c r="AS279"/>
      <c r="AT279"/>
      <c r="BP279"/>
    </row>
    <row r="280" spans="1:68" s="7" customFormat="1">
      <c r="A280"/>
      <c r="B280"/>
      <c r="C280"/>
      <c r="D280"/>
      <c r="E280"/>
      <c r="F280"/>
      <c r="G280"/>
      <c r="H280"/>
      <c r="I280"/>
      <c r="J280"/>
      <c r="K280"/>
      <c r="L280"/>
      <c r="M280"/>
      <c r="N280"/>
      <c r="O280"/>
      <c r="P280"/>
      <c r="Q280"/>
      <c r="R280"/>
      <c r="S280"/>
      <c r="T280"/>
      <c r="U280"/>
      <c r="V280"/>
      <c r="W280"/>
      <c r="X280"/>
      <c r="Y280"/>
      <c r="Z280"/>
      <c r="AA280"/>
      <c r="AB280"/>
      <c r="AC280"/>
      <c r="AD280"/>
      <c r="AE280"/>
      <c r="AF280"/>
      <c r="AG280"/>
      <c r="AS280"/>
      <c r="AT280"/>
      <c r="BP280"/>
    </row>
    <row r="281" spans="1:68" s="7" customFormat="1">
      <c r="A281"/>
      <c r="B281"/>
      <c r="C281"/>
      <c r="D281"/>
      <c r="E281"/>
      <c r="F281"/>
      <c r="G281"/>
      <c r="H281"/>
      <c r="I281"/>
      <c r="J281"/>
      <c r="K281"/>
      <c r="L281"/>
      <c r="M281"/>
      <c r="N281"/>
      <c r="O281"/>
      <c r="P281"/>
      <c r="Q281"/>
      <c r="R281"/>
      <c r="S281"/>
      <c r="T281"/>
      <c r="U281"/>
      <c r="V281"/>
      <c r="W281"/>
      <c r="X281"/>
      <c r="Y281"/>
      <c r="Z281"/>
      <c r="AA281"/>
      <c r="AB281"/>
      <c r="AC281"/>
      <c r="AD281"/>
      <c r="AE281"/>
      <c r="AF281"/>
      <c r="AG281"/>
      <c r="AS281"/>
      <c r="AT281"/>
      <c r="BP281"/>
    </row>
    <row r="282" spans="1:68" s="7" customFormat="1">
      <c r="A282"/>
      <c r="B282"/>
      <c r="C282"/>
      <c r="D282"/>
      <c r="E282"/>
      <c r="F282"/>
      <c r="G282"/>
      <c r="H282"/>
      <c r="I282"/>
      <c r="J282"/>
      <c r="K282"/>
      <c r="L282"/>
      <c r="M282"/>
      <c r="N282"/>
      <c r="O282"/>
      <c r="P282"/>
      <c r="Q282"/>
      <c r="R282"/>
      <c r="S282"/>
      <c r="T282"/>
      <c r="U282"/>
      <c r="V282"/>
      <c r="W282"/>
      <c r="X282"/>
      <c r="Y282"/>
      <c r="Z282"/>
      <c r="AA282"/>
      <c r="AB282"/>
      <c r="AC282"/>
      <c r="AD282"/>
      <c r="AE282"/>
      <c r="AF282"/>
      <c r="AG282"/>
      <c r="AS282"/>
      <c r="AT282"/>
      <c r="BP282"/>
    </row>
    <row r="283" spans="1:68" s="7" customFormat="1">
      <c r="A283"/>
      <c r="B283"/>
      <c r="C283"/>
      <c r="D283"/>
      <c r="E283"/>
      <c r="F283"/>
      <c r="G283"/>
      <c r="H283"/>
      <c r="I283"/>
      <c r="J283"/>
      <c r="K283"/>
      <c r="L283"/>
      <c r="M283"/>
      <c r="N283"/>
      <c r="O283"/>
      <c r="P283"/>
      <c r="Q283"/>
      <c r="R283"/>
      <c r="S283"/>
      <c r="T283"/>
      <c r="U283"/>
      <c r="V283"/>
      <c r="W283"/>
      <c r="X283"/>
      <c r="Y283"/>
      <c r="Z283"/>
      <c r="AA283"/>
      <c r="AB283"/>
      <c r="AC283"/>
      <c r="AD283"/>
      <c r="AE283"/>
      <c r="AF283"/>
      <c r="AG283"/>
      <c r="AS283"/>
      <c r="AT283"/>
      <c r="BP283"/>
    </row>
    <row r="284" spans="1:68" s="7" customFormat="1">
      <c r="A284"/>
      <c r="B284"/>
      <c r="C284"/>
      <c r="D284"/>
      <c r="E284"/>
      <c r="F284"/>
      <c r="G284"/>
      <c r="H284"/>
      <c r="I284"/>
      <c r="J284"/>
      <c r="K284"/>
      <c r="L284"/>
      <c r="M284"/>
      <c r="N284"/>
      <c r="O284"/>
      <c r="P284"/>
      <c r="Q284"/>
      <c r="R284"/>
      <c r="S284"/>
      <c r="T284"/>
      <c r="U284"/>
      <c r="V284"/>
      <c r="W284"/>
      <c r="X284"/>
      <c r="Y284"/>
      <c r="Z284"/>
      <c r="AA284"/>
      <c r="AB284"/>
      <c r="AC284"/>
      <c r="AD284"/>
      <c r="AE284"/>
      <c r="AF284"/>
      <c r="AG284"/>
      <c r="AS284"/>
      <c r="AT284"/>
      <c r="BP284"/>
    </row>
    <row r="285" spans="1:68" s="7" customFormat="1">
      <c r="A285"/>
      <c r="B285"/>
      <c r="C285"/>
      <c r="D285"/>
      <c r="E285"/>
      <c r="F285"/>
      <c r="G285"/>
      <c r="H285"/>
      <c r="I285"/>
      <c r="J285"/>
      <c r="K285"/>
      <c r="L285"/>
      <c r="M285"/>
      <c r="N285"/>
      <c r="O285"/>
      <c r="P285"/>
      <c r="Q285"/>
      <c r="R285"/>
      <c r="S285"/>
      <c r="T285"/>
      <c r="U285"/>
      <c r="V285"/>
      <c r="W285"/>
      <c r="X285"/>
      <c r="Y285"/>
      <c r="Z285"/>
      <c r="AA285"/>
      <c r="AB285"/>
      <c r="AC285"/>
      <c r="AD285"/>
      <c r="AE285"/>
      <c r="AF285"/>
      <c r="AG285"/>
      <c r="AS285"/>
      <c r="AT285"/>
      <c r="BP285"/>
    </row>
    <row r="286" spans="1:68" s="7" customFormat="1">
      <c r="A286"/>
      <c r="B286"/>
      <c r="C286"/>
      <c r="D286"/>
      <c r="E286"/>
      <c r="F286"/>
      <c r="G286"/>
      <c r="H286"/>
      <c r="I286"/>
      <c r="J286"/>
      <c r="K286"/>
      <c r="L286"/>
      <c r="M286"/>
      <c r="N286"/>
      <c r="O286"/>
      <c r="P286"/>
      <c r="Q286"/>
      <c r="R286"/>
      <c r="S286"/>
      <c r="T286"/>
      <c r="U286"/>
      <c r="V286"/>
      <c r="W286"/>
      <c r="X286"/>
      <c r="Y286"/>
      <c r="Z286"/>
      <c r="AA286"/>
      <c r="AB286"/>
      <c r="AC286"/>
      <c r="AD286"/>
      <c r="AE286"/>
      <c r="AF286"/>
      <c r="AG286"/>
      <c r="AS286"/>
      <c r="AT286"/>
      <c r="BP286"/>
    </row>
    <row r="287" spans="1:68" s="7" customFormat="1">
      <c r="A287"/>
      <c r="B287"/>
      <c r="C287"/>
      <c r="D287"/>
      <c r="E287"/>
      <c r="F287"/>
      <c r="G287"/>
      <c r="H287"/>
      <c r="I287"/>
      <c r="J287"/>
      <c r="K287"/>
      <c r="L287"/>
      <c r="M287"/>
      <c r="N287"/>
      <c r="O287"/>
      <c r="P287"/>
      <c r="Q287"/>
      <c r="R287"/>
      <c r="S287"/>
      <c r="T287"/>
      <c r="U287"/>
      <c r="V287"/>
      <c r="W287"/>
      <c r="X287"/>
      <c r="Y287"/>
      <c r="Z287"/>
      <c r="AA287"/>
      <c r="AB287"/>
      <c r="AC287"/>
      <c r="AD287"/>
      <c r="AE287"/>
      <c r="AF287"/>
      <c r="AG287"/>
      <c r="AS287"/>
      <c r="AT287"/>
      <c r="BP287"/>
    </row>
    <row r="288" spans="1:68" s="7" customFormat="1">
      <c r="A288"/>
      <c r="B288"/>
      <c r="C288"/>
      <c r="D288"/>
      <c r="E288"/>
      <c r="F288"/>
      <c r="G288"/>
      <c r="H288"/>
      <c r="I288"/>
      <c r="J288"/>
      <c r="K288"/>
      <c r="L288"/>
      <c r="M288"/>
      <c r="N288"/>
      <c r="O288"/>
      <c r="P288"/>
      <c r="Q288"/>
      <c r="R288"/>
      <c r="S288"/>
      <c r="T288"/>
      <c r="U288"/>
      <c r="V288"/>
      <c r="W288"/>
      <c r="X288"/>
      <c r="Y288"/>
      <c r="Z288"/>
      <c r="AA288"/>
      <c r="AB288"/>
      <c r="AC288"/>
      <c r="AD288"/>
      <c r="AE288"/>
      <c r="AF288"/>
      <c r="AG288"/>
      <c r="AS288"/>
      <c r="AT288"/>
      <c r="BP288"/>
    </row>
    <row r="289" spans="1:68" s="7" customFormat="1">
      <c r="A289"/>
      <c r="B289"/>
      <c r="C289"/>
      <c r="D289"/>
      <c r="E289"/>
      <c r="F289"/>
      <c r="G289"/>
      <c r="H289"/>
      <c r="I289"/>
      <c r="J289"/>
      <c r="K289"/>
      <c r="L289"/>
      <c r="M289"/>
      <c r="N289"/>
      <c r="O289"/>
      <c r="P289"/>
      <c r="Q289"/>
      <c r="R289"/>
      <c r="S289"/>
      <c r="T289"/>
      <c r="U289"/>
      <c r="V289"/>
      <c r="W289"/>
      <c r="X289"/>
      <c r="Y289"/>
      <c r="Z289"/>
      <c r="AA289"/>
      <c r="AB289"/>
      <c r="AC289"/>
      <c r="AD289"/>
      <c r="AE289"/>
      <c r="AF289"/>
      <c r="AG289"/>
      <c r="AS289"/>
      <c r="AT289"/>
      <c r="BP289"/>
    </row>
    <row r="290" spans="1:68" s="7" customFormat="1">
      <c r="A290"/>
      <c r="B290"/>
      <c r="C290"/>
      <c r="D290"/>
      <c r="E290"/>
      <c r="F290"/>
      <c r="G290"/>
      <c r="H290"/>
      <c r="I290"/>
      <c r="J290"/>
      <c r="K290"/>
      <c r="L290"/>
      <c r="M290"/>
      <c r="N290"/>
      <c r="O290"/>
      <c r="P290"/>
      <c r="Q290"/>
      <c r="R290"/>
      <c r="S290"/>
      <c r="T290"/>
      <c r="U290"/>
      <c r="V290"/>
      <c r="W290"/>
      <c r="X290"/>
      <c r="Y290"/>
      <c r="Z290"/>
      <c r="AA290"/>
      <c r="AB290"/>
      <c r="AC290"/>
      <c r="AD290"/>
      <c r="AE290"/>
      <c r="AF290"/>
      <c r="AG290"/>
      <c r="AS290"/>
      <c r="AT290"/>
      <c r="BP290"/>
    </row>
    <row r="291" spans="1:68" s="7" customFormat="1">
      <c r="A291"/>
      <c r="B291"/>
      <c r="C291"/>
      <c r="D291"/>
      <c r="E291"/>
      <c r="F291"/>
      <c r="G291"/>
      <c r="H291"/>
      <c r="I291"/>
      <c r="J291"/>
      <c r="K291"/>
      <c r="L291"/>
      <c r="M291"/>
      <c r="N291"/>
      <c r="O291"/>
      <c r="P291"/>
      <c r="Q291"/>
      <c r="R291"/>
      <c r="S291"/>
      <c r="T291"/>
      <c r="U291"/>
      <c r="V291"/>
      <c r="W291"/>
      <c r="X291"/>
      <c r="Y291"/>
      <c r="Z291"/>
      <c r="AA291"/>
      <c r="AB291"/>
      <c r="AC291"/>
      <c r="AD291"/>
      <c r="AE291"/>
      <c r="AF291"/>
      <c r="AG291"/>
      <c r="AS291"/>
      <c r="AT291"/>
      <c r="BP291"/>
    </row>
    <row r="292" spans="1:68" s="7" customFormat="1">
      <c r="A292"/>
      <c r="B292"/>
      <c r="C292"/>
      <c r="D292"/>
      <c r="E292"/>
      <c r="F292"/>
      <c r="G292"/>
      <c r="H292"/>
      <c r="I292"/>
      <c r="J292"/>
      <c r="K292"/>
      <c r="L292"/>
      <c r="M292"/>
      <c r="N292"/>
      <c r="O292"/>
      <c r="P292"/>
      <c r="Q292"/>
      <c r="R292"/>
      <c r="S292"/>
      <c r="T292"/>
      <c r="U292"/>
      <c r="V292"/>
      <c r="W292"/>
      <c r="X292"/>
      <c r="Y292"/>
      <c r="Z292"/>
      <c r="AA292"/>
      <c r="AB292"/>
      <c r="AC292"/>
      <c r="AD292"/>
      <c r="AE292"/>
      <c r="AF292"/>
      <c r="AG292"/>
      <c r="AS292"/>
      <c r="AT292"/>
      <c r="BP292"/>
    </row>
    <row r="293" spans="1:68" s="7" customFormat="1">
      <c r="A293"/>
      <c r="B293"/>
      <c r="C293"/>
      <c r="D293"/>
      <c r="E293"/>
      <c r="F293"/>
      <c r="G293"/>
      <c r="H293"/>
      <c r="I293"/>
      <c r="J293"/>
      <c r="K293"/>
      <c r="L293"/>
      <c r="M293"/>
      <c r="N293"/>
      <c r="O293"/>
      <c r="P293"/>
      <c r="Q293"/>
      <c r="R293"/>
      <c r="S293"/>
      <c r="T293"/>
      <c r="U293"/>
      <c r="V293"/>
      <c r="W293"/>
      <c r="X293"/>
      <c r="Y293"/>
      <c r="Z293"/>
      <c r="AA293"/>
      <c r="AB293"/>
      <c r="AC293"/>
      <c r="AD293"/>
      <c r="AE293"/>
      <c r="AF293"/>
      <c r="AG293"/>
      <c r="AS293"/>
      <c r="AT293"/>
      <c r="BP293"/>
    </row>
    <row r="294" spans="1:68" s="7" customFormat="1">
      <c r="A294"/>
      <c r="B294"/>
      <c r="C294"/>
      <c r="D294"/>
      <c r="E294"/>
      <c r="F294"/>
      <c r="G294"/>
      <c r="H294"/>
      <c r="I294"/>
      <c r="J294"/>
      <c r="K294"/>
      <c r="L294"/>
      <c r="M294"/>
      <c r="N294"/>
      <c r="O294"/>
      <c r="P294"/>
      <c r="Q294"/>
      <c r="R294"/>
      <c r="S294"/>
      <c r="T294"/>
      <c r="U294"/>
      <c r="V294"/>
      <c r="W294"/>
      <c r="X294"/>
      <c r="Y294"/>
      <c r="Z294"/>
      <c r="AA294"/>
      <c r="AB294"/>
      <c r="AC294"/>
      <c r="AD294"/>
      <c r="AE294"/>
      <c r="AF294"/>
      <c r="AG294"/>
      <c r="AS294"/>
      <c r="AT294"/>
      <c r="BP294"/>
    </row>
    <row r="295" spans="1:68" s="7" customFormat="1">
      <c r="A295"/>
      <c r="B295"/>
      <c r="C295"/>
      <c r="D295"/>
      <c r="E295"/>
      <c r="F295"/>
      <c r="G295"/>
      <c r="H295"/>
      <c r="I295"/>
      <c r="J295"/>
      <c r="K295"/>
      <c r="L295"/>
      <c r="M295"/>
      <c r="N295"/>
      <c r="O295"/>
      <c r="P295"/>
      <c r="Q295"/>
      <c r="R295"/>
      <c r="S295"/>
      <c r="T295"/>
      <c r="U295"/>
      <c r="V295"/>
      <c r="W295"/>
      <c r="X295"/>
      <c r="Y295"/>
      <c r="Z295"/>
      <c r="AA295"/>
      <c r="AB295"/>
      <c r="AC295"/>
      <c r="AD295"/>
      <c r="AE295"/>
      <c r="AF295"/>
      <c r="AG295"/>
      <c r="AS295"/>
      <c r="AT295"/>
      <c r="BP295"/>
    </row>
    <row r="296" spans="1:68" s="7" customFormat="1">
      <c r="A296"/>
      <c r="B296"/>
      <c r="C296"/>
      <c r="D296"/>
      <c r="E296"/>
      <c r="F296"/>
      <c r="G296"/>
      <c r="H296"/>
      <c r="I296"/>
      <c r="J296"/>
      <c r="K296"/>
      <c r="L296"/>
      <c r="M296"/>
      <c r="N296"/>
      <c r="O296"/>
      <c r="P296"/>
      <c r="Q296"/>
      <c r="R296"/>
      <c r="S296"/>
      <c r="T296"/>
      <c r="U296"/>
      <c r="V296"/>
      <c r="W296"/>
      <c r="X296"/>
      <c r="Y296"/>
      <c r="Z296"/>
      <c r="AA296"/>
      <c r="AB296"/>
      <c r="AC296"/>
      <c r="AD296"/>
      <c r="AE296"/>
      <c r="AF296"/>
      <c r="AG296"/>
      <c r="AS296"/>
      <c r="AT296"/>
      <c r="BP296"/>
    </row>
    <row r="297" spans="1:68" s="7" customFormat="1">
      <c r="A297"/>
      <c r="B297"/>
      <c r="C297"/>
      <c r="D297"/>
      <c r="E297"/>
      <c r="F297"/>
      <c r="G297"/>
      <c r="H297"/>
      <c r="I297"/>
      <c r="J297"/>
      <c r="K297"/>
      <c r="L297"/>
      <c r="M297"/>
      <c r="N297"/>
      <c r="O297"/>
      <c r="P297"/>
      <c r="Q297"/>
      <c r="R297"/>
      <c r="S297"/>
      <c r="T297"/>
      <c r="U297"/>
      <c r="V297"/>
      <c r="W297"/>
      <c r="X297"/>
      <c r="Y297"/>
      <c r="Z297"/>
      <c r="AA297"/>
      <c r="AB297"/>
      <c r="AC297"/>
      <c r="AD297"/>
      <c r="AE297"/>
      <c r="AF297"/>
      <c r="AG297"/>
      <c r="AS297"/>
      <c r="AT297"/>
      <c r="BP297"/>
    </row>
    <row r="298" spans="1:68" s="7" customFormat="1">
      <c r="A298"/>
      <c r="B298"/>
      <c r="C298"/>
      <c r="D298"/>
      <c r="E298"/>
      <c r="F298"/>
      <c r="G298"/>
      <c r="H298"/>
      <c r="I298"/>
      <c r="J298"/>
      <c r="K298"/>
      <c r="L298"/>
      <c r="M298"/>
      <c r="N298"/>
      <c r="O298"/>
      <c r="P298"/>
      <c r="Q298"/>
      <c r="R298"/>
      <c r="S298"/>
      <c r="T298"/>
      <c r="U298"/>
      <c r="V298"/>
      <c r="W298"/>
      <c r="X298"/>
      <c r="Y298"/>
      <c r="Z298"/>
      <c r="AA298"/>
      <c r="AB298"/>
      <c r="AC298"/>
      <c r="AD298"/>
      <c r="AE298"/>
      <c r="AF298"/>
      <c r="AG298"/>
      <c r="AS298"/>
      <c r="AT298"/>
      <c r="BP298"/>
    </row>
    <row r="299" spans="1:68" s="7" customFormat="1">
      <c r="A299"/>
      <c r="B299"/>
      <c r="C299"/>
      <c r="D299"/>
      <c r="E299"/>
      <c r="F299"/>
      <c r="G299"/>
      <c r="H299"/>
      <c r="I299"/>
      <c r="J299"/>
      <c r="K299"/>
      <c r="L299"/>
      <c r="M299"/>
      <c r="N299"/>
      <c r="O299"/>
      <c r="P299"/>
      <c r="Q299"/>
      <c r="R299"/>
      <c r="S299"/>
      <c r="T299"/>
      <c r="U299"/>
      <c r="V299"/>
      <c r="W299"/>
      <c r="X299"/>
      <c r="Y299"/>
      <c r="Z299"/>
      <c r="AA299"/>
      <c r="AB299"/>
      <c r="AC299"/>
      <c r="AD299"/>
      <c r="AE299"/>
      <c r="AF299"/>
      <c r="AG299"/>
      <c r="AS299"/>
      <c r="AT299"/>
      <c r="BP299"/>
    </row>
    <row r="300" spans="1:68" s="7" customFormat="1">
      <c r="A300"/>
      <c r="B300"/>
      <c r="C300"/>
      <c r="D300"/>
      <c r="E300"/>
      <c r="F300"/>
      <c r="G300"/>
      <c r="H300"/>
      <c r="I300"/>
      <c r="J300"/>
      <c r="K300"/>
      <c r="L300"/>
      <c r="M300"/>
      <c r="N300"/>
      <c r="O300"/>
      <c r="P300"/>
      <c r="Q300"/>
      <c r="R300"/>
      <c r="S300"/>
      <c r="T300"/>
      <c r="U300"/>
      <c r="V300"/>
      <c r="W300"/>
      <c r="X300"/>
      <c r="Y300"/>
      <c r="Z300"/>
      <c r="AA300"/>
      <c r="AB300"/>
      <c r="AC300"/>
      <c r="AD300"/>
      <c r="AE300"/>
      <c r="AF300"/>
      <c r="AG300"/>
      <c r="AS300"/>
      <c r="AT300"/>
      <c r="BP300"/>
    </row>
    <row r="301" spans="1:68" s="7" customFormat="1">
      <c r="A301"/>
      <c r="B301"/>
      <c r="C301"/>
      <c r="D301"/>
      <c r="E301"/>
      <c r="F301"/>
      <c r="G301"/>
      <c r="H301"/>
      <c r="I301"/>
      <c r="J301"/>
      <c r="K301"/>
      <c r="L301"/>
      <c r="M301"/>
      <c r="N301"/>
      <c r="O301"/>
      <c r="P301"/>
      <c r="Q301"/>
      <c r="R301"/>
      <c r="S301"/>
      <c r="T301"/>
      <c r="U301"/>
      <c r="V301"/>
      <c r="W301"/>
      <c r="X301"/>
      <c r="Y301"/>
      <c r="Z301"/>
      <c r="AA301"/>
      <c r="AB301"/>
      <c r="AC301"/>
      <c r="AD301"/>
      <c r="AE301"/>
      <c r="AF301"/>
      <c r="AG301"/>
      <c r="AS301"/>
      <c r="AT301"/>
      <c r="BP301"/>
    </row>
    <row r="302" spans="1:68" s="7" customFormat="1">
      <c r="A302"/>
      <c r="B302"/>
      <c r="C302"/>
      <c r="D302"/>
      <c r="E302"/>
      <c r="F302"/>
      <c r="G302"/>
      <c r="H302"/>
      <c r="I302"/>
      <c r="J302"/>
      <c r="K302"/>
      <c r="L302"/>
      <c r="M302"/>
      <c r="N302"/>
      <c r="O302"/>
      <c r="P302"/>
      <c r="Q302"/>
      <c r="R302"/>
      <c r="S302"/>
      <c r="T302"/>
      <c r="U302"/>
      <c r="V302"/>
      <c r="W302"/>
      <c r="X302"/>
      <c r="Y302"/>
      <c r="Z302"/>
      <c r="AA302"/>
      <c r="AB302"/>
      <c r="AC302"/>
      <c r="AD302"/>
      <c r="AE302"/>
      <c r="AF302"/>
      <c r="AG302"/>
      <c r="AS302"/>
      <c r="AT302"/>
      <c r="BP302"/>
    </row>
    <row r="303" spans="1:68" s="7" customFormat="1">
      <c r="A303"/>
      <c r="B303"/>
      <c r="C303"/>
      <c r="D303"/>
      <c r="E303"/>
      <c r="F303"/>
      <c r="G303"/>
      <c r="H303"/>
      <c r="I303"/>
      <c r="J303"/>
      <c r="K303"/>
      <c r="L303"/>
      <c r="M303"/>
      <c r="N303"/>
      <c r="O303"/>
      <c r="P303"/>
      <c r="Q303"/>
      <c r="R303"/>
      <c r="S303"/>
      <c r="T303"/>
      <c r="U303"/>
      <c r="V303"/>
      <c r="W303"/>
      <c r="X303"/>
      <c r="Y303"/>
      <c r="Z303"/>
      <c r="AA303"/>
      <c r="AB303"/>
      <c r="AC303"/>
      <c r="AD303"/>
      <c r="AE303"/>
      <c r="AF303"/>
      <c r="AG303"/>
      <c r="AS303"/>
      <c r="AT303"/>
      <c r="BP303"/>
    </row>
    <row r="304" spans="1:68" s="7" customFormat="1">
      <c r="A304"/>
      <c r="B304"/>
      <c r="C304"/>
      <c r="D304"/>
      <c r="E304"/>
      <c r="F304"/>
      <c r="G304"/>
      <c r="H304"/>
      <c r="I304"/>
      <c r="J304"/>
      <c r="K304"/>
      <c r="L304"/>
      <c r="M304"/>
      <c r="N304"/>
      <c r="O304"/>
      <c r="P304"/>
      <c r="Q304"/>
      <c r="R304"/>
      <c r="S304"/>
      <c r="T304"/>
      <c r="U304"/>
      <c r="V304"/>
      <c r="W304"/>
      <c r="X304"/>
      <c r="Y304"/>
      <c r="Z304"/>
      <c r="AA304"/>
      <c r="AB304"/>
      <c r="AC304"/>
      <c r="AD304"/>
      <c r="AE304"/>
      <c r="AF304"/>
      <c r="AG304"/>
      <c r="AS304"/>
      <c r="AT304"/>
      <c r="BP304"/>
    </row>
    <row r="305" spans="1:68" s="7" customFormat="1">
      <c r="A305"/>
      <c r="B305"/>
      <c r="C305"/>
      <c r="D305"/>
      <c r="E305"/>
      <c r="F305"/>
      <c r="G305"/>
      <c r="H305"/>
      <c r="I305"/>
      <c r="J305"/>
      <c r="K305"/>
      <c r="L305"/>
      <c r="M305"/>
      <c r="N305"/>
      <c r="O305"/>
      <c r="P305"/>
      <c r="Q305"/>
      <c r="R305"/>
      <c r="S305"/>
      <c r="T305"/>
      <c r="U305"/>
      <c r="V305"/>
      <c r="W305"/>
      <c r="X305"/>
      <c r="Y305"/>
      <c r="Z305"/>
      <c r="AA305"/>
      <c r="AB305"/>
      <c r="AC305"/>
      <c r="AD305"/>
      <c r="AE305"/>
      <c r="AF305"/>
      <c r="AG305"/>
      <c r="AS305"/>
      <c r="AT305"/>
      <c r="BP305"/>
    </row>
    <row r="306" spans="1:68" s="7" customFormat="1">
      <c r="A306"/>
      <c r="B306"/>
      <c r="C306"/>
      <c r="D306"/>
      <c r="E306"/>
      <c r="F306"/>
      <c r="G306"/>
      <c r="H306"/>
      <c r="I306"/>
      <c r="J306"/>
      <c r="K306"/>
      <c r="L306"/>
      <c r="M306"/>
      <c r="N306"/>
      <c r="O306"/>
      <c r="P306"/>
      <c r="Q306"/>
      <c r="R306"/>
      <c r="S306"/>
      <c r="T306"/>
      <c r="U306"/>
      <c r="V306"/>
      <c r="W306"/>
      <c r="X306"/>
      <c r="Y306"/>
      <c r="Z306"/>
      <c r="AA306"/>
      <c r="AB306"/>
      <c r="AC306"/>
      <c r="AD306"/>
      <c r="AE306"/>
      <c r="AF306"/>
      <c r="AG306"/>
      <c r="AS306"/>
      <c r="AT306"/>
      <c r="BP306"/>
    </row>
    <row r="307" spans="1:68" s="7" customFormat="1">
      <c r="A307"/>
      <c r="B307"/>
      <c r="C307"/>
      <c r="D307"/>
      <c r="E307"/>
      <c r="F307"/>
      <c r="G307"/>
      <c r="H307"/>
      <c r="I307"/>
      <c r="J307"/>
      <c r="K307"/>
      <c r="L307"/>
      <c r="M307"/>
      <c r="N307"/>
      <c r="O307"/>
      <c r="P307"/>
      <c r="Q307"/>
      <c r="R307"/>
      <c r="S307"/>
      <c r="T307"/>
      <c r="U307"/>
      <c r="V307"/>
      <c r="W307"/>
      <c r="X307"/>
      <c r="Y307"/>
      <c r="Z307"/>
      <c r="AA307"/>
      <c r="AB307"/>
      <c r="AC307"/>
      <c r="AD307"/>
      <c r="AE307"/>
      <c r="AF307"/>
      <c r="AG307"/>
      <c r="AS307"/>
      <c r="AT307"/>
      <c r="BP307"/>
    </row>
    <row r="308" spans="1:68" s="7" customFormat="1">
      <c r="A308"/>
      <c r="B308"/>
      <c r="C308"/>
      <c r="D308"/>
      <c r="E308"/>
      <c r="F308"/>
      <c r="G308"/>
      <c r="H308"/>
      <c r="I308"/>
      <c r="J308"/>
      <c r="K308"/>
      <c r="L308"/>
      <c r="M308"/>
      <c r="N308"/>
      <c r="O308"/>
      <c r="P308"/>
      <c r="Q308"/>
      <c r="R308"/>
      <c r="S308"/>
      <c r="T308"/>
      <c r="U308"/>
      <c r="V308"/>
      <c r="W308"/>
      <c r="X308"/>
      <c r="Y308"/>
      <c r="Z308"/>
      <c r="AA308"/>
      <c r="AB308"/>
      <c r="AC308"/>
      <c r="AD308"/>
      <c r="AE308"/>
      <c r="AF308"/>
      <c r="AG308"/>
      <c r="AS308"/>
      <c r="AT308"/>
      <c r="BP308"/>
    </row>
    <row r="309" spans="1:68" s="7" customFormat="1">
      <c r="A309"/>
      <c r="B309"/>
      <c r="C309"/>
      <c r="D309"/>
      <c r="E309"/>
      <c r="F309"/>
      <c r="G309"/>
      <c r="H309"/>
      <c r="I309"/>
      <c r="J309"/>
      <c r="K309"/>
      <c r="L309"/>
      <c r="M309"/>
      <c r="N309"/>
      <c r="O309"/>
      <c r="P309"/>
      <c r="Q309"/>
      <c r="R309"/>
      <c r="S309"/>
      <c r="T309"/>
      <c r="U309"/>
      <c r="V309"/>
      <c r="W309"/>
      <c r="X309"/>
      <c r="Y309"/>
      <c r="Z309"/>
      <c r="AA309"/>
      <c r="AB309"/>
      <c r="AC309"/>
      <c r="AD309"/>
      <c r="AE309"/>
      <c r="AF309"/>
      <c r="AG309"/>
      <c r="AS309"/>
      <c r="AT309"/>
      <c r="BP309"/>
    </row>
    <row r="310" spans="1:68" s="7" customFormat="1">
      <c r="A310"/>
      <c r="B310"/>
      <c r="C310"/>
      <c r="D310"/>
      <c r="E310"/>
      <c r="F310"/>
      <c r="G310"/>
      <c r="H310"/>
      <c r="I310"/>
      <c r="J310"/>
      <c r="K310"/>
      <c r="L310"/>
      <c r="M310"/>
      <c r="N310"/>
      <c r="O310"/>
      <c r="P310"/>
      <c r="Q310"/>
      <c r="R310"/>
      <c r="S310"/>
      <c r="T310"/>
      <c r="U310"/>
      <c r="V310"/>
      <c r="W310"/>
      <c r="X310"/>
      <c r="Y310"/>
      <c r="Z310"/>
      <c r="AA310"/>
      <c r="AB310"/>
      <c r="AC310"/>
      <c r="AD310"/>
      <c r="AE310"/>
      <c r="AF310"/>
      <c r="AG310"/>
      <c r="AS310"/>
      <c r="AT310"/>
      <c r="BP310"/>
    </row>
    <row r="311" spans="1:68" s="7" customFormat="1">
      <c r="A311"/>
      <c r="B311"/>
      <c r="C311"/>
      <c r="D311"/>
      <c r="E311"/>
      <c r="F311"/>
      <c r="G311"/>
      <c r="H311"/>
      <c r="I311"/>
      <c r="J311"/>
      <c r="K311"/>
      <c r="L311"/>
      <c r="M311"/>
      <c r="N311"/>
      <c r="O311"/>
      <c r="P311"/>
      <c r="Q311"/>
      <c r="R311"/>
      <c r="S311"/>
      <c r="T311"/>
      <c r="U311"/>
      <c r="V311"/>
      <c r="W311"/>
      <c r="X311"/>
      <c r="Y311"/>
      <c r="Z311"/>
      <c r="AA311"/>
      <c r="AB311"/>
      <c r="AC311"/>
      <c r="AD311"/>
      <c r="AE311"/>
      <c r="AF311"/>
      <c r="AG311"/>
      <c r="AS311"/>
      <c r="AT311"/>
      <c r="BP311"/>
    </row>
    <row r="312" spans="1:68" s="7" customFormat="1">
      <c r="A312"/>
      <c r="B312"/>
      <c r="C312"/>
      <c r="D312"/>
      <c r="E312"/>
      <c r="F312"/>
      <c r="G312"/>
      <c r="H312"/>
      <c r="I312"/>
      <c r="J312"/>
      <c r="K312"/>
      <c r="L312"/>
      <c r="M312"/>
      <c r="N312"/>
      <c r="O312"/>
      <c r="P312"/>
      <c r="Q312"/>
      <c r="R312"/>
      <c r="S312"/>
      <c r="T312"/>
      <c r="U312"/>
      <c r="V312"/>
      <c r="W312"/>
      <c r="X312"/>
      <c r="Y312"/>
      <c r="Z312"/>
      <c r="AA312"/>
      <c r="AB312"/>
      <c r="AC312"/>
      <c r="AD312"/>
      <c r="AE312"/>
      <c r="AF312"/>
      <c r="AG312"/>
      <c r="AS312"/>
      <c r="AT312"/>
      <c r="BP312"/>
    </row>
    <row r="313" spans="1:68" s="7" customFormat="1">
      <c r="A313"/>
      <c r="B313"/>
      <c r="C313"/>
      <c r="D313"/>
      <c r="E313"/>
      <c r="F313"/>
      <c r="G313"/>
      <c r="H313"/>
      <c r="I313"/>
      <c r="J313"/>
      <c r="K313"/>
      <c r="L313"/>
      <c r="M313"/>
      <c r="N313"/>
      <c r="O313"/>
      <c r="P313"/>
      <c r="Q313"/>
      <c r="R313"/>
      <c r="S313"/>
      <c r="T313"/>
      <c r="U313"/>
      <c r="V313"/>
      <c r="W313"/>
      <c r="X313"/>
      <c r="Y313"/>
      <c r="Z313"/>
      <c r="AA313"/>
      <c r="AB313"/>
      <c r="AC313"/>
      <c r="AD313"/>
      <c r="AE313"/>
      <c r="AF313"/>
      <c r="AG313"/>
      <c r="AS313"/>
      <c r="AT313"/>
      <c r="BP313"/>
    </row>
    <row r="314" spans="1:68" s="7" customFormat="1">
      <c r="A314"/>
      <c r="B314"/>
      <c r="C314"/>
      <c r="D314"/>
      <c r="E314"/>
      <c r="F314"/>
      <c r="G314"/>
      <c r="H314"/>
      <c r="I314"/>
      <c r="J314"/>
      <c r="K314"/>
      <c r="L314"/>
      <c r="M314"/>
      <c r="N314"/>
      <c r="O314"/>
      <c r="P314"/>
      <c r="Q314"/>
      <c r="R314"/>
      <c r="S314"/>
      <c r="T314"/>
      <c r="U314"/>
      <c r="V314"/>
      <c r="W314"/>
      <c r="X314"/>
      <c r="Y314"/>
      <c r="Z314"/>
      <c r="AA314"/>
      <c r="AB314"/>
      <c r="AC314"/>
      <c r="AD314"/>
      <c r="AE314"/>
      <c r="AF314"/>
      <c r="AG314"/>
      <c r="AS314"/>
      <c r="AT314"/>
      <c r="BP314"/>
    </row>
    <row r="315" spans="1:68" s="7" customFormat="1">
      <c r="A315"/>
      <c r="B315"/>
      <c r="C315"/>
      <c r="D315"/>
      <c r="E315"/>
      <c r="F315"/>
      <c r="G315"/>
      <c r="H315"/>
      <c r="I315"/>
      <c r="J315"/>
      <c r="K315"/>
      <c r="L315"/>
      <c r="M315"/>
      <c r="N315"/>
      <c r="O315"/>
      <c r="P315"/>
      <c r="Q315"/>
      <c r="R315"/>
      <c r="S315"/>
      <c r="T315"/>
      <c r="U315"/>
      <c r="V315"/>
      <c r="W315"/>
      <c r="X315"/>
      <c r="Y315"/>
      <c r="Z315"/>
      <c r="AA315"/>
      <c r="AB315"/>
      <c r="AC315"/>
      <c r="AD315"/>
      <c r="AE315"/>
      <c r="AF315"/>
      <c r="AG315"/>
      <c r="AS315"/>
      <c r="AT315"/>
      <c r="BP315"/>
    </row>
    <row r="316" spans="1:68" s="7" customFormat="1">
      <c r="A316"/>
      <c r="B316"/>
      <c r="C316"/>
      <c r="D316"/>
      <c r="E316"/>
      <c r="F316"/>
      <c r="G316"/>
      <c r="H316"/>
      <c r="I316"/>
      <c r="J316"/>
      <c r="K316"/>
      <c r="L316"/>
      <c r="M316"/>
      <c r="N316"/>
      <c r="O316"/>
      <c r="P316"/>
      <c r="Q316"/>
      <c r="R316"/>
      <c r="S316"/>
      <c r="T316"/>
      <c r="U316"/>
      <c r="V316"/>
      <c r="W316"/>
      <c r="X316"/>
      <c r="Y316"/>
      <c r="Z316"/>
      <c r="AA316"/>
      <c r="AB316"/>
      <c r="AC316"/>
      <c r="AD316"/>
      <c r="AE316"/>
      <c r="AF316"/>
      <c r="AG316"/>
      <c r="AS316"/>
      <c r="AT316"/>
      <c r="BP316"/>
    </row>
    <row r="317" spans="1:68" s="7" customFormat="1">
      <c r="A317"/>
      <c r="B317"/>
      <c r="C317"/>
      <c r="D317"/>
      <c r="E317"/>
      <c r="F317"/>
      <c r="G317"/>
      <c r="H317"/>
      <c r="I317"/>
      <c r="J317"/>
      <c r="K317"/>
      <c r="L317"/>
      <c r="M317"/>
      <c r="N317"/>
      <c r="O317"/>
      <c r="P317"/>
      <c r="Q317"/>
      <c r="R317"/>
      <c r="S317"/>
      <c r="T317"/>
      <c r="U317"/>
      <c r="V317"/>
      <c r="W317"/>
      <c r="X317"/>
      <c r="Y317"/>
      <c r="Z317"/>
      <c r="AA317"/>
      <c r="AB317"/>
      <c r="AC317"/>
      <c r="AD317"/>
      <c r="AE317"/>
      <c r="AF317"/>
      <c r="AG317"/>
      <c r="AS317"/>
      <c r="AT317"/>
      <c r="BP317"/>
    </row>
    <row r="318" spans="1:68" s="7" customFormat="1">
      <c r="A318"/>
      <c r="B318"/>
      <c r="C318"/>
      <c r="D318"/>
      <c r="E318"/>
      <c r="F318"/>
      <c r="G318"/>
      <c r="H318"/>
      <c r="I318"/>
      <c r="J318"/>
      <c r="K318"/>
      <c r="L318"/>
      <c r="M318"/>
      <c r="N318"/>
      <c r="O318"/>
      <c r="P318"/>
      <c r="Q318"/>
      <c r="R318"/>
      <c r="S318"/>
      <c r="T318"/>
      <c r="U318"/>
      <c r="V318"/>
      <c r="W318"/>
      <c r="X318"/>
      <c r="Y318"/>
      <c r="Z318"/>
      <c r="AA318"/>
      <c r="AB318"/>
      <c r="AC318"/>
      <c r="AD318"/>
      <c r="AE318"/>
      <c r="AF318"/>
      <c r="AG318"/>
      <c r="AS318"/>
      <c r="AT318"/>
      <c r="BP318"/>
    </row>
    <row r="319" spans="1:68" s="7" customFormat="1">
      <c r="A319"/>
      <c r="B319"/>
      <c r="C319"/>
      <c r="D319"/>
      <c r="E319"/>
      <c r="F319"/>
      <c r="G319"/>
      <c r="H319"/>
      <c r="I319"/>
      <c r="J319"/>
      <c r="K319"/>
      <c r="L319"/>
      <c r="M319"/>
      <c r="N319"/>
      <c r="O319"/>
      <c r="P319"/>
      <c r="Q319"/>
      <c r="R319"/>
      <c r="S319"/>
      <c r="T319"/>
      <c r="U319"/>
      <c r="V319"/>
      <c r="W319"/>
      <c r="X319"/>
      <c r="Y319"/>
      <c r="Z319"/>
      <c r="AA319"/>
      <c r="AB319"/>
      <c r="AC319"/>
      <c r="AD319"/>
      <c r="AE319"/>
      <c r="AF319"/>
      <c r="AG319"/>
      <c r="AS319"/>
      <c r="AT319"/>
      <c r="BP319"/>
    </row>
    <row r="320" spans="1:68" s="7" customFormat="1">
      <c r="A320"/>
      <c r="B320"/>
      <c r="C320"/>
      <c r="D320"/>
      <c r="E320"/>
      <c r="F320"/>
      <c r="G320"/>
      <c r="H320"/>
      <c r="I320"/>
      <c r="J320"/>
      <c r="K320"/>
      <c r="L320"/>
      <c r="M320"/>
      <c r="N320"/>
      <c r="O320"/>
      <c r="P320"/>
      <c r="Q320"/>
      <c r="R320"/>
      <c r="S320"/>
      <c r="T320"/>
      <c r="U320"/>
      <c r="V320"/>
      <c r="W320"/>
      <c r="X320"/>
      <c r="Y320"/>
      <c r="Z320"/>
      <c r="AA320"/>
      <c r="AB320"/>
      <c r="AC320"/>
      <c r="AD320"/>
      <c r="AE320"/>
      <c r="AF320"/>
      <c r="AG320"/>
      <c r="AS320"/>
      <c r="AT320"/>
      <c r="BP320"/>
    </row>
    <row r="321" spans="1:68" s="7" customFormat="1">
      <c r="A321"/>
      <c r="B321"/>
      <c r="C321"/>
      <c r="D321"/>
      <c r="E321"/>
      <c r="F321"/>
      <c r="G321"/>
      <c r="H321"/>
      <c r="I321"/>
      <c r="J321"/>
      <c r="K321"/>
      <c r="L321"/>
      <c r="M321"/>
      <c r="N321"/>
      <c r="O321"/>
      <c r="P321"/>
      <c r="Q321"/>
      <c r="R321"/>
      <c r="S321"/>
      <c r="T321"/>
      <c r="U321"/>
      <c r="V321"/>
      <c r="W321"/>
      <c r="X321"/>
      <c r="Y321"/>
      <c r="Z321"/>
      <c r="AA321"/>
      <c r="AB321"/>
      <c r="AC321"/>
      <c r="AD321"/>
      <c r="AE321"/>
      <c r="AF321"/>
      <c r="AG321"/>
      <c r="AS321"/>
      <c r="AT321"/>
      <c r="BP321"/>
    </row>
    <row r="322" spans="1:68" s="7" customFormat="1">
      <c r="A322"/>
      <c r="B322"/>
      <c r="C322"/>
      <c r="D322"/>
      <c r="E322"/>
      <c r="F322"/>
      <c r="G322"/>
      <c r="H322"/>
      <c r="I322"/>
      <c r="J322"/>
      <c r="K322"/>
      <c r="L322"/>
      <c r="M322"/>
      <c r="N322"/>
      <c r="O322"/>
      <c r="P322"/>
      <c r="Q322"/>
      <c r="R322"/>
      <c r="S322"/>
      <c r="T322"/>
      <c r="U322"/>
      <c r="V322"/>
      <c r="W322"/>
      <c r="X322"/>
      <c r="Y322"/>
      <c r="Z322"/>
      <c r="AA322"/>
      <c r="AB322"/>
      <c r="AC322"/>
      <c r="AD322"/>
      <c r="AE322"/>
      <c r="AF322"/>
      <c r="AG322"/>
      <c r="AS322"/>
      <c r="AT322"/>
      <c r="BP322"/>
    </row>
    <row r="323" spans="1:68" s="7" customFormat="1">
      <c r="A323"/>
      <c r="B323"/>
      <c r="C323"/>
      <c r="D323"/>
      <c r="E323"/>
      <c r="F323"/>
      <c r="G323"/>
      <c r="H323"/>
      <c r="I323"/>
      <c r="J323"/>
      <c r="K323"/>
      <c r="L323"/>
      <c r="M323"/>
      <c r="N323"/>
      <c r="O323"/>
      <c r="P323"/>
      <c r="Q323"/>
      <c r="R323"/>
      <c r="S323"/>
      <c r="T323"/>
      <c r="U323"/>
      <c r="V323"/>
      <c r="W323"/>
      <c r="X323"/>
      <c r="Y323"/>
      <c r="Z323"/>
      <c r="AA323"/>
      <c r="AB323"/>
      <c r="AC323"/>
      <c r="AD323"/>
      <c r="AE323"/>
      <c r="AF323"/>
      <c r="AG323"/>
      <c r="AS323"/>
      <c r="AT323"/>
      <c r="BP323"/>
    </row>
    <row r="324" spans="1:68" s="7" customFormat="1">
      <c r="A324"/>
      <c r="B324"/>
      <c r="C324"/>
      <c r="D324"/>
      <c r="E324"/>
      <c r="F324"/>
      <c r="G324"/>
      <c r="H324"/>
      <c r="I324"/>
      <c r="J324"/>
      <c r="K324"/>
      <c r="L324"/>
      <c r="M324"/>
      <c r="N324"/>
      <c r="O324"/>
      <c r="P324"/>
      <c r="Q324"/>
      <c r="R324"/>
      <c r="S324"/>
      <c r="T324"/>
      <c r="U324"/>
      <c r="V324"/>
      <c r="W324"/>
      <c r="X324"/>
      <c r="Y324"/>
      <c r="Z324"/>
      <c r="AA324"/>
      <c r="AB324"/>
      <c r="AC324"/>
      <c r="AD324"/>
      <c r="AE324"/>
      <c r="AF324"/>
      <c r="AG324"/>
      <c r="AS324"/>
      <c r="AT324"/>
      <c r="BP324"/>
    </row>
    <row r="325" spans="1:68" s="7" customFormat="1">
      <c r="A325"/>
      <c r="B325"/>
      <c r="C325"/>
      <c r="D325"/>
      <c r="E325"/>
      <c r="F325"/>
      <c r="G325"/>
      <c r="H325"/>
      <c r="I325"/>
      <c r="J325"/>
      <c r="K325"/>
      <c r="L325"/>
      <c r="M325"/>
      <c r="N325"/>
      <c r="O325"/>
      <c r="P325"/>
      <c r="Q325"/>
      <c r="R325"/>
      <c r="S325"/>
      <c r="T325"/>
      <c r="U325"/>
      <c r="V325"/>
      <c r="W325"/>
      <c r="X325"/>
      <c r="Y325"/>
      <c r="Z325"/>
      <c r="AA325"/>
      <c r="AB325"/>
      <c r="AC325"/>
      <c r="AD325"/>
      <c r="AE325"/>
      <c r="AF325"/>
      <c r="AG325"/>
      <c r="AS325"/>
      <c r="AT325"/>
      <c r="BP325"/>
    </row>
    <row r="326" spans="1:68" s="7" customFormat="1">
      <c r="A326"/>
      <c r="B326"/>
      <c r="C326"/>
      <c r="D326"/>
      <c r="E326"/>
      <c r="F326"/>
      <c r="G326"/>
      <c r="H326"/>
      <c r="I326"/>
      <c r="J326"/>
      <c r="K326"/>
      <c r="L326"/>
      <c r="M326"/>
      <c r="N326"/>
      <c r="O326"/>
      <c r="P326"/>
      <c r="Q326"/>
      <c r="R326"/>
      <c r="S326"/>
      <c r="T326"/>
      <c r="U326"/>
      <c r="V326"/>
      <c r="W326"/>
      <c r="X326"/>
      <c r="Y326"/>
      <c r="Z326"/>
      <c r="AA326"/>
      <c r="AB326"/>
      <c r="AC326"/>
      <c r="AD326"/>
      <c r="AE326"/>
      <c r="AF326"/>
      <c r="AG326"/>
      <c r="AS326"/>
      <c r="AT326"/>
      <c r="BP326"/>
    </row>
    <row r="327" spans="1:68" s="7" customFormat="1">
      <c r="A327"/>
      <c r="B327"/>
      <c r="C327"/>
      <c r="D327"/>
      <c r="E327"/>
      <c r="F327"/>
      <c r="G327"/>
      <c r="H327"/>
      <c r="I327"/>
      <c r="J327"/>
      <c r="K327"/>
      <c r="L327"/>
      <c r="M327"/>
      <c r="N327"/>
      <c r="O327"/>
      <c r="P327"/>
      <c r="Q327"/>
      <c r="R327"/>
      <c r="S327"/>
      <c r="T327"/>
      <c r="U327"/>
      <c r="V327"/>
      <c r="W327"/>
      <c r="X327"/>
      <c r="Y327"/>
      <c r="Z327"/>
      <c r="AA327"/>
      <c r="AB327"/>
      <c r="AC327"/>
      <c r="AD327"/>
      <c r="AE327"/>
      <c r="AF327"/>
      <c r="AG327"/>
      <c r="AS327"/>
      <c r="AT327"/>
      <c r="BP327"/>
    </row>
    <row r="328" spans="1:68" s="7" customFormat="1">
      <c r="A328"/>
      <c r="B328"/>
      <c r="C328"/>
      <c r="D328"/>
      <c r="E328"/>
      <c r="F328"/>
      <c r="G328"/>
      <c r="H328"/>
      <c r="I328"/>
      <c r="J328"/>
      <c r="K328"/>
      <c r="L328"/>
      <c r="M328"/>
      <c r="N328"/>
      <c r="O328"/>
      <c r="P328"/>
      <c r="Q328"/>
      <c r="R328"/>
      <c r="S328"/>
      <c r="T328"/>
      <c r="U328"/>
      <c r="V328"/>
      <c r="W328"/>
      <c r="X328"/>
      <c r="Y328"/>
      <c r="Z328"/>
      <c r="AA328"/>
      <c r="AB328"/>
      <c r="AC328"/>
      <c r="AD328"/>
      <c r="AE328"/>
      <c r="AF328"/>
      <c r="AG328"/>
      <c r="AS328"/>
      <c r="AT328"/>
      <c r="BP328"/>
    </row>
    <row r="329" spans="1:68" s="7" customFormat="1">
      <c r="A329"/>
      <c r="B329"/>
      <c r="C329"/>
      <c r="D329"/>
      <c r="E329"/>
      <c r="F329"/>
      <c r="G329"/>
      <c r="H329"/>
      <c r="I329"/>
      <c r="J329"/>
      <c r="K329"/>
      <c r="L329"/>
      <c r="M329"/>
      <c r="N329"/>
      <c r="O329"/>
      <c r="P329"/>
      <c r="Q329"/>
      <c r="R329"/>
      <c r="S329"/>
      <c r="T329"/>
      <c r="U329"/>
      <c r="V329"/>
      <c r="W329"/>
      <c r="X329"/>
      <c r="Y329"/>
      <c r="Z329"/>
      <c r="AA329"/>
      <c r="AB329"/>
      <c r="AC329"/>
      <c r="AD329"/>
      <c r="AE329"/>
      <c r="AF329"/>
      <c r="AG329"/>
      <c r="AS329"/>
      <c r="AT329"/>
      <c r="BP329"/>
    </row>
    <row r="330" spans="1:68" s="7" customFormat="1">
      <c r="A330"/>
      <c r="B330"/>
      <c r="C330"/>
      <c r="D330"/>
      <c r="E330"/>
      <c r="F330"/>
      <c r="G330"/>
      <c r="H330"/>
      <c r="I330"/>
      <c r="J330"/>
      <c r="K330"/>
      <c r="L330"/>
      <c r="M330"/>
      <c r="N330"/>
      <c r="O330"/>
      <c r="P330"/>
      <c r="Q330"/>
      <c r="R330"/>
      <c r="S330"/>
      <c r="T330"/>
      <c r="U330"/>
      <c r="V330"/>
      <c r="W330"/>
      <c r="X330"/>
      <c r="Y330"/>
      <c r="Z330"/>
      <c r="AA330"/>
      <c r="AB330"/>
      <c r="AC330"/>
      <c r="AD330"/>
      <c r="AE330"/>
      <c r="AF330"/>
      <c r="AG330"/>
      <c r="AS330"/>
      <c r="AT330"/>
      <c r="BP330"/>
    </row>
    <row r="331" spans="1:68" s="7" customFormat="1">
      <c r="A331"/>
      <c r="B331"/>
      <c r="C331"/>
      <c r="D331"/>
      <c r="E331"/>
      <c r="F331"/>
      <c r="G331"/>
      <c r="H331"/>
      <c r="I331"/>
      <c r="J331"/>
      <c r="K331"/>
      <c r="L331"/>
      <c r="M331"/>
      <c r="N331"/>
      <c r="O331"/>
      <c r="P331"/>
      <c r="Q331"/>
      <c r="R331"/>
      <c r="S331"/>
      <c r="T331"/>
      <c r="U331"/>
      <c r="V331"/>
      <c r="W331"/>
      <c r="X331"/>
      <c r="Y331"/>
      <c r="Z331"/>
      <c r="AA331"/>
      <c r="AB331"/>
      <c r="AC331"/>
      <c r="AD331"/>
      <c r="AE331"/>
      <c r="AF331"/>
      <c r="AG331"/>
      <c r="AS331"/>
      <c r="AT331"/>
      <c r="BP331"/>
    </row>
    <row r="332" spans="1:68" s="7" customFormat="1">
      <c r="A332"/>
      <c r="B332"/>
      <c r="C332"/>
      <c r="D332"/>
      <c r="E332"/>
      <c r="F332"/>
      <c r="G332"/>
      <c r="H332"/>
      <c r="I332"/>
      <c r="J332"/>
      <c r="K332"/>
      <c r="L332"/>
      <c r="M332"/>
      <c r="N332"/>
      <c r="O332"/>
      <c r="P332"/>
      <c r="Q332"/>
      <c r="R332"/>
      <c r="S332"/>
      <c r="T332"/>
      <c r="U332"/>
      <c r="V332"/>
      <c r="W332"/>
      <c r="X332"/>
      <c r="Y332"/>
      <c r="Z332"/>
      <c r="AA332"/>
      <c r="AB332"/>
      <c r="AC332"/>
      <c r="AD332"/>
      <c r="AE332"/>
      <c r="AF332"/>
      <c r="AG332"/>
      <c r="AS332"/>
      <c r="AT332"/>
      <c r="BP332"/>
    </row>
    <row r="333" spans="1:68" s="7" customFormat="1">
      <c r="A333"/>
      <c r="B333"/>
      <c r="C333"/>
      <c r="D333"/>
      <c r="E333"/>
      <c r="F333"/>
      <c r="G333"/>
      <c r="H333"/>
      <c r="I333"/>
      <c r="J333"/>
      <c r="K333"/>
      <c r="L333"/>
      <c r="M333"/>
      <c r="N333"/>
      <c r="O333"/>
      <c r="P333"/>
      <c r="Q333"/>
      <c r="R333"/>
      <c r="S333"/>
      <c r="T333"/>
      <c r="U333"/>
      <c r="V333"/>
      <c r="W333"/>
      <c r="X333"/>
      <c r="Y333"/>
      <c r="Z333"/>
      <c r="AA333"/>
      <c r="AB333"/>
      <c r="AC333"/>
      <c r="AD333"/>
      <c r="AE333"/>
      <c r="AF333"/>
      <c r="AG333"/>
      <c r="AS333"/>
      <c r="AT333"/>
      <c r="BP333"/>
    </row>
    <row r="334" spans="1:68" s="7" customFormat="1">
      <c r="A334"/>
      <c r="B334"/>
      <c r="C334"/>
      <c r="D334"/>
      <c r="E334"/>
      <c r="F334"/>
      <c r="G334"/>
      <c r="H334"/>
      <c r="I334"/>
      <c r="J334"/>
      <c r="K334"/>
      <c r="L334"/>
      <c r="M334"/>
      <c r="N334"/>
      <c r="O334"/>
      <c r="P334"/>
      <c r="Q334"/>
      <c r="R334"/>
      <c r="S334"/>
      <c r="T334"/>
      <c r="U334"/>
      <c r="V334"/>
      <c r="W334"/>
      <c r="X334"/>
      <c r="Y334"/>
      <c r="Z334"/>
      <c r="AA334"/>
      <c r="AB334"/>
      <c r="AC334"/>
      <c r="AD334"/>
      <c r="AE334"/>
      <c r="AF334"/>
      <c r="AG334"/>
      <c r="AS334"/>
      <c r="AT334"/>
      <c r="BP334"/>
    </row>
    <row r="335" spans="1:68" s="7" customFormat="1">
      <c r="A335"/>
      <c r="B335"/>
      <c r="C335"/>
      <c r="D335"/>
      <c r="E335"/>
      <c r="F335"/>
      <c r="G335"/>
      <c r="H335"/>
      <c r="I335"/>
      <c r="J335"/>
      <c r="K335"/>
      <c r="L335"/>
      <c r="M335"/>
      <c r="N335"/>
      <c r="O335"/>
      <c r="P335"/>
      <c r="Q335"/>
      <c r="R335"/>
      <c r="S335"/>
      <c r="T335"/>
      <c r="U335"/>
      <c r="V335"/>
      <c r="W335"/>
      <c r="X335"/>
      <c r="Y335"/>
      <c r="Z335"/>
      <c r="AA335"/>
      <c r="AB335"/>
      <c r="AC335"/>
      <c r="AD335"/>
      <c r="AE335"/>
      <c r="AF335"/>
      <c r="AG335"/>
      <c r="AS335"/>
      <c r="AT335"/>
      <c r="BP335"/>
    </row>
    <row r="336" spans="1:68" s="7" customFormat="1">
      <c r="A336"/>
      <c r="B336"/>
      <c r="C336"/>
      <c r="D336"/>
      <c r="E336"/>
      <c r="F336"/>
      <c r="G336"/>
      <c r="H336"/>
      <c r="I336"/>
      <c r="J336"/>
      <c r="K336"/>
      <c r="L336"/>
      <c r="M336"/>
      <c r="N336"/>
      <c r="O336"/>
      <c r="P336"/>
      <c r="Q336"/>
      <c r="R336"/>
      <c r="S336"/>
      <c r="T336"/>
      <c r="U336"/>
      <c r="V336"/>
      <c r="W336"/>
      <c r="X336"/>
      <c r="Y336"/>
      <c r="Z336"/>
      <c r="AA336"/>
      <c r="AB336"/>
      <c r="AC336"/>
      <c r="AD336"/>
      <c r="AE336"/>
      <c r="AF336"/>
      <c r="AG336"/>
      <c r="AS336"/>
      <c r="AT336"/>
      <c r="BP336"/>
    </row>
    <row r="337" spans="1:68" s="7" customFormat="1">
      <c r="A337"/>
      <c r="B337"/>
      <c r="C337"/>
      <c r="D337"/>
      <c r="E337"/>
      <c r="F337"/>
      <c r="G337"/>
      <c r="H337"/>
      <c r="I337"/>
      <c r="J337"/>
      <c r="K337"/>
      <c r="L337"/>
      <c r="M337"/>
      <c r="N337"/>
      <c r="O337"/>
      <c r="P337"/>
      <c r="Q337"/>
      <c r="R337"/>
      <c r="S337"/>
      <c r="T337"/>
      <c r="U337"/>
      <c r="V337"/>
      <c r="W337"/>
      <c r="X337"/>
      <c r="Y337"/>
      <c r="Z337"/>
      <c r="AA337"/>
      <c r="AB337"/>
      <c r="AC337"/>
      <c r="AD337"/>
      <c r="AE337"/>
      <c r="AF337"/>
      <c r="AG337"/>
      <c r="AS337"/>
      <c r="AT337"/>
      <c r="BP337"/>
    </row>
    <row r="338" spans="1:68" s="7" customFormat="1">
      <c r="A338"/>
      <c r="B338"/>
      <c r="C338"/>
      <c r="D338"/>
      <c r="E338"/>
      <c r="F338"/>
      <c r="G338"/>
      <c r="H338"/>
      <c r="I338"/>
      <c r="J338"/>
      <c r="K338"/>
      <c r="L338"/>
      <c r="M338"/>
      <c r="N338"/>
      <c r="O338"/>
      <c r="P338"/>
      <c r="Q338"/>
      <c r="R338"/>
      <c r="S338"/>
      <c r="T338"/>
      <c r="U338"/>
      <c r="V338"/>
      <c r="W338"/>
      <c r="X338"/>
      <c r="Y338"/>
      <c r="Z338"/>
      <c r="AA338"/>
      <c r="AB338"/>
      <c r="AC338"/>
      <c r="AD338"/>
      <c r="AE338"/>
      <c r="AF338"/>
      <c r="AG338"/>
      <c r="AS338"/>
      <c r="AT338"/>
      <c r="BP338"/>
    </row>
    <row r="339" spans="1:68" s="7" customFormat="1">
      <c r="A339"/>
      <c r="B339"/>
      <c r="C339"/>
      <c r="D339"/>
      <c r="E339"/>
      <c r="F339"/>
      <c r="G339"/>
      <c r="H339"/>
      <c r="I339"/>
      <c r="J339"/>
      <c r="K339"/>
      <c r="L339"/>
      <c r="M339"/>
      <c r="N339"/>
      <c r="O339"/>
      <c r="P339"/>
      <c r="Q339"/>
      <c r="R339"/>
      <c r="S339"/>
      <c r="T339"/>
      <c r="U339"/>
      <c r="V339"/>
      <c r="W339"/>
      <c r="X339"/>
      <c r="Y339"/>
      <c r="Z339"/>
      <c r="AA339"/>
      <c r="AB339"/>
      <c r="AC339"/>
      <c r="AD339"/>
      <c r="AE339"/>
      <c r="AF339"/>
      <c r="AG339"/>
      <c r="AS339"/>
      <c r="AT339"/>
      <c r="BP339"/>
    </row>
    <row r="340" spans="1:68" s="7" customFormat="1">
      <c r="A340"/>
      <c r="B340"/>
      <c r="C340"/>
      <c r="D340"/>
      <c r="E340"/>
      <c r="F340"/>
      <c r="G340"/>
      <c r="H340"/>
      <c r="I340"/>
      <c r="J340"/>
      <c r="K340"/>
      <c r="L340"/>
      <c r="M340"/>
      <c r="N340"/>
      <c r="O340"/>
      <c r="P340"/>
      <c r="Q340"/>
      <c r="R340"/>
      <c r="S340"/>
      <c r="T340"/>
      <c r="U340"/>
      <c r="V340"/>
      <c r="W340"/>
      <c r="X340"/>
      <c r="Y340"/>
      <c r="Z340"/>
      <c r="AA340"/>
      <c r="AB340"/>
      <c r="AC340"/>
      <c r="AD340"/>
      <c r="AE340"/>
      <c r="AF340"/>
      <c r="AG340"/>
      <c r="AS340"/>
      <c r="AT340"/>
      <c r="BP340"/>
    </row>
    <row r="341" spans="1:68" s="7" customFormat="1">
      <c r="A341"/>
      <c r="B341"/>
      <c r="C341"/>
      <c r="D341"/>
      <c r="E341"/>
      <c r="F341"/>
      <c r="G341"/>
      <c r="H341"/>
      <c r="I341"/>
      <c r="J341"/>
      <c r="K341"/>
      <c r="L341"/>
      <c r="M341"/>
      <c r="N341"/>
      <c r="O341"/>
      <c r="P341"/>
      <c r="Q341"/>
      <c r="R341"/>
      <c r="S341"/>
      <c r="T341"/>
      <c r="U341"/>
      <c r="V341"/>
      <c r="W341"/>
      <c r="X341"/>
      <c r="Y341"/>
      <c r="Z341"/>
      <c r="AA341"/>
      <c r="AB341"/>
      <c r="AC341"/>
      <c r="AD341"/>
      <c r="AE341"/>
      <c r="AF341"/>
      <c r="AG341"/>
      <c r="AS341"/>
      <c r="AT341"/>
      <c r="BP341"/>
    </row>
    <row r="342" spans="1:68" s="7" customFormat="1">
      <c r="A342"/>
      <c r="B342"/>
      <c r="C342"/>
      <c r="D342"/>
      <c r="E342"/>
      <c r="F342"/>
      <c r="G342"/>
      <c r="H342"/>
      <c r="I342"/>
      <c r="J342"/>
      <c r="K342"/>
      <c r="L342"/>
      <c r="M342"/>
      <c r="N342"/>
      <c r="O342"/>
      <c r="P342"/>
      <c r="Q342"/>
      <c r="R342"/>
      <c r="S342"/>
      <c r="T342"/>
      <c r="U342"/>
      <c r="V342"/>
      <c r="W342"/>
      <c r="X342"/>
      <c r="Y342"/>
      <c r="Z342"/>
      <c r="AA342"/>
      <c r="AB342"/>
      <c r="AC342"/>
      <c r="AD342"/>
      <c r="AE342"/>
      <c r="AF342"/>
      <c r="AG342"/>
      <c r="AS342"/>
      <c r="AT342"/>
      <c r="BP342"/>
    </row>
    <row r="343" spans="1:68" s="7" customFormat="1">
      <c r="A343"/>
      <c r="B343"/>
      <c r="C343"/>
      <c r="D343"/>
      <c r="E343"/>
      <c r="F343"/>
      <c r="G343"/>
      <c r="H343"/>
      <c r="I343"/>
      <c r="J343"/>
      <c r="K343"/>
      <c r="L343"/>
      <c r="M343"/>
      <c r="N343"/>
      <c r="O343"/>
      <c r="P343"/>
      <c r="Q343"/>
      <c r="R343"/>
      <c r="S343"/>
      <c r="T343"/>
      <c r="U343"/>
      <c r="V343"/>
      <c r="W343"/>
      <c r="X343"/>
      <c r="Y343"/>
      <c r="Z343"/>
      <c r="AA343"/>
      <c r="AB343"/>
      <c r="AC343"/>
      <c r="AD343"/>
      <c r="AE343"/>
      <c r="AF343"/>
      <c r="AG343"/>
      <c r="AS343"/>
      <c r="AT343"/>
      <c r="BP343"/>
    </row>
    <row r="344" spans="1:68" s="7" customFormat="1">
      <c r="A344"/>
      <c r="B344"/>
      <c r="C344"/>
      <c r="D344"/>
      <c r="E344"/>
      <c r="F344"/>
      <c r="G344"/>
      <c r="H344"/>
      <c r="I344"/>
      <c r="J344"/>
      <c r="K344"/>
      <c r="L344"/>
      <c r="M344"/>
      <c r="N344"/>
      <c r="O344"/>
      <c r="P344"/>
      <c r="Q344"/>
      <c r="R344"/>
      <c r="S344"/>
      <c r="T344"/>
      <c r="U344"/>
      <c r="V344"/>
      <c r="W344"/>
      <c r="X344"/>
      <c r="Y344"/>
      <c r="Z344"/>
      <c r="AA344"/>
      <c r="AB344"/>
      <c r="AC344"/>
      <c r="AD344"/>
      <c r="AE344"/>
      <c r="AF344"/>
      <c r="AG344"/>
      <c r="AS344"/>
      <c r="AT344"/>
      <c r="BP344"/>
    </row>
    <row r="345" spans="1:68" s="7" customFormat="1">
      <c r="A345"/>
      <c r="B345"/>
      <c r="C345"/>
      <c r="D345"/>
      <c r="E345"/>
      <c r="F345"/>
      <c r="G345"/>
      <c r="H345"/>
      <c r="I345"/>
      <c r="J345"/>
      <c r="K345"/>
      <c r="L345"/>
      <c r="M345"/>
      <c r="N345"/>
      <c r="O345"/>
      <c r="P345"/>
      <c r="Q345"/>
      <c r="R345"/>
      <c r="S345"/>
      <c r="T345"/>
      <c r="U345"/>
      <c r="V345"/>
      <c r="W345"/>
      <c r="X345"/>
      <c r="Y345"/>
      <c r="Z345"/>
      <c r="AA345"/>
      <c r="AB345"/>
      <c r="AC345"/>
      <c r="AD345"/>
      <c r="AE345"/>
      <c r="AF345"/>
      <c r="AG345"/>
      <c r="AS345"/>
      <c r="AT345"/>
      <c r="BP345"/>
    </row>
    <row r="346" spans="1:68" s="7" customFormat="1">
      <c r="A346"/>
      <c r="B346"/>
      <c r="C346"/>
      <c r="D346"/>
      <c r="E346"/>
      <c r="F346"/>
      <c r="G346"/>
      <c r="H346"/>
      <c r="I346"/>
      <c r="J346"/>
      <c r="K346"/>
      <c r="L346"/>
      <c r="M346"/>
      <c r="N346"/>
      <c r="O346"/>
      <c r="P346"/>
      <c r="Q346"/>
      <c r="R346"/>
      <c r="S346"/>
      <c r="T346"/>
      <c r="U346"/>
      <c r="V346"/>
      <c r="W346"/>
      <c r="X346"/>
      <c r="Y346"/>
      <c r="Z346"/>
      <c r="AA346"/>
      <c r="AB346"/>
      <c r="AC346"/>
      <c r="AD346"/>
      <c r="AE346"/>
      <c r="AF346"/>
      <c r="AG346"/>
      <c r="AS346"/>
      <c r="AT346"/>
      <c r="BP346"/>
    </row>
    <row r="347" spans="1:68" s="7" customFormat="1">
      <c r="A347"/>
      <c r="B347"/>
      <c r="C347"/>
      <c r="D347"/>
      <c r="E347"/>
      <c r="F347"/>
      <c r="G347"/>
      <c r="H347"/>
      <c r="I347"/>
      <c r="J347"/>
      <c r="K347"/>
      <c r="L347"/>
      <c r="M347"/>
      <c r="N347"/>
      <c r="O347"/>
      <c r="P347"/>
      <c r="Q347"/>
      <c r="R347"/>
      <c r="S347"/>
      <c r="T347"/>
      <c r="U347"/>
      <c r="V347"/>
      <c r="W347"/>
      <c r="X347"/>
      <c r="Y347"/>
      <c r="Z347"/>
      <c r="AA347"/>
      <c r="AB347"/>
      <c r="AC347"/>
      <c r="AD347"/>
      <c r="AE347"/>
      <c r="AF347"/>
      <c r="AG347"/>
      <c r="AS347"/>
      <c r="AT347"/>
      <c r="BP347"/>
    </row>
    <row r="348" spans="1:68" s="7" customFormat="1">
      <c r="A348"/>
      <c r="B348"/>
      <c r="C348"/>
      <c r="D348"/>
      <c r="E348"/>
      <c r="F348"/>
      <c r="G348"/>
      <c r="H348"/>
      <c r="I348"/>
      <c r="J348"/>
      <c r="K348"/>
      <c r="L348"/>
      <c r="M348"/>
      <c r="N348"/>
      <c r="O348"/>
      <c r="P348"/>
      <c r="Q348"/>
      <c r="R348"/>
      <c r="S348"/>
      <c r="T348"/>
      <c r="U348"/>
      <c r="V348"/>
      <c r="W348"/>
      <c r="X348"/>
      <c r="Y348"/>
      <c r="Z348"/>
      <c r="AA348"/>
      <c r="AB348"/>
      <c r="AC348"/>
      <c r="AD348"/>
      <c r="AE348"/>
      <c r="AF348"/>
      <c r="AG348"/>
      <c r="AS348"/>
      <c r="AT348"/>
      <c r="BP348"/>
    </row>
    <row r="349" spans="1:68" s="7" customFormat="1">
      <c r="A349"/>
      <c r="B349"/>
      <c r="C349"/>
      <c r="D349"/>
      <c r="E349"/>
      <c r="F349"/>
      <c r="G349"/>
      <c r="H349"/>
      <c r="I349"/>
      <c r="J349"/>
      <c r="K349"/>
      <c r="L349"/>
      <c r="M349"/>
      <c r="N349"/>
      <c r="O349"/>
      <c r="P349"/>
      <c r="Q349"/>
      <c r="R349"/>
      <c r="S349"/>
      <c r="T349"/>
      <c r="U349"/>
      <c r="V349"/>
      <c r="W349"/>
      <c r="X349"/>
      <c r="Y349"/>
      <c r="Z349"/>
      <c r="AA349"/>
      <c r="AB349"/>
      <c r="AC349"/>
      <c r="AD349"/>
      <c r="AE349"/>
      <c r="AF349"/>
      <c r="AG349"/>
      <c r="AS349"/>
      <c r="AT349"/>
      <c r="BP349"/>
    </row>
    <row r="350" spans="1:68" s="7" customFormat="1">
      <c r="A350"/>
      <c r="B350"/>
      <c r="C350"/>
      <c r="D350"/>
      <c r="E350"/>
      <c r="F350"/>
      <c r="G350"/>
      <c r="H350"/>
      <c r="I350"/>
      <c r="J350"/>
      <c r="K350"/>
      <c r="L350"/>
      <c r="M350"/>
      <c r="N350"/>
      <c r="O350"/>
      <c r="P350"/>
      <c r="Q350"/>
      <c r="R350"/>
      <c r="S350"/>
      <c r="T350"/>
      <c r="U350"/>
      <c r="V350"/>
      <c r="W350"/>
      <c r="X350"/>
      <c r="Y350"/>
      <c r="Z350"/>
      <c r="AA350"/>
      <c r="AB350"/>
      <c r="AC350"/>
      <c r="AD350"/>
      <c r="AE350"/>
      <c r="AF350"/>
      <c r="AG350"/>
      <c r="AS350"/>
      <c r="AT350"/>
      <c r="BP350"/>
    </row>
    <row r="351" spans="1:68" s="7" customFormat="1">
      <c r="A351"/>
      <c r="B351"/>
      <c r="C351"/>
      <c r="D351"/>
      <c r="E351"/>
      <c r="F351"/>
      <c r="G351"/>
      <c r="H351"/>
      <c r="I351"/>
      <c r="J351"/>
      <c r="K351"/>
      <c r="L351"/>
      <c r="M351"/>
      <c r="N351"/>
      <c r="O351"/>
      <c r="P351"/>
      <c r="Q351"/>
      <c r="R351"/>
      <c r="S351"/>
      <c r="T351"/>
      <c r="U351"/>
      <c r="V351"/>
      <c r="W351"/>
      <c r="X351"/>
      <c r="Y351"/>
      <c r="Z351"/>
      <c r="AA351"/>
      <c r="AB351"/>
      <c r="AC351"/>
      <c r="AD351"/>
      <c r="AE351"/>
      <c r="AF351"/>
      <c r="AG351"/>
      <c r="AS351"/>
      <c r="AT351"/>
      <c r="BP351"/>
    </row>
    <row r="352" spans="1:68" s="7" customFormat="1">
      <c r="A352"/>
      <c r="B352"/>
      <c r="C352"/>
      <c r="D352"/>
      <c r="E352"/>
      <c r="F352"/>
      <c r="G352"/>
      <c r="H352"/>
      <c r="I352"/>
      <c r="J352"/>
      <c r="K352"/>
      <c r="L352"/>
      <c r="M352"/>
      <c r="N352"/>
      <c r="O352"/>
      <c r="P352"/>
      <c r="Q352"/>
      <c r="R352"/>
      <c r="S352"/>
      <c r="T352"/>
      <c r="U352"/>
      <c r="V352"/>
      <c r="W352"/>
      <c r="X352"/>
      <c r="Y352"/>
      <c r="Z352"/>
      <c r="AA352"/>
      <c r="AB352"/>
      <c r="AC352"/>
      <c r="AD352"/>
      <c r="AE352"/>
      <c r="AF352"/>
      <c r="AG352"/>
      <c r="AS352"/>
      <c r="AT352"/>
      <c r="BP352"/>
    </row>
    <row r="353" spans="1:68" s="7" customFormat="1">
      <c r="A353"/>
      <c r="B353"/>
      <c r="C353"/>
      <c r="D353"/>
      <c r="E353"/>
      <c r="F353"/>
      <c r="G353"/>
      <c r="H353"/>
      <c r="I353"/>
      <c r="J353"/>
      <c r="K353"/>
      <c r="L353"/>
      <c r="M353"/>
      <c r="N353"/>
      <c r="O353"/>
      <c r="P353"/>
      <c r="Q353"/>
      <c r="R353"/>
      <c r="S353"/>
      <c r="T353"/>
      <c r="U353"/>
      <c r="V353"/>
      <c r="W353"/>
      <c r="X353"/>
      <c r="Y353"/>
      <c r="Z353"/>
      <c r="AA353"/>
      <c r="AB353"/>
      <c r="AC353"/>
      <c r="AD353"/>
      <c r="AE353"/>
      <c r="AF353"/>
      <c r="AG353"/>
      <c r="AS353"/>
      <c r="AT353"/>
      <c r="BP353"/>
    </row>
    <row r="354" spans="1:68" s="7" customFormat="1">
      <c r="A354"/>
      <c r="B354"/>
      <c r="C354"/>
      <c r="D354"/>
      <c r="E354"/>
      <c r="F354"/>
      <c r="G354"/>
      <c r="H354"/>
      <c r="I354"/>
      <c r="J354"/>
      <c r="K354"/>
      <c r="L354"/>
      <c r="M354"/>
      <c r="N354"/>
      <c r="O354"/>
      <c r="P354"/>
      <c r="Q354"/>
      <c r="R354"/>
      <c r="S354"/>
      <c r="T354"/>
      <c r="U354"/>
      <c r="V354"/>
      <c r="W354"/>
      <c r="X354"/>
      <c r="Y354"/>
      <c r="Z354"/>
      <c r="AA354"/>
      <c r="AB354"/>
      <c r="AC354"/>
      <c r="AD354"/>
      <c r="AE354"/>
      <c r="AF354"/>
      <c r="AG354"/>
      <c r="AS354"/>
      <c r="AT354"/>
      <c r="BP354"/>
    </row>
    <row r="355" spans="1:68" s="7" customFormat="1">
      <c r="A355"/>
      <c r="B355"/>
      <c r="C355"/>
      <c r="D355"/>
      <c r="E355"/>
      <c r="F355"/>
      <c r="G355"/>
      <c r="H355"/>
      <c r="I355"/>
      <c r="J355"/>
      <c r="K355"/>
      <c r="L355"/>
      <c r="M355"/>
      <c r="N355"/>
      <c r="O355"/>
      <c r="P355"/>
      <c r="Q355"/>
      <c r="R355"/>
      <c r="S355"/>
      <c r="T355"/>
      <c r="U355"/>
      <c r="V355"/>
      <c r="W355"/>
      <c r="X355"/>
      <c r="Y355"/>
      <c r="Z355"/>
      <c r="AA355"/>
      <c r="AB355"/>
      <c r="AC355"/>
      <c r="AD355"/>
      <c r="AE355"/>
      <c r="AF355"/>
      <c r="AG355"/>
      <c r="AS355"/>
      <c r="AT355"/>
      <c r="BP355"/>
    </row>
    <row r="356" spans="1:68" s="7" customFormat="1">
      <c r="A356"/>
      <c r="B356"/>
      <c r="C356"/>
      <c r="D356"/>
      <c r="E356"/>
      <c r="F356"/>
      <c r="G356"/>
      <c r="H356"/>
      <c r="I356"/>
      <c r="J356"/>
      <c r="K356"/>
      <c r="L356"/>
      <c r="M356"/>
      <c r="N356"/>
      <c r="O356"/>
      <c r="P356"/>
      <c r="Q356"/>
      <c r="R356"/>
      <c r="S356"/>
      <c r="T356"/>
      <c r="U356"/>
      <c r="V356"/>
      <c r="W356"/>
      <c r="X356"/>
      <c r="Y356"/>
      <c r="Z356"/>
      <c r="AA356"/>
      <c r="AB356"/>
      <c r="AC356"/>
      <c r="AD356"/>
      <c r="AE356"/>
      <c r="AF356"/>
      <c r="AG356"/>
      <c r="AS356"/>
      <c r="AT356"/>
      <c r="BP356"/>
    </row>
    <row r="357" spans="1:68" s="7" customFormat="1">
      <c r="A357"/>
      <c r="B357"/>
      <c r="C357"/>
      <c r="D357"/>
      <c r="E357"/>
      <c r="F357"/>
      <c r="G357"/>
      <c r="H357"/>
      <c r="I357"/>
      <c r="J357"/>
      <c r="K357"/>
      <c r="L357"/>
      <c r="M357"/>
      <c r="N357"/>
      <c r="O357"/>
      <c r="P357"/>
      <c r="Q357"/>
      <c r="R357"/>
      <c r="S357"/>
      <c r="T357"/>
      <c r="U357"/>
      <c r="V357"/>
      <c r="W357"/>
      <c r="X357"/>
      <c r="Y357"/>
      <c r="Z357"/>
      <c r="AA357"/>
      <c r="AB357"/>
      <c r="AC357"/>
      <c r="AD357"/>
      <c r="AE357"/>
      <c r="AF357"/>
      <c r="AG357"/>
      <c r="AS357"/>
      <c r="AT357"/>
      <c r="BP357"/>
    </row>
    <row r="358" spans="1:68" s="7" customFormat="1">
      <c r="A358"/>
      <c r="B358"/>
      <c r="C358"/>
      <c r="D358"/>
      <c r="E358"/>
      <c r="F358"/>
      <c r="G358"/>
      <c r="H358"/>
      <c r="I358"/>
      <c r="J358"/>
      <c r="K358"/>
      <c r="L358"/>
      <c r="M358"/>
      <c r="N358"/>
      <c r="O358"/>
      <c r="P358"/>
      <c r="Q358"/>
      <c r="R358"/>
      <c r="S358"/>
      <c r="T358"/>
      <c r="U358"/>
      <c r="V358"/>
      <c r="W358"/>
      <c r="X358"/>
      <c r="Y358"/>
      <c r="Z358"/>
      <c r="AA358"/>
      <c r="AB358"/>
      <c r="AC358"/>
      <c r="AD358"/>
      <c r="AE358"/>
      <c r="AF358"/>
      <c r="AG358"/>
      <c r="AS358"/>
      <c r="AT358"/>
      <c r="BP358"/>
    </row>
    <row r="359" spans="1:68" s="7" customFormat="1">
      <c r="A359"/>
      <c r="B359"/>
      <c r="C359"/>
      <c r="D359"/>
      <c r="E359"/>
      <c r="F359"/>
      <c r="G359"/>
      <c r="H359"/>
      <c r="I359"/>
      <c r="J359"/>
      <c r="K359"/>
      <c r="L359"/>
      <c r="M359"/>
      <c r="N359"/>
      <c r="O359"/>
      <c r="P359"/>
      <c r="Q359"/>
      <c r="R359"/>
      <c r="S359"/>
      <c r="T359"/>
      <c r="U359"/>
      <c r="V359"/>
      <c r="W359"/>
      <c r="X359"/>
      <c r="Y359"/>
      <c r="Z359"/>
      <c r="AA359"/>
      <c r="AB359"/>
      <c r="AC359"/>
      <c r="AD359"/>
      <c r="AE359"/>
      <c r="AF359"/>
      <c r="AG359"/>
      <c r="AS359"/>
      <c r="AT359"/>
      <c r="BP359"/>
    </row>
    <row r="360" spans="1:68" s="7" customFormat="1">
      <c r="A360"/>
      <c r="B360"/>
      <c r="C360"/>
      <c r="D360"/>
      <c r="E360"/>
      <c r="F360"/>
      <c r="G360"/>
      <c r="H360"/>
      <c r="I360"/>
      <c r="J360"/>
      <c r="K360"/>
      <c r="L360"/>
      <c r="M360"/>
      <c r="N360"/>
      <c r="O360"/>
      <c r="P360"/>
      <c r="Q360"/>
      <c r="R360"/>
      <c r="S360"/>
      <c r="T360"/>
      <c r="U360"/>
      <c r="V360"/>
      <c r="W360"/>
      <c r="X360"/>
      <c r="Y360"/>
      <c r="Z360"/>
      <c r="AA360"/>
      <c r="AB360"/>
      <c r="AC360"/>
      <c r="AD360"/>
      <c r="AE360"/>
      <c r="AF360"/>
      <c r="AG360"/>
      <c r="AS360"/>
      <c r="AT360"/>
      <c r="BP360"/>
    </row>
    <row r="361" spans="1:68" s="7" customFormat="1">
      <c r="A361"/>
      <c r="B361"/>
      <c r="C361"/>
      <c r="D361"/>
      <c r="E361"/>
      <c r="F361"/>
      <c r="G361"/>
      <c r="H361"/>
      <c r="I361"/>
      <c r="J361"/>
      <c r="K361"/>
      <c r="L361"/>
      <c r="M361"/>
      <c r="N361"/>
      <c r="O361"/>
      <c r="P361"/>
      <c r="Q361"/>
      <c r="R361"/>
      <c r="S361"/>
      <c r="T361"/>
      <c r="U361"/>
      <c r="V361"/>
      <c r="W361"/>
      <c r="X361"/>
      <c r="Y361"/>
      <c r="Z361"/>
      <c r="AA361"/>
      <c r="AB361"/>
      <c r="AC361"/>
      <c r="AD361"/>
      <c r="AE361"/>
      <c r="AF361"/>
      <c r="AG361"/>
      <c r="AS361"/>
      <c r="AT361"/>
      <c r="BP361"/>
    </row>
    <row r="362" spans="1:68" s="7" customFormat="1">
      <c r="A362"/>
      <c r="B362"/>
      <c r="C362"/>
      <c r="D362"/>
      <c r="E362"/>
      <c r="F362"/>
      <c r="G362"/>
      <c r="H362"/>
      <c r="I362"/>
      <c r="J362"/>
      <c r="K362"/>
      <c r="L362"/>
      <c r="M362"/>
      <c r="N362"/>
      <c r="O362"/>
      <c r="P362"/>
      <c r="Q362"/>
      <c r="R362"/>
      <c r="S362"/>
      <c r="T362"/>
      <c r="U362"/>
      <c r="V362"/>
      <c r="W362"/>
      <c r="X362"/>
      <c r="Y362"/>
      <c r="Z362"/>
      <c r="AA362"/>
      <c r="AB362"/>
      <c r="AC362"/>
      <c r="AD362"/>
      <c r="AE362"/>
      <c r="AF362"/>
      <c r="AG362"/>
      <c r="AS362"/>
      <c r="AT362"/>
      <c r="BP362"/>
    </row>
    <row r="363" spans="1:68" s="7" customFormat="1">
      <c r="A363"/>
      <c r="B363"/>
      <c r="C363"/>
      <c r="D363"/>
      <c r="E363"/>
      <c r="F363"/>
      <c r="G363"/>
      <c r="H363"/>
      <c r="I363"/>
      <c r="J363"/>
      <c r="K363"/>
      <c r="L363"/>
      <c r="M363"/>
      <c r="N363"/>
      <c r="O363"/>
      <c r="P363"/>
      <c r="Q363"/>
      <c r="R363"/>
      <c r="S363"/>
      <c r="T363"/>
      <c r="U363"/>
      <c r="V363"/>
      <c r="W363"/>
      <c r="X363"/>
      <c r="Y363"/>
      <c r="Z363"/>
      <c r="AA363"/>
      <c r="AB363"/>
      <c r="AC363"/>
      <c r="AD363"/>
      <c r="AE363"/>
      <c r="AF363"/>
      <c r="AG363"/>
      <c r="AS363"/>
      <c r="AT363"/>
      <c r="BP363"/>
    </row>
    <row r="364" spans="1:68" s="7" customFormat="1">
      <c r="A364"/>
      <c r="B364"/>
      <c r="C364"/>
      <c r="D364"/>
      <c r="E364"/>
      <c r="F364"/>
      <c r="G364"/>
      <c r="H364"/>
      <c r="I364"/>
      <c r="J364"/>
      <c r="K364"/>
      <c r="L364"/>
      <c r="M364"/>
      <c r="N364"/>
      <c r="O364"/>
      <c r="P364"/>
      <c r="Q364"/>
      <c r="R364"/>
      <c r="S364"/>
      <c r="T364"/>
      <c r="U364"/>
      <c r="V364"/>
      <c r="W364"/>
      <c r="X364"/>
      <c r="Y364"/>
      <c r="Z364"/>
      <c r="AA364"/>
      <c r="AB364"/>
      <c r="AC364"/>
      <c r="AD364"/>
      <c r="AE364"/>
      <c r="AF364"/>
      <c r="AG364"/>
      <c r="AS364"/>
      <c r="AT364"/>
      <c r="BP364"/>
    </row>
    <row r="365" spans="1:68" s="7" customFormat="1">
      <c r="A365"/>
      <c r="B365"/>
      <c r="C365"/>
      <c r="D365"/>
      <c r="E365"/>
      <c r="F365"/>
      <c r="G365"/>
      <c r="H365"/>
      <c r="I365"/>
      <c r="J365"/>
      <c r="K365"/>
      <c r="L365"/>
      <c r="M365"/>
      <c r="N365"/>
      <c r="O365"/>
      <c r="P365"/>
      <c r="Q365"/>
      <c r="R365"/>
      <c r="S365"/>
      <c r="T365"/>
      <c r="U365"/>
      <c r="V365"/>
      <c r="W365"/>
      <c r="X365"/>
      <c r="Y365"/>
      <c r="Z365"/>
      <c r="AA365"/>
      <c r="AB365"/>
      <c r="AC365"/>
      <c r="AD365"/>
      <c r="AE365"/>
      <c r="AF365"/>
      <c r="AG365"/>
      <c r="AS365"/>
      <c r="AT365"/>
      <c r="BP365"/>
    </row>
    <row r="366" spans="1:68" s="7" customFormat="1">
      <c r="A366"/>
      <c r="B366"/>
      <c r="C366"/>
      <c r="D366"/>
      <c r="E366"/>
      <c r="F366"/>
      <c r="G366"/>
      <c r="H366"/>
      <c r="I366"/>
      <c r="J366"/>
      <c r="K366"/>
      <c r="L366"/>
      <c r="M366"/>
      <c r="N366"/>
      <c r="O366"/>
      <c r="P366"/>
      <c r="Q366"/>
      <c r="R366"/>
      <c r="S366"/>
      <c r="T366"/>
      <c r="U366"/>
      <c r="V366"/>
      <c r="W366"/>
      <c r="X366"/>
      <c r="Y366"/>
      <c r="Z366"/>
      <c r="AA366"/>
      <c r="AB366"/>
      <c r="AC366"/>
      <c r="AD366"/>
      <c r="AE366"/>
      <c r="AF366"/>
      <c r="AG366"/>
      <c r="AS366"/>
      <c r="AT366"/>
      <c r="BP366"/>
    </row>
    <row r="367" spans="1:68" s="7" customFormat="1">
      <c r="A367"/>
      <c r="B367"/>
      <c r="C367"/>
      <c r="D367"/>
      <c r="E367"/>
      <c r="F367"/>
      <c r="G367"/>
      <c r="H367"/>
      <c r="I367"/>
      <c r="J367"/>
      <c r="K367"/>
      <c r="L367"/>
      <c r="M367"/>
      <c r="N367"/>
      <c r="O367"/>
      <c r="P367"/>
      <c r="Q367"/>
      <c r="R367"/>
      <c r="S367"/>
      <c r="T367"/>
      <c r="U367"/>
      <c r="V367"/>
      <c r="W367"/>
      <c r="X367"/>
      <c r="Y367"/>
      <c r="Z367"/>
      <c r="AA367"/>
      <c r="AB367"/>
      <c r="AC367"/>
      <c r="AD367"/>
      <c r="AE367"/>
      <c r="AF367"/>
      <c r="AG367"/>
      <c r="AS367"/>
      <c r="AT367"/>
      <c r="BP367"/>
    </row>
    <row r="368" spans="1:68" s="7" customFormat="1">
      <c r="A368"/>
      <c r="B368"/>
      <c r="C368"/>
      <c r="D368"/>
      <c r="E368"/>
      <c r="F368"/>
      <c r="G368"/>
      <c r="H368"/>
      <c r="I368"/>
      <c r="J368"/>
      <c r="K368"/>
      <c r="L368"/>
      <c r="M368"/>
      <c r="N368"/>
      <c r="O368"/>
      <c r="P368"/>
      <c r="Q368"/>
      <c r="R368"/>
      <c r="S368"/>
      <c r="T368"/>
      <c r="U368"/>
      <c r="V368"/>
      <c r="W368"/>
      <c r="X368"/>
      <c r="Y368"/>
      <c r="Z368"/>
      <c r="AA368"/>
      <c r="AB368"/>
      <c r="AC368"/>
      <c r="AD368"/>
      <c r="AE368"/>
      <c r="AF368"/>
      <c r="AG368"/>
      <c r="AS368"/>
      <c r="AT368"/>
      <c r="BP368"/>
    </row>
    <row r="369" spans="1:68" s="7" customFormat="1">
      <c r="A369"/>
      <c r="B369"/>
      <c r="C369"/>
      <c r="D369"/>
      <c r="E369"/>
      <c r="F369"/>
      <c r="G369"/>
      <c r="H369"/>
      <c r="I369"/>
      <c r="J369"/>
      <c r="K369"/>
      <c r="L369"/>
      <c r="M369"/>
      <c r="N369"/>
      <c r="O369"/>
      <c r="P369"/>
      <c r="Q369"/>
      <c r="R369"/>
      <c r="S369"/>
      <c r="T369"/>
      <c r="U369"/>
      <c r="V369"/>
      <c r="W369"/>
      <c r="X369"/>
      <c r="Y369"/>
      <c r="Z369"/>
      <c r="AA369"/>
      <c r="AB369"/>
      <c r="AC369"/>
      <c r="AD369"/>
      <c r="AE369"/>
      <c r="AF369"/>
      <c r="AG369"/>
      <c r="AS369"/>
      <c r="AT369"/>
      <c r="BP369"/>
    </row>
    <row r="370" spans="1:68" s="7" customFormat="1">
      <c r="A370"/>
      <c r="B370"/>
      <c r="C370"/>
      <c r="D370"/>
      <c r="E370"/>
      <c r="F370"/>
      <c r="G370"/>
      <c r="H370"/>
      <c r="I370"/>
      <c r="J370"/>
      <c r="K370"/>
      <c r="L370"/>
      <c r="M370"/>
      <c r="N370"/>
      <c r="O370"/>
      <c r="P370"/>
      <c r="Q370"/>
      <c r="R370"/>
      <c r="S370"/>
      <c r="T370"/>
      <c r="U370"/>
      <c r="V370"/>
      <c r="W370"/>
      <c r="X370"/>
      <c r="Y370"/>
      <c r="Z370"/>
      <c r="AA370"/>
      <c r="AB370"/>
      <c r="AC370"/>
      <c r="AD370"/>
      <c r="AE370"/>
      <c r="AF370"/>
      <c r="AG370"/>
      <c r="AS370"/>
      <c r="AT370"/>
      <c r="BP370"/>
    </row>
    <row r="371" spans="1:68" s="7" customFormat="1">
      <c r="A371"/>
      <c r="B371"/>
      <c r="C371"/>
      <c r="D371"/>
      <c r="E371"/>
      <c r="F371"/>
      <c r="G371"/>
      <c r="H371"/>
      <c r="I371"/>
      <c r="J371"/>
      <c r="K371"/>
      <c r="L371"/>
      <c r="M371"/>
      <c r="N371"/>
      <c r="O371"/>
      <c r="P371"/>
      <c r="Q371"/>
      <c r="R371"/>
      <c r="S371"/>
      <c r="T371"/>
      <c r="U371"/>
      <c r="V371"/>
      <c r="W371"/>
      <c r="X371"/>
      <c r="Y371"/>
      <c r="Z371"/>
      <c r="AA371"/>
      <c r="AB371"/>
      <c r="AC371"/>
      <c r="AD371"/>
      <c r="AE371"/>
      <c r="AF371"/>
      <c r="AG371"/>
      <c r="AS371"/>
      <c r="AT371"/>
      <c r="BP371"/>
    </row>
    <row r="372" spans="1:68" s="7" customFormat="1">
      <c r="A372"/>
      <c r="B372"/>
      <c r="C372"/>
      <c r="D372"/>
      <c r="E372"/>
      <c r="F372"/>
      <c r="G372"/>
      <c r="H372"/>
      <c r="I372"/>
      <c r="J372"/>
      <c r="K372"/>
      <c r="L372"/>
      <c r="M372"/>
      <c r="N372"/>
      <c r="O372"/>
      <c r="P372"/>
      <c r="Q372"/>
      <c r="R372"/>
      <c r="S372"/>
      <c r="T372"/>
      <c r="U372"/>
      <c r="V372"/>
      <c r="W372"/>
      <c r="X372"/>
      <c r="Y372"/>
      <c r="Z372"/>
      <c r="AA372"/>
      <c r="AB372"/>
      <c r="AC372"/>
      <c r="AD372"/>
      <c r="AE372"/>
      <c r="AF372"/>
      <c r="AG372"/>
      <c r="AS372"/>
      <c r="AT372"/>
      <c r="BP372"/>
    </row>
    <row r="373" spans="1:68" s="7" customFormat="1">
      <c r="A373"/>
      <c r="B373"/>
      <c r="C373"/>
      <c r="D373"/>
      <c r="E373"/>
      <c r="F373"/>
      <c r="G373"/>
      <c r="H373"/>
      <c r="I373"/>
      <c r="J373"/>
      <c r="K373"/>
      <c r="L373"/>
      <c r="M373"/>
      <c r="N373"/>
      <c r="O373"/>
      <c r="P373"/>
      <c r="Q373"/>
      <c r="R373"/>
      <c r="S373"/>
      <c r="T373"/>
      <c r="U373"/>
      <c r="V373"/>
      <c r="W373"/>
      <c r="X373"/>
      <c r="Y373"/>
      <c r="Z373"/>
      <c r="AA373"/>
      <c r="AB373"/>
      <c r="AC373"/>
      <c r="AD373"/>
      <c r="AE373"/>
      <c r="AF373"/>
      <c r="AG373"/>
      <c r="AS373"/>
      <c r="AT373"/>
      <c r="BP373"/>
    </row>
    <row r="374" spans="1:68" s="7" customFormat="1">
      <c r="A374"/>
      <c r="B374"/>
      <c r="C374"/>
      <c r="D374"/>
      <c r="E374"/>
      <c r="F374"/>
      <c r="G374"/>
      <c r="H374"/>
      <c r="I374"/>
      <c r="J374"/>
      <c r="K374"/>
      <c r="L374"/>
      <c r="M374"/>
      <c r="N374"/>
      <c r="O374"/>
      <c r="P374"/>
      <c r="Q374"/>
      <c r="R374"/>
      <c r="S374"/>
      <c r="T374"/>
      <c r="U374"/>
      <c r="V374"/>
      <c r="W374"/>
      <c r="X374"/>
      <c r="Y374"/>
      <c r="Z374"/>
      <c r="AA374"/>
      <c r="AB374"/>
      <c r="AC374"/>
      <c r="AD374"/>
      <c r="AE374"/>
      <c r="AF374"/>
      <c r="AG374"/>
      <c r="AS374"/>
      <c r="AT374"/>
      <c r="BP374"/>
    </row>
    <row r="375" spans="1:68" s="7" customFormat="1">
      <c r="A375"/>
      <c r="B375"/>
      <c r="C375"/>
      <c r="D375"/>
      <c r="E375"/>
      <c r="F375"/>
      <c r="G375"/>
      <c r="H375"/>
      <c r="I375"/>
      <c r="J375"/>
      <c r="K375"/>
      <c r="L375"/>
      <c r="M375"/>
      <c r="N375"/>
      <c r="O375"/>
      <c r="P375"/>
      <c r="Q375"/>
      <c r="R375"/>
      <c r="S375"/>
      <c r="T375"/>
      <c r="U375"/>
      <c r="V375"/>
      <c r="W375"/>
      <c r="X375"/>
      <c r="Y375"/>
      <c r="Z375"/>
      <c r="AA375"/>
      <c r="AB375"/>
      <c r="AC375"/>
      <c r="AD375"/>
      <c r="AE375"/>
      <c r="AF375"/>
      <c r="AG375"/>
      <c r="AS375"/>
      <c r="AT375"/>
      <c r="BP375"/>
    </row>
    <row r="376" spans="1:68" s="7" customFormat="1">
      <c r="A376"/>
      <c r="B376"/>
      <c r="C376"/>
      <c r="D376"/>
      <c r="E376"/>
      <c r="F376"/>
      <c r="G376"/>
      <c r="H376"/>
      <c r="I376"/>
      <c r="J376"/>
      <c r="K376"/>
      <c r="L376"/>
      <c r="M376"/>
      <c r="N376"/>
      <c r="O376"/>
      <c r="P376"/>
      <c r="Q376"/>
      <c r="R376"/>
      <c r="S376"/>
      <c r="T376"/>
      <c r="U376"/>
      <c r="V376"/>
      <c r="W376"/>
      <c r="X376"/>
      <c r="Y376"/>
      <c r="Z376"/>
      <c r="AA376"/>
      <c r="AB376"/>
      <c r="AC376"/>
      <c r="AD376"/>
      <c r="AE376"/>
      <c r="AF376"/>
      <c r="AG376"/>
      <c r="AS376"/>
      <c r="AT376"/>
      <c r="BP376"/>
    </row>
    <row r="377" spans="1:68" s="7" customFormat="1">
      <c r="A377"/>
      <c r="B377"/>
      <c r="C377"/>
      <c r="D377"/>
      <c r="E377"/>
      <c r="F377"/>
      <c r="G377"/>
      <c r="H377"/>
      <c r="I377"/>
      <c r="J377"/>
      <c r="K377"/>
      <c r="L377"/>
      <c r="M377"/>
      <c r="N377"/>
      <c r="O377"/>
      <c r="P377"/>
      <c r="Q377"/>
      <c r="R377"/>
      <c r="S377"/>
      <c r="T377"/>
      <c r="U377"/>
      <c r="V377"/>
      <c r="W377"/>
      <c r="X377"/>
      <c r="Y377"/>
      <c r="Z377"/>
      <c r="AA377"/>
      <c r="AB377"/>
      <c r="AC377"/>
      <c r="AD377"/>
      <c r="AE377"/>
      <c r="AF377"/>
      <c r="AG377"/>
      <c r="AS377"/>
      <c r="AT377"/>
      <c r="BP377"/>
    </row>
    <row r="378" spans="1:68" s="7" customFormat="1">
      <c r="A378"/>
      <c r="B378"/>
      <c r="C378"/>
      <c r="D378"/>
      <c r="E378"/>
      <c r="F378"/>
      <c r="G378"/>
      <c r="H378"/>
      <c r="I378"/>
      <c r="J378"/>
      <c r="K378"/>
      <c r="L378"/>
      <c r="M378"/>
      <c r="N378"/>
      <c r="O378"/>
      <c r="P378"/>
      <c r="Q378"/>
      <c r="R378"/>
      <c r="S378"/>
      <c r="T378"/>
      <c r="U378"/>
      <c r="V378"/>
      <c r="W378"/>
      <c r="X378"/>
      <c r="Y378"/>
      <c r="Z378"/>
      <c r="AA378"/>
      <c r="AB378"/>
      <c r="AC378"/>
      <c r="AD378"/>
      <c r="AE378"/>
      <c r="AF378"/>
      <c r="AG378"/>
      <c r="AS378"/>
      <c r="AT378"/>
      <c r="BP378"/>
    </row>
    <row r="379" spans="1:68" s="7" customFormat="1">
      <c r="A379"/>
      <c r="B379"/>
      <c r="C379"/>
      <c r="D379"/>
      <c r="E379"/>
      <c r="F379"/>
      <c r="G379"/>
      <c r="H379"/>
      <c r="I379"/>
      <c r="J379"/>
      <c r="K379"/>
      <c r="L379"/>
      <c r="M379"/>
      <c r="N379"/>
      <c r="O379"/>
      <c r="P379"/>
      <c r="Q379"/>
      <c r="R379"/>
      <c r="S379"/>
      <c r="T379"/>
      <c r="U379"/>
      <c r="V379"/>
      <c r="W379"/>
      <c r="X379"/>
      <c r="Y379"/>
      <c r="Z379"/>
      <c r="AA379"/>
      <c r="AB379"/>
      <c r="AC379"/>
      <c r="AD379"/>
      <c r="AE379"/>
      <c r="AF379"/>
      <c r="AG379"/>
      <c r="AS379"/>
      <c r="AT379"/>
      <c r="BP379"/>
    </row>
    <row r="380" spans="1:68" s="7" customFormat="1">
      <c r="A380"/>
      <c r="B380"/>
      <c r="C380"/>
      <c r="D380"/>
      <c r="E380"/>
      <c r="F380"/>
      <c r="G380"/>
      <c r="H380"/>
      <c r="I380"/>
      <c r="J380"/>
      <c r="K380"/>
      <c r="L380"/>
      <c r="M380"/>
      <c r="N380"/>
      <c r="O380"/>
      <c r="P380"/>
      <c r="Q380"/>
      <c r="R380"/>
      <c r="S380"/>
      <c r="T380"/>
      <c r="U380"/>
      <c r="V380"/>
      <c r="W380"/>
      <c r="X380"/>
      <c r="Y380"/>
      <c r="Z380"/>
      <c r="AA380"/>
      <c r="AB380"/>
      <c r="AC380"/>
      <c r="AD380"/>
      <c r="AE380"/>
      <c r="AF380"/>
      <c r="AG380"/>
      <c r="AS380"/>
      <c r="AT380"/>
      <c r="BP380"/>
    </row>
    <row r="381" spans="1:68" s="7" customFormat="1">
      <c r="A381"/>
      <c r="B381"/>
      <c r="C381"/>
      <c r="D381"/>
      <c r="E381"/>
      <c r="F381"/>
      <c r="G381"/>
      <c r="H381"/>
      <c r="I381"/>
      <c r="J381"/>
      <c r="K381"/>
      <c r="L381"/>
      <c r="M381"/>
      <c r="N381"/>
      <c r="O381"/>
      <c r="P381"/>
      <c r="Q381"/>
      <c r="R381"/>
      <c r="S381"/>
      <c r="T381"/>
      <c r="U381"/>
      <c r="V381"/>
      <c r="W381"/>
      <c r="X381"/>
      <c r="Y381"/>
      <c r="Z381"/>
      <c r="AA381"/>
      <c r="AB381"/>
      <c r="AC381"/>
      <c r="AD381"/>
      <c r="AE381"/>
      <c r="AF381"/>
      <c r="AG381"/>
      <c r="AS381"/>
      <c r="AT381"/>
      <c r="BP381"/>
    </row>
    <row r="382" spans="1:68" s="7" customFormat="1">
      <c r="A382"/>
      <c r="B382"/>
      <c r="C382"/>
      <c r="D382"/>
      <c r="E382"/>
      <c r="F382"/>
      <c r="G382"/>
      <c r="H382"/>
      <c r="I382"/>
      <c r="J382"/>
      <c r="K382"/>
      <c r="L382"/>
      <c r="M382"/>
      <c r="N382"/>
      <c r="O382"/>
      <c r="P382"/>
      <c r="Q382"/>
      <c r="R382"/>
      <c r="S382"/>
      <c r="T382"/>
      <c r="U382"/>
      <c r="V382"/>
      <c r="W382"/>
      <c r="X382"/>
      <c r="Y382"/>
      <c r="Z382"/>
      <c r="AA382"/>
      <c r="AB382"/>
      <c r="AC382"/>
      <c r="AD382"/>
      <c r="AE382"/>
      <c r="AF382"/>
      <c r="AG382"/>
      <c r="AS382"/>
      <c r="AT382"/>
      <c r="BP382"/>
    </row>
    <row r="383" spans="1:68" s="7" customFormat="1">
      <c r="A383"/>
      <c r="B383"/>
      <c r="C383"/>
      <c r="D383"/>
      <c r="E383"/>
      <c r="F383"/>
      <c r="G383"/>
      <c r="H383"/>
      <c r="I383"/>
      <c r="J383"/>
      <c r="K383"/>
      <c r="L383"/>
      <c r="M383"/>
      <c r="N383"/>
      <c r="O383"/>
      <c r="P383"/>
      <c r="Q383"/>
      <c r="R383"/>
      <c r="S383"/>
      <c r="T383"/>
      <c r="U383"/>
      <c r="V383"/>
      <c r="W383"/>
      <c r="X383"/>
      <c r="Y383"/>
      <c r="Z383"/>
      <c r="AA383"/>
      <c r="AB383"/>
      <c r="AC383"/>
      <c r="AD383"/>
      <c r="AE383"/>
      <c r="AF383"/>
      <c r="AG383"/>
      <c r="AS383"/>
      <c r="AT383"/>
      <c r="BP383"/>
    </row>
    <row r="384" spans="1:68" s="7" customFormat="1">
      <c r="A384"/>
      <c r="B384"/>
      <c r="C384"/>
      <c r="D384"/>
      <c r="E384"/>
      <c r="F384"/>
      <c r="G384"/>
      <c r="H384"/>
      <c r="I384"/>
      <c r="J384"/>
      <c r="K384"/>
      <c r="L384"/>
      <c r="M384"/>
      <c r="N384"/>
      <c r="O384"/>
      <c r="P384"/>
      <c r="Q384"/>
      <c r="R384"/>
      <c r="S384"/>
      <c r="T384"/>
      <c r="U384"/>
      <c r="V384"/>
      <c r="W384"/>
      <c r="X384"/>
      <c r="Y384"/>
      <c r="Z384"/>
      <c r="AA384"/>
      <c r="AB384"/>
      <c r="AC384"/>
      <c r="AD384"/>
      <c r="AE384"/>
      <c r="AF384"/>
      <c r="AG384"/>
      <c r="AS384"/>
      <c r="AT384"/>
      <c r="BP384"/>
    </row>
    <row r="385" spans="1:68" s="7" customFormat="1">
      <c r="A385"/>
      <c r="B385"/>
      <c r="C385"/>
      <c r="D385"/>
      <c r="E385"/>
      <c r="F385"/>
      <c r="G385"/>
      <c r="H385"/>
      <c r="I385"/>
      <c r="J385"/>
      <c r="K385"/>
      <c r="L385"/>
      <c r="M385"/>
      <c r="N385"/>
      <c r="O385"/>
      <c r="P385"/>
      <c r="Q385"/>
      <c r="R385"/>
      <c r="S385"/>
      <c r="T385"/>
      <c r="U385"/>
      <c r="V385"/>
      <c r="W385"/>
      <c r="X385"/>
      <c r="Y385"/>
      <c r="Z385"/>
      <c r="AA385"/>
      <c r="AB385"/>
      <c r="AC385"/>
      <c r="AD385"/>
      <c r="AE385"/>
      <c r="AF385"/>
      <c r="AG385"/>
      <c r="AS385"/>
      <c r="AT385"/>
      <c r="BP385"/>
    </row>
    <row r="386" spans="1:68" s="7" customFormat="1">
      <c r="A386"/>
      <c r="B386"/>
      <c r="C386"/>
      <c r="D386"/>
      <c r="E386"/>
      <c r="F386"/>
      <c r="G386"/>
      <c r="H386"/>
      <c r="I386"/>
      <c r="J386"/>
      <c r="K386"/>
      <c r="L386"/>
      <c r="M386"/>
      <c r="N386"/>
      <c r="O386"/>
      <c r="P386"/>
      <c r="Q386"/>
      <c r="R386"/>
      <c r="S386"/>
      <c r="T386"/>
      <c r="U386"/>
      <c r="V386"/>
      <c r="W386"/>
      <c r="X386"/>
      <c r="Y386"/>
      <c r="Z386"/>
      <c r="AA386"/>
      <c r="AB386"/>
      <c r="AC386"/>
      <c r="AD386"/>
      <c r="AE386"/>
      <c r="AF386"/>
      <c r="AG386"/>
      <c r="AS386"/>
      <c r="AT386"/>
      <c r="BP386"/>
    </row>
    <row r="387" spans="1:68" s="7" customFormat="1">
      <c r="A387"/>
      <c r="B387"/>
      <c r="C387"/>
      <c r="D387"/>
      <c r="E387"/>
      <c r="F387"/>
      <c r="G387"/>
      <c r="H387"/>
      <c r="I387"/>
      <c r="J387"/>
      <c r="K387"/>
      <c r="L387"/>
      <c r="M387"/>
      <c r="N387"/>
      <c r="O387"/>
      <c r="P387"/>
      <c r="Q387"/>
      <c r="R387"/>
      <c r="S387"/>
      <c r="T387"/>
      <c r="U387"/>
      <c r="V387"/>
      <c r="W387"/>
      <c r="X387"/>
      <c r="Y387"/>
      <c r="Z387"/>
      <c r="AA387"/>
      <c r="AB387"/>
      <c r="AC387"/>
      <c r="AD387"/>
      <c r="AE387"/>
      <c r="AF387"/>
      <c r="AG387"/>
      <c r="AS387"/>
      <c r="AT387"/>
      <c r="BP387"/>
    </row>
    <row r="388" spans="1:68" s="7" customFormat="1">
      <c r="A388"/>
      <c r="B388"/>
      <c r="C388"/>
      <c r="D388"/>
      <c r="E388"/>
      <c r="F388"/>
      <c r="G388"/>
      <c r="H388"/>
      <c r="I388"/>
      <c r="J388"/>
      <c r="K388"/>
      <c r="L388"/>
      <c r="M388"/>
      <c r="N388"/>
      <c r="O388"/>
      <c r="P388"/>
      <c r="Q388"/>
      <c r="R388"/>
      <c r="S388"/>
      <c r="T388"/>
      <c r="U388"/>
      <c r="V388"/>
      <c r="W388"/>
      <c r="X388"/>
      <c r="Y388"/>
      <c r="Z388"/>
      <c r="AA388"/>
      <c r="AB388"/>
      <c r="AC388"/>
      <c r="AD388"/>
      <c r="AE388"/>
      <c r="AF388"/>
      <c r="AG388"/>
      <c r="AS388"/>
      <c r="AT388"/>
      <c r="BP388"/>
    </row>
    <row r="389" spans="1:68" s="7" customFormat="1">
      <c r="A389"/>
      <c r="B389"/>
      <c r="C389"/>
      <c r="D389"/>
      <c r="E389"/>
      <c r="F389"/>
      <c r="G389"/>
      <c r="H389"/>
      <c r="I389"/>
      <c r="J389"/>
      <c r="K389"/>
      <c r="L389"/>
      <c r="M389"/>
      <c r="N389"/>
      <c r="O389"/>
      <c r="P389"/>
      <c r="Q389"/>
      <c r="R389"/>
      <c r="S389"/>
      <c r="T389"/>
      <c r="U389"/>
      <c r="V389"/>
      <c r="W389"/>
      <c r="X389"/>
      <c r="Y389"/>
      <c r="Z389"/>
      <c r="AA389"/>
      <c r="AB389"/>
      <c r="AC389"/>
      <c r="AD389"/>
      <c r="AE389"/>
      <c r="AF389"/>
      <c r="AG389"/>
      <c r="AS389"/>
      <c r="AT389"/>
      <c r="BP389"/>
    </row>
    <row r="390" spans="1:68" s="7" customFormat="1">
      <c r="A390"/>
      <c r="B390"/>
      <c r="C390"/>
      <c r="D390"/>
      <c r="E390"/>
      <c r="F390"/>
      <c r="G390"/>
      <c r="H390"/>
      <c r="I390"/>
      <c r="J390"/>
      <c r="K390"/>
      <c r="L390"/>
      <c r="M390"/>
      <c r="N390"/>
      <c r="O390"/>
      <c r="P390"/>
      <c r="Q390"/>
      <c r="R390"/>
      <c r="S390"/>
      <c r="T390"/>
      <c r="U390"/>
      <c r="V390"/>
      <c r="W390"/>
      <c r="X390"/>
      <c r="Y390"/>
      <c r="Z390"/>
      <c r="AA390"/>
      <c r="AB390"/>
      <c r="AC390"/>
      <c r="AD390"/>
      <c r="AE390"/>
      <c r="AF390"/>
      <c r="AG390"/>
      <c r="AS390"/>
      <c r="AT390"/>
      <c r="BP390"/>
    </row>
    <row r="391" spans="1:68" s="7" customFormat="1">
      <c r="A391"/>
      <c r="B391"/>
      <c r="C391"/>
      <c r="D391"/>
      <c r="E391"/>
      <c r="F391"/>
      <c r="G391"/>
      <c r="H391"/>
      <c r="I391"/>
      <c r="J391"/>
      <c r="K391"/>
      <c r="L391"/>
      <c r="M391"/>
      <c r="N391"/>
      <c r="O391"/>
      <c r="P391"/>
      <c r="Q391"/>
      <c r="R391"/>
      <c r="S391"/>
      <c r="T391"/>
      <c r="U391"/>
      <c r="V391"/>
      <c r="W391"/>
      <c r="X391"/>
      <c r="Y391"/>
      <c r="Z391"/>
      <c r="AA391"/>
      <c r="AB391"/>
      <c r="AC391"/>
      <c r="AD391"/>
      <c r="AE391"/>
      <c r="AF391"/>
      <c r="AG391"/>
      <c r="AS391"/>
      <c r="AT391"/>
      <c r="BP391"/>
    </row>
    <row r="392" spans="1:68" s="7" customFormat="1">
      <c r="A392"/>
      <c r="B392"/>
      <c r="C392"/>
      <c r="D392"/>
      <c r="E392"/>
      <c r="F392"/>
      <c r="G392"/>
      <c r="H392"/>
      <c r="I392"/>
      <c r="J392"/>
      <c r="K392"/>
      <c r="L392"/>
      <c r="M392"/>
      <c r="N392"/>
      <c r="O392"/>
      <c r="P392"/>
      <c r="Q392"/>
      <c r="R392"/>
      <c r="S392"/>
      <c r="T392"/>
      <c r="U392"/>
      <c r="V392"/>
      <c r="W392"/>
      <c r="X392"/>
      <c r="Y392"/>
      <c r="Z392"/>
      <c r="AA392"/>
      <c r="AB392"/>
      <c r="AC392"/>
      <c r="AD392"/>
      <c r="AE392"/>
      <c r="AF392"/>
      <c r="AG392"/>
      <c r="AS392"/>
      <c r="AT392"/>
      <c r="BP392"/>
    </row>
    <row r="393" spans="1:68" s="7" customFormat="1">
      <c r="A393"/>
      <c r="B393"/>
      <c r="C393"/>
      <c r="D393"/>
      <c r="E393"/>
      <c r="F393"/>
      <c r="G393"/>
      <c r="H393"/>
      <c r="I393"/>
      <c r="J393"/>
      <c r="K393"/>
      <c r="L393"/>
      <c r="M393"/>
      <c r="N393"/>
      <c r="O393"/>
      <c r="P393"/>
      <c r="Q393"/>
      <c r="R393"/>
      <c r="S393"/>
      <c r="T393"/>
      <c r="U393"/>
      <c r="V393"/>
      <c r="W393"/>
      <c r="X393"/>
      <c r="Y393"/>
      <c r="Z393"/>
      <c r="AA393"/>
      <c r="AB393"/>
      <c r="AC393"/>
      <c r="AD393"/>
      <c r="AE393"/>
      <c r="AF393"/>
      <c r="AG393"/>
      <c r="AS393"/>
      <c r="AT393"/>
      <c r="BP393"/>
    </row>
    <row r="394" spans="1:68" s="7" customFormat="1">
      <c r="A394"/>
      <c r="B394"/>
      <c r="C394"/>
      <c r="D394"/>
      <c r="E394"/>
      <c r="F394"/>
      <c r="G394"/>
      <c r="H394"/>
      <c r="I394"/>
      <c r="J394"/>
      <c r="K394"/>
      <c r="L394"/>
      <c r="M394"/>
      <c r="N394"/>
      <c r="O394"/>
      <c r="P394"/>
      <c r="Q394"/>
      <c r="R394"/>
      <c r="S394"/>
      <c r="T394"/>
      <c r="U394"/>
      <c r="V394"/>
      <c r="W394"/>
      <c r="X394"/>
      <c r="Y394"/>
      <c r="Z394"/>
      <c r="AA394"/>
      <c r="AB394"/>
      <c r="AC394"/>
      <c r="AD394"/>
      <c r="AE394"/>
      <c r="AF394"/>
      <c r="AG394"/>
      <c r="AS394"/>
      <c r="AT394"/>
      <c r="BP394"/>
    </row>
    <row r="395" spans="1:68" s="7" customFormat="1">
      <c r="A395"/>
      <c r="B395"/>
      <c r="C395"/>
      <c r="D395"/>
      <c r="E395"/>
      <c r="F395"/>
      <c r="G395"/>
      <c r="H395"/>
      <c r="I395"/>
      <c r="J395"/>
      <c r="K395"/>
      <c r="L395"/>
      <c r="M395"/>
      <c r="N395"/>
      <c r="O395"/>
      <c r="P395"/>
      <c r="Q395"/>
      <c r="R395"/>
      <c r="S395"/>
      <c r="T395"/>
      <c r="U395"/>
      <c r="V395"/>
      <c r="W395"/>
      <c r="X395"/>
      <c r="Y395"/>
      <c r="Z395"/>
      <c r="AA395"/>
      <c r="AB395"/>
      <c r="AC395"/>
      <c r="AD395"/>
      <c r="AE395"/>
      <c r="AF395"/>
      <c r="AG395"/>
      <c r="AS395"/>
      <c r="AT395"/>
      <c r="BP395"/>
    </row>
    <row r="396" spans="1:68" s="7" customFormat="1">
      <c r="A396"/>
      <c r="B396"/>
      <c r="C396"/>
      <c r="D396"/>
      <c r="E396"/>
      <c r="F396"/>
      <c r="G396"/>
      <c r="H396"/>
      <c r="I396"/>
      <c r="J396"/>
      <c r="K396"/>
      <c r="L396"/>
      <c r="M396"/>
      <c r="N396"/>
      <c r="O396"/>
      <c r="P396"/>
      <c r="Q396"/>
      <c r="R396"/>
      <c r="S396"/>
      <c r="T396"/>
      <c r="U396"/>
      <c r="V396"/>
      <c r="W396"/>
      <c r="X396"/>
      <c r="Y396"/>
      <c r="Z396"/>
      <c r="AA396"/>
      <c r="AB396"/>
      <c r="AC396"/>
      <c r="AD396"/>
      <c r="AE396"/>
      <c r="AF396"/>
      <c r="AG396"/>
      <c r="AS396"/>
      <c r="AT396"/>
      <c r="BP396"/>
    </row>
    <row r="397" spans="1:68" s="7" customFormat="1">
      <c r="A397"/>
      <c r="B397"/>
      <c r="C397"/>
      <c r="D397"/>
      <c r="E397"/>
      <c r="F397"/>
      <c r="G397"/>
      <c r="H397"/>
      <c r="I397"/>
      <c r="J397"/>
      <c r="K397"/>
      <c r="L397"/>
      <c r="M397"/>
      <c r="N397"/>
      <c r="O397"/>
      <c r="P397"/>
      <c r="Q397"/>
      <c r="R397"/>
      <c r="S397"/>
      <c r="T397"/>
      <c r="U397"/>
      <c r="V397"/>
      <c r="W397"/>
      <c r="X397"/>
      <c r="Y397"/>
      <c r="Z397"/>
      <c r="AA397"/>
      <c r="AB397"/>
      <c r="AC397"/>
      <c r="AD397"/>
      <c r="AE397"/>
      <c r="AF397"/>
      <c r="AG397"/>
      <c r="AS397"/>
      <c r="AT397"/>
      <c r="BP397"/>
    </row>
    <row r="398" spans="1:68" s="7" customFormat="1">
      <c r="A398"/>
      <c r="B398"/>
      <c r="C398"/>
      <c r="D398"/>
      <c r="E398"/>
      <c r="F398"/>
      <c r="G398"/>
      <c r="H398"/>
      <c r="I398"/>
      <c r="J398"/>
      <c r="K398"/>
      <c r="L398"/>
      <c r="M398"/>
      <c r="N398"/>
      <c r="O398"/>
      <c r="P398"/>
      <c r="Q398"/>
      <c r="R398"/>
      <c r="S398"/>
      <c r="T398"/>
      <c r="U398"/>
      <c r="V398"/>
      <c r="W398"/>
      <c r="X398"/>
      <c r="Y398"/>
      <c r="Z398"/>
      <c r="AA398"/>
      <c r="AB398"/>
      <c r="AC398"/>
      <c r="AD398"/>
      <c r="AE398"/>
      <c r="AF398"/>
      <c r="AG398"/>
      <c r="AS398"/>
      <c r="AT398"/>
      <c r="BP398"/>
    </row>
    <row r="399" spans="1:68" s="7" customFormat="1">
      <c r="A399"/>
      <c r="B399"/>
      <c r="C399"/>
      <c r="D399"/>
      <c r="E399"/>
      <c r="F399"/>
      <c r="G399"/>
      <c r="H399"/>
      <c r="I399"/>
      <c r="J399"/>
      <c r="K399"/>
      <c r="L399"/>
      <c r="M399"/>
      <c r="N399"/>
      <c r="O399"/>
      <c r="P399"/>
      <c r="Q399"/>
      <c r="R399"/>
      <c r="S399"/>
      <c r="T399"/>
      <c r="U399"/>
      <c r="V399"/>
      <c r="W399"/>
      <c r="X399"/>
      <c r="Y399"/>
      <c r="Z399"/>
      <c r="AA399"/>
      <c r="AB399"/>
      <c r="AC399"/>
      <c r="AD399"/>
      <c r="AE399"/>
      <c r="AF399"/>
      <c r="AG399"/>
      <c r="AS399"/>
      <c r="AT399"/>
      <c r="BP399"/>
    </row>
    <row r="400" spans="1:68" s="7" customFormat="1">
      <c r="A400"/>
      <c r="B400"/>
      <c r="C400"/>
      <c r="D400"/>
      <c r="E400"/>
      <c r="F400"/>
      <c r="G400"/>
      <c r="H400"/>
      <c r="I400"/>
      <c r="J400"/>
      <c r="K400"/>
      <c r="L400"/>
      <c r="M400"/>
      <c r="N400"/>
      <c r="O400"/>
      <c r="P400"/>
      <c r="Q400"/>
      <c r="R400"/>
      <c r="S400"/>
      <c r="T400"/>
      <c r="U400"/>
      <c r="V400"/>
      <c r="W400"/>
      <c r="X400"/>
      <c r="Y400"/>
      <c r="Z400"/>
      <c r="AA400"/>
      <c r="AB400"/>
      <c r="AC400"/>
      <c r="AD400"/>
      <c r="AE400"/>
      <c r="AF400"/>
      <c r="AG400"/>
      <c r="AS400"/>
      <c r="AT400"/>
      <c r="BP400"/>
    </row>
    <row r="401" spans="1:68" s="7" customFormat="1">
      <c r="A401"/>
      <c r="B401"/>
      <c r="C401"/>
      <c r="D401"/>
      <c r="E401"/>
      <c r="F401"/>
      <c r="G401"/>
      <c r="H401"/>
      <c r="I401"/>
      <c r="J401"/>
      <c r="K401"/>
      <c r="L401"/>
      <c r="M401"/>
      <c r="N401"/>
      <c r="O401"/>
      <c r="P401"/>
      <c r="Q401"/>
      <c r="R401"/>
      <c r="S401"/>
      <c r="T401"/>
      <c r="U401"/>
      <c r="V401"/>
      <c r="W401"/>
      <c r="X401"/>
      <c r="Y401"/>
      <c r="Z401"/>
      <c r="AA401"/>
      <c r="AB401"/>
      <c r="AC401"/>
      <c r="AD401"/>
      <c r="AE401"/>
      <c r="AF401"/>
      <c r="AG401"/>
      <c r="AS401"/>
      <c r="AT401"/>
      <c r="BP401"/>
    </row>
    <row r="402" spans="1:68" s="7" customFormat="1">
      <c r="A402"/>
      <c r="B402"/>
      <c r="C402"/>
      <c r="D402"/>
      <c r="E402"/>
      <c r="F402"/>
      <c r="G402"/>
      <c r="H402"/>
      <c r="I402"/>
      <c r="J402"/>
      <c r="K402"/>
      <c r="L402"/>
      <c r="M402"/>
      <c r="N402"/>
      <c r="O402"/>
      <c r="P402"/>
      <c r="Q402"/>
      <c r="R402"/>
      <c r="S402"/>
      <c r="T402"/>
      <c r="U402"/>
      <c r="V402"/>
      <c r="W402"/>
      <c r="X402"/>
      <c r="Y402"/>
      <c r="Z402"/>
      <c r="AA402"/>
      <c r="AB402"/>
      <c r="AC402"/>
      <c r="AD402"/>
      <c r="AE402"/>
      <c r="AF402"/>
      <c r="AG402"/>
      <c r="AS402"/>
      <c r="AT402"/>
      <c r="BP402"/>
    </row>
    <row r="403" spans="1:68" s="7" customFormat="1">
      <c r="A403"/>
      <c r="B403"/>
      <c r="C403"/>
      <c r="D403"/>
      <c r="E403"/>
      <c r="F403"/>
      <c r="G403"/>
      <c r="H403"/>
      <c r="I403"/>
      <c r="J403"/>
      <c r="K403"/>
      <c r="L403"/>
      <c r="M403"/>
      <c r="N403"/>
      <c r="O403"/>
      <c r="P403"/>
      <c r="Q403"/>
      <c r="R403"/>
      <c r="S403"/>
      <c r="T403"/>
      <c r="U403"/>
      <c r="V403"/>
      <c r="W403"/>
      <c r="X403"/>
      <c r="Y403"/>
      <c r="Z403"/>
      <c r="AA403"/>
      <c r="AB403"/>
      <c r="AC403"/>
      <c r="AD403"/>
      <c r="AE403"/>
      <c r="AF403"/>
      <c r="AG403"/>
      <c r="AS403"/>
      <c r="AT403"/>
      <c r="BP403"/>
    </row>
    <row r="404" spans="1:68" s="7" customFormat="1">
      <c r="A404"/>
      <c r="B404"/>
      <c r="C404"/>
      <c r="D404"/>
      <c r="E404"/>
      <c r="F404"/>
      <c r="G404"/>
      <c r="H404"/>
      <c r="I404"/>
      <c r="J404"/>
      <c r="K404"/>
      <c r="L404"/>
      <c r="M404"/>
      <c r="N404"/>
      <c r="O404"/>
      <c r="P404"/>
      <c r="Q404"/>
      <c r="R404"/>
      <c r="S404"/>
      <c r="T404"/>
      <c r="U404"/>
      <c r="V404"/>
      <c r="W404"/>
      <c r="X404"/>
      <c r="Y404"/>
      <c r="Z404"/>
      <c r="AA404"/>
      <c r="AB404"/>
      <c r="AC404"/>
      <c r="AD404"/>
      <c r="AE404"/>
      <c r="AF404"/>
      <c r="AG404"/>
      <c r="AS404"/>
      <c r="AT404"/>
      <c r="BP404"/>
    </row>
    <row r="405" spans="1:68" s="7" customFormat="1">
      <c r="A405"/>
      <c r="B405"/>
      <c r="C405"/>
      <c r="D405"/>
      <c r="E405"/>
      <c r="F405"/>
      <c r="G405"/>
      <c r="H405"/>
      <c r="I405"/>
      <c r="J405"/>
      <c r="K405"/>
      <c r="L405"/>
      <c r="M405"/>
      <c r="N405"/>
      <c r="O405"/>
      <c r="P405"/>
      <c r="Q405"/>
      <c r="R405"/>
      <c r="S405"/>
      <c r="T405"/>
      <c r="U405"/>
      <c r="V405"/>
      <c r="W405"/>
      <c r="X405"/>
      <c r="Y405"/>
      <c r="Z405"/>
      <c r="AA405"/>
      <c r="AB405"/>
      <c r="AC405"/>
      <c r="AD405"/>
      <c r="AE405"/>
      <c r="AF405"/>
      <c r="AG405"/>
      <c r="AS405"/>
      <c r="AT405"/>
      <c r="BP405"/>
    </row>
    <row r="406" spans="1:68" s="7" customFormat="1">
      <c r="A406"/>
      <c r="B406"/>
      <c r="C406"/>
      <c r="D406"/>
      <c r="E406"/>
      <c r="F406"/>
      <c r="G406"/>
      <c r="H406"/>
      <c r="I406"/>
      <c r="J406"/>
      <c r="K406"/>
      <c r="L406"/>
      <c r="M406"/>
      <c r="N406"/>
      <c r="O406"/>
      <c r="P406"/>
      <c r="Q406"/>
      <c r="R406"/>
      <c r="S406"/>
      <c r="T406"/>
      <c r="U406"/>
      <c r="V406"/>
      <c r="W406"/>
      <c r="X406"/>
      <c r="Y406"/>
      <c r="Z406"/>
      <c r="AA406"/>
      <c r="AB406"/>
      <c r="AC406"/>
      <c r="AD406"/>
      <c r="AE406"/>
      <c r="AF406"/>
      <c r="AG406"/>
      <c r="AS406"/>
      <c r="AT406"/>
      <c r="BP406"/>
    </row>
    <row r="407" spans="1:68" s="7" customFormat="1">
      <c r="A407"/>
      <c r="B407"/>
      <c r="C407"/>
      <c r="D407"/>
      <c r="E407"/>
      <c r="F407"/>
      <c r="G407"/>
      <c r="H407"/>
      <c r="I407"/>
      <c r="J407"/>
      <c r="K407"/>
      <c r="L407"/>
      <c r="M407"/>
      <c r="N407"/>
      <c r="O407"/>
      <c r="P407"/>
      <c r="Q407"/>
      <c r="R407"/>
      <c r="S407"/>
      <c r="T407"/>
      <c r="U407"/>
      <c r="V407"/>
      <c r="W407"/>
      <c r="X407"/>
      <c r="Y407"/>
      <c r="Z407"/>
      <c r="AA407"/>
      <c r="AB407"/>
      <c r="AC407"/>
      <c r="AD407"/>
      <c r="AE407"/>
      <c r="AF407"/>
      <c r="AG407"/>
      <c r="AS407"/>
      <c r="AT407"/>
      <c r="BP407"/>
    </row>
    <row r="408" spans="1:68" s="7" customFormat="1">
      <c r="A408"/>
      <c r="B408"/>
      <c r="C408"/>
      <c r="D408"/>
      <c r="E408"/>
      <c r="F408"/>
      <c r="G408"/>
      <c r="H408"/>
      <c r="I408"/>
      <c r="J408"/>
      <c r="K408"/>
      <c r="L408"/>
      <c r="M408"/>
      <c r="N408"/>
      <c r="O408"/>
      <c r="P408"/>
      <c r="Q408"/>
      <c r="R408"/>
      <c r="S408"/>
      <c r="T408"/>
      <c r="U408"/>
      <c r="V408"/>
      <c r="W408"/>
      <c r="X408"/>
      <c r="Y408"/>
      <c r="Z408"/>
      <c r="AA408"/>
      <c r="AB408"/>
      <c r="AC408"/>
      <c r="AD408"/>
      <c r="AE408"/>
      <c r="AF408"/>
      <c r="AG408"/>
      <c r="AS408"/>
      <c r="AT408"/>
      <c r="BP408"/>
    </row>
    <row r="409" spans="1:68" s="7" customFormat="1">
      <c r="A409"/>
      <c r="B409"/>
      <c r="C409"/>
      <c r="D409"/>
      <c r="E409"/>
      <c r="F409"/>
      <c r="G409"/>
      <c r="H409"/>
      <c r="I409"/>
      <c r="J409"/>
      <c r="K409"/>
      <c r="L409"/>
      <c r="M409"/>
      <c r="N409"/>
      <c r="O409"/>
      <c r="P409"/>
      <c r="Q409"/>
      <c r="R409"/>
      <c r="S409"/>
      <c r="T409"/>
      <c r="U409"/>
      <c r="V409"/>
      <c r="W409"/>
      <c r="X409"/>
      <c r="Y409"/>
      <c r="Z409"/>
      <c r="AA409"/>
      <c r="AB409"/>
      <c r="AC409"/>
      <c r="AD409"/>
      <c r="AE409"/>
      <c r="AF409"/>
      <c r="AG409"/>
      <c r="AS409"/>
      <c r="AT409"/>
      <c r="BP409"/>
    </row>
    <row r="410" spans="1:68" s="7" customFormat="1">
      <c r="A410"/>
      <c r="B410"/>
      <c r="C410"/>
      <c r="D410"/>
      <c r="E410"/>
      <c r="F410"/>
      <c r="G410"/>
      <c r="H410"/>
      <c r="I410"/>
      <c r="J410"/>
      <c r="K410"/>
      <c r="L410"/>
      <c r="M410"/>
      <c r="N410"/>
      <c r="O410"/>
      <c r="P410"/>
      <c r="Q410"/>
      <c r="R410"/>
      <c r="S410"/>
      <c r="T410"/>
      <c r="U410"/>
      <c r="V410"/>
      <c r="W410"/>
      <c r="X410"/>
      <c r="Y410"/>
      <c r="Z410"/>
      <c r="AA410"/>
      <c r="AB410"/>
      <c r="AC410"/>
      <c r="AD410"/>
      <c r="AE410"/>
      <c r="AF410"/>
      <c r="AG410"/>
      <c r="AS410"/>
      <c r="AT410"/>
      <c r="BP410"/>
    </row>
    <row r="411" spans="1:68" s="7" customFormat="1">
      <c r="A411"/>
      <c r="B411"/>
      <c r="C411"/>
      <c r="D411"/>
      <c r="E411"/>
      <c r="F411"/>
      <c r="G411"/>
      <c r="H411"/>
      <c r="I411"/>
      <c r="J411"/>
      <c r="K411"/>
      <c r="L411"/>
      <c r="M411"/>
      <c r="N411"/>
      <c r="O411"/>
      <c r="P411"/>
      <c r="Q411"/>
      <c r="R411"/>
      <c r="S411"/>
      <c r="T411"/>
      <c r="U411"/>
      <c r="V411"/>
      <c r="W411"/>
      <c r="X411"/>
      <c r="Y411"/>
      <c r="Z411"/>
      <c r="AA411"/>
      <c r="AB411"/>
      <c r="AC411"/>
      <c r="AD411"/>
      <c r="AE411"/>
      <c r="AF411"/>
      <c r="AG411"/>
      <c r="AS411"/>
      <c r="AT411"/>
      <c r="BP411"/>
    </row>
    <row r="412" spans="1:68" s="7" customFormat="1">
      <c r="A412"/>
      <c r="B412"/>
      <c r="C412"/>
      <c r="D412"/>
      <c r="E412"/>
      <c r="F412"/>
      <c r="G412"/>
      <c r="H412"/>
      <c r="I412"/>
      <c r="J412"/>
      <c r="K412"/>
      <c r="L412"/>
      <c r="M412"/>
      <c r="N412"/>
      <c r="O412"/>
      <c r="P412"/>
      <c r="Q412"/>
      <c r="R412"/>
      <c r="S412"/>
      <c r="T412"/>
      <c r="U412"/>
      <c r="V412"/>
      <c r="W412"/>
      <c r="X412"/>
      <c r="Y412"/>
      <c r="Z412"/>
      <c r="AA412"/>
      <c r="AB412"/>
      <c r="AC412"/>
      <c r="AD412"/>
      <c r="AE412"/>
      <c r="AF412"/>
      <c r="AG412"/>
      <c r="AS412"/>
      <c r="AT412"/>
      <c r="BP412"/>
    </row>
    <row r="413" spans="1:68" s="7" customFormat="1">
      <c r="A413"/>
      <c r="B413"/>
      <c r="C413"/>
      <c r="D413"/>
      <c r="E413"/>
      <c r="F413"/>
      <c r="G413"/>
      <c r="H413"/>
      <c r="I413"/>
      <c r="J413"/>
      <c r="K413"/>
      <c r="L413"/>
      <c r="M413"/>
      <c r="N413"/>
      <c r="O413"/>
      <c r="P413"/>
      <c r="Q413"/>
      <c r="R413"/>
      <c r="S413"/>
      <c r="T413"/>
      <c r="U413"/>
      <c r="V413"/>
      <c r="W413"/>
      <c r="X413"/>
      <c r="Y413"/>
      <c r="Z413"/>
      <c r="AA413"/>
      <c r="AB413"/>
      <c r="AC413"/>
      <c r="AD413"/>
      <c r="AE413"/>
      <c r="AF413"/>
      <c r="AG413"/>
      <c r="AS413"/>
      <c r="AT413"/>
      <c r="BP413"/>
    </row>
    <row r="414" spans="1:68" s="7" customFormat="1">
      <c r="A414"/>
      <c r="B414"/>
      <c r="C414"/>
      <c r="D414"/>
      <c r="E414"/>
      <c r="F414"/>
      <c r="G414"/>
      <c r="H414"/>
      <c r="I414"/>
      <c r="J414"/>
      <c r="K414"/>
      <c r="L414"/>
      <c r="M414"/>
      <c r="N414"/>
      <c r="O414"/>
      <c r="P414"/>
      <c r="Q414"/>
      <c r="R414"/>
      <c r="S414"/>
      <c r="T414"/>
      <c r="U414"/>
      <c r="V414"/>
      <c r="W414"/>
      <c r="X414"/>
      <c r="Y414"/>
      <c r="Z414"/>
      <c r="AA414"/>
      <c r="AB414"/>
      <c r="AC414"/>
      <c r="AD414"/>
      <c r="AE414"/>
      <c r="AF414"/>
      <c r="AG414"/>
      <c r="AS414"/>
      <c r="AT414"/>
      <c r="BP414"/>
    </row>
    <row r="415" spans="1:68" s="7" customFormat="1">
      <c r="A415"/>
      <c r="B415"/>
      <c r="C415"/>
      <c r="D415"/>
      <c r="E415"/>
      <c r="F415"/>
      <c r="G415"/>
      <c r="H415"/>
      <c r="I415"/>
      <c r="J415"/>
      <c r="K415"/>
      <c r="L415"/>
      <c r="M415"/>
      <c r="N415"/>
      <c r="O415"/>
      <c r="P415"/>
      <c r="Q415"/>
      <c r="R415"/>
      <c r="S415"/>
      <c r="T415"/>
      <c r="U415"/>
      <c r="V415"/>
      <c r="W415"/>
      <c r="X415"/>
      <c r="Y415"/>
      <c r="Z415"/>
      <c r="AA415"/>
      <c r="AB415"/>
      <c r="AC415"/>
      <c r="AD415"/>
      <c r="AE415"/>
      <c r="AF415"/>
      <c r="AG415"/>
      <c r="AS415"/>
      <c r="AT415"/>
      <c r="BP415"/>
    </row>
    <row r="416" spans="1:68" s="7" customFormat="1">
      <c r="A416"/>
      <c r="B416"/>
      <c r="C416"/>
      <c r="D416"/>
      <c r="E416"/>
      <c r="F416"/>
      <c r="G416"/>
      <c r="H416"/>
      <c r="I416"/>
      <c r="J416"/>
      <c r="K416"/>
      <c r="L416"/>
      <c r="M416"/>
      <c r="N416"/>
      <c r="O416"/>
      <c r="P416"/>
      <c r="Q416"/>
      <c r="R416"/>
      <c r="S416"/>
      <c r="T416"/>
      <c r="U416"/>
      <c r="V416"/>
      <c r="W416"/>
      <c r="X416"/>
      <c r="Y416"/>
      <c r="Z416"/>
      <c r="AA416"/>
      <c r="AB416"/>
      <c r="AC416"/>
      <c r="AD416"/>
      <c r="AE416"/>
      <c r="AF416"/>
      <c r="AG416"/>
      <c r="AS416"/>
      <c r="AT416"/>
      <c r="BP416"/>
    </row>
    <row r="417" spans="1:68" s="7" customFormat="1">
      <c r="A417"/>
      <c r="B417"/>
      <c r="C417"/>
      <c r="D417"/>
      <c r="E417"/>
      <c r="F417"/>
      <c r="G417"/>
      <c r="H417"/>
      <c r="I417"/>
      <c r="J417"/>
      <c r="K417"/>
      <c r="L417"/>
      <c r="M417"/>
      <c r="N417"/>
      <c r="O417"/>
      <c r="P417"/>
      <c r="Q417"/>
      <c r="R417"/>
      <c r="S417"/>
      <c r="T417"/>
      <c r="U417"/>
      <c r="V417"/>
      <c r="W417"/>
      <c r="X417"/>
      <c r="Y417"/>
      <c r="Z417"/>
      <c r="AA417"/>
      <c r="AB417"/>
      <c r="AC417"/>
      <c r="AD417"/>
      <c r="AE417"/>
      <c r="AF417"/>
      <c r="AG417"/>
      <c r="AS417"/>
      <c r="AT417"/>
      <c r="BP417"/>
    </row>
    <row r="418" spans="1:68" s="7" customFormat="1">
      <c r="A418"/>
      <c r="B418"/>
      <c r="C418"/>
      <c r="D418"/>
      <c r="E418"/>
      <c r="F418"/>
      <c r="G418"/>
      <c r="H418"/>
      <c r="I418"/>
      <c r="J418"/>
      <c r="K418"/>
      <c r="L418"/>
      <c r="M418"/>
      <c r="N418"/>
      <c r="O418"/>
      <c r="P418"/>
      <c r="Q418"/>
      <c r="R418"/>
      <c r="S418"/>
      <c r="T418"/>
      <c r="U418"/>
      <c r="V418"/>
      <c r="W418"/>
      <c r="X418"/>
      <c r="Y418"/>
      <c r="Z418"/>
      <c r="AA418"/>
      <c r="AB418"/>
      <c r="AC418"/>
      <c r="AD418"/>
      <c r="AE418"/>
      <c r="AF418"/>
      <c r="AG418"/>
      <c r="AS418"/>
      <c r="AT418"/>
      <c r="BP418"/>
    </row>
    <row r="419" spans="1:68" s="7" customFormat="1">
      <c r="A419"/>
      <c r="B419"/>
      <c r="C419"/>
      <c r="D419"/>
      <c r="E419"/>
      <c r="F419"/>
      <c r="G419"/>
      <c r="H419"/>
      <c r="I419"/>
      <c r="J419"/>
      <c r="K419"/>
      <c r="L419"/>
      <c r="M419"/>
      <c r="N419"/>
      <c r="O419"/>
      <c r="P419"/>
      <c r="Q419"/>
      <c r="R419"/>
      <c r="S419"/>
      <c r="T419"/>
      <c r="U419"/>
      <c r="V419"/>
      <c r="W419"/>
      <c r="X419"/>
      <c r="Y419"/>
      <c r="Z419"/>
      <c r="AA419"/>
      <c r="AB419"/>
      <c r="AC419"/>
      <c r="AD419"/>
      <c r="AE419"/>
      <c r="AF419"/>
      <c r="AG419"/>
      <c r="AS419"/>
      <c r="AT419"/>
      <c r="BP419"/>
    </row>
    <row r="420" spans="1:68" s="7" customFormat="1">
      <c r="A420"/>
      <c r="B420"/>
      <c r="C420"/>
      <c r="D420"/>
      <c r="E420"/>
      <c r="F420"/>
      <c r="G420"/>
      <c r="H420"/>
      <c r="I420"/>
      <c r="J420"/>
      <c r="K420"/>
      <c r="L420"/>
      <c r="M420"/>
      <c r="N420"/>
      <c r="O420"/>
      <c r="P420"/>
      <c r="Q420"/>
      <c r="R420"/>
      <c r="S420"/>
      <c r="T420"/>
      <c r="U420"/>
      <c r="V420"/>
      <c r="W420"/>
      <c r="X420"/>
      <c r="Y420"/>
      <c r="Z420"/>
      <c r="AA420"/>
      <c r="AB420"/>
      <c r="AC420"/>
      <c r="AD420"/>
      <c r="AE420"/>
      <c r="AF420"/>
      <c r="AG420"/>
      <c r="AS420"/>
      <c r="AT420"/>
      <c r="BP420"/>
    </row>
    <row r="421" spans="1:68" s="7" customFormat="1">
      <c r="A421"/>
      <c r="B421"/>
      <c r="C421"/>
      <c r="D421"/>
      <c r="E421"/>
      <c r="F421"/>
      <c r="G421"/>
      <c r="H421"/>
      <c r="I421"/>
      <c r="J421"/>
      <c r="K421"/>
      <c r="L421"/>
      <c r="M421"/>
      <c r="N421"/>
      <c r="O421"/>
      <c r="P421"/>
      <c r="Q421"/>
      <c r="R421"/>
      <c r="S421"/>
      <c r="T421"/>
      <c r="U421"/>
      <c r="V421"/>
      <c r="W421"/>
      <c r="X421"/>
      <c r="Y421"/>
      <c r="Z421"/>
      <c r="AA421"/>
      <c r="AB421"/>
      <c r="AC421"/>
      <c r="AD421"/>
      <c r="AE421"/>
      <c r="AF421"/>
      <c r="AG421"/>
      <c r="AS421"/>
      <c r="AT421"/>
      <c r="BP421"/>
    </row>
    <row r="422" spans="1:68" s="7" customFormat="1">
      <c r="A422"/>
      <c r="B422"/>
      <c r="C422"/>
      <c r="D422"/>
      <c r="E422"/>
      <c r="F422"/>
      <c r="G422"/>
      <c r="H422"/>
      <c r="I422"/>
      <c r="J422"/>
      <c r="K422"/>
      <c r="L422"/>
      <c r="M422"/>
      <c r="N422"/>
      <c r="O422"/>
      <c r="P422"/>
      <c r="Q422"/>
      <c r="R422"/>
      <c r="S422"/>
      <c r="T422"/>
      <c r="U422"/>
      <c r="V422"/>
      <c r="W422"/>
      <c r="X422"/>
      <c r="Y422"/>
      <c r="Z422"/>
      <c r="AA422"/>
      <c r="AB422"/>
      <c r="AC422"/>
      <c r="AD422"/>
      <c r="AE422"/>
      <c r="AF422"/>
      <c r="AG422"/>
      <c r="AS422"/>
      <c r="AT422"/>
      <c r="BP422"/>
    </row>
    <row r="423" spans="1:68" s="7" customFormat="1">
      <c r="A423"/>
      <c r="B423"/>
      <c r="C423"/>
      <c r="D423"/>
      <c r="E423"/>
      <c r="F423"/>
      <c r="G423"/>
      <c r="H423"/>
      <c r="I423"/>
      <c r="J423"/>
      <c r="K423"/>
      <c r="L423"/>
      <c r="M423"/>
      <c r="N423"/>
      <c r="O423"/>
      <c r="P423"/>
      <c r="Q423"/>
      <c r="R423"/>
      <c r="S423"/>
      <c r="T423"/>
      <c r="U423"/>
      <c r="V423"/>
      <c r="W423"/>
      <c r="X423"/>
      <c r="Y423"/>
      <c r="Z423"/>
      <c r="AA423"/>
      <c r="AB423"/>
      <c r="AC423"/>
      <c r="AD423"/>
      <c r="AE423"/>
      <c r="AF423"/>
      <c r="AG423"/>
      <c r="AS423"/>
      <c r="AT423"/>
      <c r="BP423"/>
    </row>
    <row r="424" spans="1:68" s="7" customFormat="1">
      <c r="A424"/>
      <c r="B424"/>
      <c r="C424"/>
      <c r="D424"/>
      <c r="E424"/>
      <c r="F424"/>
      <c r="G424"/>
      <c r="H424"/>
      <c r="I424"/>
      <c r="J424"/>
      <c r="K424"/>
      <c r="L424"/>
      <c r="M424"/>
      <c r="N424"/>
      <c r="O424"/>
      <c r="P424"/>
      <c r="Q424"/>
      <c r="R424"/>
      <c r="S424"/>
      <c r="T424"/>
      <c r="U424"/>
      <c r="V424"/>
      <c r="W424"/>
      <c r="X424"/>
      <c r="Y424"/>
      <c r="Z424"/>
      <c r="AA424"/>
      <c r="AB424"/>
      <c r="AC424"/>
      <c r="AD424"/>
      <c r="AE424"/>
      <c r="AF424"/>
      <c r="AG424"/>
      <c r="AS424"/>
      <c r="AT424"/>
      <c r="BP424"/>
    </row>
    <row r="425" spans="1:68" s="7" customFormat="1">
      <c r="A425"/>
      <c r="B425"/>
      <c r="C425"/>
      <c r="D425"/>
      <c r="E425"/>
      <c r="F425"/>
      <c r="G425"/>
      <c r="H425"/>
      <c r="I425"/>
      <c r="J425"/>
      <c r="K425"/>
      <c r="L425"/>
      <c r="M425"/>
      <c r="N425"/>
      <c r="O425"/>
      <c r="P425"/>
      <c r="Q425"/>
      <c r="R425"/>
      <c r="S425"/>
      <c r="T425"/>
      <c r="U425"/>
      <c r="V425"/>
      <c r="W425"/>
      <c r="X425"/>
      <c r="Y425"/>
      <c r="Z425"/>
      <c r="AA425"/>
      <c r="AB425"/>
      <c r="AC425"/>
      <c r="AD425"/>
      <c r="AE425"/>
      <c r="AF425"/>
      <c r="AG425"/>
      <c r="AS425"/>
      <c r="AT425"/>
      <c r="BP425"/>
    </row>
    <row r="426" spans="1:68" s="7" customFormat="1">
      <c r="A426"/>
      <c r="B426"/>
      <c r="C426"/>
      <c r="D426"/>
      <c r="E426"/>
      <c r="F426"/>
      <c r="G426"/>
      <c r="H426"/>
      <c r="I426"/>
      <c r="J426"/>
      <c r="K426"/>
      <c r="L426"/>
      <c r="M426"/>
      <c r="N426"/>
      <c r="O426"/>
      <c r="P426"/>
      <c r="Q426"/>
      <c r="R426"/>
      <c r="S426"/>
      <c r="T426"/>
      <c r="U426"/>
      <c r="V426"/>
      <c r="W426"/>
      <c r="X426"/>
      <c r="Y426"/>
      <c r="Z426"/>
      <c r="AA426"/>
      <c r="AB426"/>
      <c r="AC426"/>
      <c r="AD426"/>
      <c r="AE426"/>
      <c r="AF426"/>
      <c r="AG426"/>
      <c r="AS426"/>
      <c r="AT426"/>
      <c r="BP426"/>
    </row>
    <row r="427" spans="1:68" s="7" customFormat="1">
      <c r="A427"/>
      <c r="B427"/>
      <c r="C427"/>
      <c r="D427"/>
      <c r="E427"/>
      <c r="F427"/>
      <c r="G427"/>
      <c r="H427"/>
      <c r="I427"/>
      <c r="J427"/>
      <c r="K427"/>
      <c r="L427"/>
      <c r="M427"/>
      <c r="N427"/>
      <c r="O427"/>
      <c r="P427"/>
      <c r="Q427"/>
      <c r="R427"/>
      <c r="S427"/>
      <c r="T427"/>
      <c r="U427"/>
      <c r="V427"/>
      <c r="W427"/>
      <c r="X427"/>
      <c r="Y427"/>
      <c r="Z427"/>
      <c r="AA427"/>
      <c r="AB427"/>
      <c r="AC427"/>
      <c r="AD427"/>
      <c r="AE427"/>
      <c r="AF427"/>
      <c r="AG427"/>
      <c r="AS427"/>
      <c r="AT427"/>
      <c r="BP427"/>
    </row>
    <row r="428" spans="1:68" s="7" customFormat="1">
      <c r="A428"/>
      <c r="B428"/>
      <c r="C428"/>
      <c r="D428"/>
      <c r="E428"/>
      <c r="F428"/>
      <c r="G428"/>
      <c r="H428"/>
      <c r="I428"/>
      <c r="J428"/>
      <c r="K428"/>
      <c r="L428"/>
      <c r="M428"/>
      <c r="N428"/>
      <c r="O428"/>
      <c r="P428"/>
      <c r="Q428"/>
      <c r="R428"/>
      <c r="S428"/>
      <c r="T428"/>
      <c r="U428"/>
      <c r="V428"/>
      <c r="W428"/>
      <c r="X428"/>
      <c r="Y428"/>
      <c r="Z428"/>
      <c r="AA428"/>
      <c r="AB428"/>
      <c r="AC428"/>
      <c r="AD428"/>
      <c r="AE428"/>
      <c r="AF428"/>
      <c r="AG428"/>
      <c r="AS428"/>
      <c r="AT428"/>
      <c r="BP428"/>
    </row>
    <row r="429" spans="1:68" s="7" customFormat="1">
      <c r="A429"/>
      <c r="B429"/>
      <c r="C429"/>
      <c r="D429"/>
      <c r="E429"/>
      <c r="F429"/>
      <c r="G429"/>
      <c r="H429"/>
      <c r="I429"/>
      <c r="J429"/>
      <c r="K429"/>
      <c r="L429"/>
      <c r="M429"/>
      <c r="N429"/>
      <c r="O429"/>
      <c r="P429"/>
      <c r="Q429"/>
      <c r="R429"/>
      <c r="S429"/>
      <c r="T429"/>
      <c r="U429"/>
      <c r="V429"/>
      <c r="W429"/>
      <c r="X429"/>
      <c r="Y429"/>
      <c r="Z429"/>
      <c r="AA429"/>
      <c r="AB429"/>
      <c r="AC429"/>
      <c r="AD429"/>
      <c r="AE429"/>
      <c r="AF429"/>
      <c r="AG429"/>
      <c r="AS429"/>
      <c r="AT429"/>
      <c r="BP429"/>
    </row>
    <row r="430" spans="1:68" s="7" customFormat="1">
      <c r="A430"/>
      <c r="B430"/>
      <c r="C430"/>
      <c r="D430"/>
      <c r="E430"/>
      <c r="F430"/>
      <c r="G430"/>
      <c r="H430"/>
      <c r="I430"/>
      <c r="J430"/>
      <c r="K430"/>
      <c r="L430"/>
      <c r="M430"/>
      <c r="N430"/>
      <c r="O430"/>
      <c r="P430"/>
      <c r="Q430"/>
      <c r="R430"/>
      <c r="S430"/>
      <c r="T430"/>
      <c r="U430"/>
      <c r="V430"/>
      <c r="W430"/>
      <c r="X430"/>
      <c r="Y430"/>
      <c r="Z430"/>
      <c r="AA430"/>
      <c r="AB430"/>
      <c r="AC430"/>
      <c r="AD430"/>
      <c r="AE430"/>
      <c r="AF430"/>
      <c r="AG430"/>
      <c r="AS430"/>
      <c r="AT430"/>
      <c r="BP430"/>
    </row>
    <row r="431" spans="1:68" s="7" customFormat="1">
      <c r="A431"/>
      <c r="B431"/>
      <c r="C431"/>
      <c r="D431"/>
      <c r="E431"/>
      <c r="F431"/>
      <c r="G431"/>
      <c r="H431"/>
      <c r="I431"/>
      <c r="J431"/>
      <c r="K431"/>
      <c r="L431"/>
      <c r="M431"/>
      <c r="N431"/>
      <c r="O431"/>
      <c r="P431"/>
      <c r="Q431"/>
      <c r="R431"/>
      <c r="S431"/>
      <c r="T431"/>
      <c r="U431"/>
      <c r="V431"/>
      <c r="W431"/>
      <c r="X431"/>
      <c r="Y431"/>
      <c r="Z431"/>
      <c r="AA431"/>
      <c r="AB431"/>
      <c r="AC431"/>
      <c r="AD431"/>
      <c r="AE431"/>
      <c r="AF431"/>
      <c r="AG431"/>
      <c r="AS431"/>
      <c r="AT431"/>
      <c r="BP431"/>
    </row>
    <row r="432" spans="1:68" s="7" customFormat="1">
      <c r="A432"/>
      <c r="B432"/>
      <c r="C432"/>
      <c r="D432"/>
      <c r="E432"/>
      <c r="F432"/>
      <c r="G432"/>
      <c r="H432"/>
      <c r="I432"/>
      <c r="J432"/>
      <c r="K432"/>
      <c r="L432"/>
      <c r="M432"/>
      <c r="N432"/>
      <c r="O432"/>
      <c r="P432"/>
      <c r="Q432"/>
      <c r="R432"/>
      <c r="S432"/>
      <c r="T432"/>
      <c r="U432"/>
      <c r="V432"/>
      <c r="W432"/>
      <c r="X432"/>
      <c r="Y432"/>
      <c r="Z432"/>
      <c r="AA432"/>
      <c r="AB432"/>
      <c r="AC432"/>
      <c r="AD432"/>
      <c r="AE432"/>
      <c r="AF432"/>
      <c r="AG432"/>
      <c r="AS432"/>
      <c r="AT432"/>
      <c r="BP432"/>
    </row>
    <row r="433" spans="1:68" s="7" customFormat="1">
      <c r="A433"/>
      <c r="B433"/>
      <c r="C433"/>
      <c r="D433"/>
      <c r="E433"/>
      <c r="F433"/>
      <c r="G433"/>
      <c r="H433"/>
      <c r="I433"/>
      <c r="J433"/>
      <c r="K433"/>
      <c r="L433"/>
      <c r="M433"/>
      <c r="N433"/>
      <c r="O433"/>
      <c r="P433"/>
      <c r="Q433"/>
      <c r="R433"/>
      <c r="S433"/>
      <c r="T433"/>
      <c r="U433"/>
      <c r="V433"/>
      <c r="W433"/>
      <c r="X433"/>
      <c r="Y433"/>
      <c r="Z433"/>
      <c r="AA433"/>
      <c r="AB433"/>
      <c r="AC433"/>
      <c r="AD433"/>
      <c r="AE433"/>
      <c r="AF433"/>
      <c r="AG433"/>
      <c r="AS433"/>
      <c r="AT433"/>
      <c r="BP433"/>
    </row>
    <row r="434" spans="1:68" s="7" customFormat="1">
      <c r="A434"/>
      <c r="B434"/>
      <c r="C434"/>
      <c r="D434"/>
      <c r="E434"/>
      <c r="F434"/>
      <c r="G434"/>
      <c r="H434"/>
      <c r="I434"/>
      <c r="J434"/>
      <c r="K434"/>
      <c r="L434"/>
      <c r="M434"/>
      <c r="N434"/>
      <c r="O434"/>
      <c r="P434"/>
      <c r="Q434"/>
      <c r="R434"/>
      <c r="S434"/>
      <c r="T434"/>
      <c r="U434"/>
      <c r="V434"/>
      <c r="W434"/>
      <c r="X434"/>
      <c r="Y434"/>
      <c r="Z434"/>
      <c r="AA434"/>
      <c r="AB434"/>
      <c r="AC434"/>
      <c r="AD434"/>
      <c r="AE434"/>
      <c r="AF434"/>
      <c r="AG434"/>
      <c r="AS434"/>
      <c r="AT434"/>
      <c r="BP434"/>
    </row>
    <row r="435" spans="1:68" s="7" customFormat="1">
      <c r="A435"/>
      <c r="B435"/>
      <c r="C435"/>
      <c r="D435"/>
      <c r="E435"/>
      <c r="F435"/>
      <c r="G435"/>
      <c r="H435"/>
      <c r="I435"/>
      <c r="J435"/>
      <c r="K435"/>
      <c r="L435"/>
      <c r="M435"/>
      <c r="N435"/>
      <c r="O435"/>
      <c r="P435"/>
      <c r="Q435"/>
      <c r="R435"/>
      <c r="S435"/>
      <c r="T435"/>
      <c r="U435"/>
      <c r="V435"/>
      <c r="W435"/>
      <c r="X435"/>
      <c r="Y435"/>
      <c r="Z435"/>
      <c r="AA435"/>
      <c r="AB435"/>
      <c r="AC435"/>
      <c r="AD435"/>
      <c r="AE435"/>
      <c r="AF435"/>
      <c r="AG435"/>
      <c r="AS435"/>
      <c r="AT435"/>
      <c r="BP435"/>
    </row>
    <row r="436" spans="1:68" s="7" customFormat="1">
      <c r="A436"/>
      <c r="B436"/>
      <c r="C436"/>
      <c r="D436"/>
      <c r="E436"/>
      <c r="F436"/>
      <c r="G436"/>
      <c r="H436"/>
      <c r="I436"/>
      <c r="J436"/>
      <c r="K436"/>
      <c r="L436"/>
      <c r="M436"/>
      <c r="N436"/>
      <c r="O436"/>
      <c r="P436"/>
      <c r="Q436"/>
      <c r="R436"/>
      <c r="S436"/>
      <c r="T436"/>
      <c r="U436"/>
      <c r="V436"/>
      <c r="W436"/>
      <c r="X436"/>
      <c r="Y436"/>
      <c r="Z436"/>
      <c r="AA436"/>
      <c r="AB436"/>
      <c r="AC436"/>
      <c r="AD436"/>
      <c r="AE436"/>
      <c r="AF436"/>
      <c r="AG436"/>
      <c r="AS436"/>
      <c r="AT436"/>
      <c r="BP436"/>
    </row>
    <row r="437" spans="1:68" s="7" customFormat="1">
      <c r="A437"/>
      <c r="B437"/>
      <c r="C437"/>
      <c r="D437"/>
      <c r="E437"/>
      <c r="F437"/>
      <c r="G437"/>
      <c r="H437"/>
      <c r="I437"/>
      <c r="J437"/>
      <c r="K437"/>
      <c r="L437"/>
      <c r="M437"/>
      <c r="N437"/>
      <c r="O437"/>
      <c r="P437"/>
      <c r="Q437"/>
      <c r="R437"/>
      <c r="S437"/>
      <c r="T437"/>
      <c r="U437"/>
      <c r="V437"/>
      <c r="W437"/>
      <c r="X437"/>
      <c r="Y437"/>
      <c r="Z437"/>
      <c r="AA437"/>
      <c r="AB437"/>
      <c r="AC437"/>
      <c r="AD437"/>
      <c r="AE437"/>
      <c r="AF437"/>
      <c r="AG437"/>
      <c r="AS437"/>
      <c r="AT437"/>
      <c r="BP437"/>
    </row>
    <row r="438" spans="1:68" s="7" customFormat="1">
      <c r="A438"/>
      <c r="B438"/>
      <c r="C438"/>
      <c r="D438"/>
      <c r="E438"/>
      <c r="F438"/>
      <c r="G438"/>
      <c r="H438"/>
      <c r="I438"/>
      <c r="J438"/>
      <c r="K438"/>
      <c r="L438"/>
      <c r="M438"/>
      <c r="N438"/>
      <c r="O438"/>
      <c r="P438"/>
      <c r="Q438"/>
      <c r="R438"/>
      <c r="S438"/>
      <c r="T438"/>
      <c r="U438"/>
      <c r="V438"/>
      <c r="W438"/>
      <c r="X438"/>
      <c r="Y438"/>
      <c r="Z438"/>
      <c r="AA438"/>
      <c r="AB438"/>
      <c r="AC438"/>
      <c r="AD438"/>
      <c r="AE438"/>
      <c r="AF438"/>
      <c r="AG438"/>
      <c r="AS438"/>
      <c r="AT438"/>
      <c r="BP438"/>
    </row>
    <row r="439" spans="1:68" s="7" customFormat="1">
      <c r="A439"/>
      <c r="B439"/>
      <c r="C439"/>
      <c r="D439"/>
      <c r="E439"/>
      <c r="F439"/>
      <c r="G439"/>
      <c r="H439"/>
      <c r="I439"/>
      <c r="J439"/>
      <c r="K439"/>
      <c r="L439"/>
      <c r="M439"/>
      <c r="N439"/>
      <c r="O439"/>
      <c r="P439"/>
      <c r="Q439"/>
      <c r="R439"/>
      <c r="S439"/>
      <c r="T439"/>
      <c r="U439"/>
      <c r="V439"/>
      <c r="W439"/>
      <c r="X439"/>
      <c r="Y439"/>
      <c r="Z439"/>
      <c r="AA439"/>
      <c r="AB439"/>
      <c r="AC439"/>
      <c r="AD439"/>
      <c r="AE439"/>
      <c r="AF439"/>
      <c r="AG439"/>
      <c r="AS439"/>
      <c r="AT439"/>
      <c r="BP439"/>
    </row>
    <row r="440" spans="1:68" s="7" customFormat="1">
      <c r="A440"/>
      <c r="B440"/>
      <c r="C440"/>
      <c r="D440"/>
      <c r="E440"/>
      <c r="F440"/>
      <c r="G440"/>
      <c r="H440"/>
      <c r="I440"/>
      <c r="J440"/>
      <c r="K440"/>
      <c r="L440"/>
      <c r="M440"/>
      <c r="N440"/>
      <c r="O440"/>
      <c r="P440"/>
      <c r="Q440"/>
      <c r="R440"/>
      <c r="S440"/>
      <c r="T440"/>
      <c r="U440"/>
      <c r="V440"/>
      <c r="W440"/>
      <c r="X440"/>
      <c r="Y440"/>
      <c r="Z440"/>
      <c r="AA440"/>
      <c r="AB440"/>
      <c r="AC440"/>
      <c r="AD440"/>
      <c r="AE440"/>
      <c r="AF440"/>
      <c r="AG440"/>
      <c r="AS440"/>
      <c r="AT440"/>
      <c r="BP440"/>
    </row>
    <row r="441" spans="1:68" s="7" customFormat="1">
      <c r="A441"/>
      <c r="B441"/>
      <c r="C441"/>
      <c r="D441"/>
      <c r="E441"/>
      <c r="F441"/>
      <c r="G441"/>
      <c r="H441"/>
      <c r="I441"/>
      <c r="J441"/>
      <c r="K441"/>
      <c r="L441"/>
      <c r="M441"/>
      <c r="N441"/>
      <c r="O441"/>
      <c r="P441"/>
      <c r="Q441"/>
      <c r="R441"/>
      <c r="S441"/>
      <c r="T441"/>
      <c r="U441"/>
      <c r="V441"/>
      <c r="W441"/>
      <c r="X441"/>
      <c r="Y441"/>
      <c r="Z441"/>
      <c r="AA441"/>
      <c r="AB441"/>
      <c r="AC441"/>
      <c r="AD441"/>
      <c r="AE441"/>
      <c r="AF441"/>
      <c r="AG441"/>
      <c r="AS441"/>
      <c r="AT441"/>
      <c r="BP441"/>
    </row>
    <row r="442" spans="1:68" s="7" customFormat="1">
      <c r="A442"/>
      <c r="B442"/>
      <c r="C442"/>
      <c r="D442"/>
      <c r="E442"/>
      <c r="F442"/>
      <c r="G442"/>
      <c r="H442"/>
      <c r="I442"/>
      <c r="J442"/>
      <c r="K442"/>
      <c r="L442"/>
      <c r="M442"/>
      <c r="N442"/>
      <c r="O442"/>
      <c r="P442"/>
      <c r="Q442"/>
      <c r="R442"/>
      <c r="S442"/>
      <c r="T442"/>
      <c r="U442"/>
      <c r="V442"/>
      <c r="W442"/>
      <c r="X442"/>
      <c r="Y442"/>
      <c r="Z442"/>
      <c r="AA442"/>
      <c r="AB442"/>
      <c r="AC442"/>
      <c r="AD442"/>
      <c r="AE442"/>
      <c r="AF442"/>
      <c r="AG442"/>
      <c r="AS442"/>
      <c r="AT442"/>
      <c r="BP442"/>
    </row>
    <row r="443" spans="1:68" s="7" customFormat="1">
      <c r="A443"/>
      <c r="B443"/>
      <c r="C443"/>
      <c r="D443"/>
      <c r="E443"/>
      <c r="F443"/>
      <c r="G443"/>
      <c r="H443"/>
      <c r="I443"/>
      <c r="J443"/>
      <c r="K443"/>
      <c r="L443"/>
      <c r="M443"/>
      <c r="N443"/>
      <c r="O443"/>
      <c r="P443"/>
      <c r="Q443"/>
      <c r="R443"/>
      <c r="S443"/>
      <c r="T443"/>
      <c r="U443"/>
      <c r="V443"/>
      <c r="W443"/>
      <c r="X443"/>
      <c r="Y443"/>
      <c r="Z443"/>
      <c r="AA443"/>
      <c r="AB443"/>
      <c r="AC443"/>
      <c r="AD443"/>
      <c r="AE443"/>
      <c r="AF443"/>
      <c r="AG443"/>
      <c r="AS443"/>
      <c r="AT443"/>
      <c r="BP443"/>
    </row>
    <row r="444" spans="1:68" s="7" customFormat="1">
      <c r="A444"/>
      <c r="B444"/>
      <c r="C444"/>
      <c r="D444"/>
      <c r="E444"/>
      <c r="F444"/>
      <c r="G444"/>
      <c r="H444"/>
      <c r="I444"/>
      <c r="J444"/>
      <c r="K444"/>
      <c r="L444"/>
      <c r="M444"/>
      <c r="N444"/>
      <c r="O444"/>
      <c r="P444"/>
      <c r="Q444"/>
      <c r="R444"/>
      <c r="S444"/>
      <c r="T444"/>
      <c r="U444"/>
      <c r="V444"/>
      <c r="W444"/>
      <c r="X444"/>
      <c r="Y444"/>
      <c r="Z444"/>
      <c r="AA444"/>
      <c r="AB444"/>
      <c r="AC444"/>
      <c r="AD444"/>
      <c r="AE444"/>
      <c r="AF444"/>
      <c r="AG444"/>
      <c r="AS444"/>
      <c r="AT444"/>
      <c r="BP444"/>
    </row>
    <row r="445" spans="1:68" s="7" customFormat="1">
      <c r="A445"/>
      <c r="B445"/>
      <c r="C445"/>
      <c r="D445"/>
      <c r="E445"/>
      <c r="F445"/>
      <c r="G445"/>
      <c r="H445"/>
      <c r="I445"/>
      <c r="J445"/>
      <c r="K445"/>
      <c r="L445"/>
      <c r="M445"/>
      <c r="N445"/>
      <c r="O445"/>
      <c r="P445"/>
      <c r="Q445"/>
      <c r="R445"/>
      <c r="S445"/>
      <c r="T445"/>
      <c r="U445"/>
      <c r="V445"/>
      <c r="W445"/>
      <c r="X445"/>
      <c r="Y445"/>
      <c r="Z445"/>
      <c r="AA445"/>
      <c r="AB445"/>
      <c r="AC445"/>
      <c r="AD445"/>
      <c r="AE445"/>
      <c r="AF445"/>
      <c r="AG445"/>
      <c r="AS445"/>
      <c r="AT445"/>
      <c r="BP445"/>
    </row>
    <row r="446" spans="1:68" s="7" customFormat="1">
      <c r="A446"/>
      <c r="B446"/>
      <c r="C446"/>
      <c r="D446"/>
      <c r="E446"/>
      <c r="F446"/>
      <c r="G446"/>
      <c r="H446"/>
      <c r="I446"/>
      <c r="J446"/>
      <c r="K446"/>
      <c r="L446"/>
      <c r="M446"/>
      <c r="N446"/>
      <c r="O446"/>
      <c r="P446"/>
      <c r="Q446"/>
      <c r="R446"/>
      <c r="S446"/>
      <c r="T446"/>
      <c r="U446"/>
      <c r="V446"/>
      <c r="W446"/>
      <c r="X446"/>
      <c r="Y446"/>
      <c r="Z446"/>
      <c r="AA446"/>
      <c r="AB446"/>
      <c r="AC446"/>
      <c r="AD446"/>
      <c r="AE446"/>
      <c r="AF446"/>
      <c r="AG446"/>
      <c r="AS446"/>
      <c r="AT446"/>
      <c r="BP446"/>
    </row>
    <row r="447" spans="1:68" s="7" customFormat="1">
      <c r="A447"/>
      <c r="B447"/>
      <c r="C447"/>
      <c r="D447"/>
      <c r="E447"/>
      <c r="F447"/>
      <c r="G447"/>
      <c r="H447"/>
      <c r="I447"/>
      <c r="J447"/>
      <c r="K447"/>
      <c r="L447"/>
      <c r="M447"/>
      <c r="N447"/>
      <c r="O447"/>
      <c r="P447"/>
      <c r="Q447"/>
      <c r="R447"/>
      <c r="S447"/>
      <c r="T447"/>
      <c r="U447"/>
      <c r="V447"/>
      <c r="W447"/>
      <c r="X447"/>
      <c r="Y447"/>
      <c r="Z447"/>
      <c r="AA447"/>
      <c r="AB447"/>
      <c r="AC447"/>
      <c r="AD447"/>
      <c r="AE447"/>
      <c r="AF447"/>
      <c r="AG447"/>
      <c r="AS447"/>
      <c r="AT447"/>
      <c r="BP447"/>
    </row>
    <row r="448" spans="1:68" s="7" customFormat="1">
      <c r="A448"/>
      <c r="B448"/>
      <c r="C448"/>
      <c r="D448"/>
      <c r="E448"/>
      <c r="F448"/>
      <c r="G448"/>
      <c r="H448"/>
      <c r="I448"/>
      <c r="J448"/>
      <c r="K448"/>
      <c r="L448"/>
      <c r="M448"/>
      <c r="N448"/>
      <c r="O448"/>
      <c r="P448"/>
      <c r="Q448"/>
      <c r="R448"/>
      <c r="S448"/>
      <c r="T448"/>
      <c r="U448"/>
      <c r="V448"/>
      <c r="W448"/>
      <c r="X448"/>
      <c r="Y448"/>
      <c r="Z448"/>
      <c r="AA448"/>
      <c r="AB448"/>
      <c r="AC448"/>
      <c r="AD448"/>
      <c r="AE448"/>
      <c r="AF448"/>
      <c r="AG448"/>
      <c r="AS448"/>
      <c r="AT448"/>
      <c r="BP448"/>
    </row>
    <row r="449" spans="1:68" s="7" customFormat="1">
      <c r="A449"/>
      <c r="B449"/>
      <c r="C449"/>
      <c r="D449"/>
      <c r="E449"/>
      <c r="F449"/>
      <c r="G449"/>
      <c r="H449"/>
      <c r="I449"/>
      <c r="J449"/>
      <c r="K449"/>
      <c r="L449"/>
      <c r="M449"/>
      <c r="N449"/>
      <c r="O449"/>
      <c r="P449"/>
      <c r="Q449"/>
      <c r="R449"/>
      <c r="S449"/>
      <c r="T449"/>
      <c r="U449"/>
      <c r="V449"/>
      <c r="W449"/>
      <c r="X449"/>
      <c r="Y449"/>
      <c r="Z449"/>
      <c r="AA449"/>
      <c r="AB449"/>
      <c r="AC449"/>
      <c r="AD449"/>
      <c r="AE449"/>
      <c r="AF449"/>
      <c r="AG449"/>
      <c r="AS449"/>
      <c r="AT449"/>
      <c r="BP449"/>
    </row>
    <row r="450" spans="1:68" s="7" customFormat="1">
      <c r="A450"/>
      <c r="B450"/>
      <c r="C450"/>
      <c r="D450"/>
      <c r="E450"/>
      <c r="F450"/>
      <c r="G450"/>
      <c r="H450"/>
      <c r="I450"/>
      <c r="J450"/>
      <c r="K450"/>
      <c r="L450"/>
      <c r="M450"/>
      <c r="N450"/>
      <c r="O450"/>
      <c r="P450"/>
      <c r="Q450"/>
      <c r="R450"/>
      <c r="S450"/>
      <c r="T450"/>
      <c r="U450"/>
      <c r="V450"/>
      <c r="W450"/>
      <c r="X450"/>
      <c r="Y450"/>
      <c r="Z450"/>
      <c r="AA450"/>
      <c r="AB450"/>
      <c r="AC450"/>
      <c r="AD450"/>
      <c r="AE450"/>
      <c r="AF450"/>
      <c r="AG450"/>
      <c r="AS450"/>
      <c r="AT450"/>
      <c r="BP450"/>
    </row>
    <row r="451" spans="1:68" s="7" customFormat="1">
      <c r="A451"/>
      <c r="B451"/>
      <c r="C451"/>
      <c r="D451"/>
      <c r="E451"/>
      <c r="F451"/>
      <c r="G451"/>
      <c r="H451"/>
      <c r="I451"/>
      <c r="J451"/>
      <c r="K451"/>
      <c r="L451"/>
      <c r="M451"/>
      <c r="N451"/>
      <c r="O451"/>
      <c r="P451"/>
      <c r="Q451"/>
      <c r="R451"/>
      <c r="S451"/>
      <c r="T451"/>
      <c r="U451"/>
      <c r="V451"/>
      <c r="W451"/>
      <c r="X451"/>
      <c r="Y451"/>
      <c r="Z451"/>
      <c r="AA451"/>
      <c r="AB451"/>
      <c r="AC451"/>
      <c r="AD451"/>
      <c r="AE451"/>
      <c r="AF451"/>
      <c r="AG451"/>
      <c r="AS451"/>
      <c r="AT451"/>
      <c r="BP451"/>
    </row>
    <row r="452" spans="1:68" s="7" customFormat="1">
      <c r="A452"/>
      <c r="B452"/>
      <c r="C452"/>
      <c r="D452"/>
      <c r="E452"/>
      <c r="F452"/>
      <c r="G452"/>
      <c r="H452"/>
      <c r="I452"/>
      <c r="J452"/>
      <c r="K452"/>
      <c r="L452"/>
      <c r="M452"/>
      <c r="N452"/>
      <c r="O452"/>
      <c r="P452"/>
      <c r="Q452"/>
      <c r="R452"/>
      <c r="S452"/>
      <c r="T452"/>
      <c r="U452"/>
      <c r="V452"/>
      <c r="W452"/>
      <c r="X452"/>
      <c r="Y452"/>
      <c r="Z452"/>
      <c r="AA452"/>
      <c r="AB452"/>
      <c r="AC452"/>
      <c r="AD452"/>
      <c r="AE452"/>
      <c r="AF452"/>
      <c r="AG452"/>
      <c r="AS452"/>
      <c r="AT452"/>
      <c r="BP452"/>
    </row>
    <row r="453" spans="1:68" s="7" customFormat="1">
      <c r="A453"/>
      <c r="B453"/>
      <c r="C453"/>
      <c r="D453"/>
      <c r="E453"/>
      <c r="F453"/>
      <c r="G453"/>
      <c r="H453"/>
      <c r="I453"/>
      <c r="J453"/>
      <c r="K453"/>
      <c r="L453"/>
      <c r="M453"/>
      <c r="N453"/>
      <c r="O453"/>
      <c r="P453"/>
      <c r="Q453"/>
      <c r="R453"/>
      <c r="S453"/>
      <c r="T453"/>
      <c r="U453"/>
      <c r="V453"/>
      <c r="W453"/>
      <c r="X453"/>
      <c r="Y453"/>
      <c r="Z453"/>
      <c r="AA453"/>
      <c r="AB453"/>
      <c r="AC453"/>
      <c r="AD453"/>
      <c r="AE453"/>
      <c r="AF453"/>
      <c r="AG453"/>
      <c r="AS453"/>
      <c r="AT453"/>
      <c r="BP453"/>
    </row>
    <row r="454" spans="1:68" s="7" customFormat="1">
      <c r="A454"/>
      <c r="B454"/>
      <c r="C454"/>
      <c r="D454"/>
      <c r="E454"/>
      <c r="F454"/>
      <c r="G454"/>
      <c r="H454"/>
      <c r="I454"/>
      <c r="J454"/>
      <c r="K454"/>
      <c r="L454"/>
      <c r="M454"/>
      <c r="N454"/>
      <c r="O454"/>
      <c r="P454"/>
      <c r="Q454"/>
      <c r="R454"/>
      <c r="S454"/>
      <c r="T454"/>
      <c r="U454"/>
      <c r="V454"/>
      <c r="W454"/>
      <c r="X454"/>
      <c r="Y454"/>
      <c r="Z454"/>
      <c r="AA454"/>
      <c r="AB454"/>
      <c r="AC454"/>
      <c r="AD454"/>
      <c r="AE454"/>
      <c r="AF454"/>
      <c r="AG454"/>
      <c r="AS454"/>
      <c r="AT454"/>
      <c r="BP454"/>
    </row>
    <row r="455" spans="1:68" s="7" customFormat="1">
      <c r="A455"/>
      <c r="B455"/>
      <c r="C455"/>
      <c r="D455"/>
      <c r="E455"/>
      <c r="F455"/>
      <c r="G455"/>
      <c r="H455"/>
      <c r="I455"/>
      <c r="J455"/>
      <c r="K455"/>
      <c r="L455"/>
      <c r="M455"/>
      <c r="N455"/>
      <c r="O455"/>
      <c r="P455"/>
      <c r="Q455"/>
      <c r="R455"/>
      <c r="S455"/>
      <c r="T455"/>
      <c r="U455"/>
      <c r="V455"/>
      <c r="W455"/>
      <c r="X455"/>
      <c r="Y455"/>
      <c r="Z455"/>
      <c r="AA455"/>
      <c r="AB455"/>
      <c r="AC455"/>
      <c r="AD455"/>
      <c r="AE455"/>
      <c r="AF455"/>
      <c r="AG455"/>
      <c r="AS455"/>
      <c r="AT455"/>
      <c r="BP455"/>
    </row>
    <row r="456" spans="1:68" s="7" customFormat="1">
      <c r="A456"/>
      <c r="B456"/>
      <c r="C456"/>
      <c r="D456"/>
      <c r="E456"/>
      <c r="F456"/>
      <c r="G456"/>
      <c r="H456"/>
      <c r="I456"/>
      <c r="J456"/>
      <c r="K456"/>
      <c r="L456"/>
      <c r="M456"/>
      <c r="N456"/>
      <c r="O456"/>
      <c r="P456"/>
      <c r="Q456"/>
      <c r="R456"/>
      <c r="S456"/>
      <c r="T456"/>
      <c r="U456"/>
      <c r="V456"/>
      <c r="W456"/>
      <c r="X456"/>
      <c r="Y456"/>
      <c r="Z456"/>
      <c r="AA456"/>
      <c r="AB456"/>
      <c r="AC456"/>
      <c r="AD456"/>
      <c r="AE456"/>
      <c r="AF456"/>
      <c r="AG456"/>
      <c r="AS456"/>
      <c r="AT456"/>
      <c r="BP456"/>
    </row>
    <row r="457" spans="1:68" s="7" customFormat="1">
      <c r="A457"/>
      <c r="B457"/>
      <c r="C457"/>
      <c r="D457"/>
      <c r="E457"/>
      <c r="F457"/>
      <c r="G457"/>
      <c r="H457"/>
      <c r="I457"/>
      <c r="J457"/>
      <c r="K457"/>
      <c r="L457"/>
      <c r="M457"/>
      <c r="N457"/>
      <c r="O457"/>
      <c r="P457"/>
      <c r="Q457"/>
      <c r="R457"/>
      <c r="S457"/>
      <c r="T457"/>
      <c r="U457"/>
      <c r="V457"/>
      <c r="W457"/>
      <c r="X457"/>
      <c r="Y457"/>
      <c r="Z457"/>
      <c r="AA457"/>
      <c r="AB457"/>
      <c r="AC457"/>
      <c r="AD457"/>
      <c r="AE457"/>
      <c r="AF457"/>
      <c r="AG457"/>
      <c r="AS457"/>
      <c r="AT457"/>
      <c r="BP457"/>
    </row>
    <row r="458" spans="1:68" s="7" customFormat="1">
      <c r="A458"/>
      <c r="B458"/>
      <c r="C458"/>
      <c r="D458"/>
      <c r="E458"/>
      <c r="F458"/>
      <c r="G458"/>
      <c r="H458"/>
      <c r="I458"/>
      <c r="J458"/>
      <c r="K458"/>
      <c r="L458"/>
      <c r="M458"/>
      <c r="N458"/>
      <c r="O458"/>
      <c r="P458"/>
      <c r="Q458"/>
      <c r="R458"/>
      <c r="S458"/>
      <c r="T458"/>
      <c r="U458"/>
      <c r="V458"/>
      <c r="W458"/>
      <c r="X458"/>
      <c r="Y458"/>
      <c r="Z458"/>
      <c r="AA458"/>
      <c r="AB458"/>
      <c r="AC458"/>
      <c r="AD458"/>
      <c r="AE458"/>
      <c r="AF458"/>
      <c r="AG458"/>
      <c r="AS458"/>
      <c r="AT458"/>
      <c r="BP458"/>
    </row>
    <row r="459" spans="1:68" s="7" customFormat="1">
      <c r="A459"/>
      <c r="B459"/>
      <c r="C459"/>
      <c r="D459"/>
      <c r="E459"/>
      <c r="F459"/>
      <c r="G459"/>
      <c r="H459"/>
      <c r="I459"/>
      <c r="J459"/>
      <c r="K459"/>
      <c r="L459"/>
      <c r="M459"/>
      <c r="N459"/>
      <c r="O459"/>
      <c r="P459"/>
      <c r="Q459"/>
      <c r="R459"/>
      <c r="S459"/>
      <c r="T459"/>
      <c r="U459"/>
      <c r="V459"/>
      <c r="W459"/>
      <c r="X459"/>
      <c r="Y459"/>
      <c r="Z459"/>
      <c r="AA459"/>
      <c r="AB459"/>
      <c r="AC459"/>
      <c r="AD459"/>
      <c r="AE459"/>
      <c r="AF459"/>
      <c r="AG459"/>
      <c r="AS459"/>
      <c r="AT459"/>
      <c r="BP459"/>
    </row>
    <row r="460" spans="1:68" s="7" customFormat="1">
      <c r="A460"/>
      <c r="B460"/>
      <c r="C460"/>
      <c r="D460"/>
      <c r="E460"/>
      <c r="F460"/>
      <c r="G460"/>
      <c r="H460"/>
      <c r="I460"/>
      <c r="J460"/>
      <c r="K460"/>
      <c r="L460"/>
      <c r="M460"/>
      <c r="N460"/>
      <c r="O460"/>
      <c r="P460"/>
      <c r="Q460"/>
      <c r="R460"/>
      <c r="S460"/>
      <c r="T460"/>
      <c r="U460"/>
      <c r="V460"/>
      <c r="W460"/>
      <c r="X460"/>
      <c r="Y460"/>
      <c r="Z460"/>
      <c r="AA460"/>
      <c r="AB460"/>
      <c r="AC460"/>
      <c r="AD460"/>
      <c r="AE460"/>
      <c r="AF460"/>
      <c r="AG460"/>
      <c r="AS460"/>
      <c r="AT460"/>
      <c r="BP460"/>
    </row>
    <row r="461" spans="1:68" s="7" customFormat="1">
      <c r="A461"/>
      <c r="B461"/>
      <c r="C461"/>
      <c r="D461"/>
      <c r="E461"/>
      <c r="F461"/>
      <c r="G461"/>
      <c r="H461"/>
      <c r="I461"/>
      <c r="J461"/>
      <c r="K461"/>
      <c r="L461"/>
      <c r="M461"/>
      <c r="N461"/>
      <c r="O461"/>
      <c r="P461"/>
      <c r="Q461"/>
      <c r="R461"/>
      <c r="S461"/>
      <c r="T461"/>
      <c r="U461"/>
      <c r="V461"/>
      <c r="W461"/>
      <c r="X461"/>
      <c r="Y461"/>
      <c r="Z461"/>
      <c r="AA461"/>
      <c r="AB461"/>
      <c r="AC461"/>
      <c r="AD461"/>
      <c r="AE461"/>
      <c r="AF461"/>
      <c r="AG461"/>
      <c r="AS461"/>
      <c r="AT461"/>
      <c r="BP461"/>
    </row>
    <row r="462" spans="1:68" s="7" customFormat="1">
      <c r="A462"/>
      <c r="B462"/>
      <c r="C462"/>
      <c r="D462"/>
      <c r="E462"/>
      <c r="F462"/>
      <c r="G462"/>
      <c r="H462"/>
      <c r="I462"/>
      <c r="J462"/>
      <c r="K462"/>
      <c r="L462"/>
      <c r="M462"/>
      <c r="N462"/>
      <c r="O462"/>
      <c r="P462"/>
      <c r="Q462"/>
      <c r="R462"/>
      <c r="S462"/>
      <c r="T462"/>
      <c r="U462"/>
      <c r="V462"/>
      <c r="W462"/>
      <c r="X462"/>
      <c r="Y462"/>
      <c r="Z462"/>
      <c r="AA462"/>
      <c r="AB462"/>
      <c r="AC462"/>
      <c r="AD462"/>
      <c r="AE462"/>
      <c r="AF462"/>
      <c r="AG462"/>
      <c r="AS462"/>
      <c r="AT462"/>
      <c r="BP462"/>
    </row>
    <row r="463" spans="1:68" s="7" customFormat="1">
      <c r="A463"/>
      <c r="B463"/>
      <c r="C463"/>
      <c r="D463"/>
      <c r="E463"/>
      <c r="F463"/>
      <c r="G463"/>
      <c r="H463"/>
      <c r="I463"/>
      <c r="J463"/>
      <c r="K463"/>
      <c r="L463"/>
      <c r="M463"/>
      <c r="N463"/>
      <c r="O463"/>
      <c r="P463"/>
      <c r="Q463"/>
      <c r="R463"/>
      <c r="S463"/>
      <c r="T463"/>
      <c r="U463"/>
      <c r="V463"/>
      <c r="W463"/>
      <c r="X463"/>
      <c r="Y463"/>
      <c r="Z463"/>
      <c r="AA463"/>
      <c r="AB463"/>
      <c r="AC463"/>
      <c r="AD463"/>
      <c r="AE463"/>
      <c r="AF463"/>
      <c r="AG463"/>
      <c r="AS463"/>
      <c r="AT463"/>
      <c r="BP463"/>
    </row>
    <row r="464" spans="1:68" s="7" customFormat="1">
      <c r="A464"/>
      <c r="B464"/>
      <c r="C464"/>
      <c r="D464"/>
      <c r="E464"/>
      <c r="F464"/>
      <c r="G464"/>
      <c r="H464"/>
      <c r="I464"/>
      <c r="J464"/>
      <c r="K464"/>
      <c r="L464"/>
      <c r="M464"/>
      <c r="N464"/>
      <c r="O464"/>
      <c r="P464"/>
      <c r="Q464"/>
      <c r="R464"/>
      <c r="S464"/>
      <c r="T464"/>
      <c r="U464"/>
      <c r="V464"/>
      <c r="W464"/>
      <c r="X464"/>
      <c r="Y464"/>
      <c r="Z464"/>
      <c r="AA464"/>
      <c r="AB464"/>
      <c r="AC464"/>
      <c r="AD464"/>
      <c r="AE464"/>
      <c r="AF464"/>
      <c r="AG464"/>
      <c r="AS464"/>
      <c r="AT464"/>
      <c r="BP464"/>
    </row>
    <row r="465" spans="1:68" s="7" customFormat="1">
      <c r="A465"/>
      <c r="B465"/>
      <c r="C465"/>
      <c r="D465"/>
      <c r="E465"/>
      <c r="F465"/>
      <c r="G465"/>
      <c r="H465"/>
      <c r="I465"/>
      <c r="J465"/>
      <c r="K465"/>
      <c r="L465"/>
      <c r="M465"/>
      <c r="N465"/>
      <c r="O465"/>
      <c r="P465"/>
      <c r="Q465"/>
      <c r="R465"/>
      <c r="S465"/>
      <c r="T465"/>
      <c r="U465"/>
      <c r="V465"/>
      <c r="W465"/>
      <c r="X465"/>
      <c r="Y465"/>
      <c r="Z465"/>
      <c r="AA465"/>
      <c r="AB465"/>
      <c r="AC465"/>
      <c r="AD465"/>
      <c r="AE465"/>
      <c r="AF465"/>
      <c r="AG465"/>
      <c r="AS465"/>
      <c r="AT465"/>
      <c r="BP465"/>
    </row>
    <row r="466" spans="1:68" s="7" customFormat="1">
      <c r="A466"/>
      <c r="B466"/>
      <c r="C466"/>
      <c r="D466"/>
      <c r="E466"/>
      <c r="F466"/>
      <c r="G466"/>
      <c r="H466"/>
      <c r="I466"/>
      <c r="J466"/>
      <c r="K466"/>
      <c r="L466"/>
      <c r="M466"/>
      <c r="N466"/>
      <c r="O466"/>
      <c r="P466"/>
      <c r="Q466"/>
      <c r="R466"/>
      <c r="S466"/>
      <c r="T466"/>
      <c r="U466"/>
      <c r="V466"/>
      <c r="W466"/>
      <c r="X466"/>
      <c r="Y466"/>
      <c r="Z466"/>
      <c r="AA466"/>
      <c r="AB466"/>
      <c r="AC466"/>
      <c r="AD466"/>
      <c r="AE466"/>
      <c r="AF466"/>
      <c r="AG466"/>
      <c r="AS466"/>
      <c r="AT466"/>
      <c r="BP466"/>
    </row>
    <row r="467" spans="1:68" s="7" customFormat="1">
      <c r="A467"/>
      <c r="B467"/>
      <c r="C467"/>
      <c r="D467"/>
      <c r="E467"/>
      <c r="F467"/>
      <c r="G467"/>
      <c r="H467"/>
      <c r="I467"/>
      <c r="J467"/>
      <c r="K467"/>
      <c r="L467"/>
      <c r="M467"/>
      <c r="N467"/>
      <c r="O467"/>
      <c r="P467"/>
      <c r="Q467"/>
      <c r="R467"/>
      <c r="S467"/>
      <c r="T467"/>
      <c r="U467"/>
      <c r="V467"/>
      <c r="W467"/>
      <c r="X467"/>
      <c r="Y467"/>
      <c r="Z467"/>
      <c r="AA467"/>
      <c r="AB467"/>
      <c r="AC467"/>
      <c r="AD467"/>
      <c r="AE467"/>
      <c r="AF467"/>
      <c r="AG467"/>
      <c r="AS467"/>
      <c r="AT467"/>
      <c r="BP467"/>
    </row>
    <row r="468" spans="1:68" s="7" customFormat="1">
      <c r="A468"/>
      <c r="B468"/>
      <c r="C468"/>
      <c r="D468"/>
      <c r="E468"/>
      <c r="F468"/>
      <c r="G468"/>
      <c r="H468"/>
      <c r="I468"/>
      <c r="J468"/>
      <c r="K468"/>
      <c r="L468"/>
      <c r="M468"/>
      <c r="N468"/>
      <c r="O468"/>
      <c r="P468"/>
      <c r="Q468"/>
      <c r="R468"/>
      <c r="S468"/>
      <c r="T468"/>
      <c r="U468"/>
      <c r="V468"/>
      <c r="W468"/>
      <c r="X468"/>
      <c r="Y468"/>
      <c r="Z468"/>
      <c r="AA468"/>
      <c r="AB468"/>
      <c r="AC468"/>
      <c r="AD468"/>
      <c r="AE468"/>
      <c r="AF468"/>
      <c r="AG468"/>
      <c r="AS468"/>
      <c r="AT468"/>
      <c r="BP468"/>
    </row>
    <row r="469" spans="1:68" s="7" customFormat="1">
      <c r="A469"/>
      <c r="B469"/>
      <c r="C469"/>
      <c r="D469"/>
      <c r="E469"/>
      <c r="F469"/>
      <c r="G469"/>
      <c r="H469"/>
      <c r="I469"/>
      <c r="J469"/>
      <c r="K469"/>
      <c r="L469"/>
      <c r="M469"/>
      <c r="N469"/>
      <c r="O469"/>
      <c r="P469"/>
      <c r="Q469"/>
      <c r="R469"/>
      <c r="S469"/>
      <c r="T469"/>
      <c r="U469"/>
      <c r="V469"/>
      <c r="W469"/>
      <c r="X469"/>
      <c r="Y469"/>
      <c r="Z469"/>
      <c r="AA469"/>
      <c r="AB469"/>
      <c r="AC469"/>
      <c r="AD469"/>
      <c r="AE469"/>
      <c r="AF469"/>
      <c r="AG469"/>
      <c r="AS469"/>
      <c r="AT469"/>
      <c r="BP469"/>
    </row>
    <row r="470" spans="1:68" s="7" customFormat="1">
      <c r="A470"/>
      <c r="B470"/>
      <c r="C470"/>
      <c r="D470"/>
      <c r="E470"/>
      <c r="F470"/>
      <c r="G470"/>
      <c r="H470"/>
      <c r="I470"/>
      <c r="J470"/>
      <c r="K470"/>
      <c r="L470"/>
      <c r="M470"/>
      <c r="N470"/>
      <c r="O470"/>
      <c r="P470"/>
      <c r="Q470"/>
      <c r="R470"/>
      <c r="S470"/>
      <c r="T470"/>
      <c r="U470"/>
      <c r="V470"/>
      <c r="W470"/>
      <c r="X470"/>
      <c r="Y470"/>
      <c r="Z470"/>
      <c r="AA470"/>
      <c r="AB470"/>
      <c r="AC470"/>
      <c r="AD470"/>
      <c r="AE470"/>
      <c r="AF470"/>
      <c r="AG470"/>
      <c r="AS470"/>
      <c r="AT470"/>
      <c r="BP470"/>
    </row>
    <row r="471" spans="1:68" s="7" customFormat="1">
      <c r="A471"/>
      <c r="B471"/>
      <c r="C471"/>
      <c r="D471"/>
      <c r="E471"/>
      <c r="F471"/>
      <c r="G471"/>
      <c r="H471"/>
      <c r="I471"/>
      <c r="J471"/>
      <c r="K471"/>
      <c r="L471"/>
      <c r="M471"/>
      <c r="N471"/>
      <c r="O471"/>
      <c r="P471"/>
      <c r="Q471"/>
      <c r="R471"/>
      <c r="S471"/>
      <c r="T471"/>
      <c r="U471"/>
      <c r="V471"/>
      <c r="W471"/>
      <c r="X471"/>
      <c r="Y471"/>
      <c r="Z471"/>
      <c r="AA471"/>
      <c r="AB471"/>
      <c r="AC471"/>
      <c r="AD471"/>
      <c r="AE471"/>
      <c r="AF471"/>
      <c r="AG471"/>
      <c r="AS471"/>
      <c r="AT471"/>
      <c r="BP471"/>
    </row>
    <row r="472" spans="1:68" s="7" customFormat="1">
      <c r="A472"/>
      <c r="B472"/>
      <c r="C472"/>
      <c r="D472"/>
      <c r="E472"/>
      <c r="F472"/>
      <c r="G472"/>
      <c r="H472"/>
      <c r="I472"/>
      <c r="J472"/>
      <c r="K472"/>
      <c r="L472"/>
      <c r="M472"/>
      <c r="N472"/>
      <c r="O472"/>
      <c r="P472"/>
      <c r="Q472"/>
      <c r="R472"/>
      <c r="S472"/>
      <c r="T472"/>
      <c r="U472"/>
      <c r="V472"/>
      <c r="W472"/>
      <c r="X472"/>
      <c r="Y472"/>
      <c r="Z472"/>
      <c r="AA472"/>
      <c r="AB472"/>
      <c r="AC472"/>
      <c r="AD472"/>
      <c r="AE472"/>
      <c r="AF472"/>
      <c r="AG472"/>
      <c r="AS472"/>
      <c r="AT472"/>
      <c r="BP472"/>
    </row>
    <row r="473" spans="1:68" s="7" customFormat="1">
      <c r="A473"/>
      <c r="B473"/>
      <c r="C473"/>
      <c r="D473"/>
      <c r="E473"/>
      <c r="F473"/>
      <c r="G473"/>
      <c r="H473"/>
      <c r="I473"/>
      <c r="J473"/>
      <c r="K473"/>
      <c r="L473"/>
      <c r="M473"/>
      <c r="N473"/>
      <c r="O473"/>
      <c r="P473"/>
      <c r="Q473"/>
      <c r="R473"/>
      <c r="S473"/>
      <c r="T473"/>
      <c r="U473"/>
      <c r="V473"/>
      <c r="W473"/>
      <c r="X473"/>
      <c r="Y473"/>
      <c r="Z473"/>
      <c r="AA473"/>
      <c r="AB473"/>
      <c r="AC473"/>
      <c r="AD473"/>
      <c r="AE473"/>
      <c r="AF473"/>
      <c r="AG473"/>
      <c r="AS473"/>
      <c r="AT473"/>
      <c r="BP473"/>
    </row>
    <row r="474" spans="1:68" s="7" customFormat="1">
      <c r="A474"/>
      <c r="B474"/>
      <c r="C474"/>
      <c r="D474"/>
      <c r="E474"/>
      <c r="F474"/>
      <c r="G474"/>
      <c r="H474"/>
      <c r="I474"/>
      <c r="J474"/>
      <c r="K474"/>
      <c r="L474"/>
      <c r="M474"/>
      <c r="N474"/>
      <c r="O474"/>
      <c r="P474"/>
      <c r="Q474"/>
      <c r="R474"/>
      <c r="S474"/>
      <c r="T474"/>
      <c r="U474"/>
      <c r="V474"/>
      <c r="W474"/>
      <c r="X474"/>
      <c r="Y474"/>
      <c r="Z474"/>
      <c r="AA474"/>
      <c r="AB474"/>
      <c r="AC474"/>
      <c r="AD474"/>
      <c r="AE474"/>
      <c r="AF474"/>
      <c r="AG474"/>
      <c r="AS474"/>
      <c r="AT474"/>
      <c r="BP474"/>
    </row>
    <row r="475" spans="1:68" s="7" customFormat="1">
      <c r="A475"/>
      <c r="B475"/>
      <c r="C475"/>
      <c r="D475"/>
      <c r="E475"/>
      <c r="F475"/>
      <c r="G475"/>
      <c r="H475"/>
      <c r="I475"/>
      <c r="J475"/>
      <c r="K475"/>
      <c r="L475"/>
      <c r="M475"/>
      <c r="N475"/>
      <c r="O475"/>
      <c r="P475"/>
      <c r="Q475"/>
      <c r="R475"/>
      <c r="S475"/>
      <c r="T475"/>
      <c r="U475"/>
      <c r="V475"/>
      <c r="W475"/>
      <c r="X475"/>
      <c r="Y475"/>
      <c r="Z475"/>
      <c r="AA475"/>
      <c r="AB475"/>
      <c r="AC475"/>
      <c r="AD475"/>
      <c r="AE475"/>
      <c r="AF475"/>
      <c r="AG475"/>
      <c r="AS475"/>
      <c r="AT475"/>
      <c r="BP475"/>
    </row>
    <row r="476" spans="1:68" s="7" customFormat="1">
      <c r="A476"/>
      <c r="B476"/>
      <c r="C476"/>
      <c r="D476"/>
      <c r="E476"/>
      <c r="F476"/>
      <c r="G476"/>
      <c r="H476"/>
      <c r="I476"/>
      <c r="J476"/>
      <c r="K476"/>
      <c r="L476"/>
      <c r="M476"/>
      <c r="N476"/>
      <c r="O476"/>
      <c r="P476"/>
      <c r="Q476"/>
      <c r="R476"/>
      <c r="S476"/>
      <c r="T476"/>
      <c r="U476"/>
      <c r="V476"/>
      <c r="W476"/>
      <c r="X476"/>
      <c r="Y476"/>
      <c r="Z476"/>
      <c r="AA476"/>
      <c r="AB476"/>
      <c r="AC476"/>
      <c r="AD476"/>
      <c r="AE476"/>
      <c r="AF476"/>
      <c r="AG476"/>
      <c r="AS476"/>
      <c r="AT476"/>
      <c r="BP476"/>
    </row>
    <row r="477" spans="1:68" s="7" customFormat="1">
      <c r="A477"/>
      <c r="B477"/>
      <c r="C477"/>
      <c r="D477"/>
      <c r="E477"/>
      <c r="F477"/>
      <c r="G477"/>
      <c r="H477"/>
      <c r="I477"/>
      <c r="J477"/>
      <c r="K477"/>
      <c r="L477"/>
      <c r="M477"/>
      <c r="N477"/>
      <c r="O477"/>
      <c r="P477"/>
      <c r="Q477"/>
      <c r="R477"/>
      <c r="S477"/>
      <c r="T477"/>
      <c r="U477"/>
      <c r="V477"/>
      <c r="W477"/>
      <c r="X477"/>
      <c r="Y477"/>
      <c r="Z477"/>
      <c r="AA477"/>
      <c r="AB477"/>
      <c r="AC477"/>
      <c r="AD477"/>
      <c r="AE477"/>
      <c r="AF477"/>
      <c r="AG477"/>
      <c r="AS477"/>
      <c r="AT477"/>
      <c r="BP477"/>
    </row>
    <row r="478" spans="1:68" s="7" customFormat="1">
      <c r="A478"/>
      <c r="B478"/>
      <c r="C478"/>
      <c r="D478"/>
      <c r="E478"/>
      <c r="F478"/>
      <c r="G478"/>
      <c r="H478"/>
      <c r="I478"/>
      <c r="J478"/>
      <c r="K478"/>
      <c r="L478"/>
      <c r="M478"/>
      <c r="N478"/>
      <c r="O478"/>
      <c r="P478"/>
      <c r="Q478"/>
      <c r="R478"/>
      <c r="S478"/>
      <c r="T478"/>
      <c r="U478"/>
      <c r="V478"/>
      <c r="W478"/>
      <c r="X478"/>
      <c r="Y478"/>
      <c r="Z478"/>
      <c r="AA478"/>
      <c r="AB478"/>
      <c r="AC478"/>
      <c r="AD478"/>
      <c r="AE478"/>
      <c r="AF478"/>
      <c r="AG478"/>
      <c r="AS478"/>
      <c r="AT478"/>
      <c r="BP478"/>
    </row>
    <row r="479" spans="1:68" s="7" customFormat="1">
      <c r="A479"/>
      <c r="B479"/>
      <c r="C479"/>
      <c r="D479"/>
      <c r="E479"/>
      <c r="F479"/>
      <c r="G479"/>
      <c r="H479"/>
      <c r="I479"/>
      <c r="J479"/>
      <c r="K479"/>
      <c r="L479"/>
      <c r="M479"/>
      <c r="N479"/>
      <c r="O479"/>
      <c r="P479"/>
      <c r="Q479"/>
      <c r="R479"/>
      <c r="S479"/>
      <c r="T479"/>
      <c r="U479"/>
      <c r="V479"/>
      <c r="W479"/>
      <c r="X479"/>
      <c r="Y479"/>
      <c r="Z479"/>
      <c r="AA479"/>
      <c r="AB479"/>
      <c r="AC479"/>
      <c r="AD479"/>
      <c r="AE479"/>
      <c r="AF479"/>
      <c r="AG479"/>
      <c r="AS479"/>
      <c r="AT479"/>
      <c r="BP479"/>
    </row>
    <row r="480" spans="1:68" s="7" customFormat="1">
      <c r="A480"/>
      <c r="B480"/>
      <c r="C480"/>
      <c r="D480"/>
      <c r="E480"/>
      <c r="F480"/>
      <c r="G480"/>
      <c r="H480"/>
      <c r="I480"/>
      <c r="J480"/>
      <c r="K480"/>
      <c r="L480"/>
      <c r="M480"/>
      <c r="N480"/>
      <c r="O480"/>
      <c r="P480"/>
      <c r="Q480"/>
      <c r="R480"/>
      <c r="S480"/>
      <c r="T480"/>
      <c r="U480"/>
      <c r="V480"/>
      <c r="W480"/>
      <c r="X480"/>
      <c r="Y480"/>
      <c r="Z480"/>
      <c r="AA480"/>
      <c r="AB480"/>
      <c r="AC480"/>
      <c r="AD480"/>
      <c r="AE480"/>
      <c r="AF480"/>
      <c r="AG480"/>
      <c r="AS480"/>
      <c r="AT480"/>
      <c r="BP480"/>
    </row>
    <row r="481" spans="1:68" s="7" customFormat="1">
      <c r="A481"/>
      <c r="B481"/>
      <c r="C481"/>
      <c r="D481"/>
      <c r="E481"/>
      <c r="F481"/>
      <c r="G481"/>
      <c r="H481"/>
      <c r="I481"/>
      <c r="J481"/>
      <c r="K481"/>
      <c r="L481"/>
      <c r="M481"/>
      <c r="N481"/>
      <c r="O481"/>
      <c r="P481"/>
      <c r="Q481"/>
      <c r="R481"/>
      <c r="S481"/>
      <c r="T481"/>
      <c r="U481"/>
      <c r="V481"/>
      <c r="W481"/>
      <c r="X481"/>
      <c r="Y481"/>
      <c r="Z481"/>
      <c r="AA481"/>
      <c r="AB481"/>
      <c r="AC481"/>
      <c r="AD481"/>
      <c r="AE481"/>
      <c r="AF481"/>
      <c r="AG481"/>
      <c r="AS481"/>
      <c r="AT481"/>
      <c r="BP481"/>
    </row>
    <row r="482" spans="1:68" s="7" customFormat="1">
      <c r="A482"/>
      <c r="B482"/>
      <c r="C482"/>
      <c r="D482"/>
      <c r="E482"/>
      <c r="F482"/>
      <c r="G482"/>
      <c r="H482"/>
      <c r="I482"/>
      <c r="J482"/>
      <c r="K482"/>
      <c r="L482"/>
      <c r="M482"/>
      <c r="N482"/>
      <c r="O482"/>
      <c r="P482"/>
      <c r="Q482"/>
      <c r="R482"/>
      <c r="S482"/>
      <c r="T482"/>
      <c r="U482"/>
      <c r="V482"/>
      <c r="W482"/>
      <c r="X482"/>
      <c r="Y482"/>
      <c r="Z482"/>
      <c r="AA482"/>
      <c r="AB482"/>
      <c r="AC482"/>
      <c r="AD482"/>
      <c r="AE482"/>
      <c r="AF482"/>
      <c r="AG482"/>
      <c r="AS482"/>
      <c r="AT482"/>
      <c r="BP482"/>
    </row>
    <row r="483" spans="1:68" s="7" customFormat="1">
      <c r="A483"/>
      <c r="B483"/>
      <c r="C483"/>
      <c r="D483"/>
      <c r="E483"/>
      <c r="F483"/>
      <c r="G483"/>
      <c r="H483"/>
      <c r="I483"/>
      <c r="J483"/>
      <c r="K483"/>
      <c r="L483"/>
      <c r="M483"/>
      <c r="N483"/>
      <c r="O483"/>
      <c r="P483"/>
      <c r="Q483"/>
      <c r="R483"/>
      <c r="S483"/>
      <c r="T483"/>
      <c r="U483"/>
      <c r="V483"/>
      <c r="W483"/>
      <c r="X483"/>
      <c r="Y483"/>
      <c r="Z483"/>
      <c r="AA483"/>
      <c r="AB483"/>
      <c r="AC483"/>
      <c r="AD483"/>
      <c r="AE483"/>
      <c r="AF483"/>
      <c r="AG483"/>
      <c r="AS483"/>
      <c r="AT483"/>
      <c r="BP483"/>
    </row>
    <row r="484" spans="1:68" s="7" customFormat="1">
      <c r="A484"/>
      <c r="B484"/>
      <c r="C484"/>
      <c r="D484"/>
      <c r="E484"/>
      <c r="F484"/>
      <c r="G484"/>
      <c r="H484"/>
      <c r="I484"/>
      <c r="J484"/>
      <c r="K484"/>
      <c r="L484"/>
      <c r="M484"/>
      <c r="N484"/>
      <c r="O484"/>
      <c r="P484"/>
      <c r="Q484"/>
      <c r="R484"/>
      <c r="S484"/>
      <c r="T484"/>
      <c r="U484"/>
      <c r="V484"/>
      <c r="W484"/>
      <c r="X484"/>
      <c r="Y484"/>
      <c r="Z484"/>
      <c r="AA484"/>
      <c r="AB484"/>
      <c r="AC484"/>
      <c r="AD484"/>
      <c r="AE484"/>
      <c r="AF484"/>
      <c r="AG484"/>
      <c r="AS484"/>
      <c r="AT484"/>
      <c r="BP484"/>
    </row>
    <row r="485" spans="1:68" s="7" customFormat="1">
      <c r="A485"/>
      <c r="B485"/>
      <c r="C485"/>
      <c r="D485"/>
      <c r="E485"/>
      <c r="F485"/>
      <c r="G485"/>
      <c r="H485"/>
      <c r="I485"/>
      <c r="J485"/>
      <c r="K485"/>
      <c r="L485"/>
      <c r="M485"/>
      <c r="N485"/>
      <c r="O485"/>
      <c r="P485"/>
      <c r="Q485"/>
      <c r="R485"/>
      <c r="S485"/>
      <c r="T485"/>
      <c r="U485"/>
      <c r="V485"/>
      <c r="W485"/>
      <c r="X485"/>
      <c r="Y485"/>
      <c r="Z485"/>
      <c r="AA485"/>
      <c r="AB485"/>
      <c r="AC485"/>
      <c r="AD485"/>
      <c r="AE485"/>
      <c r="AF485"/>
      <c r="AG485"/>
      <c r="AS485"/>
      <c r="AT485"/>
      <c r="BP485"/>
    </row>
    <row r="486" spans="1:68" s="7" customFormat="1">
      <c r="A486"/>
      <c r="B486"/>
      <c r="C486"/>
      <c r="D486"/>
      <c r="E486"/>
      <c r="F486"/>
      <c r="G486"/>
      <c r="H486"/>
      <c r="I486"/>
      <c r="J486"/>
      <c r="K486"/>
      <c r="L486"/>
      <c r="M486"/>
      <c r="N486"/>
      <c r="O486"/>
      <c r="P486"/>
      <c r="Q486"/>
      <c r="R486"/>
      <c r="S486"/>
      <c r="T486"/>
      <c r="U486"/>
      <c r="V486"/>
      <c r="W486"/>
      <c r="X486"/>
      <c r="Y486"/>
      <c r="Z486"/>
      <c r="AA486"/>
      <c r="AB486"/>
      <c r="AC486"/>
      <c r="AD486"/>
      <c r="AE486"/>
      <c r="AF486"/>
      <c r="AG486"/>
      <c r="AS486"/>
      <c r="AT486"/>
      <c r="BP486"/>
    </row>
    <row r="487" spans="1:68" s="7" customFormat="1">
      <c r="A487"/>
      <c r="B487"/>
      <c r="C487"/>
      <c r="D487"/>
      <c r="E487"/>
      <c r="F487"/>
      <c r="G487"/>
      <c r="H487"/>
      <c r="I487"/>
      <c r="J487"/>
      <c r="K487"/>
      <c r="L487"/>
      <c r="M487"/>
      <c r="N487"/>
      <c r="O487"/>
      <c r="P487"/>
      <c r="Q487"/>
      <c r="R487"/>
      <c r="S487"/>
      <c r="T487"/>
      <c r="U487"/>
      <c r="V487"/>
      <c r="W487"/>
      <c r="X487"/>
      <c r="Y487"/>
      <c r="Z487"/>
      <c r="AA487"/>
      <c r="AB487"/>
      <c r="AC487"/>
      <c r="AD487"/>
      <c r="AE487"/>
      <c r="AF487"/>
      <c r="AG487"/>
      <c r="AS487"/>
      <c r="AT487"/>
      <c r="BP487"/>
    </row>
    <row r="488" spans="1:68" s="7" customFormat="1">
      <c r="A488"/>
      <c r="B488"/>
      <c r="C488"/>
      <c r="D488"/>
      <c r="E488"/>
      <c r="F488"/>
      <c r="G488"/>
      <c r="H488"/>
      <c r="I488"/>
      <c r="J488"/>
      <c r="K488"/>
      <c r="L488"/>
      <c r="M488"/>
      <c r="N488"/>
      <c r="O488"/>
      <c r="P488"/>
      <c r="Q488"/>
      <c r="R488"/>
      <c r="S488"/>
      <c r="T488"/>
      <c r="U488"/>
      <c r="V488"/>
      <c r="W488"/>
      <c r="X488"/>
      <c r="Y488"/>
      <c r="Z488"/>
      <c r="AA488"/>
      <c r="AB488"/>
      <c r="AC488"/>
      <c r="AD488"/>
      <c r="AE488"/>
      <c r="AF488"/>
      <c r="AG488"/>
      <c r="AS488"/>
      <c r="AT488"/>
      <c r="BP488"/>
    </row>
    <row r="489" spans="1:68" s="7" customFormat="1">
      <c r="A489"/>
      <c r="B489"/>
      <c r="C489"/>
      <c r="D489"/>
      <c r="E489"/>
      <c r="F489"/>
      <c r="G489"/>
      <c r="H489"/>
      <c r="I489"/>
      <c r="J489"/>
      <c r="K489"/>
      <c r="L489"/>
      <c r="M489"/>
      <c r="N489"/>
      <c r="O489"/>
      <c r="P489"/>
      <c r="Q489"/>
      <c r="R489"/>
      <c r="S489"/>
      <c r="T489"/>
      <c r="U489"/>
      <c r="V489"/>
      <c r="W489"/>
      <c r="X489"/>
      <c r="Y489"/>
      <c r="Z489"/>
      <c r="AA489"/>
      <c r="AB489"/>
      <c r="AC489"/>
      <c r="AD489"/>
      <c r="AE489"/>
      <c r="AF489"/>
      <c r="AG489"/>
      <c r="AS489"/>
      <c r="AT489"/>
      <c r="BP489"/>
    </row>
    <row r="490" spans="1:68" s="7" customFormat="1">
      <c r="A490"/>
      <c r="B490"/>
      <c r="C490"/>
      <c r="D490"/>
      <c r="E490"/>
      <c r="F490"/>
      <c r="G490"/>
      <c r="H490"/>
      <c r="I490"/>
      <c r="J490"/>
      <c r="K490"/>
      <c r="L490"/>
      <c r="M490"/>
      <c r="N490"/>
      <c r="O490"/>
      <c r="P490"/>
      <c r="Q490"/>
      <c r="R490"/>
      <c r="S490"/>
      <c r="T490"/>
      <c r="U490"/>
      <c r="V490"/>
      <c r="W490"/>
      <c r="X490"/>
      <c r="Y490"/>
      <c r="Z490"/>
      <c r="AA490"/>
      <c r="AB490"/>
      <c r="AC490"/>
      <c r="AD490"/>
      <c r="AE490"/>
      <c r="AF490"/>
      <c r="AG490"/>
      <c r="AS490"/>
      <c r="AT490"/>
      <c r="BP490"/>
    </row>
    <row r="491" spans="1:68" s="7" customFormat="1">
      <c r="A491"/>
      <c r="B491"/>
      <c r="C491"/>
      <c r="D491"/>
      <c r="E491"/>
      <c r="F491"/>
      <c r="G491"/>
      <c r="H491"/>
      <c r="I491"/>
      <c r="J491"/>
      <c r="K491"/>
      <c r="L491"/>
      <c r="M491"/>
      <c r="N491"/>
      <c r="O491"/>
      <c r="P491"/>
      <c r="Q491"/>
      <c r="R491"/>
      <c r="S491"/>
      <c r="T491"/>
      <c r="U491"/>
      <c r="V491"/>
      <c r="W491"/>
      <c r="X491"/>
      <c r="Y491"/>
      <c r="Z491"/>
      <c r="AA491"/>
      <c r="AB491"/>
      <c r="AC491"/>
      <c r="AD491"/>
      <c r="AE491"/>
      <c r="AF491"/>
      <c r="AG491"/>
      <c r="AS491"/>
      <c r="AT491"/>
      <c r="BP491"/>
    </row>
    <row r="492" spans="1:68" s="7" customFormat="1">
      <c r="A492"/>
      <c r="B492"/>
      <c r="C492"/>
      <c r="D492"/>
      <c r="E492"/>
      <c r="F492"/>
      <c r="G492"/>
      <c r="H492"/>
      <c r="I492"/>
      <c r="J492"/>
      <c r="K492"/>
      <c r="L492"/>
      <c r="M492"/>
      <c r="N492"/>
      <c r="O492"/>
      <c r="P492"/>
      <c r="Q492"/>
      <c r="R492"/>
      <c r="S492"/>
      <c r="T492"/>
      <c r="U492"/>
      <c r="V492"/>
      <c r="W492"/>
      <c r="X492"/>
      <c r="Y492"/>
      <c r="Z492"/>
      <c r="AA492"/>
      <c r="AB492"/>
      <c r="AC492"/>
      <c r="AD492"/>
      <c r="AE492"/>
      <c r="AF492"/>
      <c r="AG492"/>
      <c r="AS492"/>
      <c r="AT492"/>
      <c r="BP492"/>
    </row>
    <row r="493" spans="1:68" s="7" customFormat="1">
      <c r="A493"/>
      <c r="B493"/>
      <c r="C493"/>
      <c r="D493"/>
      <c r="E493"/>
      <c r="F493"/>
      <c r="G493"/>
      <c r="H493"/>
      <c r="I493"/>
      <c r="J493"/>
      <c r="K493"/>
      <c r="L493"/>
      <c r="M493"/>
      <c r="N493"/>
      <c r="O493"/>
      <c r="P493"/>
      <c r="Q493"/>
      <c r="R493"/>
      <c r="S493"/>
      <c r="T493"/>
      <c r="U493"/>
      <c r="V493"/>
      <c r="W493"/>
      <c r="X493"/>
      <c r="Y493"/>
      <c r="Z493"/>
      <c r="AA493"/>
      <c r="AB493"/>
      <c r="AC493"/>
      <c r="AD493"/>
      <c r="AE493"/>
      <c r="AF493"/>
      <c r="AG493"/>
      <c r="AS493"/>
      <c r="AT493"/>
      <c r="BP493"/>
    </row>
    <row r="494" spans="1:68" s="7" customFormat="1">
      <c r="A494"/>
      <c r="B494"/>
      <c r="C494"/>
      <c r="D494"/>
      <c r="E494"/>
      <c r="F494"/>
      <c r="G494"/>
      <c r="H494"/>
      <c r="I494"/>
      <c r="J494"/>
      <c r="K494"/>
      <c r="L494"/>
      <c r="M494"/>
      <c r="N494"/>
      <c r="O494"/>
      <c r="P494"/>
      <c r="Q494"/>
      <c r="R494"/>
      <c r="S494"/>
      <c r="T494"/>
      <c r="U494"/>
      <c r="V494"/>
      <c r="W494"/>
      <c r="X494"/>
      <c r="Y494"/>
      <c r="Z494"/>
      <c r="AA494"/>
      <c r="AB494"/>
      <c r="AC494"/>
      <c r="AD494"/>
      <c r="AE494"/>
      <c r="AF494"/>
      <c r="AG494"/>
      <c r="AS494"/>
      <c r="AT494"/>
      <c r="BP494"/>
    </row>
    <row r="495" spans="1:68" s="7" customFormat="1">
      <c r="A495"/>
      <c r="B495"/>
      <c r="C495"/>
      <c r="D495"/>
      <c r="E495"/>
      <c r="F495"/>
      <c r="G495"/>
      <c r="H495"/>
      <c r="I495"/>
      <c r="J495"/>
      <c r="K495"/>
      <c r="L495"/>
      <c r="M495"/>
      <c r="N495"/>
      <c r="O495"/>
      <c r="P495"/>
      <c r="Q495"/>
      <c r="R495"/>
      <c r="S495"/>
      <c r="T495"/>
      <c r="U495"/>
      <c r="V495"/>
      <c r="W495"/>
      <c r="X495"/>
      <c r="Y495"/>
      <c r="Z495"/>
      <c r="AA495"/>
      <c r="AB495"/>
      <c r="AC495"/>
      <c r="AD495"/>
      <c r="AE495"/>
      <c r="AF495"/>
      <c r="AG495"/>
      <c r="AS495"/>
      <c r="AT495"/>
      <c r="BP495"/>
    </row>
    <row r="496" spans="1:68" s="7" customFormat="1">
      <c r="A496"/>
      <c r="B496"/>
      <c r="C496"/>
      <c r="D496"/>
      <c r="E496"/>
      <c r="F496"/>
      <c r="G496"/>
      <c r="H496"/>
      <c r="I496"/>
      <c r="J496"/>
      <c r="K496"/>
      <c r="L496"/>
      <c r="M496"/>
      <c r="N496"/>
      <c r="O496"/>
      <c r="P496"/>
      <c r="Q496"/>
      <c r="R496"/>
      <c r="S496"/>
      <c r="T496"/>
      <c r="U496"/>
      <c r="V496"/>
      <c r="W496"/>
      <c r="X496"/>
      <c r="Y496"/>
      <c r="Z496"/>
      <c r="AA496"/>
      <c r="AB496"/>
      <c r="AC496"/>
      <c r="AD496"/>
      <c r="AE496"/>
      <c r="AF496"/>
      <c r="AG496"/>
      <c r="AS496"/>
      <c r="AT496"/>
      <c r="BP496"/>
    </row>
    <row r="497" spans="1:68" s="7" customFormat="1">
      <c r="A497"/>
      <c r="B497"/>
      <c r="C497"/>
      <c r="D497"/>
      <c r="E497"/>
      <c r="F497"/>
      <c r="G497"/>
      <c r="H497"/>
      <c r="I497"/>
      <c r="J497"/>
      <c r="K497"/>
      <c r="L497"/>
      <c r="M497"/>
      <c r="N497"/>
      <c r="O497"/>
      <c r="P497"/>
      <c r="Q497"/>
      <c r="R497"/>
      <c r="S497"/>
      <c r="T497"/>
      <c r="U497"/>
      <c r="V497"/>
      <c r="W497"/>
      <c r="X497"/>
      <c r="Y497"/>
      <c r="Z497"/>
      <c r="AA497"/>
      <c r="AB497"/>
      <c r="AC497"/>
      <c r="AD497"/>
      <c r="AE497"/>
      <c r="AF497"/>
      <c r="AG497"/>
      <c r="AS497"/>
      <c r="AT497"/>
      <c r="BP497"/>
    </row>
    <row r="498" spans="1:68" s="7" customFormat="1">
      <c r="A498"/>
      <c r="B498"/>
      <c r="C498"/>
      <c r="D498"/>
      <c r="E498"/>
      <c r="F498"/>
      <c r="G498"/>
      <c r="H498"/>
      <c r="I498"/>
      <c r="J498"/>
      <c r="K498"/>
      <c r="L498"/>
      <c r="M498"/>
      <c r="N498"/>
      <c r="O498"/>
      <c r="P498"/>
      <c r="Q498"/>
      <c r="R498"/>
      <c r="S498"/>
      <c r="T498"/>
      <c r="U498"/>
      <c r="V498"/>
      <c r="W498"/>
      <c r="X498"/>
      <c r="Y498"/>
      <c r="Z498"/>
      <c r="AA498"/>
      <c r="AB498"/>
      <c r="AC498"/>
      <c r="AD498"/>
      <c r="AE498"/>
      <c r="AF498"/>
      <c r="AG498"/>
      <c r="AS498"/>
      <c r="AT498"/>
      <c r="BP498"/>
    </row>
    <row r="499" spans="1:68" s="7" customFormat="1">
      <c r="A499"/>
      <c r="B499"/>
      <c r="C499"/>
      <c r="D499"/>
      <c r="E499"/>
      <c r="F499"/>
      <c r="G499"/>
      <c r="H499"/>
      <c r="I499"/>
      <c r="J499"/>
      <c r="K499"/>
      <c r="L499"/>
      <c r="M499"/>
      <c r="N499"/>
      <c r="O499"/>
      <c r="P499"/>
      <c r="Q499"/>
      <c r="R499"/>
      <c r="S499"/>
      <c r="T499"/>
      <c r="U499"/>
      <c r="V499"/>
      <c r="W499"/>
      <c r="X499"/>
      <c r="Y499"/>
      <c r="Z499"/>
      <c r="AA499"/>
      <c r="AB499"/>
      <c r="AC499"/>
      <c r="AD499"/>
      <c r="AE499"/>
      <c r="AF499"/>
      <c r="AG499"/>
      <c r="AS499"/>
      <c r="AT499"/>
      <c r="BP499"/>
    </row>
    <row r="500" spans="1:68" s="7" customFormat="1">
      <c r="A500"/>
      <c r="B500"/>
      <c r="C500"/>
      <c r="D500"/>
      <c r="E500"/>
      <c r="F500"/>
      <c r="G500"/>
      <c r="H500"/>
      <c r="I500"/>
      <c r="J500"/>
      <c r="K500"/>
      <c r="L500"/>
      <c r="M500"/>
      <c r="N500"/>
      <c r="O500"/>
      <c r="P500"/>
      <c r="Q500"/>
      <c r="R500"/>
      <c r="S500"/>
      <c r="T500"/>
      <c r="U500"/>
      <c r="V500"/>
      <c r="W500"/>
      <c r="X500"/>
      <c r="Y500"/>
      <c r="Z500"/>
      <c r="AA500"/>
      <c r="AB500"/>
      <c r="AC500"/>
      <c r="AD500"/>
      <c r="AE500"/>
      <c r="AF500"/>
      <c r="AG500"/>
      <c r="AS500"/>
      <c r="AT500"/>
      <c r="BP500"/>
    </row>
    <row r="501" spans="1:68" s="7" customFormat="1">
      <c r="A501"/>
      <c r="B501"/>
      <c r="C501"/>
      <c r="D501"/>
      <c r="E501"/>
      <c r="F501"/>
      <c r="G501"/>
      <c r="H501"/>
      <c r="I501"/>
      <c r="J501"/>
      <c r="K501"/>
      <c r="L501"/>
      <c r="M501"/>
      <c r="N501"/>
      <c r="O501"/>
      <c r="P501"/>
      <c r="Q501"/>
      <c r="R501"/>
      <c r="S501"/>
      <c r="T501"/>
      <c r="U501"/>
      <c r="V501"/>
      <c r="W501"/>
      <c r="X501"/>
      <c r="Y501"/>
      <c r="Z501"/>
      <c r="AA501"/>
      <c r="AB501"/>
      <c r="AC501"/>
      <c r="AD501"/>
      <c r="AE501"/>
      <c r="AF501"/>
      <c r="AG501"/>
      <c r="AS501"/>
      <c r="AT501"/>
      <c r="BP501"/>
    </row>
    <row r="502" spans="1:68" s="7" customFormat="1">
      <c r="A502"/>
      <c r="B502"/>
      <c r="C502"/>
      <c r="D502"/>
      <c r="E502"/>
      <c r="F502"/>
      <c r="G502"/>
      <c r="H502"/>
      <c r="I502"/>
      <c r="J502"/>
      <c r="K502"/>
      <c r="L502"/>
      <c r="M502"/>
      <c r="N502"/>
      <c r="O502"/>
      <c r="P502"/>
      <c r="Q502"/>
      <c r="R502"/>
      <c r="S502"/>
      <c r="T502"/>
      <c r="U502"/>
      <c r="V502"/>
      <c r="W502"/>
      <c r="X502"/>
      <c r="Y502"/>
      <c r="Z502"/>
      <c r="AA502"/>
      <c r="AB502"/>
      <c r="AC502"/>
      <c r="AD502"/>
      <c r="AE502"/>
      <c r="AF502"/>
      <c r="AG502"/>
      <c r="AS502"/>
      <c r="AT502"/>
      <c r="BP502"/>
    </row>
    <row r="503" spans="1:68" s="7" customFormat="1">
      <c r="A503"/>
      <c r="B503"/>
      <c r="C503"/>
      <c r="D503"/>
      <c r="E503"/>
      <c r="F503"/>
      <c r="G503"/>
      <c r="H503"/>
      <c r="I503"/>
      <c r="J503"/>
      <c r="K503"/>
      <c r="L503"/>
      <c r="M503"/>
      <c r="N503"/>
      <c r="O503"/>
      <c r="P503"/>
      <c r="Q503"/>
      <c r="R503"/>
      <c r="S503"/>
      <c r="T503"/>
      <c r="U503"/>
      <c r="V503"/>
      <c r="W503"/>
      <c r="X503"/>
      <c r="Y503"/>
      <c r="Z503"/>
      <c r="AA503"/>
      <c r="AB503"/>
      <c r="AC503"/>
      <c r="AD503"/>
      <c r="AE503"/>
      <c r="AF503"/>
      <c r="AG503"/>
      <c r="AS503"/>
      <c r="AT503"/>
      <c r="BP503"/>
    </row>
    <row r="504" spans="1:68" s="7" customFormat="1">
      <c r="A504"/>
      <c r="B504"/>
      <c r="C504"/>
      <c r="D504"/>
      <c r="E504"/>
      <c r="F504"/>
      <c r="G504"/>
      <c r="H504"/>
      <c r="I504"/>
      <c r="J504"/>
      <c r="K504"/>
      <c r="L504"/>
      <c r="M504"/>
      <c r="N504"/>
      <c r="O504"/>
      <c r="P504"/>
      <c r="Q504"/>
      <c r="R504"/>
      <c r="S504"/>
      <c r="T504"/>
      <c r="U504"/>
      <c r="V504"/>
      <c r="W504"/>
      <c r="X504"/>
      <c r="Y504"/>
      <c r="Z504"/>
      <c r="AA504"/>
      <c r="AB504"/>
      <c r="AC504"/>
      <c r="AD504"/>
      <c r="AE504"/>
      <c r="AF504"/>
      <c r="AG504"/>
      <c r="AS504"/>
      <c r="AT504"/>
      <c r="BP504"/>
    </row>
    <row r="505" spans="1:68" s="7" customFormat="1">
      <c r="A505"/>
      <c r="B505"/>
      <c r="C505"/>
      <c r="D505"/>
      <c r="E505"/>
      <c r="F505"/>
      <c r="G505"/>
      <c r="H505"/>
      <c r="I505"/>
      <c r="J505"/>
      <c r="K505"/>
      <c r="L505"/>
      <c r="M505"/>
      <c r="N505"/>
      <c r="O505"/>
      <c r="P505"/>
      <c r="Q505"/>
      <c r="R505"/>
      <c r="S505"/>
      <c r="T505"/>
      <c r="U505"/>
      <c r="V505"/>
      <c r="W505"/>
      <c r="X505"/>
      <c r="Y505"/>
      <c r="Z505"/>
      <c r="AA505"/>
      <c r="AB505"/>
      <c r="AC505"/>
      <c r="AD505"/>
      <c r="AE505"/>
      <c r="AF505"/>
      <c r="AG505"/>
      <c r="AS505"/>
      <c r="AT505"/>
      <c r="BP505"/>
    </row>
    <row r="506" spans="1:68" s="7" customFormat="1">
      <c r="A506"/>
      <c r="B506"/>
      <c r="C506"/>
      <c r="D506"/>
      <c r="E506"/>
      <c r="F506"/>
      <c r="G506"/>
      <c r="H506"/>
      <c r="I506"/>
      <c r="J506"/>
      <c r="K506"/>
      <c r="L506"/>
      <c r="M506"/>
      <c r="N506"/>
      <c r="O506"/>
      <c r="P506"/>
      <c r="Q506"/>
      <c r="R506"/>
      <c r="S506"/>
      <c r="T506"/>
      <c r="U506"/>
      <c r="V506"/>
      <c r="W506"/>
      <c r="X506"/>
      <c r="Y506"/>
      <c r="Z506"/>
      <c r="AA506"/>
      <c r="AB506"/>
      <c r="AC506"/>
      <c r="AD506"/>
      <c r="AE506"/>
      <c r="AF506"/>
      <c r="AG506"/>
      <c r="AS506"/>
      <c r="AT506"/>
      <c r="BP506"/>
    </row>
    <row r="507" spans="1:68" s="7" customFormat="1">
      <c r="A507"/>
      <c r="B507"/>
      <c r="C507"/>
      <c r="D507"/>
      <c r="E507"/>
      <c r="F507"/>
      <c r="G507"/>
      <c r="H507"/>
      <c r="I507"/>
      <c r="J507"/>
      <c r="K507"/>
      <c r="L507"/>
      <c r="M507"/>
      <c r="N507"/>
      <c r="O507"/>
      <c r="P507"/>
      <c r="Q507"/>
      <c r="R507"/>
      <c r="S507"/>
      <c r="T507"/>
      <c r="U507"/>
      <c r="V507"/>
      <c r="W507"/>
      <c r="X507"/>
      <c r="Y507"/>
      <c r="Z507"/>
      <c r="AA507"/>
      <c r="AB507"/>
      <c r="AC507"/>
      <c r="AD507"/>
      <c r="AE507"/>
      <c r="AF507"/>
      <c r="AG507"/>
      <c r="AS507"/>
      <c r="AT507"/>
      <c r="BP507"/>
    </row>
    <row r="508" spans="1:68" s="7" customFormat="1">
      <c r="A508"/>
      <c r="B508"/>
      <c r="C508"/>
      <c r="D508"/>
      <c r="E508"/>
      <c r="F508"/>
      <c r="G508"/>
      <c r="H508"/>
      <c r="I508"/>
      <c r="J508"/>
      <c r="K508"/>
      <c r="L508"/>
      <c r="M508"/>
      <c r="N508"/>
      <c r="O508"/>
      <c r="P508"/>
      <c r="Q508"/>
      <c r="R508"/>
      <c r="S508"/>
      <c r="T508"/>
      <c r="U508"/>
      <c r="V508"/>
      <c r="W508"/>
      <c r="X508"/>
      <c r="Y508"/>
      <c r="Z508"/>
      <c r="AA508"/>
      <c r="AB508"/>
      <c r="AC508"/>
      <c r="AD508"/>
      <c r="AE508"/>
      <c r="AF508"/>
      <c r="AG508"/>
      <c r="AS508"/>
      <c r="AT508"/>
      <c r="BP508"/>
    </row>
    <row r="509" spans="1:68" s="7" customFormat="1">
      <c r="A509"/>
      <c r="B509"/>
      <c r="C509"/>
      <c r="D509"/>
      <c r="E509"/>
      <c r="F509"/>
      <c r="G509"/>
      <c r="H509"/>
      <c r="I509"/>
      <c r="J509"/>
      <c r="K509"/>
      <c r="L509"/>
      <c r="M509"/>
      <c r="N509"/>
      <c r="O509"/>
      <c r="P509"/>
      <c r="Q509"/>
      <c r="R509"/>
      <c r="S509"/>
      <c r="T509"/>
      <c r="U509"/>
      <c r="V509"/>
      <c r="W509"/>
      <c r="X509"/>
      <c r="Y509"/>
      <c r="Z509"/>
      <c r="AA509"/>
      <c r="AB509"/>
      <c r="AC509"/>
      <c r="AD509"/>
      <c r="AE509"/>
      <c r="AF509"/>
      <c r="AG509"/>
      <c r="AS509"/>
      <c r="AT509"/>
      <c r="BP509"/>
    </row>
    <row r="510" spans="1:68" s="7" customFormat="1">
      <c r="A510"/>
      <c r="B510"/>
      <c r="C510"/>
      <c r="D510"/>
      <c r="E510"/>
      <c r="F510"/>
      <c r="G510"/>
      <c r="H510"/>
      <c r="I510"/>
      <c r="J510"/>
      <c r="K510"/>
      <c r="L510"/>
      <c r="M510"/>
      <c r="N510"/>
      <c r="O510"/>
      <c r="P510"/>
      <c r="Q510"/>
      <c r="R510"/>
      <c r="S510"/>
      <c r="T510"/>
      <c r="U510"/>
      <c r="V510"/>
      <c r="W510"/>
      <c r="X510"/>
      <c r="Y510"/>
      <c r="Z510"/>
      <c r="AA510"/>
      <c r="AB510"/>
      <c r="AC510"/>
      <c r="AD510"/>
      <c r="AE510"/>
      <c r="AF510"/>
      <c r="AG510"/>
      <c r="AS510"/>
      <c r="AT510"/>
      <c r="BP510"/>
    </row>
    <row r="511" spans="1:68" s="7" customFormat="1">
      <c r="A511"/>
      <c r="B511"/>
      <c r="C511"/>
      <c r="D511"/>
      <c r="E511"/>
      <c r="F511"/>
      <c r="G511"/>
      <c r="H511"/>
      <c r="I511"/>
      <c r="J511"/>
      <c r="K511"/>
      <c r="L511"/>
      <c r="M511"/>
      <c r="N511"/>
      <c r="O511"/>
      <c r="P511"/>
      <c r="Q511"/>
      <c r="R511"/>
      <c r="S511"/>
      <c r="T511"/>
      <c r="U511"/>
      <c r="V511"/>
      <c r="W511"/>
      <c r="X511"/>
      <c r="Y511"/>
      <c r="Z511"/>
      <c r="AA511"/>
      <c r="AB511"/>
      <c r="AC511"/>
      <c r="AD511"/>
      <c r="AE511"/>
      <c r="AF511"/>
      <c r="AG511"/>
      <c r="AS511"/>
      <c r="AT511"/>
      <c r="BP511"/>
    </row>
    <row r="512" spans="1:68" s="7" customFormat="1">
      <c r="A512"/>
      <c r="B512"/>
      <c r="C512"/>
      <c r="D512"/>
      <c r="E512"/>
      <c r="F512"/>
      <c r="G512"/>
      <c r="H512"/>
      <c r="I512"/>
      <c r="J512"/>
      <c r="K512"/>
      <c r="L512"/>
      <c r="M512"/>
      <c r="N512"/>
      <c r="O512"/>
      <c r="P512"/>
      <c r="Q512"/>
      <c r="R512"/>
      <c r="S512"/>
      <c r="T512"/>
      <c r="U512"/>
      <c r="V512"/>
      <c r="W512"/>
      <c r="X512"/>
      <c r="Y512"/>
      <c r="Z512"/>
      <c r="AA512"/>
      <c r="AB512"/>
      <c r="AC512"/>
      <c r="AD512"/>
      <c r="AE512"/>
      <c r="AF512"/>
      <c r="AG512"/>
      <c r="AS512"/>
      <c r="AT512"/>
      <c r="BP512"/>
    </row>
    <row r="513" spans="1:68" s="7" customFormat="1">
      <c r="A513"/>
      <c r="B513"/>
      <c r="C513"/>
      <c r="D513"/>
      <c r="E513"/>
      <c r="F513"/>
      <c r="G513"/>
      <c r="H513"/>
      <c r="I513"/>
      <c r="J513"/>
      <c r="K513"/>
      <c r="L513"/>
      <c r="M513"/>
      <c r="N513"/>
      <c r="O513"/>
      <c r="P513"/>
      <c r="Q513"/>
      <c r="R513"/>
      <c r="S513"/>
      <c r="T513"/>
      <c r="U513"/>
      <c r="V513"/>
      <c r="W513"/>
      <c r="X513"/>
      <c r="Y513"/>
      <c r="Z513"/>
      <c r="AA513"/>
      <c r="AB513"/>
      <c r="AC513"/>
      <c r="AD513"/>
      <c r="AE513"/>
      <c r="AF513"/>
      <c r="AG513"/>
      <c r="AS513"/>
      <c r="AT513"/>
      <c r="BP513"/>
    </row>
    <row r="514" spans="1:68" s="7" customFormat="1">
      <c r="A514"/>
      <c r="B514"/>
      <c r="C514"/>
      <c r="D514"/>
      <c r="E514"/>
      <c r="F514"/>
      <c r="G514"/>
      <c r="H514"/>
      <c r="I514"/>
      <c r="J514"/>
      <c r="K514"/>
      <c r="L514"/>
      <c r="M514"/>
      <c r="N514"/>
      <c r="O514"/>
      <c r="P514"/>
      <c r="Q514"/>
      <c r="R514"/>
      <c r="S514"/>
      <c r="T514"/>
      <c r="U514"/>
      <c r="V514"/>
      <c r="W514"/>
      <c r="X514"/>
      <c r="Y514"/>
      <c r="Z514"/>
      <c r="AA514"/>
      <c r="AB514"/>
      <c r="AC514"/>
      <c r="AD514"/>
      <c r="AE514"/>
      <c r="AF514"/>
      <c r="AG514"/>
      <c r="AS514"/>
      <c r="AT514"/>
      <c r="BP514"/>
    </row>
    <row r="515" spans="1:68" s="7" customFormat="1">
      <c r="A515"/>
      <c r="B515"/>
      <c r="C515"/>
      <c r="D515"/>
      <c r="E515"/>
      <c r="F515"/>
      <c r="G515"/>
      <c r="H515"/>
      <c r="I515"/>
      <c r="J515"/>
      <c r="K515"/>
      <c r="L515"/>
      <c r="M515"/>
      <c r="N515"/>
      <c r="O515"/>
      <c r="P515"/>
      <c r="Q515"/>
      <c r="R515"/>
      <c r="S515"/>
      <c r="T515"/>
      <c r="U515"/>
      <c r="V515"/>
      <c r="W515"/>
      <c r="X515"/>
      <c r="Y515"/>
      <c r="Z515"/>
      <c r="AA515"/>
      <c r="AB515"/>
      <c r="AC515"/>
      <c r="AD515"/>
      <c r="AE515"/>
      <c r="AF515"/>
      <c r="AG515"/>
      <c r="AS515"/>
      <c r="AT515"/>
      <c r="BP515"/>
    </row>
    <row r="516" spans="1:68" s="7" customFormat="1">
      <c r="A516"/>
      <c r="B516"/>
      <c r="C516"/>
      <c r="D516"/>
      <c r="E516"/>
      <c r="F516"/>
      <c r="G516"/>
      <c r="H516"/>
      <c r="I516"/>
      <c r="J516"/>
      <c r="K516"/>
      <c r="L516"/>
      <c r="M516"/>
      <c r="N516"/>
      <c r="O516"/>
      <c r="P516"/>
      <c r="Q516"/>
      <c r="R516"/>
      <c r="S516"/>
      <c r="T516"/>
      <c r="U516"/>
      <c r="V516"/>
      <c r="W516"/>
      <c r="X516"/>
      <c r="Y516"/>
      <c r="Z516"/>
      <c r="AA516"/>
      <c r="AB516"/>
      <c r="AC516"/>
      <c r="AD516"/>
      <c r="AE516"/>
      <c r="AF516"/>
      <c r="AG516"/>
      <c r="AS516"/>
      <c r="AT516"/>
      <c r="BP516"/>
    </row>
    <row r="517" spans="1:68" s="7" customFormat="1">
      <c r="A517"/>
      <c r="B517"/>
      <c r="C517"/>
      <c r="D517"/>
      <c r="E517"/>
      <c r="F517"/>
      <c r="G517"/>
      <c r="H517"/>
      <c r="I517"/>
      <c r="J517"/>
      <c r="K517"/>
      <c r="L517"/>
      <c r="M517"/>
      <c r="N517"/>
      <c r="O517"/>
      <c r="P517"/>
      <c r="Q517"/>
      <c r="R517"/>
      <c r="S517"/>
      <c r="T517"/>
      <c r="U517"/>
      <c r="V517"/>
      <c r="W517"/>
      <c r="X517"/>
      <c r="Y517"/>
      <c r="Z517"/>
      <c r="AA517"/>
      <c r="AB517"/>
      <c r="AC517"/>
      <c r="AD517"/>
      <c r="AE517"/>
      <c r="AF517"/>
      <c r="AG517"/>
      <c r="AS517"/>
      <c r="AT517"/>
      <c r="BP517"/>
    </row>
    <row r="518" spans="1:68" s="7" customFormat="1">
      <c r="A518"/>
      <c r="B518"/>
      <c r="C518"/>
      <c r="D518"/>
      <c r="E518"/>
      <c r="F518"/>
      <c r="G518"/>
      <c r="H518"/>
      <c r="I518"/>
      <c r="J518"/>
      <c r="K518"/>
      <c r="L518"/>
      <c r="M518"/>
      <c r="N518"/>
      <c r="O518"/>
      <c r="P518"/>
      <c r="Q518"/>
      <c r="R518"/>
      <c r="S518"/>
      <c r="T518"/>
      <c r="U518"/>
      <c r="V518"/>
      <c r="W518"/>
      <c r="X518"/>
      <c r="Y518"/>
      <c r="Z518"/>
      <c r="AA518"/>
      <c r="AB518"/>
      <c r="AC518"/>
      <c r="AD518"/>
      <c r="AE518"/>
      <c r="AF518"/>
      <c r="AG518"/>
      <c r="AS518"/>
      <c r="AT518"/>
      <c r="BP518"/>
    </row>
    <row r="519" spans="1:68" s="7" customFormat="1">
      <c r="A519"/>
      <c r="B519"/>
      <c r="C519"/>
      <c r="D519"/>
      <c r="E519"/>
      <c r="F519"/>
      <c r="G519"/>
      <c r="H519"/>
      <c r="I519"/>
      <c r="J519"/>
      <c r="K519"/>
      <c r="L519"/>
      <c r="M519"/>
      <c r="N519"/>
      <c r="O519"/>
      <c r="P519"/>
      <c r="Q519"/>
      <c r="R519"/>
      <c r="S519"/>
      <c r="T519"/>
      <c r="U519"/>
      <c r="V519"/>
      <c r="W519"/>
      <c r="X519"/>
      <c r="Y519"/>
      <c r="Z519"/>
      <c r="AA519"/>
      <c r="AB519"/>
      <c r="AC519"/>
      <c r="AD519"/>
      <c r="AE519"/>
      <c r="AF519"/>
      <c r="AG519"/>
      <c r="AS519"/>
      <c r="AT519"/>
      <c r="BP519"/>
    </row>
    <row r="520" spans="1:68" s="7" customFormat="1">
      <c r="A520"/>
      <c r="B520"/>
      <c r="C520"/>
      <c r="D520"/>
      <c r="E520"/>
      <c r="F520"/>
      <c r="G520"/>
      <c r="H520"/>
      <c r="I520"/>
      <c r="J520"/>
      <c r="K520"/>
      <c r="L520"/>
      <c r="M520"/>
      <c r="N520"/>
      <c r="O520"/>
      <c r="P520"/>
      <c r="Q520"/>
      <c r="R520"/>
      <c r="S520"/>
      <c r="T520"/>
      <c r="U520"/>
      <c r="V520"/>
      <c r="W520"/>
      <c r="X520"/>
      <c r="Y520"/>
      <c r="Z520"/>
      <c r="AA520"/>
      <c r="AB520"/>
      <c r="AC520"/>
      <c r="AD520"/>
      <c r="AE520"/>
      <c r="AF520"/>
      <c r="AG520"/>
      <c r="AS520"/>
      <c r="AT520"/>
      <c r="BP520"/>
    </row>
    <row r="521" spans="1:68" s="7" customFormat="1">
      <c r="A521"/>
      <c r="B521"/>
      <c r="C521"/>
      <c r="D521"/>
      <c r="E521"/>
      <c r="F521"/>
      <c r="G521"/>
      <c r="H521"/>
      <c r="I521"/>
      <c r="J521"/>
      <c r="K521"/>
      <c r="L521"/>
      <c r="M521"/>
      <c r="N521"/>
      <c r="O521"/>
      <c r="P521"/>
      <c r="Q521"/>
      <c r="R521"/>
      <c r="S521"/>
      <c r="T521"/>
      <c r="U521"/>
      <c r="V521"/>
      <c r="W521"/>
      <c r="X521"/>
      <c r="Y521"/>
      <c r="Z521"/>
      <c r="AA521"/>
      <c r="AB521"/>
      <c r="AC521"/>
      <c r="AD521"/>
      <c r="AE521"/>
      <c r="AF521"/>
      <c r="AG521"/>
      <c r="AS521"/>
      <c r="AT521"/>
      <c r="BP521"/>
    </row>
    <row r="522" spans="1:68" s="7" customFormat="1">
      <c r="A522"/>
      <c r="B522"/>
      <c r="C522"/>
      <c r="D522"/>
      <c r="E522"/>
      <c r="F522"/>
      <c r="G522"/>
      <c r="H522"/>
      <c r="I522"/>
      <c r="J522"/>
      <c r="K522"/>
      <c r="L522"/>
      <c r="M522"/>
      <c r="N522"/>
      <c r="O522"/>
      <c r="P522"/>
      <c r="Q522"/>
      <c r="R522"/>
      <c r="S522"/>
      <c r="T522"/>
      <c r="U522"/>
      <c r="V522"/>
      <c r="W522"/>
      <c r="X522"/>
      <c r="Y522"/>
      <c r="Z522"/>
      <c r="AA522"/>
      <c r="AB522"/>
      <c r="AC522"/>
      <c r="AD522"/>
      <c r="AE522"/>
      <c r="AF522"/>
      <c r="AG522"/>
      <c r="AS522"/>
      <c r="AT522"/>
      <c r="BP522"/>
    </row>
    <row r="523" spans="1:68" s="7" customFormat="1">
      <c r="A523"/>
      <c r="B523"/>
      <c r="C523"/>
      <c r="D523"/>
      <c r="E523"/>
      <c r="F523"/>
      <c r="G523"/>
      <c r="H523"/>
      <c r="I523"/>
      <c r="J523"/>
      <c r="K523"/>
      <c r="L523"/>
      <c r="M523"/>
      <c r="N523"/>
      <c r="O523"/>
      <c r="P523"/>
      <c r="Q523"/>
      <c r="R523"/>
      <c r="S523"/>
      <c r="T523"/>
      <c r="U523"/>
      <c r="V523"/>
      <c r="W523"/>
      <c r="X523"/>
      <c r="Y523"/>
      <c r="Z523"/>
      <c r="AA523"/>
      <c r="AB523"/>
      <c r="AC523"/>
      <c r="AD523"/>
      <c r="AE523"/>
      <c r="AF523"/>
      <c r="AG523"/>
      <c r="AS523"/>
      <c r="AT523"/>
      <c r="BP523"/>
    </row>
    <row r="524" spans="1:68" s="7" customFormat="1">
      <c r="A524"/>
      <c r="B524"/>
      <c r="C524"/>
      <c r="D524"/>
      <c r="E524"/>
      <c r="F524"/>
      <c r="G524"/>
      <c r="H524"/>
      <c r="I524"/>
      <c r="J524"/>
      <c r="K524"/>
      <c r="L524"/>
      <c r="M524"/>
      <c r="N524"/>
      <c r="O524"/>
      <c r="P524"/>
      <c r="Q524"/>
      <c r="R524"/>
      <c r="S524"/>
      <c r="T524"/>
      <c r="U524"/>
      <c r="V524"/>
      <c r="W524"/>
      <c r="X524"/>
      <c r="Y524"/>
      <c r="Z524"/>
      <c r="AA524"/>
      <c r="AB524"/>
      <c r="AC524"/>
      <c r="AD524"/>
      <c r="AE524"/>
      <c r="AF524"/>
      <c r="AG524"/>
      <c r="AS524"/>
      <c r="AT524"/>
      <c r="BP524"/>
    </row>
    <row r="525" spans="1:68" s="7" customFormat="1">
      <c r="A525"/>
      <c r="B525"/>
      <c r="C525"/>
      <c r="D525"/>
      <c r="E525"/>
      <c r="F525"/>
      <c r="G525"/>
      <c r="H525"/>
      <c r="I525"/>
      <c r="J525"/>
      <c r="K525"/>
      <c r="L525"/>
      <c r="M525"/>
      <c r="N525"/>
      <c r="O525"/>
      <c r="P525"/>
      <c r="Q525"/>
      <c r="R525"/>
      <c r="S525"/>
      <c r="T525"/>
      <c r="U525"/>
      <c r="V525"/>
      <c r="W525"/>
      <c r="X525"/>
      <c r="Y525"/>
      <c r="Z525"/>
      <c r="AA525"/>
      <c r="AB525"/>
      <c r="AC525"/>
      <c r="AD525"/>
      <c r="AE525"/>
      <c r="AF525"/>
      <c r="AG525"/>
      <c r="AS525"/>
      <c r="AT525"/>
      <c r="BP525"/>
    </row>
    <row r="526" spans="1:68" s="7" customFormat="1">
      <c r="A526"/>
      <c r="B526"/>
      <c r="C526"/>
      <c r="D526"/>
      <c r="E526"/>
      <c r="F526"/>
      <c r="G526"/>
      <c r="H526"/>
      <c r="I526"/>
      <c r="J526"/>
      <c r="K526"/>
      <c r="L526"/>
      <c r="M526"/>
      <c r="N526"/>
      <c r="O526"/>
      <c r="P526"/>
      <c r="Q526"/>
      <c r="R526"/>
      <c r="S526"/>
      <c r="T526"/>
      <c r="U526"/>
      <c r="V526"/>
      <c r="W526"/>
      <c r="X526"/>
      <c r="Y526"/>
      <c r="Z526"/>
      <c r="AA526"/>
      <c r="AB526"/>
      <c r="AC526"/>
      <c r="AD526"/>
      <c r="AE526"/>
      <c r="AF526"/>
      <c r="AG526"/>
      <c r="AS526"/>
      <c r="AT526"/>
      <c r="BP526"/>
    </row>
    <row r="527" spans="1:68" s="7" customFormat="1">
      <c r="A527"/>
      <c r="B527"/>
      <c r="C527"/>
      <c r="D527"/>
      <c r="E527"/>
      <c r="F527"/>
      <c r="G527"/>
      <c r="H527"/>
      <c r="I527"/>
      <c r="J527"/>
      <c r="K527"/>
      <c r="L527"/>
      <c r="M527"/>
      <c r="N527"/>
      <c r="O527"/>
      <c r="P527"/>
      <c r="Q527"/>
      <c r="R527"/>
      <c r="S527"/>
      <c r="T527"/>
      <c r="U527"/>
      <c r="V527"/>
      <c r="W527"/>
      <c r="X527"/>
      <c r="Y527"/>
      <c r="Z527"/>
      <c r="AA527"/>
      <c r="AB527"/>
      <c r="AC527"/>
      <c r="AD527"/>
      <c r="AE527"/>
      <c r="AF527"/>
      <c r="AG527"/>
      <c r="AS527"/>
      <c r="AT527"/>
      <c r="BP527"/>
    </row>
    <row r="528" spans="1:68" s="7" customFormat="1">
      <c r="A528"/>
      <c r="B528"/>
      <c r="C528"/>
      <c r="D528"/>
      <c r="E528"/>
      <c r="F528"/>
      <c r="G528"/>
      <c r="H528"/>
      <c r="I528"/>
      <c r="J528"/>
      <c r="K528"/>
      <c r="L528"/>
      <c r="M528"/>
      <c r="N528"/>
      <c r="O528"/>
      <c r="P528"/>
      <c r="Q528"/>
      <c r="R528"/>
      <c r="S528"/>
      <c r="T528"/>
      <c r="U528"/>
      <c r="V528"/>
      <c r="W528"/>
      <c r="X528"/>
      <c r="Y528"/>
      <c r="Z528"/>
      <c r="AA528"/>
      <c r="AB528"/>
      <c r="AC528"/>
      <c r="AD528"/>
      <c r="AE528"/>
      <c r="AF528"/>
      <c r="AG528"/>
      <c r="AS528"/>
      <c r="AT528"/>
      <c r="BP528"/>
    </row>
    <row r="529" spans="1:68" s="7" customFormat="1">
      <c r="A529"/>
      <c r="B529"/>
      <c r="C529"/>
      <c r="D529"/>
      <c r="E529"/>
      <c r="F529"/>
      <c r="G529"/>
      <c r="H529"/>
      <c r="I529"/>
      <c r="J529"/>
      <c r="K529"/>
      <c r="L529"/>
      <c r="M529"/>
      <c r="N529"/>
      <c r="O529"/>
      <c r="P529"/>
      <c r="Q529"/>
      <c r="R529"/>
      <c r="S529"/>
      <c r="T529"/>
      <c r="U529"/>
      <c r="V529"/>
      <c r="W529"/>
      <c r="X529"/>
      <c r="Y529"/>
      <c r="Z529"/>
      <c r="AA529"/>
      <c r="AB529"/>
      <c r="AC529"/>
      <c r="AD529"/>
      <c r="AE529"/>
      <c r="AF529"/>
      <c r="AG529"/>
      <c r="AS529"/>
      <c r="AT529"/>
      <c r="BP529"/>
    </row>
    <row r="530" spans="1:68" s="7" customFormat="1">
      <c r="A530"/>
      <c r="B530"/>
      <c r="C530"/>
      <c r="D530"/>
      <c r="E530"/>
      <c r="F530"/>
      <c r="G530"/>
      <c r="H530"/>
      <c r="I530"/>
      <c r="J530"/>
      <c r="K530"/>
      <c r="L530"/>
      <c r="M530"/>
      <c r="N530"/>
      <c r="O530"/>
      <c r="P530"/>
      <c r="Q530"/>
      <c r="R530"/>
      <c r="S530"/>
      <c r="T530"/>
      <c r="U530"/>
      <c r="V530"/>
      <c r="W530"/>
      <c r="X530"/>
      <c r="Y530"/>
      <c r="Z530"/>
      <c r="AA530"/>
      <c r="AB530"/>
      <c r="AC530"/>
      <c r="AD530"/>
      <c r="AE530"/>
      <c r="AF530"/>
      <c r="AG530"/>
      <c r="AS530"/>
      <c r="AT530"/>
      <c r="BP530"/>
    </row>
    <row r="531" spans="1:68" s="7" customFormat="1">
      <c r="A531"/>
      <c r="B531"/>
      <c r="C531"/>
      <c r="D531"/>
      <c r="E531"/>
      <c r="F531"/>
      <c r="G531"/>
      <c r="H531"/>
      <c r="I531"/>
      <c r="J531"/>
      <c r="K531"/>
      <c r="L531"/>
      <c r="M531"/>
      <c r="N531"/>
      <c r="O531"/>
      <c r="P531"/>
      <c r="Q531"/>
      <c r="R531"/>
      <c r="S531"/>
      <c r="T531"/>
      <c r="U531"/>
      <c r="V531"/>
      <c r="W531"/>
      <c r="X531"/>
      <c r="Y531"/>
      <c r="Z531"/>
      <c r="AA531"/>
      <c r="AB531"/>
      <c r="AC531"/>
      <c r="AD531"/>
      <c r="AE531"/>
      <c r="AF531"/>
      <c r="AG531"/>
      <c r="AS531"/>
      <c r="AT531"/>
      <c r="BP531"/>
    </row>
    <row r="532" spans="1:68" s="7" customFormat="1">
      <c r="A532"/>
      <c r="B532"/>
      <c r="C532"/>
      <c r="D532"/>
      <c r="E532"/>
      <c r="F532"/>
      <c r="G532"/>
      <c r="H532"/>
      <c r="I532"/>
      <c r="J532"/>
      <c r="K532"/>
      <c r="L532"/>
      <c r="M532"/>
      <c r="N532"/>
      <c r="O532"/>
      <c r="P532"/>
      <c r="Q532"/>
      <c r="R532"/>
      <c r="S532"/>
      <c r="T532"/>
      <c r="U532"/>
      <c r="V532"/>
      <c r="W532"/>
      <c r="X532"/>
      <c r="Y532"/>
      <c r="Z532"/>
      <c r="AA532"/>
      <c r="AB532"/>
      <c r="AC532"/>
      <c r="AD532"/>
      <c r="AE532"/>
      <c r="AF532"/>
      <c r="AG532"/>
      <c r="AS532"/>
      <c r="AT532"/>
      <c r="BP532"/>
    </row>
    <row r="533" spans="1:68" s="7" customFormat="1">
      <c r="A533"/>
      <c r="B533"/>
      <c r="C533"/>
      <c r="D533"/>
      <c r="E533"/>
      <c r="F533"/>
      <c r="G533"/>
      <c r="H533"/>
      <c r="I533"/>
      <c r="J533"/>
      <c r="K533"/>
      <c r="L533"/>
      <c r="M533"/>
      <c r="N533"/>
      <c r="O533"/>
      <c r="P533"/>
      <c r="Q533"/>
      <c r="R533"/>
      <c r="S533"/>
      <c r="T533"/>
      <c r="U533"/>
      <c r="V533"/>
      <c r="W533"/>
      <c r="X533"/>
      <c r="Y533"/>
      <c r="Z533"/>
      <c r="AA533"/>
      <c r="AB533"/>
      <c r="AC533"/>
      <c r="AD533"/>
      <c r="AE533"/>
      <c r="AF533"/>
      <c r="AG533"/>
      <c r="AS533"/>
      <c r="AT533"/>
      <c r="BP533"/>
    </row>
    <row r="534" spans="1:68" s="7" customFormat="1">
      <c r="A534"/>
      <c r="B534"/>
      <c r="C534"/>
      <c r="D534"/>
      <c r="E534"/>
      <c r="F534"/>
      <c r="G534"/>
      <c r="H534"/>
      <c r="I534"/>
      <c r="J534"/>
      <c r="K534"/>
      <c r="L534"/>
      <c r="M534"/>
      <c r="N534"/>
      <c r="O534"/>
      <c r="P534"/>
      <c r="Q534"/>
      <c r="R534"/>
      <c r="S534"/>
      <c r="T534"/>
      <c r="U534"/>
      <c r="V534"/>
      <c r="W534"/>
      <c r="X534"/>
      <c r="Y534"/>
      <c r="Z534"/>
      <c r="AA534"/>
      <c r="AB534"/>
      <c r="AC534"/>
      <c r="AD534"/>
      <c r="AE534"/>
      <c r="AF534"/>
      <c r="AG534"/>
      <c r="AS534"/>
      <c r="AT534"/>
      <c r="BP534"/>
    </row>
    <row r="535" spans="1:68" s="7" customFormat="1">
      <c r="A535"/>
      <c r="B535"/>
      <c r="C535"/>
      <c r="D535"/>
      <c r="E535"/>
      <c r="F535"/>
      <c r="G535"/>
      <c r="H535"/>
      <c r="I535"/>
      <c r="J535"/>
      <c r="K535"/>
      <c r="L535"/>
      <c r="M535"/>
      <c r="N535"/>
      <c r="O535"/>
      <c r="P535"/>
      <c r="Q535"/>
      <c r="R535"/>
      <c r="S535"/>
      <c r="T535"/>
      <c r="U535"/>
      <c r="V535"/>
      <c r="W535"/>
      <c r="X535"/>
      <c r="Y535"/>
      <c r="Z535"/>
      <c r="AA535"/>
      <c r="AB535"/>
      <c r="AC535"/>
      <c r="AD535"/>
      <c r="AE535"/>
      <c r="AF535"/>
      <c r="AG535"/>
      <c r="AS535"/>
      <c r="AT535"/>
      <c r="BP535"/>
    </row>
    <row r="536" spans="1:68" s="7" customFormat="1">
      <c r="A536"/>
      <c r="B536"/>
      <c r="C536"/>
      <c r="D536"/>
      <c r="E536"/>
      <c r="F536"/>
      <c r="G536"/>
      <c r="H536"/>
      <c r="I536"/>
      <c r="J536"/>
      <c r="K536"/>
      <c r="L536"/>
      <c r="M536"/>
      <c r="N536"/>
      <c r="O536"/>
      <c r="P536"/>
      <c r="Q536"/>
      <c r="R536"/>
      <c r="S536"/>
      <c r="T536"/>
      <c r="U536"/>
      <c r="V536"/>
      <c r="W536"/>
      <c r="X536"/>
      <c r="Y536"/>
      <c r="Z536"/>
      <c r="AA536"/>
      <c r="AB536"/>
      <c r="AC536"/>
      <c r="AD536"/>
      <c r="AE536"/>
      <c r="AF536"/>
      <c r="AG536"/>
      <c r="AS536"/>
      <c r="AT536"/>
      <c r="BP536"/>
    </row>
    <row r="537" spans="1:68" s="7" customFormat="1">
      <c r="A537"/>
      <c r="B537"/>
      <c r="C537"/>
      <c r="D537"/>
      <c r="E537"/>
      <c r="F537"/>
      <c r="G537"/>
      <c r="H537"/>
      <c r="I537"/>
      <c r="J537"/>
      <c r="K537"/>
      <c r="L537"/>
      <c r="M537"/>
      <c r="N537"/>
      <c r="O537"/>
      <c r="P537"/>
      <c r="Q537"/>
      <c r="R537"/>
      <c r="S537"/>
      <c r="T537"/>
      <c r="U537"/>
      <c r="V537"/>
      <c r="W537"/>
      <c r="X537"/>
      <c r="Y537"/>
      <c r="Z537"/>
      <c r="AA537"/>
      <c r="AB537"/>
      <c r="AC537"/>
      <c r="AD537"/>
      <c r="AE537"/>
      <c r="AF537"/>
      <c r="AG537"/>
      <c r="AS537"/>
      <c r="AT537"/>
      <c r="BP537"/>
    </row>
    <row r="538" spans="1:68" s="7" customFormat="1">
      <c r="A538"/>
      <c r="B538"/>
      <c r="C538"/>
      <c r="D538"/>
      <c r="E538"/>
      <c r="F538"/>
      <c r="G538"/>
      <c r="H538"/>
      <c r="I538"/>
      <c r="J538"/>
      <c r="K538"/>
      <c r="L538"/>
      <c r="M538"/>
      <c r="N538"/>
      <c r="O538"/>
      <c r="P538"/>
      <c r="Q538"/>
      <c r="R538"/>
      <c r="S538"/>
      <c r="T538"/>
      <c r="U538"/>
      <c r="V538"/>
      <c r="W538"/>
      <c r="X538"/>
      <c r="Y538"/>
      <c r="Z538"/>
      <c r="AA538"/>
      <c r="AB538"/>
      <c r="AC538"/>
      <c r="AD538"/>
      <c r="AE538"/>
      <c r="AF538"/>
      <c r="AG538"/>
      <c r="AS538"/>
      <c r="AT538"/>
      <c r="BP538"/>
    </row>
    <row r="539" spans="1:68" s="7" customFormat="1">
      <c r="A539"/>
      <c r="B539"/>
      <c r="C539"/>
      <c r="D539"/>
      <c r="E539"/>
      <c r="F539"/>
      <c r="G539"/>
      <c r="H539"/>
      <c r="I539"/>
      <c r="J539"/>
      <c r="K539"/>
      <c r="L539"/>
      <c r="M539"/>
      <c r="N539"/>
      <c r="O539"/>
      <c r="P539"/>
      <c r="Q539"/>
      <c r="R539"/>
      <c r="S539"/>
      <c r="T539"/>
      <c r="U539"/>
      <c r="V539"/>
      <c r="W539"/>
      <c r="X539"/>
      <c r="Y539"/>
      <c r="Z539"/>
      <c r="AA539"/>
      <c r="AB539"/>
      <c r="AC539"/>
      <c r="AD539"/>
      <c r="AE539"/>
      <c r="AF539"/>
      <c r="AG539"/>
      <c r="AS539"/>
      <c r="AT539"/>
      <c r="BP539"/>
    </row>
    <row r="540" spans="1:68" s="7" customFormat="1">
      <c r="A540"/>
      <c r="B540"/>
      <c r="C540"/>
      <c r="D540"/>
      <c r="E540"/>
      <c r="F540"/>
      <c r="G540"/>
      <c r="H540"/>
      <c r="I540"/>
      <c r="J540"/>
      <c r="K540"/>
      <c r="L540"/>
      <c r="M540"/>
      <c r="N540"/>
      <c r="O540"/>
      <c r="P540"/>
      <c r="Q540"/>
      <c r="R540"/>
      <c r="S540"/>
      <c r="T540"/>
      <c r="U540"/>
      <c r="V540"/>
      <c r="W540"/>
      <c r="X540"/>
      <c r="Y540"/>
      <c r="Z540"/>
      <c r="AA540"/>
      <c r="AB540"/>
      <c r="AC540"/>
      <c r="AD540"/>
      <c r="AE540"/>
      <c r="AF540"/>
      <c r="AG540"/>
      <c r="AS540"/>
      <c r="AT540"/>
      <c r="BP540"/>
    </row>
    <row r="541" spans="1:68" s="7" customFormat="1">
      <c r="A541"/>
      <c r="B541"/>
      <c r="C541"/>
      <c r="D541"/>
      <c r="E541"/>
      <c r="F541"/>
      <c r="G541"/>
      <c r="H541"/>
      <c r="I541"/>
      <c r="J541"/>
      <c r="K541"/>
      <c r="L541"/>
      <c r="M541"/>
      <c r="N541"/>
      <c r="O541"/>
      <c r="P541"/>
      <c r="Q541"/>
      <c r="R541"/>
      <c r="S541"/>
      <c r="T541"/>
      <c r="U541"/>
      <c r="V541"/>
      <c r="W541"/>
      <c r="X541"/>
      <c r="Y541"/>
      <c r="Z541"/>
      <c r="AA541"/>
      <c r="AB541"/>
      <c r="AC541"/>
      <c r="AD541"/>
      <c r="AE541"/>
      <c r="AF541"/>
      <c r="AG541"/>
      <c r="AS541"/>
      <c r="AT541"/>
      <c r="BP541"/>
    </row>
    <row r="542" spans="1:68" s="7" customFormat="1">
      <c r="A542"/>
      <c r="B542"/>
      <c r="C542"/>
      <c r="D542"/>
      <c r="E542"/>
      <c r="F542"/>
      <c r="G542"/>
      <c r="H542"/>
      <c r="I542"/>
      <c r="J542"/>
      <c r="K542"/>
      <c r="L542"/>
      <c r="M542"/>
      <c r="N542"/>
      <c r="O542"/>
      <c r="P542"/>
      <c r="Q542"/>
      <c r="R542"/>
      <c r="S542"/>
      <c r="T542"/>
      <c r="U542"/>
      <c r="V542"/>
      <c r="W542"/>
      <c r="X542"/>
      <c r="Y542"/>
      <c r="Z542"/>
      <c r="AA542"/>
      <c r="AB542"/>
      <c r="AC542"/>
      <c r="AD542"/>
      <c r="AE542"/>
      <c r="AF542"/>
      <c r="AG542"/>
      <c r="AS542"/>
      <c r="AT542"/>
      <c r="BP542"/>
    </row>
    <row r="543" spans="1:68" s="7" customFormat="1">
      <c r="A543"/>
      <c r="B543"/>
      <c r="C543"/>
      <c r="D543"/>
      <c r="E543"/>
      <c r="F543"/>
      <c r="G543"/>
      <c r="H543"/>
      <c r="I543"/>
      <c r="J543"/>
      <c r="K543"/>
      <c r="L543"/>
      <c r="M543"/>
      <c r="N543"/>
      <c r="O543"/>
      <c r="P543"/>
      <c r="Q543"/>
      <c r="R543"/>
      <c r="S543"/>
      <c r="T543"/>
      <c r="U543"/>
      <c r="V543"/>
      <c r="W543"/>
      <c r="X543"/>
      <c r="Y543"/>
      <c r="Z543"/>
      <c r="AA543"/>
      <c r="AB543"/>
      <c r="AC543"/>
      <c r="AD543"/>
      <c r="AE543"/>
      <c r="AF543"/>
      <c r="AG543"/>
      <c r="AS543"/>
      <c r="AT543"/>
      <c r="BP543"/>
    </row>
    <row r="544" spans="1:68" s="7" customFormat="1">
      <c r="A544"/>
      <c r="B544"/>
      <c r="C544"/>
      <c r="D544"/>
      <c r="E544"/>
      <c r="F544"/>
      <c r="G544"/>
      <c r="H544"/>
      <c r="I544"/>
      <c r="J544"/>
      <c r="K544"/>
      <c r="L544"/>
      <c r="M544"/>
      <c r="N544"/>
      <c r="O544"/>
      <c r="P544"/>
      <c r="Q544"/>
      <c r="R544"/>
      <c r="S544"/>
      <c r="T544"/>
      <c r="U544"/>
      <c r="V544"/>
      <c r="W544"/>
      <c r="X544"/>
      <c r="Y544"/>
      <c r="Z544"/>
      <c r="AA544"/>
      <c r="AB544"/>
      <c r="AC544"/>
      <c r="AD544"/>
      <c r="AE544"/>
      <c r="AF544"/>
      <c r="AG544"/>
      <c r="AS544"/>
      <c r="AT544"/>
      <c r="BP544"/>
    </row>
    <row r="545" spans="1:68" s="7" customFormat="1">
      <c r="A545"/>
      <c r="B545"/>
      <c r="C545"/>
      <c r="D545"/>
      <c r="E545"/>
      <c r="F545"/>
      <c r="G545"/>
      <c r="H545"/>
      <c r="I545"/>
      <c r="J545"/>
      <c r="K545"/>
      <c r="L545"/>
      <c r="M545"/>
      <c r="N545"/>
      <c r="O545"/>
      <c r="P545"/>
      <c r="Q545"/>
      <c r="R545"/>
      <c r="S545"/>
      <c r="T545"/>
      <c r="U545"/>
      <c r="V545"/>
      <c r="W545"/>
      <c r="X545"/>
      <c r="Y545"/>
      <c r="Z545"/>
      <c r="AA545"/>
      <c r="AB545"/>
      <c r="AC545"/>
      <c r="AD545"/>
      <c r="AE545"/>
      <c r="AF545"/>
      <c r="AG545"/>
      <c r="AS545"/>
      <c r="AT545"/>
      <c r="BP545"/>
    </row>
    <row r="546" spans="1:68" s="7" customFormat="1">
      <c r="A546"/>
      <c r="B546"/>
      <c r="C546"/>
      <c r="D546"/>
      <c r="E546"/>
      <c r="F546"/>
      <c r="G546"/>
      <c r="H546"/>
      <c r="I546"/>
      <c r="J546"/>
      <c r="K546"/>
      <c r="L546"/>
      <c r="M546"/>
      <c r="N546"/>
      <c r="O546"/>
      <c r="P546"/>
      <c r="Q546"/>
      <c r="R546"/>
      <c r="S546"/>
      <c r="T546"/>
      <c r="U546"/>
      <c r="V546"/>
      <c r="W546"/>
      <c r="X546"/>
      <c r="Y546"/>
      <c r="Z546"/>
      <c r="AA546"/>
      <c r="AB546"/>
      <c r="AC546"/>
      <c r="AD546"/>
      <c r="AE546"/>
      <c r="AF546"/>
      <c r="AG546"/>
      <c r="AS546"/>
      <c r="AT546"/>
      <c r="BP546"/>
    </row>
    <row r="547" spans="1:68" s="7" customFormat="1">
      <c r="A547"/>
      <c r="B547"/>
      <c r="C547"/>
      <c r="D547"/>
      <c r="E547"/>
      <c r="F547"/>
      <c r="G547"/>
      <c r="H547"/>
      <c r="I547"/>
      <c r="J547"/>
      <c r="K547"/>
      <c r="L547"/>
      <c r="M547"/>
      <c r="N547"/>
      <c r="O547"/>
      <c r="P547"/>
      <c r="Q547"/>
      <c r="R547"/>
      <c r="S547"/>
      <c r="T547"/>
      <c r="U547"/>
      <c r="V547"/>
      <c r="W547"/>
      <c r="X547"/>
      <c r="Y547"/>
      <c r="Z547"/>
      <c r="AA547"/>
      <c r="AB547"/>
      <c r="AC547"/>
      <c r="AD547"/>
      <c r="AE547"/>
      <c r="AF547"/>
      <c r="AG547"/>
      <c r="AS547"/>
      <c r="AT547"/>
      <c r="BP547"/>
    </row>
    <row r="548" spans="1:68" s="7" customFormat="1">
      <c r="A548"/>
      <c r="B548"/>
      <c r="C548"/>
      <c r="D548"/>
      <c r="E548"/>
      <c r="F548"/>
      <c r="G548"/>
      <c r="H548"/>
      <c r="I548"/>
      <c r="J548"/>
      <c r="K548"/>
      <c r="L548"/>
      <c r="M548"/>
      <c r="N548"/>
      <c r="O548"/>
      <c r="P548"/>
      <c r="Q548"/>
      <c r="R548"/>
      <c r="S548"/>
      <c r="T548"/>
      <c r="U548"/>
      <c r="V548"/>
      <c r="W548"/>
      <c r="X548"/>
      <c r="Y548"/>
      <c r="Z548"/>
      <c r="AA548"/>
      <c r="AB548"/>
      <c r="AC548"/>
      <c r="AD548"/>
      <c r="AE548"/>
      <c r="AF548"/>
      <c r="AG548"/>
      <c r="AS548"/>
      <c r="AT548"/>
      <c r="BP548"/>
    </row>
    <row r="549" spans="1:68" s="7" customFormat="1">
      <c r="A549"/>
      <c r="B549"/>
      <c r="C549"/>
      <c r="D549"/>
      <c r="E549"/>
      <c r="F549"/>
      <c r="G549"/>
      <c r="H549"/>
      <c r="I549"/>
      <c r="J549"/>
      <c r="K549"/>
      <c r="L549"/>
      <c r="M549"/>
      <c r="N549"/>
      <c r="O549"/>
      <c r="P549"/>
      <c r="Q549"/>
      <c r="R549"/>
      <c r="S549"/>
      <c r="T549"/>
      <c r="U549"/>
      <c r="V549"/>
      <c r="W549"/>
      <c r="X549"/>
      <c r="Y549"/>
      <c r="Z549"/>
      <c r="AA549"/>
      <c r="AB549"/>
      <c r="AC549"/>
      <c r="AD549"/>
      <c r="AE549"/>
      <c r="AF549"/>
      <c r="AG549"/>
      <c r="AS549"/>
      <c r="AT549"/>
      <c r="BP549"/>
    </row>
    <row r="550" spans="1:68" s="7" customFormat="1">
      <c r="A550"/>
      <c r="B550"/>
      <c r="C550"/>
      <c r="D550"/>
      <c r="E550"/>
      <c r="F550"/>
      <c r="G550"/>
      <c r="H550"/>
      <c r="I550"/>
      <c r="J550"/>
      <c r="K550"/>
      <c r="L550"/>
      <c r="M550"/>
      <c r="N550"/>
      <c r="O550"/>
      <c r="P550"/>
      <c r="Q550"/>
      <c r="R550"/>
      <c r="S550"/>
      <c r="T550"/>
      <c r="U550"/>
      <c r="V550"/>
      <c r="W550"/>
      <c r="X550"/>
      <c r="Y550"/>
      <c r="Z550"/>
      <c r="AA550"/>
      <c r="AB550"/>
      <c r="AC550"/>
      <c r="AD550"/>
      <c r="AE550"/>
      <c r="AF550"/>
      <c r="AG550"/>
      <c r="AS550"/>
      <c r="AT550"/>
      <c r="BP550"/>
    </row>
    <row r="551" spans="1:68" s="7" customFormat="1">
      <c r="A551"/>
      <c r="B551"/>
      <c r="C551"/>
      <c r="D551"/>
      <c r="E551"/>
      <c r="F551"/>
      <c r="G551"/>
      <c r="H551"/>
      <c r="I551"/>
      <c r="J551"/>
      <c r="K551"/>
      <c r="L551"/>
      <c r="M551"/>
      <c r="N551"/>
      <c r="O551"/>
      <c r="P551"/>
      <c r="Q551"/>
      <c r="R551"/>
      <c r="S551"/>
      <c r="T551"/>
      <c r="U551"/>
      <c r="V551"/>
      <c r="W551"/>
      <c r="X551"/>
      <c r="Y551"/>
      <c r="Z551"/>
      <c r="AA551"/>
      <c r="AB551"/>
      <c r="AC551"/>
      <c r="AD551"/>
      <c r="AE551"/>
      <c r="AF551"/>
      <c r="AG551"/>
      <c r="AS551"/>
      <c r="AT551"/>
      <c r="BP551"/>
    </row>
    <row r="552" spans="1:68" s="7" customFormat="1">
      <c r="A552"/>
      <c r="B552"/>
      <c r="C552"/>
      <c r="D552"/>
      <c r="E552"/>
      <c r="F552"/>
      <c r="G552"/>
      <c r="H552"/>
      <c r="I552"/>
      <c r="J552"/>
      <c r="K552"/>
      <c r="L552"/>
      <c r="M552"/>
      <c r="N552"/>
      <c r="O552"/>
      <c r="P552"/>
      <c r="Q552"/>
      <c r="R552"/>
      <c r="S552"/>
      <c r="T552"/>
      <c r="U552"/>
      <c r="V552"/>
      <c r="W552"/>
      <c r="X552"/>
      <c r="Y552"/>
      <c r="Z552"/>
      <c r="AA552"/>
      <c r="AB552"/>
      <c r="AC552"/>
      <c r="AD552"/>
      <c r="AE552"/>
      <c r="AF552"/>
      <c r="AG552"/>
      <c r="AS552"/>
      <c r="AT552"/>
      <c r="BP552"/>
    </row>
    <row r="553" spans="1:68" s="7" customFormat="1">
      <c r="A553"/>
      <c r="B553"/>
      <c r="C553"/>
      <c r="D553"/>
      <c r="E553"/>
      <c r="F553"/>
      <c r="G553"/>
      <c r="H553"/>
      <c r="I553"/>
      <c r="J553"/>
      <c r="K553"/>
      <c r="L553"/>
      <c r="M553"/>
      <c r="N553"/>
      <c r="O553"/>
      <c r="P553"/>
      <c r="Q553"/>
      <c r="R553"/>
      <c r="S553"/>
      <c r="T553"/>
      <c r="U553"/>
      <c r="V553"/>
      <c r="W553"/>
      <c r="X553"/>
      <c r="Y553"/>
      <c r="Z553"/>
      <c r="AA553"/>
      <c r="AB553"/>
      <c r="AC553"/>
      <c r="AD553"/>
      <c r="AE553"/>
      <c r="AF553"/>
      <c r="AG553"/>
      <c r="AS553"/>
      <c r="AT553"/>
      <c r="BP553"/>
    </row>
    <row r="554" spans="1:68" s="7" customFormat="1">
      <c r="A554"/>
      <c r="B554"/>
      <c r="C554"/>
      <c r="D554"/>
      <c r="E554"/>
      <c r="F554"/>
      <c r="G554"/>
      <c r="H554"/>
      <c r="I554"/>
      <c r="J554"/>
      <c r="K554"/>
      <c r="L554"/>
      <c r="M554"/>
      <c r="N554"/>
      <c r="O554"/>
      <c r="P554"/>
      <c r="Q554"/>
      <c r="R554"/>
      <c r="S554"/>
      <c r="T554"/>
      <c r="U554"/>
      <c r="V554"/>
      <c r="W554"/>
      <c r="X554"/>
      <c r="Y554"/>
      <c r="Z554"/>
      <c r="AA554"/>
      <c r="AB554"/>
      <c r="AC554"/>
      <c r="AD554"/>
      <c r="AE554"/>
      <c r="AF554"/>
      <c r="AG554"/>
      <c r="AS554"/>
      <c r="AT554"/>
      <c r="BP554"/>
    </row>
    <row r="555" spans="1:68" s="7" customFormat="1">
      <c r="A555"/>
      <c r="B555"/>
      <c r="C555"/>
      <c r="D555"/>
      <c r="E555"/>
      <c r="F555"/>
      <c r="G555"/>
      <c r="H555"/>
      <c r="I555"/>
      <c r="J555"/>
      <c r="K555"/>
      <c r="L555"/>
      <c r="M555"/>
      <c r="N555"/>
      <c r="O555"/>
      <c r="P555"/>
      <c r="Q555"/>
      <c r="R555"/>
      <c r="S555"/>
      <c r="T555"/>
      <c r="U555"/>
      <c r="V555"/>
      <c r="W555"/>
      <c r="X555"/>
      <c r="Y555"/>
      <c r="Z555"/>
      <c r="AA555"/>
      <c r="AB555"/>
      <c r="AC555"/>
      <c r="AD555"/>
      <c r="AE555"/>
      <c r="AF555"/>
      <c r="AG555"/>
      <c r="AS555"/>
      <c r="AT555"/>
      <c r="BP555"/>
    </row>
    <row r="556" spans="1:68" s="7" customFormat="1">
      <c r="A556"/>
      <c r="B556"/>
      <c r="C556"/>
      <c r="D556"/>
      <c r="E556"/>
      <c r="F556"/>
      <c r="G556"/>
      <c r="H556"/>
      <c r="I556"/>
      <c r="J556"/>
      <c r="K556"/>
      <c r="L556"/>
      <c r="M556"/>
      <c r="N556"/>
      <c r="O556"/>
      <c r="P556"/>
      <c r="Q556"/>
      <c r="R556"/>
      <c r="S556"/>
      <c r="T556"/>
      <c r="U556"/>
      <c r="V556"/>
      <c r="W556"/>
      <c r="X556"/>
      <c r="Y556"/>
      <c r="Z556"/>
      <c r="AA556"/>
      <c r="AB556"/>
      <c r="AC556"/>
      <c r="AD556"/>
      <c r="AE556"/>
      <c r="AF556"/>
      <c r="AG556"/>
      <c r="AS556"/>
      <c r="AT556"/>
      <c r="BP556"/>
    </row>
    <row r="557" spans="1:68" s="7" customFormat="1">
      <c r="A557"/>
      <c r="B557"/>
      <c r="C557"/>
      <c r="D557"/>
      <c r="E557"/>
      <c r="F557"/>
      <c r="G557"/>
      <c r="H557"/>
      <c r="I557"/>
      <c r="J557"/>
      <c r="K557"/>
      <c r="L557"/>
      <c r="M557"/>
      <c r="N557"/>
      <c r="O557"/>
      <c r="P557"/>
      <c r="Q557"/>
      <c r="R557"/>
      <c r="S557"/>
      <c r="T557"/>
      <c r="U557"/>
      <c r="V557"/>
      <c r="W557"/>
      <c r="X557"/>
      <c r="Y557"/>
      <c r="Z557"/>
      <c r="AA557"/>
      <c r="AB557"/>
      <c r="AC557"/>
      <c r="AD557"/>
      <c r="AE557"/>
      <c r="AF557"/>
      <c r="AG557"/>
      <c r="AS557"/>
      <c r="AT557"/>
      <c r="BP557"/>
    </row>
    <row r="558" spans="1:68" s="7" customFormat="1">
      <c r="A558"/>
      <c r="B558"/>
      <c r="C558"/>
      <c r="D558"/>
      <c r="E558"/>
      <c r="F558"/>
      <c r="G558"/>
      <c r="H558"/>
      <c r="I558"/>
      <c r="J558"/>
      <c r="K558"/>
      <c r="L558"/>
      <c r="M558"/>
      <c r="N558"/>
      <c r="O558"/>
      <c r="P558"/>
      <c r="Q558"/>
      <c r="R558"/>
      <c r="S558"/>
      <c r="T558"/>
      <c r="U558"/>
      <c r="V558"/>
      <c r="W558"/>
      <c r="X558"/>
      <c r="Y558"/>
      <c r="Z558"/>
      <c r="AA558"/>
      <c r="AB558"/>
      <c r="AC558"/>
      <c r="AD558"/>
      <c r="AE558"/>
      <c r="AF558"/>
      <c r="AG558"/>
      <c r="AS558"/>
      <c r="AT558"/>
      <c r="BP558"/>
    </row>
    <row r="559" spans="1:68" s="7" customFormat="1">
      <c r="A559"/>
      <c r="B559"/>
      <c r="C559"/>
      <c r="D559"/>
      <c r="E559"/>
      <c r="F559"/>
      <c r="G559"/>
      <c r="H559"/>
      <c r="I559"/>
      <c r="J559"/>
      <c r="K559"/>
      <c r="L559"/>
      <c r="M559"/>
      <c r="N559"/>
      <c r="O559"/>
      <c r="P559"/>
      <c r="Q559"/>
      <c r="R559"/>
      <c r="S559"/>
      <c r="T559"/>
      <c r="U559"/>
      <c r="V559"/>
      <c r="W559"/>
      <c r="X559"/>
      <c r="Y559"/>
      <c r="Z559"/>
      <c r="AA559"/>
      <c r="AB559"/>
      <c r="AC559"/>
      <c r="AD559"/>
      <c r="AE559"/>
      <c r="AF559"/>
      <c r="AG559"/>
      <c r="AS559"/>
      <c r="AT559"/>
      <c r="BP559"/>
    </row>
    <row r="560" spans="1:68" s="7" customFormat="1">
      <c r="A560"/>
      <c r="B560"/>
      <c r="C560"/>
      <c r="D560"/>
      <c r="E560"/>
      <c r="F560"/>
      <c r="G560"/>
      <c r="H560"/>
      <c r="I560"/>
      <c r="J560"/>
      <c r="K560"/>
      <c r="L560"/>
      <c r="M560"/>
      <c r="N560"/>
      <c r="O560"/>
      <c r="P560"/>
      <c r="Q560"/>
      <c r="R560"/>
      <c r="S560"/>
      <c r="T560"/>
      <c r="U560"/>
      <c r="V560"/>
      <c r="W560"/>
      <c r="X560"/>
      <c r="Y560"/>
      <c r="Z560"/>
      <c r="AA560"/>
      <c r="AB560"/>
      <c r="AC560"/>
      <c r="AD560"/>
      <c r="AE560"/>
      <c r="AF560"/>
      <c r="AG560"/>
      <c r="AS560"/>
      <c r="AT560"/>
      <c r="BP560"/>
    </row>
    <row r="561" spans="1:68" s="7" customFormat="1">
      <c r="A561"/>
      <c r="B561"/>
      <c r="C561"/>
      <c r="D561"/>
      <c r="E561"/>
      <c r="F561"/>
      <c r="G561"/>
      <c r="H561"/>
      <c r="I561"/>
      <c r="J561"/>
      <c r="K561"/>
      <c r="L561"/>
      <c r="M561"/>
      <c r="N561"/>
      <c r="O561"/>
      <c r="P561"/>
      <c r="Q561"/>
      <c r="R561"/>
      <c r="S561"/>
      <c r="T561"/>
      <c r="U561"/>
      <c r="V561"/>
      <c r="W561"/>
      <c r="X561"/>
      <c r="Y561"/>
      <c r="Z561"/>
      <c r="AA561"/>
      <c r="AB561"/>
      <c r="AC561"/>
      <c r="AD561"/>
      <c r="AE561"/>
      <c r="AF561"/>
      <c r="AG561"/>
      <c r="AS561"/>
      <c r="AT561"/>
      <c r="BP561"/>
    </row>
    <row r="562" spans="1:68" s="7" customFormat="1">
      <c r="A562"/>
      <c r="B562"/>
      <c r="C562"/>
      <c r="D562"/>
      <c r="E562"/>
      <c r="F562"/>
      <c r="G562"/>
      <c r="H562"/>
      <c r="I562"/>
      <c r="J562"/>
      <c r="K562"/>
      <c r="L562"/>
      <c r="M562"/>
      <c r="N562"/>
      <c r="O562"/>
      <c r="P562"/>
      <c r="Q562"/>
      <c r="R562"/>
      <c r="S562"/>
      <c r="T562"/>
      <c r="U562"/>
      <c r="V562"/>
      <c r="W562"/>
      <c r="X562"/>
      <c r="Y562"/>
      <c r="Z562"/>
      <c r="AA562"/>
      <c r="AB562"/>
      <c r="AC562"/>
      <c r="AD562"/>
      <c r="AE562"/>
      <c r="AF562"/>
      <c r="AG562"/>
      <c r="AS562"/>
      <c r="AT562"/>
      <c r="BP562"/>
    </row>
    <row r="563" spans="1:68" s="7" customFormat="1">
      <c r="A563"/>
      <c r="B563"/>
      <c r="C563"/>
      <c r="D563"/>
      <c r="E563"/>
      <c r="F563"/>
      <c r="G563"/>
      <c r="H563"/>
      <c r="I563"/>
      <c r="J563"/>
      <c r="K563"/>
      <c r="L563"/>
      <c r="M563"/>
      <c r="N563"/>
      <c r="O563"/>
      <c r="P563"/>
      <c r="Q563"/>
      <c r="R563"/>
      <c r="S563"/>
      <c r="T563"/>
      <c r="U563"/>
      <c r="V563"/>
      <c r="W563"/>
      <c r="X563"/>
      <c r="Y563"/>
      <c r="Z563"/>
      <c r="AA563"/>
      <c r="AB563"/>
      <c r="AC563"/>
      <c r="AD563"/>
      <c r="AE563"/>
      <c r="AF563"/>
      <c r="AG563"/>
      <c r="AS563"/>
      <c r="AT563"/>
      <c r="BP563"/>
    </row>
    <row r="564" spans="1:68" s="7" customFormat="1">
      <c r="A564"/>
      <c r="B564"/>
      <c r="C564"/>
      <c r="D564"/>
      <c r="E564"/>
      <c r="F564"/>
      <c r="G564"/>
      <c r="H564"/>
      <c r="I564"/>
      <c r="J564"/>
      <c r="K564"/>
      <c r="L564"/>
      <c r="M564"/>
      <c r="N564"/>
      <c r="O564"/>
      <c r="P564"/>
      <c r="Q564"/>
      <c r="R564"/>
      <c r="S564"/>
      <c r="T564"/>
      <c r="U564"/>
      <c r="V564"/>
      <c r="W564"/>
      <c r="X564"/>
      <c r="Y564"/>
      <c r="Z564"/>
      <c r="AA564"/>
      <c r="AB564"/>
      <c r="AC564"/>
      <c r="AD564"/>
      <c r="AE564"/>
      <c r="AF564"/>
      <c r="AG564"/>
      <c r="AS564"/>
      <c r="AT564"/>
      <c r="BP564"/>
    </row>
    <row r="565" spans="1:68" s="7" customFormat="1">
      <c r="A565"/>
      <c r="B565"/>
      <c r="C565"/>
      <c r="D565"/>
      <c r="E565"/>
      <c r="F565"/>
      <c r="G565"/>
      <c r="H565"/>
      <c r="I565"/>
      <c r="J565"/>
      <c r="K565"/>
      <c r="L565"/>
      <c r="M565"/>
      <c r="N565"/>
      <c r="O565"/>
      <c r="P565"/>
      <c r="Q565"/>
      <c r="R565"/>
      <c r="S565"/>
      <c r="T565"/>
      <c r="U565"/>
      <c r="V565"/>
      <c r="W565"/>
      <c r="X565"/>
      <c r="Y565"/>
      <c r="Z565"/>
      <c r="AA565"/>
      <c r="AB565"/>
      <c r="AC565"/>
      <c r="AD565"/>
      <c r="AE565"/>
      <c r="AF565"/>
      <c r="AG565"/>
      <c r="AS565"/>
      <c r="AT565"/>
      <c r="BP565"/>
    </row>
    <row r="566" spans="1:68" s="7" customFormat="1">
      <c r="A566"/>
      <c r="B566"/>
      <c r="C566"/>
      <c r="D566"/>
      <c r="E566"/>
      <c r="F566"/>
      <c r="G566"/>
      <c r="H566"/>
      <c r="I566"/>
      <c r="J566"/>
      <c r="K566"/>
      <c r="L566"/>
      <c r="M566"/>
      <c r="N566"/>
      <c r="O566"/>
      <c r="P566"/>
      <c r="Q566"/>
      <c r="R566"/>
      <c r="S566"/>
      <c r="T566"/>
      <c r="U566"/>
      <c r="V566"/>
      <c r="W566"/>
      <c r="X566"/>
      <c r="Y566"/>
      <c r="Z566"/>
      <c r="AA566"/>
      <c r="AB566"/>
      <c r="AC566"/>
      <c r="AD566"/>
      <c r="AE566"/>
      <c r="AF566"/>
      <c r="AG566"/>
      <c r="AS566"/>
      <c r="AT566"/>
      <c r="BP566"/>
    </row>
    <row r="567" spans="1:68" s="7" customFormat="1">
      <c r="A567"/>
      <c r="B567"/>
      <c r="C567"/>
      <c r="D567"/>
      <c r="E567"/>
      <c r="F567"/>
      <c r="G567"/>
      <c r="H567"/>
      <c r="I567"/>
      <c r="J567"/>
      <c r="K567"/>
      <c r="L567"/>
      <c r="M567"/>
      <c r="N567"/>
      <c r="O567"/>
      <c r="P567"/>
      <c r="Q567"/>
      <c r="R567"/>
      <c r="S567"/>
      <c r="T567"/>
      <c r="U567"/>
      <c r="V567"/>
      <c r="W567"/>
      <c r="X567"/>
      <c r="Y567"/>
      <c r="Z567"/>
      <c r="AA567"/>
      <c r="AB567"/>
      <c r="AC567"/>
      <c r="AD567"/>
      <c r="AE567"/>
      <c r="AF567"/>
      <c r="AG567"/>
      <c r="AS567"/>
      <c r="AT567"/>
      <c r="BP567"/>
    </row>
    <row r="568" spans="1:68" s="7" customFormat="1">
      <c r="A568"/>
      <c r="B568"/>
      <c r="C568"/>
      <c r="D568"/>
      <c r="E568"/>
      <c r="F568"/>
      <c r="G568"/>
      <c r="H568"/>
      <c r="I568"/>
      <c r="J568"/>
      <c r="K568"/>
      <c r="L568"/>
      <c r="M568"/>
      <c r="N568"/>
      <c r="O568"/>
      <c r="P568"/>
      <c r="Q568"/>
      <c r="R568"/>
      <c r="S568"/>
      <c r="T568"/>
      <c r="U568"/>
      <c r="V568"/>
      <c r="W568"/>
      <c r="X568"/>
      <c r="Y568"/>
      <c r="Z568"/>
      <c r="AA568"/>
      <c r="AB568"/>
      <c r="AC568"/>
      <c r="AD568"/>
      <c r="AE568"/>
      <c r="AF568"/>
      <c r="AG568"/>
      <c r="AS568"/>
      <c r="AT568"/>
      <c r="BP568"/>
    </row>
    <row r="569" spans="1:68" s="7" customFormat="1">
      <c r="A569"/>
      <c r="B569"/>
      <c r="C569"/>
      <c r="D569"/>
      <c r="E569"/>
      <c r="F569"/>
      <c r="G569"/>
      <c r="H569"/>
      <c r="I569"/>
      <c r="J569"/>
      <c r="K569"/>
      <c r="L569"/>
      <c r="M569"/>
      <c r="N569"/>
      <c r="O569"/>
      <c r="P569"/>
      <c r="Q569"/>
      <c r="R569"/>
      <c r="S569"/>
      <c r="T569"/>
      <c r="U569"/>
      <c r="V569"/>
      <c r="W569"/>
      <c r="X569"/>
      <c r="Y569"/>
      <c r="Z569"/>
      <c r="AA569"/>
      <c r="AB569"/>
      <c r="AC569"/>
      <c r="AD569"/>
      <c r="AE569"/>
      <c r="AF569"/>
      <c r="AG569"/>
      <c r="AS569"/>
      <c r="AT569"/>
      <c r="BP569"/>
    </row>
    <row r="570" spans="1:68" s="7" customFormat="1">
      <c r="A570"/>
      <c r="B570"/>
      <c r="C570"/>
      <c r="D570"/>
      <c r="E570"/>
      <c r="F570"/>
      <c r="G570"/>
      <c r="H570"/>
      <c r="I570"/>
      <c r="J570"/>
      <c r="K570"/>
      <c r="L570"/>
      <c r="M570"/>
      <c r="N570"/>
      <c r="O570"/>
      <c r="P570"/>
      <c r="Q570"/>
      <c r="R570"/>
      <c r="S570"/>
      <c r="T570"/>
      <c r="U570"/>
      <c r="V570"/>
      <c r="W570"/>
      <c r="X570"/>
      <c r="Y570"/>
      <c r="Z570"/>
      <c r="AA570"/>
      <c r="AB570"/>
      <c r="AC570"/>
      <c r="AD570"/>
      <c r="AE570"/>
      <c r="AF570"/>
      <c r="AG570"/>
      <c r="AS570"/>
      <c r="AT570"/>
      <c r="BP570"/>
    </row>
    <row r="571" spans="1:68" s="7" customFormat="1">
      <c r="A571"/>
      <c r="B571"/>
      <c r="C571"/>
      <c r="D571"/>
      <c r="E571"/>
      <c r="F571"/>
      <c r="G571"/>
      <c r="H571"/>
      <c r="I571"/>
      <c r="J571"/>
      <c r="K571"/>
      <c r="L571"/>
      <c r="M571"/>
      <c r="N571"/>
      <c r="O571"/>
      <c r="P571"/>
      <c r="Q571"/>
      <c r="R571"/>
      <c r="S571"/>
      <c r="T571"/>
      <c r="U571"/>
      <c r="V571"/>
      <c r="W571"/>
      <c r="X571"/>
      <c r="Y571"/>
      <c r="Z571"/>
      <c r="AA571"/>
      <c r="AB571"/>
      <c r="AC571"/>
      <c r="AD571"/>
      <c r="AE571"/>
      <c r="AF571"/>
      <c r="AG571"/>
      <c r="AS571"/>
      <c r="AT571"/>
      <c r="BP571"/>
    </row>
    <row r="572" spans="1:68" s="7" customFormat="1">
      <c r="A572"/>
      <c r="B572"/>
      <c r="C572"/>
      <c r="D572"/>
      <c r="E572"/>
      <c r="F572"/>
      <c r="G572"/>
      <c r="H572"/>
      <c r="I572"/>
      <c r="J572"/>
      <c r="K572"/>
      <c r="L572"/>
      <c r="M572"/>
      <c r="N572"/>
      <c r="O572"/>
      <c r="P572"/>
      <c r="Q572"/>
      <c r="R572"/>
      <c r="S572"/>
      <c r="T572"/>
      <c r="U572"/>
      <c r="V572"/>
      <c r="W572"/>
      <c r="X572"/>
      <c r="Y572"/>
      <c r="Z572"/>
      <c r="AA572"/>
      <c r="AB572"/>
      <c r="AC572"/>
      <c r="AD572"/>
      <c r="AE572"/>
      <c r="AF572"/>
      <c r="AG572"/>
      <c r="AS572"/>
      <c r="AT572"/>
      <c r="BP572"/>
    </row>
    <row r="573" spans="1:68" s="7" customFormat="1">
      <c r="A573"/>
      <c r="B573"/>
      <c r="C573"/>
      <c r="D573"/>
      <c r="E573"/>
      <c r="F573"/>
      <c r="G573"/>
      <c r="H573"/>
      <c r="I573"/>
      <c r="J573"/>
      <c r="K573"/>
      <c r="L573"/>
      <c r="M573"/>
      <c r="N573"/>
      <c r="O573"/>
      <c r="P573"/>
      <c r="Q573"/>
      <c r="R573"/>
      <c r="S573"/>
      <c r="T573"/>
      <c r="U573"/>
      <c r="V573"/>
      <c r="W573"/>
      <c r="X573"/>
      <c r="Y573"/>
      <c r="Z573"/>
      <c r="AA573"/>
      <c r="AB573"/>
      <c r="AC573"/>
      <c r="AD573"/>
      <c r="AE573"/>
      <c r="AF573"/>
      <c r="AG573"/>
      <c r="AS573"/>
      <c r="AT573"/>
      <c r="BP573"/>
    </row>
    <row r="574" spans="1:68" s="7" customFormat="1">
      <c r="A574"/>
      <c r="B574"/>
      <c r="C574"/>
      <c r="D574"/>
      <c r="E574"/>
      <c r="F574"/>
      <c r="G574"/>
      <c r="H574"/>
      <c r="I574"/>
      <c r="J574"/>
      <c r="K574"/>
      <c r="L574"/>
      <c r="M574"/>
      <c r="N574"/>
      <c r="O574"/>
      <c r="P574"/>
      <c r="Q574"/>
      <c r="R574"/>
      <c r="S574"/>
      <c r="T574"/>
      <c r="U574"/>
      <c r="V574"/>
      <c r="W574"/>
      <c r="X574"/>
      <c r="Y574"/>
      <c r="Z574"/>
      <c r="AA574"/>
      <c r="AB574"/>
      <c r="AC574"/>
      <c r="AD574"/>
      <c r="AE574"/>
      <c r="AF574"/>
      <c r="AG574"/>
      <c r="AS574"/>
      <c r="AT574"/>
      <c r="BP574"/>
    </row>
    <row r="575" spans="1:68" s="7" customFormat="1">
      <c r="A575"/>
      <c r="B575"/>
      <c r="C575"/>
      <c r="D575"/>
      <c r="E575"/>
      <c r="F575"/>
      <c r="G575"/>
      <c r="H575"/>
      <c r="I575"/>
      <c r="J575"/>
      <c r="K575"/>
      <c r="L575"/>
      <c r="M575"/>
      <c r="N575"/>
      <c r="O575"/>
      <c r="P575"/>
      <c r="Q575"/>
      <c r="R575"/>
      <c r="S575"/>
      <c r="T575"/>
      <c r="U575"/>
      <c r="V575"/>
      <c r="W575"/>
      <c r="X575"/>
      <c r="Y575"/>
      <c r="Z575"/>
      <c r="AA575"/>
      <c r="AB575"/>
      <c r="AC575"/>
      <c r="AD575"/>
      <c r="AE575"/>
      <c r="AF575"/>
      <c r="AG575"/>
      <c r="AS575"/>
      <c r="AT575"/>
      <c r="BP575"/>
    </row>
    <row r="576" spans="1:68" s="7" customFormat="1">
      <c r="A576"/>
      <c r="B576"/>
      <c r="C576"/>
      <c r="D576"/>
      <c r="E576"/>
      <c r="F576"/>
      <c r="G576"/>
      <c r="H576"/>
      <c r="I576"/>
      <c r="J576"/>
      <c r="K576"/>
      <c r="L576"/>
      <c r="M576"/>
      <c r="N576"/>
      <c r="O576"/>
      <c r="P576"/>
      <c r="Q576"/>
      <c r="R576"/>
      <c r="S576"/>
      <c r="T576"/>
      <c r="U576"/>
      <c r="V576"/>
      <c r="W576"/>
      <c r="X576"/>
      <c r="Y576"/>
      <c r="Z576"/>
      <c r="AA576"/>
      <c r="AB576"/>
      <c r="AC576"/>
      <c r="AD576"/>
      <c r="AE576"/>
      <c r="AF576"/>
      <c r="AG576"/>
      <c r="AS576"/>
      <c r="AT576"/>
      <c r="BP576"/>
    </row>
    <row r="577" spans="1:68" s="7" customFormat="1">
      <c r="A577"/>
      <c r="B577"/>
      <c r="C577"/>
      <c r="D577"/>
      <c r="E577"/>
      <c r="F577"/>
      <c r="G577"/>
      <c r="H577"/>
      <c r="I577"/>
      <c r="J577"/>
      <c r="K577"/>
      <c r="L577"/>
      <c r="M577"/>
      <c r="N577"/>
      <c r="O577"/>
      <c r="P577"/>
      <c r="Q577"/>
      <c r="R577"/>
      <c r="S577"/>
      <c r="T577"/>
      <c r="U577"/>
      <c r="V577"/>
      <c r="W577"/>
      <c r="X577"/>
      <c r="Y577"/>
      <c r="Z577"/>
      <c r="AA577"/>
      <c r="AB577"/>
      <c r="AC577"/>
      <c r="AD577"/>
      <c r="AE577"/>
      <c r="AF577"/>
      <c r="AG577"/>
      <c r="AS577"/>
      <c r="AT577"/>
      <c r="BP577"/>
    </row>
    <row r="578" spans="1:68" s="7" customFormat="1">
      <c r="A578"/>
      <c r="B578"/>
      <c r="C578"/>
      <c r="D578"/>
      <c r="E578"/>
      <c r="F578"/>
      <c r="G578"/>
      <c r="H578"/>
      <c r="I578"/>
      <c r="J578"/>
      <c r="K578"/>
      <c r="L578"/>
      <c r="M578"/>
      <c r="N578"/>
      <c r="O578"/>
      <c r="P578"/>
      <c r="Q578"/>
      <c r="R578"/>
      <c r="S578"/>
      <c r="T578"/>
      <c r="U578"/>
      <c r="V578"/>
      <c r="W578"/>
      <c r="X578"/>
      <c r="Y578"/>
      <c r="Z578"/>
      <c r="AA578"/>
      <c r="AB578"/>
      <c r="AC578"/>
      <c r="AD578"/>
      <c r="AE578"/>
      <c r="AF578"/>
      <c r="AG578"/>
      <c r="AS578"/>
      <c r="AT578"/>
      <c r="BP578"/>
    </row>
    <row r="579" spans="1:68" s="7" customFormat="1">
      <c r="A579"/>
      <c r="B579"/>
      <c r="C579"/>
      <c r="D579"/>
      <c r="E579"/>
      <c r="F579"/>
      <c r="G579"/>
      <c r="H579"/>
      <c r="I579"/>
      <c r="J579"/>
      <c r="K579"/>
      <c r="L579"/>
      <c r="M579"/>
      <c r="N579"/>
      <c r="O579"/>
      <c r="P579"/>
      <c r="Q579"/>
      <c r="R579"/>
      <c r="S579"/>
      <c r="T579"/>
      <c r="U579"/>
      <c r="V579"/>
      <c r="W579"/>
      <c r="X579"/>
      <c r="Y579"/>
      <c r="Z579"/>
      <c r="AA579"/>
      <c r="AB579"/>
      <c r="AC579"/>
      <c r="AD579"/>
      <c r="AE579"/>
      <c r="AF579"/>
      <c r="AG579"/>
      <c r="AS579"/>
      <c r="AT579"/>
      <c r="BP579"/>
    </row>
    <row r="580" spans="1:68" s="7" customFormat="1">
      <c r="A580"/>
      <c r="B580"/>
      <c r="C580"/>
      <c r="D580"/>
      <c r="E580"/>
      <c r="F580"/>
      <c r="G580"/>
      <c r="H580"/>
      <c r="I580"/>
      <c r="J580"/>
      <c r="K580"/>
      <c r="L580"/>
      <c r="M580"/>
      <c r="N580"/>
      <c r="O580"/>
      <c r="P580"/>
      <c r="Q580"/>
      <c r="R580"/>
      <c r="S580"/>
      <c r="T580"/>
      <c r="U580"/>
      <c r="V580"/>
      <c r="W580"/>
      <c r="X580"/>
      <c r="Y580"/>
      <c r="Z580"/>
      <c r="AA580"/>
      <c r="AB580"/>
      <c r="AC580"/>
      <c r="AD580"/>
      <c r="AE580"/>
      <c r="AF580"/>
      <c r="AG580"/>
      <c r="AS580"/>
      <c r="AT580"/>
      <c r="BP580"/>
    </row>
    <row r="581" spans="1:68" s="7" customFormat="1">
      <c r="A581"/>
      <c r="B581"/>
      <c r="C581"/>
      <c r="D581"/>
      <c r="E581"/>
      <c r="F581"/>
      <c r="G581"/>
      <c r="H581"/>
      <c r="I581"/>
      <c r="J581"/>
      <c r="K581"/>
      <c r="L581"/>
      <c r="M581"/>
      <c r="N581"/>
      <c r="O581"/>
      <c r="P581"/>
      <c r="Q581"/>
      <c r="R581"/>
      <c r="S581"/>
      <c r="T581"/>
      <c r="U581"/>
      <c r="V581"/>
      <c r="W581"/>
      <c r="X581"/>
      <c r="Y581"/>
      <c r="Z581"/>
      <c r="AA581"/>
      <c r="AB581"/>
      <c r="AC581"/>
      <c r="AD581"/>
      <c r="AE581"/>
      <c r="AF581"/>
      <c r="AG581"/>
      <c r="AS581"/>
      <c r="AT581"/>
      <c r="BP581"/>
    </row>
    <row r="582" spans="1:68" s="7" customFormat="1">
      <c r="A582"/>
      <c r="B582"/>
      <c r="C582"/>
      <c r="D582"/>
      <c r="E582"/>
      <c r="F582"/>
      <c r="G582"/>
      <c r="H582"/>
      <c r="I582"/>
      <c r="J582"/>
      <c r="K582"/>
      <c r="L582"/>
      <c r="M582"/>
      <c r="N582"/>
      <c r="O582"/>
      <c r="P582"/>
      <c r="Q582"/>
      <c r="R582"/>
      <c r="S582"/>
      <c r="T582"/>
      <c r="U582"/>
      <c r="V582"/>
      <c r="W582"/>
      <c r="X582"/>
      <c r="Y582"/>
      <c r="Z582"/>
      <c r="AA582"/>
      <c r="AB582"/>
      <c r="AC582"/>
      <c r="AD582"/>
      <c r="AE582"/>
      <c r="AF582"/>
      <c r="AG582"/>
      <c r="AS582"/>
      <c r="AT582"/>
      <c r="BP582"/>
    </row>
    <row r="583" spans="1:68" s="7" customFormat="1">
      <c r="A583"/>
      <c r="B583"/>
      <c r="C583"/>
      <c r="D583"/>
      <c r="E583"/>
      <c r="F583"/>
      <c r="G583"/>
      <c r="H583"/>
      <c r="I583"/>
      <c r="J583"/>
      <c r="K583"/>
      <c r="L583"/>
      <c r="M583"/>
      <c r="N583"/>
      <c r="O583"/>
      <c r="P583"/>
      <c r="Q583"/>
      <c r="R583"/>
      <c r="S583"/>
      <c r="T583"/>
      <c r="U583"/>
      <c r="V583"/>
      <c r="W583"/>
      <c r="X583"/>
      <c r="Y583"/>
      <c r="Z583"/>
      <c r="AA583"/>
      <c r="AB583"/>
      <c r="AC583"/>
      <c r="AD583"/>
      <c r="AE583"/>
      <c r="AF583"/>
      <c r="AG583"/>
      <c r="AS583"/>
      <c r="AT583"/>
      <c r="BP583"/>
    </row>
    <row r="584" spans="1:68" s="7" customFormat="1">
      <c r="A584"/>
      <c r="B584"/>
      <c r="C584"/>
      <c r="D584"/>
      <c r="E584"/>
      <c r="F584"/>
      <c r="G584"/>
      <c r="H584"/>
      <c r="I584"/>
      <c r="J584"/>
      <c r="K584"/>
      <c r="L584"/>
      <c r="M584"/>
      <c r="N584"/>
      <c r="O584"/>
      <c r="P584"/>
      <c r="Q584"/>
      <c r="R584"/>
      <c r="S584"/>
      <c r="T584"/>
      <c r="U584"/>
      <c r="V584"/>
      <c r="W584"/>
      <c r="X584"/>
      <c r="Y584"/>
      <c r="Z584"/>
      <c r="AA584"/>
      <c r="AB584"/>
      <c r="AC584"/>
      <c r="AD584"/>
      <c r="AE584"/>
      <c r="AF584"/>
      <c r="AG584"/>
      <c r="AS584"/>
      <c r="AT584"/>
      <c r="BP584"/>
    </row>
    <row r="585" spans="1:68" s="7" customFormat="1">
      <c r="A585"/>
      <c r="B585"/>
      <c r="C585"/>
      <c r="D585"/>
      <c r="E585"/>
      <c r="F585"/>
      <c r="G585"/>
      <c r="H585"/>
      <c r="I585"/>
      <c r="J585"/>
      <c r="K585"/>
      <c r="L585"/>
      <c r="M585"/>
      <c r="N585"/>
      <c r="O585"/>
      <c r="P585"/>
      <c r="Q585"/>
      <c r="R585"/>
      <c r="S585"/>
      <c r="T585"/>
      <c r="U585"/>
      <c r="V585"/>
      <c r="W585"/>
      <c r="X585"/>
      <c r="Y585"/>
      <c r="Z585"/>
      <c r="AA585"/>
      <c r="AB585"/>
      <c r="AC585"/>
      <c r="AD585"/>
      <c r="AE585"/>
      <c r="AF585"/>
      <c r="AG585"/>
      <c r="AS585"/>
      <c r="AT585"/>
      <c r="BP585"/>
    </row>
    <row r="586" spans="1:68" s="7" customFormat="1">
      <c r="A586"/>
      <c r="B586"/>
      <c r="C586"/>
      <c r="D586"/>
      <c r="E586"/>
      <c r="F586"/>
      <c r="G586"/>
      <c r="H586"/>
      <c r="I586"/>
      <c r="J586"/>
      <c r="K586"/>
      <c r="L586"/>
      <c r="M586"/>
      <c r="N586"/>
      <c r="O586"/>
      <c r="P586"/>
      <c r="Q586"/>
      <c r="R586"/>
      <c r="S586"/>
      <c r="T586"/>
      <c r="U586"/>
      <c r="V586"/>
      <c r="W586"/>
      <c r="X586"/>
      <c r="Y586"/>
      <c r="Z586"/>
      <c r="AA586"/>
      <c r="AB586"/>
      <c r="AC586"/>
      <c r="AD586"/>
      <c r="AE586"/>
      <c r="AF586"/>
      <c r="AG586"/>
      <c r="AS586"/>
      <c r="AT586"/>
      <c r="BP586"/>
    </row>
    <row r="587" spans="1:68" s="7" customFormat="1">
      <c r="A587"/>
      <c r="B587"/>
      <c r="C587"/>
      <c r="D587"/>
      <c r="E587"/>
      <c r="F587"/>
      <c r="G587"/>
      <c r="H587"/>
      <c r="I587"/>
      <c r="J587"/>
      <c r="K587"/>
      <c r="L587"/>
      <c r="M587"/>
      <c r="N587"/>
      <c r="O587"/>
      <c r="P587"/>
      <c r="Q587"/>
      <c r="R587"/>
      <c r="S587"/>
      <c r="T587"/>
      <c r="U587"/>
      <c r="V587"/>
      <c r="W587"/>
      <c r="X587"/>
      <c r="Y587"/>
      <c r="Z587"/>
      <c r="AA587"/>
      <c r="AB587"/>
      <c r="AC587"/>
      <c r="AD587"/>
      <c r="AE587"/>
      <c r="AF587"/>
      <c r="AG587"/>
      <c r="AS587"/>
      <c r="AT587"/>
      <c r="BP587"/>
    </row>
    <row r="588" spans="1:68" s="7" customFormat="1">
      <c r="A588"/>
      <c r="B588"/>
      <c r="C588"/>
      <c r="D588"/>
      <c r="E588"/>
      <c r="F588"/>
      <c r="G588"/>
      <c r="H588"/>
      <c r="I588"/>
      <c r="J588"/>
      <c r="K588"/>
      <c r="L588"/>
      <c r="M588"/>
      <c r="N588"/>
      <c r="O588"/>
      <c r="P588"/>
      <c r="Q588"/>
      <c r="R588"/>
      <c r="S588"/>
      <c r="T588"/>
      <c r="U588"/>
      <c r="V588"/>
      <c r="W588"/>
      <c r="X588"/>
      <c r="Y588"/>
      <c r="Z588"/>
      <c r="AA588"/>
      <c r="AB588"/>
      <c r="AC588"/>
      <c r="AD588"/>
      <c r="AE588"/>
      <c r="AF588"/>
      <c r="AG588"/>
      <c r="AS588"/>
      <c r="AT588"/>
      <c r="BP588"/>
    </row>
    <row r="589" spans="1:68" s="7" customFormat="1">
      <c r="A589"/>
      <c r="B589"/>
      <c r="C589"/>
      <c r="D589"/>
      <c r="E589"/>
      <c r="F589"/>
      <c r="G589"/>
      <c r="H589"/>
      <c r="I589"/>
      <c r="J589"/>
      <c r="K589"/>
      <c r="L589"/>
      <c r="M589"/>
      <c r="N589"/>
      <c r="O589"/>
      <c r="P589"/>
      <c r="Q589"/>
      <c r="R589"/>
      <c r="S589"/>
      <c r="T589"/>
      <c r="U589"/>
      <c r="V589"/>
      <c r="W589"/>
      <c r="X589"/>
      <c r="Y589"/>
      <c r="Z589"/>
      <c r="AA589"/>
      <c r="AB589"/>
      <c r="AC589"/>
      <c r="AD589"/>
      <c r="AE589"/>
      <c r="AF589"/>
      <c r="AG589"/>
      <c r="AS589"/>
      <c r="AT589"/>
      <c r="BP589"/>
    </row>
    <row r="590" spans="1:68" s="7" customFormat="1">
      <c r="A590"/>
      <c r="B590"/>
      <c r="C590"/>
      <c r="D590"/>
      <c r="E590"/>
      <c r="F590"/>
      <c r="G590"/>
      <c r="H590"/>
      <c r="I590"/>
      <c r="J590"/>
      <c r="K590"/>
      <c r="L590"/>
      <c r="M590"/>
      <c r="N590"/>
      <c r="O590"/>
      <c r="P590"/>
      <c r="Q590"/>
      <c r="R590"/>
      <c r="S590"/>
      <c r="T590"/>
      <c r="U590"/>
      <c r="V590"/>
      <c r="W590"/>
      <c r="X590"/>
      <c r="Y590"/>
      <c r="Z590"/>
      <c r="AA590"/>
      <c r="AB590"/>
      <c r="AC590"/>
      <c r="AD590"/>
      <c r="AE590"/>
      <c r="AF590"/>
      <c r="AG590"/>
      <c r="AS590"/>
      <c r="AT590"/>
      <c r="BP590"/>
    </row>
    <row r="591" spans="1:68" s="7" customFormat="1">
      <c r="A591"/>
      <c r="B591"/>
      <c r="C591"/>
      <c r="D591"/>
      <c r="E591"/>
      <c r="F591"/>
      <c r="G591"/>
      <c r="H591"/>
      <c r="I591"/>
      <c r="J591"/>
      <c r="K591"/>
      <c r="L591"/>
      <c r="M591"/>
      <c r="N591"/>
      <c r="O591"/>
      <c r="P591"/>
      <c r="Q591"/>
      <c r="R591"/>
      <c r="S591"/>
      <c r="T591"/>
      <c r="U591"/>
      <c r="V591"/>
      <c r="W591"/>
      <c r="X591"/>
      <c r="Y591"/>
      <c r="Z591"/>
      <c r="AA591"/>
      <c r="AB591"/>
      <c r="AC591"/>
      <c r="AD591"/>
      <c r="AE591"/>
      <c r="AF591"/>
      <c r="AG591"/>
      <c r="AS591"/>
      <c r="AT591"/>
      <c r="BP591"/>
    </row>
    <row r="592" spans="1:68" s="7" customFormat="1">
      <c r="A592"/>
      <c r="B592"/>
      <c r="C592"/>
      <c r="D592"/>
      <c r="E592"/>
      <c r="F592"/>
      <c r="G592"/>
      <c r="H592"/>
      <c r="I592"/>
      <c r="J592"/>
      <c r="K592"/>
      <c r="L592"/>
      <c r="M592"/>
      <c r="N592"/>
      <c r="O592"/>
      <c r="P592"/>
      <c r="Q592"/>
      <c r="R592"/>
      <c r="S592"/>
      <c r="T592"/>
      <c r="U592"/>
      <c r="V592"/>
      <c r="W592"/>
      <c r="X592"/>
      <c r="Y592"/>
      <c r="Z592"/>
      <c r="AA592"/>
      <c r="AB592"/>
      <c r="AC592"/>
      <c r="AD592"/>
      <c r="AE592"/>
      <c r="AF592"/>
      <c r="AG592"/>
      <c r="AS592"/>
      <c r="AT592"/>
      <c r="BP592"/>
    </row>
    <row r="593" spans="1:68" s="7" customFormat="1">
      <c r="A593"/>
      <c r="B593"/>
      <c r="C593"/>
      <c r="D593"/>
      <c r="E593"/>
      <c r="F593"/>
      <c r="G593"/>
      <c r="H593"/>
      <c r="I593"/>
      <c r="J593"/>
      <c r="K593"/>
      <c r="L593"/>
      <c r="M593"/>
      <c r="N593"/>
      <c r="O593"/>
      <c r="P593"/>
      <c r="Q593"/>
      <c r="R593"/>
      <c r="S593"/>
      <c r="T593"/>
      <c r="U593"/>
      <c r="V593"/>
      <c r="W593"/>
      <c r="X593"/>
      <c r="Y593"/>
      <c r="Z593"/>
      <c r="AA593"/>
      <c r="AB593"/>
      <c r="AC593"/>
      <c r="AD593"/>
      <c r="AE593"/>
      <c r="AF593"/>
      <c r="AG593"/>
      <c r="AS593"/>
      <c r="AT593"/>
      <c r="BP593"/>
    </row>
    <row r="594" spans="1:68" s="7" customFormat="1">
      <c r="A594"/>
      <c r="B594"/>
      <c r="C594"/>
      <c r="D594"/>
      <c r="E594"/>
      <c r="F594"/>
      <c r="G594"/>
      <c r="H594"/>
      <c r="I594"/>
      <c r="J594"/>
      <c r="K594"/>
      <c r="L594"/>
      <c r="M594"/>
      <c r="N594"/>
      <c r="O594"/>
      <c r="P594"/>
      <c r="Q594"/>
      <c r="R594"/>
      <c r="S594"/>
      <c r="T594"/>
      <c r="U594"/>
      <c r="V594"/>
      <c r="W594"/>
      <c r="X594"/>
      <c r="Y594"/>
      <c r="Z594"/>
      <c r="AA594"/>
      <c r="AB594"/>
      <c r="AC594"/>
      <c r="AD594"/>
      <c r="AE594"/>
      <c r="AF594"/>
      <c r="AG594"/>
      <c r="AS594"/>
      <c r="AT594"/>
      <c r="BP594"/>
    </row>
    <row r="595" spans="1:68" s="7" customFormat="1">
      <c r="A595"/>
      <c r="B595"/>
      <c r="C595"/>
      <c r="D595"/>
      <c r="E595"/>
      <c r="F595"/>
      <c r="G595"/>
      <c r="H595"/>
      <c r="I595"/>
      <c r="J595"/>
      <c r="K595"/>
      <c r="L595"/>
      <c r="M595"/>
      <c r="N595"/>
      <c r="O595"/>
      <c r="P595"/>
      <c r="Q595"/>
      <c r="R595"/>
      <c r="S595"/>
      <c r="T595"/>
      <c r="U595"/>
      <c r="V595"/>
      <c r="W595"/>
      <c r="X595"/>
      <c r="Y595"/>
      <c r="Z595"/>
      <c r="AA595"/>
      <c r="AB595"/>
      <c r="AC595"/>
      <c r="AD595"/>
      <c r="AE595"/>
      <c r="AF595"/>
      <c r="AG595"/>
      <c r="AS595"/>
      <c r="AT595"/>
      <c r="BP595"/>
    </row>
    <row r="596" spans="1:68" s="7" customFormat="1">
      <c r="A596"/>
      <c r="B596"/>
      <c r="C596"/>
      <c r="D596"/>
      <c r="E596"/>
      <c r="F596"/>
      <c r="G596"/>
      <c r="H596"/>
      <c r="I596"/>
      <c r="J596"/>
      <c r="K596"/>
      <c r="L596"/>
      <c r="M596"/>
      <c r="N596"/>
      <c r="O596"/>
      <c r="P596"/>
      <c r="Q596"/>
      <c r="R596"/>
      <c r="S596"/>
      <c r="T596"/>
      <c r="U596"/>
      <c r="V596"/>
      <c r="W596"/>
      <c r="X596"/>
      <c r="Y596"/>
      <c r="Z596"/>
      <c r="AA596"/>
      <c r="AB596"/>
      <c r="AC596"/>
      <c r="AD596"/>
      <c r="AE596"/>
      <c r="AF596"/>
      <c r="AG596"/>
      <c r="AS596"/>
      <c r="AT596"/>
      <c r="BP596"/>
    </row>
    <row r="597" spans="1:68" s="7" customFormat="1">
      <c r="A597"/>
      <c r="B597"/>
      <c r="C597"/>
      <c r="D597"/>
      <c r="E597"/>
      <c r="F597"/>
      <c r="G597"/>
      <c r="H597"/>
      <c r="I597"/>
      <c r="J597"/>
      <c r="K597"/>
      <c r="L597"/>
      <c r="M597"/>
      <c r="N597"/>
      <c r="O597"/>
      <c r="P597"/>
      <c r="Q597"/>
      <c r="R597"/>
      <c r="S597"/>
      <c r="T597"/>
      <c r="U597"/>
      <c r="V597"/>
      <c r="W597"/>
      <c r="X597"/>
      <c r="Y597"/>
      <c r="Z597"/>
      <c r="AA597"/>
      <c r="AB597"/>
      <c r="AC597"/>
      <c r="AD597"/>
      <c r="AE597"/>
      <c r="AF597"/>
      <c r="AG597"/>
      <c r="AS597"/>
      <c r="AT597"/>
      <c r="BP597"/>
    </row>
    <row r="598" spans="1:68" s="7" customFormat="1">
      <c r="A598"/>
      <c r="B598"/>
      <c r="C598"/>
      <c r="D598"/>
      <c r="E598"/>
      <c r="F598"/>
      <c r="G598"/>
      <c r="H598"/>
      <c r="I598"/>
      <c r="J598"/>
      <c r="K598"/>
      <c r="L598"/>
      <c r="M598"/>
      <c r="N598"/>
      <c r="O598"/>
      <c r="P598"/>
      <c r="Q598"/>
      <c r="R598"/>
      <c r="S598"/>
      <c r="T598"/>
      <c r="U598"/>
      <c r="V598"/>
      <c r="W598"/>
      <c r="X598"/>
      <c r="Y598"/>
      <c r="Z598"/>
      <c r="AA598"/>
      <c r="AB598"/>
      <c r="AC598"/>
      <c r="AD598"/>
      <c r="AE598"/>
      <c r="AF598"/>
      <c r="AG598"/>
      <c r="AS598"/>
      <c r="AT598"/>
      <c r="BP598"/>
    </row>
    <row r="599" spans="1:68" s="7" customFormat="1">
      <c r="A599"/>
      <c r="B599"/>
      <c r="C599"/>
      <c r="D599"/>
      <c r="E599"/>
      <c r="F599"/>
      <c r="G599"/>
      <c r="H599"/>
      <c r="I599"/>
      <c r="J599"/>
      <c r="K599"/>
      <c r="L599"/>
      <c r="M599"/>
      <c r="N599"/>
      <c r="O599"/>
      <c r="P599"/>
      <c r="Q599"/>
      <c r="R599"/>
      <c r="S599"/>
      <c r="T599"/>
      <c r="U599"/>
      <c r="V599"/>
      <c r="W599"/>
      <c r="X599"/>
      <c r="Y599"/>
      <c r="Z599"/>
      <c r="AA599"/>
      <c r="AB599"/>
      <c r="AC599"/>
      <c r="AD599"/>
      <c r="AE599"/>
      <c r="AF599"/>
      <c r="AG599"/>
      <c r="AS599"/>
      <c r="AT599"/>
      <c r="BP599"/>
    </row>
    <row r="600" spans="1:68" s="7" customFormat="1">
      <c r="A600"/>
      <c r="B600"/>
      <c r="C600"/>
      <c r="D600"/>
      <c r="E600"/>
      <c r="F600"/>
      <c r="G600"/>
      <c r="H600"/>
      <c r="I600"/>
      <c r="J600"/>
      <c r="K600"/>
      <c r="L600"/>
      <c r="M600"/>
      <c r="N600"/>
      <c r="O600"/>
      <c r="P600"/>
      <c r="Q600"/>
      <c r="R600"/>
      <c r="S600"/>
      <c r="T600"/>
      <c r="U600"/>
      <c r="V600"/>
      <c r="W600"/>
      <c r="X600"/>
      <c r="Y600"/>
      <c r="Z600"/>
      <c r="AA600"/>
      <c r="AB600"/>
      <c r="AC600"/>
      <c r="AD600"/>
      <c r="AE600"/>
      <c r="AF600"/>
      <c r="AG600"/>
      <c r="AS600"/>
      <c r="AT600"/>
      <c r="BP600"/>
    </row>
    <row r="601" spans="1:68" s="7" customFormat="1">
      <c r="A601"/>
      <c r="B601"/>
      <c r="C601"/>
      <c r="D601"/>
      <c r="E601"/>
      <c r="F601"/>
      <c r="G601"/>
      <c r="H601"/>
      <c r="I601"/>
      <c r="J601"/>
      <c r="K601"/>
      <c r="L601"/>
      <c r="M601"/>
      <c r="N601"/>
      <c r="O601"/>
      <c r="P601"/>
      <c r="Q601"/>
      <c r="R601"/>
      <c r="S601"/>
      <c r="T601"/>
      <c r="U601"/>
      <c r="V601"/>
      <c r="W601"/>
      <c r="X601"/>
      <c r="Y601"/>
      <c r="Z601"/>
      <c r="AA601"/>
      <c r="AB601"/>
      <c r="AC601"/>
      <c r="AD601"/>
      <c r="AE601"/>
      <c r="AF601"/>
      <c r="AG601"/>
      <c r="AS601"/>
      <c r="AT601"/>
      <c r="BP601"/>
    </row>
    <row r="602" spans="1:68" s="7" customFormat="1">
      <c r="A602"/>
      <c r="B602"/>
      <c r="C602"/>
      <c r="D602"/>
      <c r="E602"/>
      <c r="F602"/>
      <c r="G602"/>
      <c r="H602"/>
      <c r="I602"/>
      <c r="J602"/>
      <c r="K602"/>
      <c r="L602"/>
      <c r="M602"/>
      <c r="N602"/>
      <c r="O602"/>
      <c r="P602"/>
      <c r="Q602"/>
      <c r="R602"/>
      <c r="S602"/>
      <c r="T602"/>
      <c r="U602"/>
      <c r="V602"/>
      <c r="W602"/>
      <c r="X602"/>
      <c r="Y602"/>
      <c r="Z602"/>
      <c r="AA602"/>
      <c r="AB602"/>
      <c r="AC602"/>
      <c r="AD602"/>
      <c r="AE602"/>
      <c r="AF602"/>
      <c r="AG602"/>
      <c r="AS602"/>
      <c r="AT602"/>
      <c r="BP602"/>
    </row>
    <row r="603" spans="1:68" s="7" customFormat="1">
      <c r="A603"/>
      <c r="B603"/>
      <c r="C603"/>
      <c r="D603"/>
      <c r="E603"/>
      <c r="F603"/>
      <c r="G603"/>
      <c r="H603"/>
      <c r="I603"/>
      <c r="J603"/>
      <c r="K603"/>
      <c r="L603"/>
      <c r="M603"/>
      <c r="N603"/>
      <c r="O603"/>
      <c r="P603"/>
      <c r="Q603"/>
      <c r="R603"/>
      <c r="S603"/>
      <c r="T603"/>
      <c r="U603"/>
      <c r="V603"/>
      <c r="W603"/>
      <c r="X603"/>
      <c r="Y603"/>
      <c r="Z603"/>
      <c r="AA603"/>
      <c r="AB603"/>
      <c r="AC603"/>
      <c r="AD603"/>
      <c r="AE603"/>
      <c r="AF603"/>
      <c r="AG603"/>
      <c r="AS603"/>
      <c r="AT603"/>
      <c r="BP603"/>
    </row>
    <row r="604" spans="1:68" s="7" customFormat="1">
      <c r="A604"/>
      <c r="B604"/>
      <c r="C604"/>
      <c r="D604"/>
      <c r="E604"/>
      <c r="F604"/>
      <c r="G604"/>
      <c r="H604"/>
      <c r="I604"/>
      <c r="J604"/>
      <c r="K604"/>
      <c r="L604"/>
      <c r="M604"/>
      <c r="N604"/>
      <c r="O604"/>
      <c r="P604"/>
      <c r="Q604"/>
      <c r="R604"/>
      <c r="S604"/>
      <c r="T604"/>
      <c r="U604"/>
      <c r="V604"/>
      <c r="W604"/>
      <c r="X604"/>
      <c r="Y604"/>
      <c r="Z604"/>
      <c r="AA604"/>
      <c r="AB604"/>
      <c r="AC604"/>
      <c r="AD604"/>
      <c r="AE604"/>
      <c r="AF604"/>
      <c r="AG604"/>
      <c r="AS604"/>
      <c r="AT604"/>
      <c r="BP604"/>
    </row>
    <row r="605" spans="1:68" s="7" customFormat="1">
      <c r="A605"/>
      <c r="B605"/>
      <c r="C605"/>
      <c r="D605"/>
      <c r="E605"/>
      <c r="F605"/>
      <c r="G605"/>
      <c r="H605"/>
      <c r="I605"/>
      <c r="J605"/>
      <c r="K605"/>
      <c r="L605"/>
      <c r="M605"/>
      <c r="N605"/>
      <c r="O605"/>
      <c r="P605"/>
      <c r="Q605"/>
      <c r="R605"/>
      <c r="S605"/>
      <c r="T605"/>
      <c r="U605"/>
      <c r="V605"/>
      <c r="W605"/>
      <c r="X605"/>
      <c r="Y605"/>
      <c r="Z605"/>
      <c r="AA605"/>
      <c r="AB605"/>
      <c r="AC605"/>
      <c r="AD605"/>
      <c r="AE605"/>
      <c r="AF605"/>
      <c r="AG605"/>
      <c r="AS605"/>
      <c r="AT605"/>
      <c r="BP605"/>
    </row>
    <row r="606" spans="1:68" s="7" customFormat="1">
      <c r="A606"/>
      <c r="B606"/>
      <c r="C606"/>
      <c r="D606"/>
      <c r="E606"/>
      <c r="F606"/>
      <c r="G606"/>
      <c r="H606"/>
      <c r="I606"/>
      <c r="J606"/>
      <c r="K606"/>
      <c r="L606"/>
      <c r="M606"/>
      <c r="N606"/>
      <c r="O606"/>
      <c r="P606"/>
      <c r="Q606"/>
      <c r="R606"/>
      <c r="S606"/>
      <c r="T606"/>
      <c r="U606"/>
      <c r="V606"/>
      <c r="W606"/>
      <c r="X606"/>
      <c r="Y606"/>
      <c r="Z606"/>
      <c r="AA606"/>
      <c r="AB606"/>
      <c r="AC606"/>
      <c r="AD606"/>
      <c r="AE606"/>
      <c r="AF606"/>
      <c r="AG606"/>
      <c r="AS606"/>
      <c r="AT606"/>
      <c r="BP606"/>
    </row>
    <row r="607" spans="1:68" s="7" customFormat="1">
      <c r="A607"/>
      <c r="B607"/>
      <c r="C607"/>
      <c r="D607"/>
      <c r="E607"/>
      <c r="F607"/>
      <c r="G607"/>
      <c r="H607"/>
      <c r="I607"/>
      <c r="J607"/>
      <c r="K607"/>
      <c r="L607"/>
      <c r="M607"/>
      <c r="N607"/>
      <c r="O607"/>
      <c r="P607"/>
      <c r="Q607"/>
      <c r="R607"/>
      <c r="S607"/>
      <c r="T607"/>
      <c r="U607"/>
      <c r="V607"/>
      <c r="W607"/>
      <c r="X607"/>
      <c r="Y607"/>
      <c r="Z607"/>
      <c r="AA607"/>
      <c r="AB607"/>
      <c r="AC607"/>
      <c r="AD607"/>
      <c r="AE607"/>
      <c r="AF607"/>
      <c r="AG607"/>
      <c r="AS607"/>
      <c r="AT607"/>
      <c r="BP607"/>
    </row>
    <row r="608" spans="1:68" s="7" customFormat="1">
      <c r="A608"/>
      <c r="B608"/>
      <c r="C608"/>
      <c r="D608"/>
      <c r="E608"/>
      <c r="F608"/>
      <c r="G608"/>
      <c r="H608"/>
      <c r="I608"/>
      <c r="J608"/>
      <c r="K608"/>
      <c r="L608"/>
      <c r="M608"/>
      <c r="N608"/>
      <c r="O608"/>
      <c r="P608"/>
      <c r="Q608"/>
      <c r="R608"/>
      <c r="S608"/>
      <c r="T608"/>
      <c r="U608"/>
      <c r="V608"/>
      <c r="W608"/>
      <c r="X608"/>
      <c r="Y608"/>
      <c r="Z608"/>
      <c r="AA608"/>
      <c r="AB608"/>
      <c r="AC608"/>
      <c r="AD608"/>
      <c r="AE608"/>
      <c r="AF608"/>
      <c r="AG608"/>
      <c r="AS608"/>
      <c r="AT608"/>
      <c r="BP608"/>
    </row>
    <row r="609" spans="1:68" s="7" customFormat="1">
      <c r="A609"/>
      <c r="B609"/>
      <c r="C609"/>
      <c r="D609"/>
      <c r="E609"/>
      <c r="F609"/>
      <c r="G609"/>
      <c r="H609"/>
      <c r="I609"/>
      <c r="J609"/>
      <c r="K609"/>
      <c r="L609"/>
      <c r="M609"/>
      <c r="N609"/>
      <c r="O609"/>
      <c r="P609"/>
      <c r="Q609"/>
      <c r="R609"/>
      <c r="S609"/>
      <c r="T609"/>
      <c r="U609"/>
      <c r="V609"/>
      <c r="W609"/>
      <c r="X609"/>
      <c r="Y609"/>
      <c r="Z609"/>
      <c r="AA609"/>
      <c r="AB609"/>
      <c r="AC609"/>
      <c r="AD609"/>
      <c r="AE609"/>
      <c r="AF609"/>
      <c r="AG609"/>
      <c r="AS609"/>
      <c r="AT609"/>
      <c r="BP609"/>
    </row>
    <row r="610" spans="1:68" s="7" customFormat="1">
      <c r="A610"/>
      <c r="B610"/>
      <c r="C610"/>
      <c r="D610"/>
      <c r="E610"/>
      <c r="F610"/>
      <c r="G610"/>
      <c r="H610"/>
      <c r="I610"/>
      <c r="J610"/>
      <c r="K610"/>
      <c r="L610"/>
      <c r="M610"/>
      <c r="N610"/>
      <c r="O610"/>
      <c r="P610"/>
      <c r="Q610"/>
      <c r="R610"/>
      <c r="S610"/>
      <c r="T610"/>
      <c r="U610"/>
      <c r="V610"/>
      <c r="W610"/>
      <c r="X610"/>
      <c r="Y610"/>
      <c r="Z610"/>
      <c r="AA610"/>
      <c r="AB610"/>
      <c r="AC610"/>
      <c r="AD610"/>
      <c r="AE610"/>
      <c r="AF610"/>
      <c r="AG610"/>
      <c r="AS610"/>
      <c r="AT610"/>
      <c r="BP610"/>
    </row>
    <row r="611" spans="1:68" s="7" customFormat="1">
      <c r="A611"/>
      <c r="B611"/>
      <c r="C611"/>
      <c r="D611"/>
      <c r="E611"/>
      <c r="F611"/>
      <c r="G611"/>
      <c r="H611"/>
      <c r="I611"/>
      <c r="J611"/>
      <c r="K611"/>
      <c r="L611"/>
      <c r="M611"/>
      <c r="N611"/>
      <c r="O611"/>
      <c r="P611"/>
      <c r="Q611"/>
      <c r="R611"/>
      <c r="S611"/>
      <c r="T611"/>
      <c r="U611"/>
      <c r="V611"/>
      <c r="W611"/>
      <c r="X611"/>
      <c r="Y611"/>
      <c r="Z611"/>
      <c r="AA611"/>
      <c r="AB611"/>
      <c r="AC611"/>
      <c r="AD611"/>
      <c r="AE611"/>
      <c r="AF611"/>
      <c r="AG611"/>
      <c r="AS611"/>
      <c r="AT611"/>
      <c r="BP611"/>
    </row>
    <row r="612" spans="1:68" s="7" customFormat="1">
      <c r="A612"/>
      <c r="B612"/>
      <c r="C612"/>
      <c r="D612"/>
      <c r="E612"/>
      <c r="F612"/>
      <c r="G612"/>
      <c r="H612"/>
      <c r="I612"/>
      <c r="J612"/>
      <c r="K612"/>
      <c r="L612"/>
      <c r="M612"/>
      <c r="N612"/>
      <c r="O612"/>
      <c r="P612"/>
      <c r="Q612"/>
      <c r="R612"/>
      <c r="S612"/>
      <c r="T612"/>
      <c r="U612"/>
      <c r="V612"/>
      <c r="W612"/>
      <c r="X612"/>
      <c r="Y612"/>
      <c r="Z612"/>
      <c r="AA612"/>
      <c r="AB612"/>
      <c r="AC612"/>
      <c r="AD612"/>
      <c r="AE612"/>
      <c r="AF612"/>
      <c r="AG612"/>
      <c r="AS612"/>
      <c r="AT612"/>
      <c r="BP612"/>
    </row>
    <row r="613" spans="1:68" s="7" customFormat="1">
      <c r="A613"/>
      <c r="B613"/>
      <c r="C613"/>
      <c r="D613"/>
      <c r="E613"/>
      <c r="F613"/>
      <c r="G613"/>
      <c r="H613"/>
      <c r="I613"/>
      <c r="J613"/>
      <c r="K613"/>
      <c r="L613"/>
      <c r="M613"/>
      <c r="N613"/>
      <c r="O613"/>
      <c r="P613"/>
      <c r="Q613"/>
      <c r="R613"/>
      <c r="S613"/>
      <c r="T613"/>
      <c r="U613"/>
      <c r="V613"/>
      <c r="W613"/>
      <c r="X613"/>
      <c r="Y613"/>
      <c r="Z613"/>
      <c r="AA613"/>
      <c r="AB613"/>
      <c r="AC613"/>
      <c r="AD613"/>
      <c r="AE613"/>
      <c r="AF613"/>
      <c r="AG613"/>
      <c r="AS613"/>
      <c r="AT613"/>
      <c r="BP613"/>
    </row>
    <row r="614" spans="1:68" s="7" customFormat="1">
      <c r="A614"/>
      <c r="B614"/>
      <c r="C614"/>
      <c r="D614"/>
      <c r="E614"/>
      <c r="F614"/>
      <c r="G614"/>
      <c r="H614"/>
      <c r="I614"/>
      <c r="J614"/>
      <c r="K614"/>
      <c r="L614"/>
      <c r="M614"/>
      <c r="N614"/>
      <c r="O614"/>
      <c r="P614"/>
      <c r="Q614"/>
      <c r="R614"/>
      <c r="S614"/>
      <c r="T614"/>
      <c r="U614"/>
      <c r="V614"/>
      <c r="W614"/>
      <c r="X614"/>
      <c r="Y614"/>
      <c r="Z614"/>
      <c r="AA614"/>
      <c r="AB614"/>
      <c r="AC614"/>
      <c r="AD614"/>
      <c r="AE614"/>
      <c r="AF614"/>
      <c r="AG614"/>
      <c r="AS614"/>
      <c r="AT614"/>
      <c r="BP614"/>
    </row>
    <row r="615" spans="1:68" s="7" customFormat="1">
      <c r="A615"/>
      <c r="B615"/>
      <c r="C615"/>
      <c r="D615"/>
      <c r="E615"/>
      <c r="F615"/>
      <c r="G615"/>
      <c r="H615"/>
      <c r="I615"/>
      <c r="J615"/>
      <c r="K615"/>
      <c r="L615"/>
      <c r="M615"/>
      <c r="N615"/>
      <c r="O615"/>
      <c r="P615"/>
      <c r="Q615"/>
      <c r="R615"/>
      <c r="S615"/>
      <c r="T615"/>
      <c r="U615"/>
      <c r="V615"/>
      <c r="W615"/>
      <c r="X615"/>
      <c r="Y615"/>
      <c r="Z615"/>
      <c r="AA615"/>
      <c r="AB615"/>
      <c r="AC615"/>
      <c r="AD615"/>
      <c r="AE615"/>
      <c r="AF615"/>
      <c r="AG615"/>
      <c r="AS615"/>
      <c r="AT615"/>
      <c r="BP615"/>
    </row>
    <row r="616" spans="1:68" s="7" customFormat="1">
      <c r="A616"/>
      <c r="B616"/>
      <c r="C616"/>
      <c r="D616"/>
      <c r="E616"/>
      <c r="F616"/>
      <c r="G616"/>
      <c r="H616"/>
      <c r="I616"/>
      <c r="J616"/>
      <c r="K616"/>
      <c r="L616"/>
      <c r="M616"/>
      <c r="N616"/>
      <c r="O616"/>
      <c r="P616"/>
      <c r="Q616"/>
      <c r="R616"/>
      <c r="S616"/>
      <c r="T616"/>
      <c r="U616"/>
      <c r="V616"/>
      <c r="W616"/>
      <c r="X616"/>
      <c r="Y616"/>
      <c r="Z616"/>
      <c r="AA616"/>
      <c r="AB616"/>
      <c r="AC616"/>
      <c r="AD616"/>
      <c r="AE616"/>
      <c r="AF616"/>
      <c r="AG616"/>
      <c r="AS616"/>
      <c r="AT616"/>
      <c r="BP616"/>
    </row>
    <row r="617" spans="1:68" s="7" customFormat="1">
      <c r="A617"/>
      <c r="B617"/>
      <c r="C617"/>
      <c r="D617"/>
      <c r="E617"/>
      <c r="F617"/>
      <c r="G617"/>
      <c r="H617"/>
      <c r="I617"/>
      <c r="J617"/>
      <c r="K617"/>
      <c r="L617"/>
      <c r="M617"/>
      <c r="N617"/>
      <c r="O617"/>
      <c r="P617"/>
      <c r="Q617"/>
      <c r="R617"/>
      <c r="S617"/>
      <c r="T617"/>
      <c r="U617"/>
      <c r="V617"/>
      <c r="W617"/>
      <c r="X617"/>
      <c r="Y617"/>
      <c r="Z617"/>
      <c r="AA617"/>
      <c r="AB617"/>
      <c r="AC617"/>
      <c r="AD617"/>
      <c r="AE617"/>
      <c r="AF617"/>
      <c r="AG617"/>
      <c r="AS617"/>
      <c r="AT617"/>
      <c r="BP617"/>
    </row>
    <row r="618" spans="1:68" s="7" customFormat="1">
      <c r="A618"/>
      <c r="B618"/>
      <c r="C618"/>
      <c r="D618"/>
      <c r="E618"/>
      <c r="F618"/>
      <c r="G618"/>
      <c r="H618"/>
      <c r="I618"/>
      <c r="J618"/>
      <c r="K618"/>
      <c r="L618"/>
      <c r="M618"/>
      <c r="N618"/>
      <c r="O618"/>
      <c r="P618"/>
      <c r="Q618"/>
      <c r="R618"/>
      <c r="S618"/>
      <c r="T618"/>
      <c r="U618"/>
      <c r="V618"/>
      <c r="W618"/>
      <c r="X618"/>
      <c r="Y618"/>
      <c r="Z618"/>
      <c r="AA618"/>
      <c r="AB618"/>
      <c r="AC618"/>
      <c r="AD618"/>
      <c r="AE618"/>
      <c r="AF618"/>
      <c r="AG618"/>
      <c r="AS618"/>
      <c r="AT618"/>
      <c r="BP618"/>
    </row>
    <row r="619" spans="1:68" s="7" customFormat="1">
      <c r="A619"/>
      <c r="B619"/>
      <c r="C619"/>
      <c r="D619"/>
      <c r="E619"/>
      <c r="F619"/>
      <c r="G619"/>
      <c r="H619"/>
      <c r="I619"/>
      <c r="J619"/>
      <c r="K619"/>
      <c r="L619"/>
      <c r="M619"/>
      <c r="N619"/>
      <c r="O619"/>
      <c r="P619"/>
      <c r="Q619"/>
      <c r="R619"/>
      <c r="S619"/>
      <c r="T619"/>
      <c r="U619"/>
      <c r="V619"/>
      <c r="W619"/>
      <c r="X619"/>
      <c r="Y619"/>
      <c r="Z619"/>
      <c r="AA619"/>
      <c r="AB619"/>
      <c r="AC619"/>
      <c r="AD619"/>
      <c r="AE619"/>
      <c r="AF619"/>
      <c r="AG619"/>
      <c r="AS619"/>
      <c r="AT619"/>
      <c r="BP619"/>
    </row>
    <row r="620" spans="1:68" s="7" customFormat="1">
      <c r="A620"/>
      <c r="B620"/>
      <c r="C620"/>
      <c r="D620"/>
      <c r="E620"/>
      <c r="F620"/>
      <c r="G620"/>
      <c r="H620"/>
      <c r="I620"/>
      <c r="J620"/>
      <c r="K620"/>
      <c r="L620"/>
      <c r="M620"/>
      <c r="N620"/>
      <c r="O620"/>
      <c r="P620"/>
      <c r="Q620"/>
      <c r="R620"/>
      <c r="S620"/>
      <c r="T620"/>
      <c r="U620"/>
      <c r="V620"/>
      <c r="W620"/>
      <c r="X620"/>
      <c r="Y620"/>
      <c r="Z620"/>
      <c r="AA620"/>
      <c r="AB620"/>
      <c r="AC620"/>
      <c r="AD620"/>
      <c r="AE620"/>
      <c r="AF620"/>
      <c r="AG620"/>
      <c r="AS620"/>
      <c r="AT620"/>
      <c r="BP620"/>
    </row>
    <row r="621" spans="1:68" s="7" customFormat="1">
      <c r="A621"/>
      <c r="B621"/>
      <c r="C621"/>
      <c r="D621"/>
      <c r="E621"/>
      <c r="F621"/>
      <c r="G621"/>
      <c r="H621"/>
      <c r="I621"/>
      <c r="J621"/>
      <c r="K621"/>
      <c r="L621"/>
      <c r="M621"/>
      <c r="N621"/>
      <c r="O621"/>
      <c r="P621"/>
      <c r="Q621"/>
      <c r="R621"/>
      <c r="S621"/>
      <c r="T621"/>
      <c r="U621"/>
      <c r="V621"/>
      <c r="W621"/>
      <c r="X621"/>
      <c r="Y621"/>
      <c r="Z621"/>
      <c r="AA621"/>
      <c r="AB621"/>
      <c r="AC621"/>
      <c r="AD621"/>
      <c r="AE621"/>
      <c r="AF621"/>
      <c r="AG621"/>
      <c r="AS621"/>
      <c r="AT621"/>
      <c r="BP621"/>
    </row>
    <row r="622" spans="1:68" s="7" customFormat="1">
      <c r="A622"/>
      <c r="B622"/>
      <c r="C622"/>
      <c r="D622"/>
      <c r="E622"/>
      <c r="F622"/>
      <c r="G622"/>
      <c r="H622"/>
      <c r="I622"/>
      <c r="J622"/>
      <c r="K622"/>
      <c r="L622"/>
      <c r="M622"/>
      <c r="N622"/>
      <c r="O622"/>
      <c r="P622"/>
      <c r="Q622"/>
      <c r="R622"/>
      <c r="S622"/>
      <c r="T622"/>
      <c r="U622"/>
      <c r="V622"/>
      <c r="W622"/>
      <c r="X622"/>
      <c r="Y622"/>
      <c r="Z622"/>
      <c r="AA622"/>
      <c r="AB622"/>
      <c r="AC622"/>
      <c r="AD622"/>
      <c r="AE622"/>
      <c r="AF622"/>
      <c r="AG622"/>
      <c r="AS622"/>
      <c r="AT622"/>
      <c r="BP622"/>
    </row>
    <row r="623" spans="1:68" s="7" customFormat="1">
      <c r="A623"/>
      <c r="B623"/>
      <c r="C623"/>
      <c r="D623"/>
      <c r="E623"/>
      <c r="F623"/>
      <c r="G623"/>
      <c r="H623"/>
      <c r="I623"/>
      <c r="J623"/>
      <c r="K623"/>
      <c r="L623"/>
      <c r="M623"/>
      <c r="N623"/>
      <c r="O623"/>
      <c r="P623"/>
      <c r="Q623"/>
      <c r="R623"/>
      <c r="S623"/>
      <c r="T623"/>
      <c r="U623"/>
      <c r="V623"/>
      <c r="W623"/>
      <c r="X623"/>
      <c r="Y623"/>
      <c r="Z623"/>
      <c r="AA623"/>
      <c r="AB623"/>
      <c r="AC623"/>
      <c r="AD623"/>
      <c r="AE623"/>
      <c r="AF623"/>
      <c r="AG623"/>
      <c r="AS623"/>
      <c r="AT623"/>
      <c r="BP623"/>
    </row>
    <row r="624" spans="1:68" s="7" customFormat="1">
      <c r="A624"/>
      <c r="B624"/>
      <c r="C624"/>
      <c r="D624"/>
      <c r="E624"/>
      <c r="F624"/>
      <c r="G624"/>
      <c r="H624"/>
      <c r="I624"/>
      <c r="J624"/>
      <c r="K624"/>
      <c r="L624"/>
      <c r="M624"/>
      <c r="N624"/>
      <c r="O624"/>
      <c r="P624"/>
      <c r="Q624"/>
      <c r="R624"/>
      <c r="S624"/>
      <c r="T624"/>
      <c r="U624"/>
      <c r="V624"/>
      <c r="W624"/>
      <c r="X624"/>
      <c r="Y624"/>
      <c r="Z624"/>
      <c r="AA624"/>
      <c r="AB624"/>
      <c r="AC624"/>
      <c r="AD624"/>
      <c r="AE624"/>
      <c r="AF624"/>
      <c r="AG624"/>
      <c r="AS624"/>
      <c r="AT624"/>
      <c r="BP624"/>
    </row>
    <row r="625" spans="1:68" s="7" customFormat="1">
      <c r="A625"/>
      <c r="B625"/>
      <c r="C625"/>
      <c r="D625"/>
      <c r="E625"/>
      <c r="F625"/>
      <c r="G625"/>
      <c r="H625"/>
      <c r="I625"/>
      <c r="J625"/>
      <c r="K625"/>
      <c r="L625"/>
      <c r="M625"/>
      <c r="N625"/>
      <c r="O625"/>
      <c r="P625"/>
      <c r="Q625"/>
      <c r="R625"/>
      <c r="S625"/>
      <c r="T625"/>
      <c r="U625"/>
      <c r="V625"/>
      <c r="W625"/>
      <c r="X625"/>
      <c r="Y625"/>
      <c r="Z625"/>
      <c r="AA625"/>
      <c r="AB625"/>
      <c r="AC625"/>
      <c r="AD625"/>
      <c r="AE625"/>
      <c r="AF625"/>
      <c r="AG625"/>
      <c r="AS625"/>
      <c r="AT625"/>
      <c r="BP625"/>
    </row>
    <row r="626" spans="1:68" s="7" customFormat="1">
      <c r="A626"/>
      <c r="B626"/>
      <c r="C626"/>
      <c r="D626"/>
      <c r="E626"/>
      <c r="F626"/>
      <c r="G626"/>
      <c r="H626"/>
      <c r="I626"/>
      <c r="J626"/>
      <c r="K626"/>
      <c r="L626"/>
      <c r="M626"/>
      <c r="N626"/>
      <c r="O626"/>
      <c r="P626"/>
      <c r="Q626"/>
      <c r="R626"/>
      <c r="S626"/>
      <c r="T626"/>
      <c r="U626"/>
      <c r="V626"/>
      <c r="W626"/>
      <c r="X626"/>
      <c r="Y626"/>
      <c r="Z626"/>
      <c r="AA626"/>
      <c r="AB626"/>
      <c r="AC626"/>
      <c r="AD626"/>
      <c r="AE626"/>
      <c r="AF626"/>
      <c r="AG626"/>
      <c r="AS626"/>
      <c r="AT626"/>
      <c r="BP626"/>
    </row>
    <row r="627" spans="1:68" s="7" customFormat="1">
      <c r="A627"/>
      <c r="B627"/>
      <c r="C627"/>
      <c r="D627"/>
      <c r="E627"/>
      <c r="F627"/>
      <c r="G627"/>
      <c r="H627"/>
      <c r="I627"/>
      <c r="J627"/>
      <c r="K627"/>
      <c r="L627"/>
      <c r="M627"/>
      <c r="N627"/>
      <c r="O627"/>
      <c r="P627"/>
      <c r="Q627"/>
      <c r="R627"/>
      <c r="S627"/>
      <c r="T627"/>
      <c r="U627"/>
      <c r="V627"/>
      <c r="W627"/>
      <c r="X627"/>
      <c r="Y627"/>
      <c r="Z627"/>
      <c r="AA627"/>
      <c r="AB627"/>
      <c r="AC627"/>
      <c r="AD627"/>
      <c r="AE627"/>
      <c r="AF627"/>
      <c r="AG627"/>
      <c r="AS627"/>
      <c r="AT627"/>
      <c r="BP627"/>
    </row>
    <row r="628" spans="1:68" s="7" customFormat="1">
      <c r="A628"/>
      <c r="B628"/>
      <c r="C628"/>
      <c r="D628"/>
      <c r="E628"/>
      <c r="F628"/>
      <c r="G628"/>
      <c r="H628"/>
      <c r="I628"/>
      <c r="J628"/>
      <c r="K628"/>
      <c r="L628"/>
      <c r="M628"/>
      <c r="N628"/>
      <c r="O628"/>
      <c r="P628"/>
      <c r="Q628"/>
      <c r="R628"/>
      <c r="S628"/>
      <c r="T628"/>
      <c r="U628"/>
      <c r="V628"/>
      <c r="W628"/>
      <c r="X628"/>
      <c r="Y628"/>
      <c r="Z628"/>
      <c r="AA628"/>
      <c r="AB628"/>
      <c r="AC628"/>
      <c r="AD628"/>
      <c r="AE628"/>
      <c r="AF628"/>
      <c r="AG628"/>
      <c r="AS628"/>
      <c r="AT628"/>
      <c r="BP628"/>
    </row>
    <row r="629" spans="1:68" s="7" customFormat="1">
      <c r="A629"/>
      <c r="B629"/>
      <c r="C629"/>
      <c r="D629"/>
      <c r="E629"/>
      <c r="F629"/>
      <c r="G629"/>
      <c r="H629"/>
      <c r="I629"/>
      <c r="J629"/>
      <c r="K629"/>
      <c r="L629"/>
      <c r="M629"/>
      <c r="N629"/>
      <c r="O629"/>
      <c r="P629"/>
      <c r="Q629"/>
      <c r="R629"/>
      <c r="S629"/>
      <c r="T629"/>
      <c r="U629"/>
      <c r="V629"/>
      <c r="W629"/>
      <c r="X629"/>
      <c r="Y629"/>
      <c r="Z629"/>
      <c r="AA629"/>
      <c r="AB629"/>
      <c r="AC629"/>
      <c r="AD629"/>
      <c r="AE629"/>
      <c r="AF629"/>
      <c r="AG629"/>
      <c r="AS629"/>
      <c r="AT629"/>
      <c r="BP629"/>
    </row>
    <row r="630" spans="1:68" s="7" customFormat="1">
      <c r="A630"/>
      <c r="B630"/>
      <c r="C630"/>
      <c r="D630"/>
      <c r="E630"/>
      <c r="F630"/>
      <c r="G630"/>
      <c r="H630"/>
      <c r="I630"/>
      <c r="J630"/>
      <c r="K630"/>
      <c r="L630"/>
      <c r="M630"/>
      <c r="N630"/>
      <c r="O630"/>
      <c r="P630"/>
      <c r="Q630"/>
      <c r="R630"/>
      <c r="S630"/>
      <c r="T630"/>
      <c r="U630"/>
      <c r="V630"/>
      <c r="W630"/>
      <c r="X630"/>
      <c r="Y630"/>
      <c r="Z630"/>
      <c r="AA630"/>
      <c r="AB630"/>
      <c r="AC630"/>
      <c r="AD630"/>
      <c r="AE630"/>
      <c r="AF630"/>
      <c r="AG630"/>
      <c r="AS630"/>
      <c r="AT630"/>
      <c r="BP630"/>
    </row>
    <row r="631" spans="1:68" s="7" customFormat="1">
      <c r="A631"/>
      <c r="B631"/>
      <c r="C631"/>
      <c r="D631"/>
      <c r="E631"/>
      <c r="F631"/>
      <c r="G631"/>
      <c r="H631"/>
      <c r="I631"/>
      <c r="J631"/>
      <c r="K631"/>
      <c r="L631"/>
      <c r="M631"/>
      <c r="N631"/>
      <c r="O631"/>
      <c r="P631"/>
      <c r="Q631"/>
      <c r="R631"/>
      <c r="S631"/>
      <c r="T631"/>
      <c r="U631"/>
      <c r="V631"/>
      <c r="W631"/>
      <c r="X631"/>
      <c r="Y631"/>
      <c r="Z631"/>
      <c r="AA631"/>
      <c r="AB631"/>
      <c r="AC631"/>
      <c r="AD631"/>
      <c r="AE631"/>
      <c r="AF631"/>
      <c r="AG631"/>
      <c r="AS631"/>
      <c r="AT631"/>
      <c r="BP631"/>
    </row>
    <row r="632" spans="1:68" s="7" customFormat="1">
      <c r="A632"/>
      <c r="B632"/>
      <c r="C632"/>
      <c r="D632"/>
      <c r="E632"/>
      <c r="F632"/>
      <c r="G632"/>
      <c r="H632"/>
      <c r="I632"/>
      <c r="J632"/>
      <c r="K632"/>
      <c r="L632"/>
      <c r="M632"/>
      <c r="N632"/>
      <c r="O632"/>
      <c r="P632"/>
      <c r="Q632"/>
      <c r="R632"/>
      <c r="S632"/>
      <c r="T632"/>
      <c r="U632"/>
      <c r="V632"/>
      <c r="W632"/>
      <c r="X632"/>
      <c r="Y632"/>
      <c r="Z632"/>
      <c r="AA632"/>
      <c r="AB632"/>
      <c r="AC632"/>
      <c r="AD632"/>
      <c r="AE632"/>
      <c r="AF632"/>
      <c r="AG632"/>
      <c r="AS632"/>
      <c r="AT632"/>
      <c r="BP632"/>
    </row>
    <row r="633" spans="1:68" s="7" customFormat="1">
      <c r="A633"/>
      <c r="B633"/>
      <c r="C633"/>
      <c r="D633"/>
      <c r="E633"/>
      <c r="F633"/>
      <c r="G633"/>
      <c r="H633"/>
      <c r="I633"/>
      <c r="J633"/>
      <c r="K633"/>
      <c r="L633"/>
      <c r="M633"/>
      <c r="N633"/>
      <c r="O633"/>
      <c r="P633"/>
      <c r="Q633"/>
      <c r="R633"/>
      <c r="S633"/>
      <c r="T633"/>
      <c r="U633"/>
      <c r="V633"/>
      <c r="W633"/>
      <c r="X633"/>
      <c r="Y633"/>
      <c r="Z633"/>
      <c r="AA633"/>
      <c r="AB633"/>
      <c r="AC633"/>
      <c r="AD633"/>
      <c r="AE633"/>
      <c r="AF633"/>
      <c r="AG633"/>
      <c r="AS633"/>
      <c r="AT633"/>
      <c r="BP633"/>
    </row>
    <row r="634" spans="1:68" s="7" customFormat="1">
      <c r="A634"/>
      <c r="B634"/>
      <c r="C634"/>
      <c r="D634"/>
      <c r="E634"/>
      <c r="F634"/>
      <c r="G634"/>
      <c r="H634"/>
      <c r="I634"/>
      <c r="J634"/>
      <c r="K634"/>
      <c r="L634"/>
      <c r="M634"/>
      <c r="N634"/>
      <c r="O634"/>
      <c r="P634"/>
      <c r="Q634"/>
      <c r="R634"/>
      <c r="S634"/>
      <c r="T634"/>
      <c r="U634"/>
      <c r="V634"/>
      <c r="W634"/>
      <c r="X634"/>
      <c r="Y634"/>
      <c r="Z634"/>
      <c r="AA634"/>
      <c r="AB634"/>
      <c r="AC634"/>
      <c r="AD634"/>
      <c r="AE634"/>
      <c r="AF634"/>
      <c r="AG634"/>
      <c r="AS634"/>
      <c r="AT634"/>
      <c r="BP634"/>
    </row>
    <row r="635" spans="1:68" s="7" customFormat="1">
      <c r="A635"/>
      <c r="B635"/>
      <c r="C635"/>
      <c r="D635"/>
      <c r="E635"/>
      <c r="F635"/>
      <c r="G635"/>
      <c r="H635"/>
      <c r="I635"/>
      <c r="J635"/>
      <c r="K635"/>
      <c r="L635"/>
      <c r="M635"/>
      <c r="N635"/>
      <c r="O635"/>
      <c r="P635"/>
      <c r="Q635"/>
      <c r="R635"/>
      <c r="S635"/>
      <c r="T635"/>
      <c r="U635"/>
      <c r="V635"/>
      <c r="W635"/>
      <c r="X635"/>
      <c r="Y635"/>
      <c r="Z635"/>
      <c r="AA635"/>
      <c r="AB635"/>
      <c r="AC635"/>
      <c r="AD635"/>
      <c r="AE635"/>
      <c r="AF635"/>
      <c r="AG635"/>
      <c r="AS635"/>
      <c r="AT635"/>
      <c r="BP635"/>
    </row>
    <row r="636" spans="1:68" s="7" customFormat="1">
      <c r="A636"/>
      <c r="B636"/>
      <c r="C636"/>
      <c r="D636"/>
      <c r="E636"/>
      <c r="F636"/>
      <c r="G636"/>
      <c r="H636"/>
      <c r="I636"/>
      <c r="J636"/>
      <c r="K636"/>
      <c r="L636"/>
      <c r="M636"/>
      <c r="N636"/>
      <c r="O636"/>
      <c r="P636"/>
      <c r="Q636"/>
      <c r="R636"/>
      <c r="S636"/>
      <c r="T636"/>
      <c r="U636"/>
      <c r="V636"/>
      <c r="W636"/>
      <c r="X636"/>
      <c r="Y636"/>
      <c r="Z636"/>
      <c r="AA636"/>
      <c r="AB636"/>
      <c r="AC636"/>
      <c r="AD636"/>
      <c r="AE636"/>
      <c r="AF636"/>
      <c r="AG636"/>
      <c r="AS636"/>
      <c r="AT636"/>
      <c r="BP636"/>
    </row>
    <row r="637" spans="1:68" s="7" customFormat="1">
      <c r="A637"/>
      <c r="B637"/>
      <c r="C637"/>
      <c r="D637"/>
      <c r="E637"/>
      <c r="F637"/>
      <c r="G637"/>
      <c r="H637"/>
      <c r="I637"/>
      <c r="J637"/>
      <c r="K637"/>
      <c r="L637"/>
      <c r="M637"/>
      <c r="N637"/>
      <c r="O637"/>
      <c r="P637"/>
      <c r="Q637"/>
      <c r="R637"/>
      <c r="S637"/>
      <c r="T637"/>
      <c r="U637"/>
      <c r="V637"/>
      <c r="W637"/>
      <c r="X637"/>
      <c r="Y637"/>
      <c r="Z637"/>
      <c r="AA637"/>
      <c r="AB637"/>
      <c r="AC637"/>
      <c r="AD637"/>
      <c r="AE637"/>
      <c r="AF637"/>
      <c r="AG637"/>
      <c r="AS637"/>
      <c r="AT637"/>
      <c r="BP637"/>
    </row>
    <row r="638" spans="1:68" s="7" customFormat="1">
      <c r="A638"/>
      <c r="B638"/>
      <c r="C638"/>
      <c r="D638"/>
      <c r="E638"/>
      <c r="F638"/>
      <c r="G638"/>
      <c r="H638"/>
      <c r="I638"/>
      <c r="J638"/>
      <c r="K638"/>
      <c r="L638"/>
      <c r="M638"/>
      <c r="N638"/>
      <c r="O638"/>
      <c r="P638"/>
      <c r="Q638"/>
      <c r="R638"/>
      <c r="S638"/>
      <c r="T638"/>
      <c r="U638"/>
      <c r="V638"/>
      <c r="W638"/>
      <c r="X638"/>
      <c r="Y638"/>
      <c r="Z638"/>
      <c r="AA638"/>
      <c r="AB638"/>
      <c r="AC638"/>
      <c r="AD638"/>
      <c r="AE638"/>
      <c r="AF638"/>
      <c r="AG638"/>
      <c r="AS638"/>
      <c r="AT638"/>
      <c r="BP638"/>
    </row>
    <row r="639" spans="1:68" s="7" customFormat="1">
      <c r="A639"/>
      <c r="B639"/>
      <c r="C639"/>
      <c r="D639"/>
      <c r="E639"/>
      <c r="F639"/>
      <c r="G639"/>
      <c r="H639"/>
      <c r="I639"/>
      <c r="J639"/>
      <c r="K639"/>
      <c r="L639"/>
      <c r="M639"/>
      <c r="N639"/>
      <c r="O639"/>
      <c r="P639"/>
      <c r="Q639"/>
      <c r="R639"/>
      <c r="S639"/>
      <c r="T639"/>
      <c r="U639"/>
      <c r="V639"/>
      <c r="W639"/>
      <c r="X639"/>
      <c r="Y639"/>
      <c r="Z639"/>
      <c r="AA639"/>
      <c r="AB639"/>
      <c r="AC639"/>
      <c r="AD639"/>
      <c r="AE639"/>
      <c r="AF639"/>
      <c r="AG639"/>
      <c r="AS639"/>
      <c r="AT639"/>
      <c r="BP639"/>
    </row>
    <row r="640" spans="1:68" s="7" customFormat="1">
      <c r="A640"/>
      <c r="B640"/>
      <c r="C640"/>
      <c r="D640"/>
      <c r="E640"/>
      <c r="F640"/>
      <c r="G640"/>
      <c r="H640"/>
      <c r="I640"/>
      <c r="J640"/>
      <c r="K640"/>
      <c r="L640"/>
      <c r="M640"/>
      <c r="N640"/>
      <c r="O640"/>
      <c r="P640"/>
      <c r="Q640"/>
      <c r="R640"/>
      <c r="S640"/>
      <c r="T640"/>
      <c r="U640"/>
      <c r="V640"/>
      <c r="W640"/>
      <c r="X640"/>
      <c r="Y640"/>
      <c r="Z640"/>
      <c r="AA640"/>
      <c r="AB640"/>
      <c r="AC640"/>
      <c r="AD640"/>
      <c r="AE640"/>
      <c r="AF640"/>
      <c r="AG640"/>
      <c r="AS640"/>
      <c r="AT640"/>
      <c r="BP640"/>
    </row>
    <row r="641" spans="1:68" s="7" customFormat="1">
      <c r="A641"/>
      <c r="B641"/>
      <c r="C641"/>
      <c r="D641"/>
      <c r="E641"/>
      <c r="F641"/>
      <c r="G641"/>
      <c r="H641"/>
      <c r="I641"/>
      <c r="J641"/>
      <c r="K641"/>
      <c r="L641"/>
      <c r="M641"/>
      <c r="N641"/>
      <c r="O641"/>
      <c r="P641"/>
      <c r="Q641"/>
      <c r="R641"/>
      <c r="S641"/>
      <c r="T641"/>
      <c r="U641"/>
      <c r="V641"/>
      <c r="W641"/>
      <c r="X641"/>
      <c r="Y641"/>
      <c r="Z641"/>
      <c r="AA641"/>
      <c r="AB641"/>
      <c r="AC641"/>
      <c r="AD641"/>
      <c r="AE641"/>
      <c r="AF641"/>
      <c r="AG641"/>
      <c r="AS641"/>
      <c r="AT641"/>
      <c r="BP641"/>
    </row>
    <row r="642" spans="1:68" s="7" customFormat="1">
      <c r="A642"/>
      <c r="B642"/>
      <c r="C642"/>
      <c r="D642"/>
      <c r="E642"/>
      <c r="F642"/>
      <c r="G642"/>
      <c r="H642"/>
      <c r="I642"/>
      <c r="J642"/>
      <c r="K642"/>
      <c r="L642"/>
      <c r="M642"/>
      <c r="N642"/>
      <c r="O642"/>
      <c r="P642"/>
      <c r="Q642"/>
      <c r="R642"/>
      <c r="S642"/>
      <c r="T642"/>
      <c r="U642"/>
      <c r="V642"/>
      <c r="W642"/>
      <c r="X642"/>
      <c r="Y642"/>
      <c r="Z642"/>
      <c r="AA642"/>
      <c r="AB642"/>
      <c r="AC642"/>
      <c r="AD642"/>
      <c r="AE642"/>
      <c r="AF642"/>
      <c r="AG642"/>
      <c r="AS642"/>
      <c r="AT642"/>
      <c r="BP642"/>
    </row>
    <row r="643" spans="1:68" s="7" customFormat="1">
      <c r="A643"/>
      <c r="B643"/>
      <c r="C643"/>
      <c r="D643"/>
      <c r="E643"/>
      <c r="F643"/>
      <c r="G643"/>
      <c r="H643"/>
      <c r="I643"/>
      <c r="J643"/>
      <c r="K643"/>
      <c r="L643"/>
      <c r="M643"/>
      <c r="N643"/>
      <c r="O643"/>
      <c r="P643"/>
      <c r="Q643"/>
      <c r="R643"/>
      <c r="S643"/>
      <c r="T643"/>
      <c r="U643"/>
      <c r="V643"/>
      <c r="W643"/>
      <c r="X643"/>
      <c r="Y643"/>
      <c r="Z643"/>
      <c r="AA643"/>
      <c r="AB643"/>
      <c r="AC643"/>
      <c r="AD643"/>
      <c r="AE643"/>
      <c r="AF643"/>
      <c r="AG643"/>
      <c r="AS643"/>
      <c r="AT643"/>
      <c r="BP643"/>
    </row>
    <row r="644" spans="1:68" s="7" customFormat="1">
      <c r="A644"/>
      <c r="B644"/>
      <c r="C644"/>
      <c r="D644"/>
      <c r="E644"/>
      <c r="F644"/>
      <c r="G644"/>
      <c r="H644"/>
      <c r="I644"/>
      <c r="J644"/>
      <c r="K644"/>
      <c r="L644"/>
      <c r="M644"/>
      <c r="N644"/>
      <c r="O644"/>
      <c r="P644"/>
      <c r="Q644"/>
      <c r="R644"/>
      <c r="S644"/>
      <c r="T644"/>
      <c r="U644"/>
      <c r="V644"/>
      <c r="W644"/>
      <c r="X644"/>
      <c r="Y644"/>
      <c r="Z644"/>
      <c r="AA644"/>
      <c r="AB644"/>
      <c r="AC644"/>
      <c r="AD644"/>
      <c r="AE644"/>
      <c r="AF644"/>
      <c r="AG644"/>
      <c r="AS644"/>
      <c r="AT644"/>
      <c r="BP644"/>
    </row>
    <row r="645" spans="1:68" s="7" customFormat="1">
      <c r="A645"/>
      <c r="B645"/>
      <c r="C645"/>
      <c r="D645"/>
      <c r="E645"/>
      <c r="F645"/>
      <c r="G645"/>
      <c r="H645"/>
      <c r="I645"/>
      <c r="J645"/>
      <c r="K645"/>
      <c r="L645"/>
      <c r="M645"/>
      <c r="N645"/>
      <c r="O645"/>
      <c r="P645"/>
      <c r="Q645"/>
      <c r="R645"/>
      <c r="S645"/>
      <c r="T645"/>
      <c r="U645"/>
      <c r="V645"/>
      <c r="W645"/>
      <c r="X645"/>
      <c r="Y645"/>
      <c r="Z645"/>
      <c r="AA645"/>
      <c r="AB645"/>
      <c r="AC645"/>
      <c r="AD645"/>
      <c r="AE645"/>
      <c r="AF645"/>
      <c r="AG645"/>
      <c r="AS645"/>
      <c r="AT645"/>
      <c r="BP645"/>
    </row>
    <row r="646" spans="1:68" s="7" customFormat="1">
      <c r="A646"/>
      <c r="B646"/>
      <c r="C646"/>
      <c r="D646"/>
      <c r="E646"/>
      <c r="F646"/>
      <c r="G646"/>
      <c r="H646"/>
      <c r="I646"/>
      <c r="J646"/>
      <c r="K646"/>
      <c r="L646"/>
      <c r="M646"/>
      <c r="N646"/>
      <c r="O646"/>
      <c r="P646"/>
      <c r="Q646"/>
      <c r="R646"/>
      <c r="S646"/>
      <c r="T646"/>
      <c r="U646"/>
      <c r="V646"/>
      <c r="W646"/>
      <c r="X646"/>
      <c r="Y646"/>
      <c r="Z646"/>
      <c r="AA646"/>
      <c r="AB646"/>
      <c r="AC646"/>
      <c r="AD646"/>
      <c r="AE646"/>
      <c r="AF646"/>
      <c r="AG646"/>
      <c r="AS646"/>
      <c r="AT646"/>
      <c r="BP646"/>
    </row>
    <row r="647" spans="1:68" s="7" customFormat="1">
      <c r="A647"/>
      <c r="B647"/>
      <c r="C647"/>
      <c r="D647"/>
      <c r="E647"/>
      <c r="F647"/>
      <c r="G647"/>
      <c r="H647"/>
      <c r="I647"/>
      <c r="J647"/>
      <c r="K647"/>
      <c r="L647"/>
      <c r="M647"/>
      <c r="N647"/>
      <c r="O647"/>
      <c r="P647"/>
      <c r="Q647"/>
      <c r="R647"/>
      <c r="S647"/>
      <c r="T647"/>
      <c r="U647"/>
      <c r="V647"/>
      <c r="W647"/>
      <c r="X647"/>
      <c r="Y647"/>
      <c r="Z647"/>
      <c r="AA647"/>
      <c r="AB647"/>
      <c r="AC647"/>
      <c r="AD647"/>
      <c r="AE647"/>
      <c r="AF647"/>
      <c r="AG647"/>
      <c r="AS647"/>
      <c r="AT647"/>
      <c r="BP647"/>
    </row>
    <row r="648" spans="1:68" s="7" customFormat="1">
      <c r="A648"/>
      <c r="B648"/>
      <c r="C648"/>
      <c r="D648"/>
      <c r="E648"/>
      <c r="F648"/>
      <c r="G648"/>
      <c r="H648"/>
      <c r="I648"/>
      <c r="J648"/>
      <c r="K648"/>
      <c r="L648"/>
      <c r="M648"/>
      <c r="N648"/>
      <c r="O648"/>
      <c r="P648"/>
      <c r="Q648"/>
      <c r="R648"/>
      <c r="S648"/>
      <c r="T648"/>
      <c r="U648"/>
      <c r="V648"/>
      <c r="W648"/>
      <c r="X648"/>
      <c r="Y648"/>
      <c r="Z648"/>
      <c r="AA648"/>
      <c r="AB648"/>
      <c r="AC648"/>
      <c r="AD648"/>
      <c r="AE648"/>
      <c r="AF648"/>
      <c r="AG648"/>
      <c r="AS648"/>
      <c r="AT648"/>
      <c r="BP648"/>
    </row>
    <row r="649" spans="1:68" s="7" customFormat="1">
      <c r="A649"/>
      <c r="B649"/>
      <c r="C649"/>
      <c r="D649"/>
      <c r="E649"/>
      <c r="F649"/>
      <c r="G649"/>
      <c r="H649"/>
      <c r="I649"/>
      <c r="J649"/>
      <c r="K649"/>
      <c r="L649"/>
      <c r="M649"/>
      <c r="N649"/>
      <c r="O649"/>
      <c r="P649"/>
      <c r="Q649"/>
      <c r="R649"/>
      <c r="S649"/>
      <c r="T649"/>
      <c r="U649"/>
      <c r="V649"/>
      <c r="W649"/>
      <c r="X649"/>
      <c r="Y649"/>
      <c r="Z649"/>
      <c r="AA649"/>
      <c r="AB649"/>
      <c r="AC649"/>
      <c r="AD649"/>
      <c r="AE649"/>
      <c r="AF649"/>
      <c r="AG649"/>
      <c r="AS649"/>
      <c r="AT649"/>
      <c r="BP649"/>
    </row>
    <row r="650" spans="1:68" s="7" customFormat="1">
      <c r="A650"/>
      <c r="B650"/>
      <c r="C650"/>
      <c r="D650"/>
      <c r="E650"/>
      <c r="F650"/>
      <c r="G650"/>
      <c r="H650"/>
      <c r="I650"/>
      <c r="J650"/>
      <c r="K650"/>
      <c r="L650"/>
      <c r="M650"/>
      <c r="N650"/>
      <c r="O650"/>
      <c r="P650"/>
      <c r="Q650"/>
      <c r="R650"/>
      <c r="S650"/>
      <c r="T650"/>
      <c r="U650"/>
      <c r="V650"/>
      <c r="W650"/>
      <c r="X650"/>
      <c r="Y650"/>
      <c r="Z650"/>
      <c r="AA650"/>
      <c r="AB650"/>
      <c r="AC650"/>
      <c r="AD650"/>
      <c r="AE650"/>
      <c r="AF650"/>
      <c r="AG650"/>
      <c r="AS650"/>
      <c r="AT650"/>
      <c r="BP650"/>
    </row>
    <row r="651" spans="1:68" s="7" customFormat="1">
      <c r="A651"/>
      <c r="B651"/>
      <c r="C651"/>
      <c r="D651"/>
      <c r="E651"/>
      <c r="F651"/>
      <c r="G651"/>
      <c r="H651"/>
      <c r="I651"/>
      <c r="J651"/>
      <c r="K651"/>
      <c r="L651"/>
      <c r="M651"/>
      <c r="N651"/>
      <c r="O651"/>
      <c r="P651"/>
      <c r="Q651"/>
      <c r="R651"/>
      <c r="S651"/>
      <c r="T651"/>
      <c r="U651"/>
      <c r="V651"/>
      <c r="W651"/>
      <c r="X651"/>
      <c r="Y651"/>
      <c r="Z651"/>
      <c r="AA651"/>
      <c r="AB651"/>
      <c r="AC651"/>
      <c r="AD651"/>
      <c r="AE651"/>
      <c r="AF651"/>
      <c r="AG651"/>
      <c r="AS651"/>
      <c r="AT651"/>
      <c r="BP651"/>
    </row>
    <row r="652" spans="1:68" s="7" customFormat="1">
      <c r="A652"/>
      <c r="B652"/>
      <c r="C652"/>
      <c r="D652"/>
      <c r="E652"/>
      <c r="F652"/>
      <c r="G652"/>
      <c r="H652"/>
      <c r="I652"/>
      <c r="J652"/>
      <c r="K652"/>
      <c r="L652"/>
      <c r="M652"/>
      <c r="N652"/>
      <c r="O652"/>
      <c r="P652"/>
      <c r="Q652"/>
      <c r="R652"/>
      <c r="S652"/>
      <c r="T652"/>
      <c r="U652"/>
      <c r="V652"/>
      <c r="W652"/>
      <c r="X652"/>
      <c r="Y652"/>
      <c r="Z652"/>
      <c r="AA652"/>
      <c r="AB652"/>
      <c r="AC652"/>
      <c r="AD652"/>
      <c r="AE652"/>
      <c r="AF652"/>
      <c r="AG652"/>
      <c r="AS652"/>
      <c r="AT652"/>
      <c r="BP652"/>
    </row>
    <row r="653" spans="1:68" s="7" customFormat="1">
      <c r="A653"/>
      <c r="B653"/>
      <c r="C653"/>
      <c r="D653"/>
      <c r="E653"/>
      <c r="F653"/>
      <c r="G653"/>
      <c r="H653"/>
      <c r="I653"/>
      <c r="J653"/>
      <c r="K653"/>
      <c r="L653"/>
      <c r="M653"/>
      <c r="N653"/>
      <c r="O653"/>
      <c r="P653"/>
      <c r="Q653"/>
      <c r="R653"/>
      <c r="S653"/>
      <c r="T653"/>
      <c r="U653"/>
      <c r="V653"/>
      <c r="W653"/>
      <c r="X653"/>
      <c r="Y653"/>
      <c r="Z653"/>
      <c r="AA653"/>
      <c r="AB653"/>
      <c r="AC653"/>
      <c r="AD653"/>
      <c r="AE653"/>
      <c r="AF653"/>
      <c r="AG653"/>
      <c r="AS653"/>
      <c r="AT653"/>
      <c r="BP653"/>
    </row>
    <row r="654" spans="1:68" s="7" customFormat="1">
      <c r="A654"/>
      <c r="B654"/>
      <c r="C654"/>
      <c r="D654"/>
      <c r="E654"/>
      <c r="F654"/>
      <c r="G654"/>
      <c r="H654"/>
      <c r="I654"/>
      <c r="J654"/>
      <c r="K654"/>
      <c r="L654"/>
      <c r="M654"/>
      <c r="N654"/>
      <c r="O654"/>
      <c r="P654"/>
      <c r="Q654"/>
      <c r="R654"/>
      <c r="S654"/>
      <c r="T654"/>
      <c r="U654"/>
      <c r="V654"/>
      <c r="W654"/>
      <c r="X654"/>
      <c r="Y654"/>
      <c r="Z654"/>
      <c r="AA654"/>
      <c r="AB654"/>
      <c r="AC654"/>
      <c r="AD654"/>
      <c r="AE654"/>
      <c r="AF654"/>
      <c r="AG654"/>
      <c r="AS654"/>
      <c r="AT654"/>
      <c r="BP654"/>
    </row>
    <row r="655" spans="1:68" s="7" customFormat="1">
      <c r="A655"/>
      <c r="B655"/>
      <c r="C655"/>
      <c r="D655"/>
      <c r="E655"/>
      <c r="F655"/>
      <c r="G655"/>
      <c r="H655"/>
      <c r="I655"/>
      <c r="J655"/>
      <c r="K655"/>
      <c r="L655"/>
      <c r="M655"/>
      <c r="N655"/>
      <c r="O655"/>
      <c r="P655"/>
      <c r="Q655"/>
      <c r="R655"/>
      <c r="S655"/>
      <c r="T655"/>
      <c r="U655"/>
      <c r="V655"/>
      <c r="W655"/>
      <c r="X655"/>
      <c r="Y655"/>
      <c r="Z655"/>
      <c r="AA655"/>
      <c r="AB655"/>
      <c r="AC655"/>
      <c r="AD655"/>
      <c r="AE655"/>
      <c r="AF655"/>
      <c r="AG655"/>
      <c r="AS655"/>
      <c r="AT655"/>
      <c r="BP655"/>
    </row>
    <row r="656" spans="1:68" s="7" customFormat="1">
      <c r="A656"/>
      <c r="B656"/>
      <c r="C656"/>
      <c r="D656"/>
      <c r="E656"/>
      <c r="F656"/>
      <c r="G656"/>
      <c r="H656"/>
      <c r="I656"/>
      <c r="J656"/>
      <c r="K656"/>
      <c r="L656"/>
      <c r="M656"/>
      <c r="N656"/>
      <c r="O656"/>
      <c r="P656"/>
      <c r="Q656"/>
      <c r="R656"/>
      <c r="S656"/>
      <c r="T656"/>
      <c r="U656"/>
      <c r="V656"/>
      <c r="W656"/>
      <c r="X656"/>
      <c r="Y656"/>
      <c r="Z656"/>
      <c r="AA656"/>
      <c r="AB656"/>
      <c r="AC656"/>
      <c r="AD656"/>
      <c r="AE656"/>
      <c r="AF656"/>
      <c r="AG656"/>
      <c r="AS656"/>
      <c r="AT656"/>
      <c r="BP656"/>
    </row>
    <row r="657" spans="1:68" s="7" customFormat="1">
      <c r="A657"/>
      <c r="B657"/>
      <c r="C657"/>
      <c r="D657"/>
      <c r="E657"/>
      <c r="F657"/>
      <c r="G657"/>
      <c r="H657"/>
      <c r="I657"/>
      <c r="J657"/>
      <c r="K657"/>
      <c r="L657"/>
      <c r="M657"/>
      <c r="N657"/>
      <c r="O657"/>
      <c r="P657"/>
      <c r="Q657"/>
      <c r="R657"/>
      <c r="S657"/>
      <c r="T657"/>
      <c r="U657"/>
      <c r="V657"/>
      <c r="W657"/>
      <c r="X657"/>
      <c r="Y657"/>
      <c r="Z657"/>
      <c r="AA657"/>
      <c r="AB657"/>
      <c r="AC657"/>
      <c r="AD657"/>
      <c r="AE657"/>
      <c r="AF657"/>
      <c r="AG657"/>
      <c r="AS657"/>
      <c r="AT657"/>
      <c r="BP657"/>
    </row>
    <row r="658" spans="1:68" s="7" customFormat="1">
      <c r="A658"/>
      <c r="B658"/>
      <c r="C658"/>
      <c r="D658"/>
      <c r="E658"/>
      <c r="F658"/>
      <c r="G658"/>
      <c r="H658"/>
      <c r="I658"/>
      <c r="J658"/>
      <c r="K658"/>
      <c r="L658"/>
      <c r="M658"/>
      <c r="N658"/>
      <c r="O658"/>
      <c r="P658"/>
      <c r="Q658"/>
      <c r="R658"/>
      <c r="S658"/>
      <c r="T658"/>
      <c r="U658"/>
      <c r="V658"/>
      <c r="W658"/>
      <c r="X658"/>
      <c r="Y658"/>
      <c r="Z658"/>
      <c r="AA658"/>
      <c r="AB658"/>
      <c r="AC658"/>
      <c r="AD658"/>
      <c r="AE658"/>
      <c r="AF658"/>
      <c r="AG658"/>
      <c r="AS658"/>
      <c r="AT658"/>
      <c r="BP658"/>
    </row>
    <row r="659" spans="1:68" s="7" customFormat="1">
      <c r="A659"/>
      <c r="B659"/>
      <c r="C659"/>
      <c r="D659"/>
      <c r="E659"/>
      <c r="F659"/>
      <c r="G659"/>
      <c r="H659"/>
      <c r="I659"/>
      <c r="J659"/>
      <c r="K659"/>
      <c r="L659"/>
      <c r="M659"/>
      <c r="N659"/>
      <c r="O659"/>
      <c r="P659"/>
      <c r="Q659"/>
      <c r="R659"/>
      <c r="S659"/>
      <c r="T659"/>
      <c r="U659"/>
      <c r="V659"/>
      <c r="W659"/>
      <c r="X659"/>
      <c r="Y659"/>
      <c r="Z659"/>
      <c r="AA659"/>
      <c r="AB659"/>
      <c r="AC659"/>
      <c r="AD659"/>
      <c r="AE659"/>
      <c r="AF659"/>
      <c r="AG659"/>
      <c r="AS659"/>
      <c r="AT659"/>
      <c r="BP659"/>
    </row>
    <row r="660" spans="1:68" s="7" customFormat="1">
      <c r="A660"/>
      <c r="B660"/>
      <c r="C660"/>
      <c r="D660"/>
      <c r="E660"/>
      <c r="F660"/>
      <c r="G660"/>
      <c r="H660"/>
      <c r="I660"/>
      <c r="J660"/>
      <c r="K660"/>
      <c r="L660"/>
      <c r="M660"/>
      <c r="N660"/>
      <c r="O660"/>
      <c r="P660"/>
      <c r="Q660"/>
      <c r="R660"/>
      <c r="S660"/>
      <c r="T660"/>
      <c r="U660"/>
      <c r="V660"/>
      <c r="W660"/>
      <c r="X660"/>
      <c r="Y660"/>
      <c r="Z660"/>
      <c r="AA660"/>
      <c r="AB660"/>
      <c r="AC660"/>
      <c r="AD660"/>
      <c r="AE660"/>
      <c r="AF660"/>
      <c r="AG660"/>
      <c r="AS660"/>
      <c r="AT660"/>
      <c r="BP660"/>
    </row>
    <row r="661" spans="1:68" s="7" customFormat="1">
      <c r="A661"/>
      <c r="B661"/>
      <c r="C661"/>
      <c r="D661"/>
      <c r="E661"/>
      <c r="F661"/>
      <c r="G661"/>
      <c r="H661"/>
      <c r="I661"/>
      <c r="J661"/>
      <c r="K661"/>
      <c r="L661"/>
      <c r="M661"/>
      <c r="N661"/>
      <c r="O661"/>
      <c r="P661"/>
      <c r="Q661"/>
      <c r="R661"/>
      <c r="S661"/>
      <c r="T661"/>
      <c r="U661"/>
      <c r="V661"/>
      <c r="W661"/>
      <c r="X661"/>
      <c r="Y661"/>
      <c r="Z661"/>
      <c r="AA661"/>
      <c r="AB661"/>
      <c r="AC661"/>
      <c r="AD661"/>
      <c r="AE661"/>
      <c r="AF661"/>
      <c r="AG661"/>
      <c r="AS661"/>
      <c r="AT661"/>
      <c r="BP661"/>
    </row>
    <row r="662" spans="1:68" s="7" customFormat="1">
      <c r="A662"/>
      <c r="B662"/>
      <c r="C662"/>
      <c r="D662"/>
      <c r="E662"/>
      <c r="F662"/>
      <c r="G662"/>
      <c r="H662"/>
      <c r="I662"/>
      <c r="J662"/>
      <c r="K662"/>
      <c r="L662"/>
      <c r="M662"/>
      <c r="N662"/>
      <c r="O662"/>
      <c r="P662"/>
      <c r="Q662"/>
      <c r="R662"/>
      <c r="S662"/>
      <c r="T662"/>
      <c r="U662"/>
      <c r="V662"/>
      <c r="W662"/>
      <c r="X662"/>
      <c r="Y662"/>
      <c r="Z662"/>
      <c r="AA662"/>
      <c r="AB662"/>
      <c r="AC662"/>
      <c r="AD662"/>
      <c r="AE662"/>
      <c r="AF662"/>
      <c r="AG662"/>
      <c r="AS662"/>
      <c r="AT662"/>
      <c r="BP662"/>
    </row>
    <row r="663" spans="1:68" s="7" customFormat="1">
      <c r="A663"/>
      <c r="B663"/>
      <c r="C663"/>
      <c r="D663"/>
      <c r="E663"/>
      <c r="F663"/>
      <c r="G663"/>
      <c r="H663"/>
      <c r="I663"/>
      <c r="J663"/>
      <c r="K663"/>
      <c r="L663"/>
      <c r="M663"/>
      <c r="N663"/>
      <c r="O663"/>
      <c r="P663"/>
      <c r="Q663"/>
      <c r="R663"/>
      <c r="S663"/>
      <c r="T663"/>
      <c r="U663"/>
      <c r="V663"/>
      <c r="W663"/>
      <c r="X663"/>
      <c r="Y663"/>
      <c r="Z663"/>
      <c r="AA663"/>
      <c r="AB663"/>
      <c r="AC663"/>
      <c r="AD663"/>
      <c r="AE663"/>
      <c r="AF663"/>
      <c r="AG663"/>
      <c r="AS663"/>
      <c r="AT663"/>
      <c r="BP663"/>
    </row>
    <row r="664" spans="1:68" s="7" customFormat="1">
      <c r="A664"/>
      <c r="B664"/>
      <c r="C664"/>
      <c r="D664"/>
      <c r="E664"/>
      <c r="F664"/>
      <c r="G664"/>
      <c r="H664"/>
      <c r="I664"/>
      <c r="J664"/>
      <c r="K664"/>
      <c r="L664"/>
      <c r="M664"/>
      <c r="N664"/>
      <c r="O664"/>
      <c r="P664"/>
      <c r="Q664"/>
      <c r="R664"/>
      <c r="S664"/>
      <c r="T664"/>
      <c r="U664"/>
      <c r="V664"/>
      <c r="W664"/>
      <c r="X664"/>
      <c r="Y664"/>
      <c r="Z664"/>
      <c r="AA664"/>
      <c r="AB664"/>
      <c r="AC664"/>
      <c r="AD664"/>
      <c r="AE664"/>
      <c r="AF664"/>
      <c r="AG664"/>
      <c r="AS664"/>
      <c r="AT664"/>
      <c r="BP664"/>
    </row>
    <row r="665" spans="1:68" s="7" customFormat="1">
      <c r="A665"/>
      <c r="B665"/>
      <c r="C665"/>
      <c r="D665"/>
      <c r="E665"/>
      <c r="F665"/>
      <c r="G665"/>
      <c r="H665"/>
      <c r="I665"/>
      <c r="J665"/>
      <c r="K665"/>
      <c r="L665"/>
      <c r="M665"/>
      <c r="N665"/>
      <c r="O665"/>
      <c r="P665"/>
      <c r="Q665"/>
      <c r="R665"/>
      <c r="S665"/>
      <c r="T665"/>
      <c r="U665"/>
      <c r="V665"/>
      <c r="W665"/>
      <c r="X665"/>
      <c r="Y665"/>
      <c r="Z665"/>
      <c r="AA665"/>
      <c r="AB665"/>
      <c r="AC665"/>
      <c r="AD665"/>
      <c r="AE665"/>
      <c r="AF665"/>
      <c r="AG665"/>
      <c r="AS665"/>
      <c r="AT665"/>
      <c r="BP665"/>
    </row>
    <row r="666" spans="1:68" s="7" customFormat="1">
      <c r="A666"/>
      <c r="B666"/>
      <c r="C666"/>
      <c r="D666"/>
      <c r="E666"/>
      <c r="F666"/>
      <c r="G666"/>
      <c r="H666"/>
      <c r="I666"/>
      <c r="J666"/>
      <c r="K666"/>
      <c r="L666"/>
      <c r="M666"/>
      <c r="N666"/>
      <c r="O666"/>
      <c r="P666"/>
      <c r="Q666"/>
      <c r="R666"/>
      <c r="S666"/>
      <c r="T666"/>
      <c r="U666"/>
      <c r="V666"/>
      <c r="W666"/>
      <c r="X666"/>
      <c r="Y666"/>
      <c r="Z666"/>
      <c r="AA666"/>
      <c r="AB666"/>
      <c r="AC666"/>
      <c r="AD666"/>
      <c r="AE666"/>
      <c r="AF666"/>
      <c r="AG666"/>
      <c r="AS666"/>
      <c r="AT666"/>
      <c r="BP666"/>
    </row>
    <row r="667" spans="1:68" s="7" customFormat="1">
      <c r="A667"/>
      <c r="B667"/>
      <c r="C667"/>
      <c r="D667"/>
      <c r="E667"/>
      <c r="F667"/>
      <c r="G667"/>
      <c r="H667"/>
      <c r="I667"/>
      <c r="J667"/>
      <c r="K667"/>
      <c r="L667"/>
      <c r="M667"/>
      <c r="N667"/>
      <c r="O667"/>
      <c r="P667"/>
      <c r="Q667"/>
      <c r="R667"/>
      <c r="S667"/>
      <c r="T667"/>
      <c r="U667"/>
      <c r="V667"/>
      <c r="W667"/>
      <c r="X667"/>
      <c r="Y667"/>
      <c r="Z667"/>
      <c r="AA667"/>
      <c r="AB667"/>
      <c r="AC667"/>
      <c r="AD667"/>
      <c r="AE667"/>
      <c r="AF667"/>
      <c r="AG667"/>
      <c r="AS667"/>
      <c r="AT667"/>
      <c r="BP667"/>
    </row>
    <row r="668" spans="1:68" s="7" customFormat="1">
      <c r="A668"/>
      <c r="B668"/>
      <c r="C668"/>
      <c r="D668"/>
      <c r="E668"/>
      <c r="F668"/>
      <c r="G668"/>
      <c r="H668"/>
      <c r="I668"/>
      <c r="J668"/>
      <c r="K668"/>
      <c r="L668"/>
      <c r="M668"/>
      <c r="N668"/>
      <c r="O668"/>
      <c r="P668"/>
      <c r="Q668"/>
      <c r="R668"/>
      <c r="S668"/>
      <c r="T668"/>
      <c r="U668"/>
      <c r="V668"/>
      <c r="W668"/>
      <c r="X668"/>
      <c r="Y668"/>
      <c r="Z668"/>
      <c r="AA668"/>
      <c r="AB668"/>
      <c r="AC668"/>
      <c r="AD668"/>
      <c r="AE668"/>
      <c r="AF668"/>
      <c r="AG668"/>
      <c r="AS668"/>
      <c r="AT668"/>
      <c r="BP668"/>
    </row>
    <row r="669" spans="1:68" s="7" customFormat="1">
      <c r="A669"/>
      <c r="B669"/>
      <c r="C669"/>
      <c r="D669"/>
      <c r="E669"/>
      <c r="F669"/>
      <c r="G669"/>
      <c r="H669"/>
      <c r="I669"/>
      <c r="J669"/>
      <c r="K669"/>
      <c r="L669"/>
      <c r="M669"/>
      <c r="N669"/>
      <c r="O669"/>
      <c r="P669"/>
      <c r="Q669"/>
      <c r="R669"/>
      <c r="S669"/>
      <c r="T669"/>
      <c r="U669"/>
      <c r="V669"/>
      <c r="W669"/>
      <c r="X669"/>
      <c r="Y669"/>
      <c r="Z669"/>
      <c r="AA669"/>
      <c r="AB669"/>
      <c r="AC669"/>
      <c r="AD669"/>
      <c r="AE669"/>
      <c r="AF669"/>
      <c r="AG669"/>
      <c r="AS669"/>
      <c r="AT669"/>
      <c r="BP669"/>
    </row>
    <row r="670" spans="1:68" s="7" customFormat="1">
      <c r="A670"/>
      <c r="B670"/>
      <c r="C670"/>
      <c r="D670"/>
      <c r="E670"/>
      <c r="F670"/>
      <c r="G670"/>
      <c r="H670"/>
      <c r="I670"/>
      <c r="J670"/>
      <c r="K670"/>
      <c r="L670"/>
      <c r="M670"/>
      <c r="N670"/>
      <c r="O670"/>
      <c r="P670"/>
      <c r="Q670"/>
      <c r="R670"/>
      <c r="S670"/>
      <c r="T670"/>
      <c r="U670"/>
      <c r="V670"/>
      <c r="W670"/>
      <c r="X670"/>
      <c r="Y670"/>
      <c r="Z670"/>
      <c r="AA670"/>
      <c r="AB670"/>
      <c r="AC670"/>
      <c r="AD670"/>
      <c r="AE670"/>
      <c r="AF670"/>
      <c r="AG670"/>
      <c r="AS670"/>
      <c r="AT670"/>
      <c r="BP670"/>
    </row>
    <row r="671" spans="1:68" s="7" customFormat="1">
      <c r="A671"/>
      <c r="B671"/>
      <c r="C671"/>
      <c r="D671"/>
      <c r="E671"/>
      <c r="F671"/>
      <c r="G671"/>
      <c r="H671"/>
      <c r="I671"/>
      <c r="J671"/>
      <c r="K671"/>
      <c r="L671"/>
      <c r="M671"/>
      <c r="N671"/>
      <c r="O671"/>
      <c r="P671"/>
      <c r="Q671"/>
      <c r="R671"/>
      <c r="S671"/>
      <c r="T671"/>
      <c r="U671"/>
      <c r="V671"/>
      <c r="W671"/>
      <c r="X671"/>
      <c r="Y671"/>
      <c r="Z671"/>
      <c r="AA671"/>
      <c r="AB671"/>
      <c r="AC671"/>
      <c r="AD671"/>
      <c r="AE671"/>
      <c r="AF671"/>
      <c r="AG671"/>
      <c r="AS671"/>
      <c r="AT671"/>
      <c r="BP671"/>
    </row>
    <row r="672" spans="1:68" s="7" customFormat="1">
      <c r="A672"/>
      <c r="B672"/>
      <c r="C672"/>
      <c r="D672"/>
      <c r="E672"/>
      <c r="F672"/>
      <c r="G672"/>
      <c r="H672"/>
      <c r="I672"/>
      <c r="J672"/>
      <c r="K672"/>
      <c r="L672"/>
      <c r="M672"/>
      <c r="N672"/>
      <c r="O672"/>
      <c r="P672"/>
      <c r="Q672"/>
      <c r="R672"/>
      <c r="S672"/>
      <c r="T672"/>
      <c r="U672"/>
      <c r="V672"/>
      <c r="W672"/>
      <c r="X672"/>
      <c r="Y672"/>
      <c r="Z672"/>
      <c r="AA672"/>
      <c r="AB672"/>
      <c r="AC672"/>
      <c r="AD672"/>
      <c r="AE672"/>
      <c r="AF672"/>
      <c r="AG672"/>
      <c r="AS672"/>
      <c r="AT672"/>
      <c r="BP672"/>
    </row>
    <row r="673" spans="1:68" s="7" customFormat="1">
      <c r="A673"/>
      <c r="B673"/>
      <c r="C673"/>
      <c r="D673"/>
      <c r="E673"/>
      <c r="F673"/>
      <c r="G673"/>
      <c r="H673"/>
      <c r="I673"/>
      <c r="J673"/>
      <c r="K673"/>
      <c r="L673"/>
      <c r="M673"/>
      <c r="N673"/>
      <c r="O673"/>
      <c r="P673"/>
      <c r="Q673"/>
      <c r="R673"/>
      <c r="S673"/>
      <c r="T673"/>
      <c r="U673"/>
      <c r="V673"/>
      <c r="W673"/>
      <c r="X673"/>
      <c r="Y673"/>
      <c r="Z673"/>
      <c r="AA673"/>
      <c r="AB673"/>
      <c r="AC673"/>
      <c r="AD673"/>
      <c r="AE673"/>
      <c r="AF673"/>
      <c r="AG673"/>
      <c r="AS673"/>
      <c r="AT673"/>
      <c r="BP673"/>
    </row>
    <row r="674" spans="1:68" s="7" customFormat="1">
      <c r="A674"/>
      <c r="B674"/>
      <c r="C674"/>
      <c r="D674"/>
      <c r="E674"/>
      <c r="F674"/>
      <c r="G674"/>
      <c r="H674"/>
      <c r="I674"/>
      <c r="J674"/>
      <c r="K674"/>
      <c r="L674"/>
      <c r="M674"/>
      <c r="N674"/>
      <c r="O674"/>
      <c r="P674"/>
      <c r="Q674"/>
      <c r="R674"/>
      <c r="S674"/>
      <c r="T674"/>
      <c r="U674"/>
      <c r="V674"/>
      <c r="W674"/>
      <c r="X674"/>
      <c r="Y674"/>
      <c r="Z674"/>
      <c r="AA674"/>
      <c r="AB674"/>
      <c r="AC674"/>
      <c r="AD674"/>
      <c r="AE674"/>
      <c r="AF674"/>
      <c r="AG674"/>
      <c r="AS674"/>
      <c r="AT674"/>
      <c r="BP674"/>
    </row>
    <row r="675" spans="1:68" s="7" customFormat="1">
      <c r="A675"/>
      <c r="B675"/>
      <c r="C675"/>
      <c r="D675"/>
      <c r="E675"/>
      <c r="F675"/>
      <c r="G675"/>
      <c r="H675"/>
      <c r="I675"/>
      <c r="J675"/>
      <c r="K675"/>
      <c r="L675"/>
      <c r="M675"/>
      <c r="N675"/>
      <c r="O675"/>
      <c r="P675"/>
      <c r="Q675"/>
      <c r="R675"/>
      <c r="S675"/>
      <c r="T675"/>
      <c r="U675"/>
      <c r="V675"/>
      <c r="W675"/>
      <c r="X675"/>
      <c r="Y675"/>
      <c r="Z675"/>
      <c r="AA675"/>
      <c r="AB675"/>
      <c r="AC675"/>
      <c r="AD675"/>
      <c r="AE675"/>
      <c r="AF675"/>
      <c r="AG675"/>
      <c r="AS675"/>
      <c r="AT675"/>
      <c r="BP675"/>
    </row>
    <row r="676" spans="1:68" s="7" customFormat="1">
      <c r="A676"/>
      <c r="B676"/>
      <c r="C676"/>
      <c r="D676"/>
      <c r="E676"/>
      <c r="F676"/>
      <c r="G676"/>
      <c r="H676"/>
      <c r="I676"/>
      <c r="J676"/>
      <c r="K676"/>
      <c r="L676"/>
      <c r="M676"/>
      <c r="N676"/>
      <c r="O676"/>
      <c r="P676"/>
      <c r="Q676"/>
      <c r="R676"/>
      <c r="S676"/>
      <c r="T676"/>
      <c r="U676"/>
      <c r="V676"/>
      <c r="W676"/>
      <c r="X676"/>
      <c r="Y676"/>
      <c r="Z676"/>
      <c r="AA676"/>
      <c r="AB676"/>
      <c r="AC676"/>
      <c r="AD676"/>
      <c r="AE676"/>
      <c r="AF676"/>
      <c r="AG676"/>
      <c r="AS676"/>
      <c r="AT676"/>
      <c r="BP676"/>
    </row>
    <row r="677" spans="1:68" s="7" customFormat="1">
      <c r="A677"/>
      <c r="B677"/>
      <c r="C677"/>
      <c r="D677"/>
      <c r="E677"/>
      <c r="F677"/>
      <c r="G677"/>
      <c r="H677"/>
      <c r="I677"/>
      <c r="J677"/>
      <c r="K677"/>
      <c r="L677"/>
      <c r="M677"/>
      <c r="N677"/>
      <c r="O677"/>
      <c r="P677"/>
      <c r="Q677"/>
      <c r="R677"/>
      <c r="S677"/>
      <c r="T677"/>
      <c r="U677"/>
      <c r="V677"/>
      <c r="W677"/>
      <c r="X677"/>
      <c r="Y677"/>
      <c r="Z677"/>
      <c r="AA677"/>
      <c r="AB677"/>
      <c r="AC677"/>
      <c r="AD677"/>
      <c r="AE677"/>
      <c r="AF677"/>
      <c r="AG677"/>
      <c r="AS677"/>
      <c r="AT677"/>
      <c r="BP677"/>
    </row>
    <row r="678" spans="1:68" s="7" customFormat="1">
      <c r="A678"/>
      <c r="B678"/>
      <c r="C678"/>
      <c r="D678"/>
      <c r="E678"/>
      <c r="F678"/>
      <c r="G678"/>
      <c r="H678"/>
      <c r="I678"/>
      <c r="J678"/>
      <c r="K678"/>
      <c r="L678"/>
      <c r="M678"/>
      <c r="N678"/>
      <c r="O678"/>
      <c r="P678"/>
      <c r="Q678"/>
      <c r="R678"/>
      <c r="S678"/>
      <c r="T678"/>
      <c r="U678"/>
      <c r="V678"/>
      <c r="W678"/>
      <c r="X678"/>
      <c r="Y678"/>
      <c r="Z678"/>
      <c r="AA678"/>
      <c r="AB678"/>
      <c r="AC678"/>
      <c r="AD678"/>
      <c r="AE678"/>
      <c r="AF678"/>
      <c r="AG678"/>
      <c r="AS678"/>
      <c r="AT678"/>
      <c r="BP678"/>
    </row>
    <row r="679" spans="1:68" s="7" customFormat="1">
      <c r="A679"/>
      <c r="B679"/>
      <c r="C679"/>
      <c r="D679"/>
      <c r="E679"/>
      <c r="F679"/>
      <c r="G679"/>
      <c r="H679"/>
      <c r="I679"/>
      <c r="J679"/>
      <c r="K679"/>
      <c r="L679"/>
      <c r="M679"/>
      <c r="N679"/>
      <c r="O679"/>
      <c r="P679"/>
      <c r="Q679"/>
      <c r="R679"/>
      <c r="S679"/>
      <c r="T679"/>
      <c r="U679"/>
      <c r="V679"/>
      <c r="W679"/>
      <c r="X679"/>
      <c r="Y679"/>
      <c r="Z679"/>
      <c r="AA679"/>
      <c r="AB679"/>
      <c r="AC679"/>
      <c r="AD679"/>
      <c r="AE679"/>
      <c r="AF679"/>
      <c r="AG679"/>
      <c r="AS679"/>
      <c r="AT679"/>
      <c r="BP679"/>
    </row>
    <row r="680" spans="1:68" s="7" customFormat="1">
      <c r="A680"/>
      <c r="B680"/>
      <c r="C680"/>
      <c r="D680"/>
      <c r="E680"/>
      <c r="F680"/>
      <c r="G680"/>
      <c r="H680"/>
      <c r="I680"/>
      <c r="J680"/>
      <c r="K680"/>
      <c r="L680"/>
      <c r="M680"/>
      <c r="N680"/>
      <c r="O680"/>
      <c r="P680"/>
      <c r="Q680"/>
      <c r="R680"/>
      <c r="S680"/>
      <c r="T680"/>
      <c r="U680"/>
      <c r="V680"/>
      <c r="W680"/>
      <c r="X680"/>
      <c r="Y680"/>
      <c r="Z680"/>
      <c r="AA680"/>
      <c r="AB680"/>
      <c r="AC680"/>
      <c r="AD680"/>
      <c r="AE680"/>
      <c r="AF680"/>
      <c r="AG680"/>
      <c r="AS680"/>
      <c r="AT680"/>
      <c r="BP680"/>
    </row>
    <row r="681" spans="1:68" s="7" customFormat="1">
      <c r="A681"/>
      <c r="B681"/>
      <c r="C681"/>
      <c r="D681"/>
      <c r="E681"/>
      <c r="F681"/>
      <c r="G681"/>
      <c r="H681"/>
      <c r="I681"/>
      <c r="J681"/>
      <c r="K681"/>
      <c r="L681"/>
      <c r="M681"/>
      <c r="N681"/>
      <c r="O681"/>
      <c r="P681"/>
      <c r="Q681"/>
      <c r="R681"/>
      <c r="S681"/>
      <c r="T681"/>
      <c r="U681"/>
      <c r="V681"/>
      <c r="W681"/>
      <c r="X681"/>
      <c r="Y681"/>
      <c r="Z681"/>
      <c r="AA681"/>
      <c r="AB681"/>
      <c r="AC681"/>
      <c r="AD681"/>
      <c r="AE681"/>
      <c r="AF681"/>
      <c r="AG681"/>
      <c r="AS681"/>
      <c r="AT681"/>
      <c r="BP681"/>
    </row>
    <row r="682" spans="1:68" s="7" customFormat="1">
      <c r="A682"/>
      <c r="B682"/>
      <c r="C682"/>
      <c r="D682"/>
      <c r="E682"/>
      <c r="F682"/>
      <c r="G682"/>
      <c r="H682"/>
      <c r="I682"/>
      <c r="J682"/>
      <c r="K682"/>
      <c r="L682"/>
      <c r="M682"/>
      <c r="N682"/>
      <c r="O682"/>
      <c r="P682"/>
      <c r="Q682"/>
      <c r="R682"/>
      <c r="S682"/>
      <c r="T682"/>
      <c r="U682"/>
      <c r="V682"/>
      <c r="W682"/>
      <c r="X682"/>
      <c r="Y682"/>
      <c r="Z682"/>
      <c r="AA682"/>
      <c r="AB682"/>
      <c r="AC682"/>
      <c r="AD682"/>
      <c r="AE682"/>
      <c r="AF682"/>
      <c r="AG682"/>
      <c r="AS682"/>
      <c r="AT682"/>
      <c r="BP682"/>
    </row>
    <row r="683" spans="1:68" s="7" customFormat="1">
      <c r="A683"/>
      <c r="B683"/>
      <c r="C683"/>
      <c r="D683"/>
      <c r="E683"/>
      <c r="F683"/>
      <c r="G683"/>
      <c r="H683"/>
      <c r="I683"/>
      <c r="J683"/>
      <c r="K683"/>
      <c r="L683"/>
      <c r="M683"/>
      <c r="N683"/>
      <c r="O683"/>
      <c r="P683"/>
      <c r="Q683"/>
      <c r="R683"/>
      <c r="S683"/>
      <c r="T683"/>
      <c r="U683"/>
      <c r="V683"/>
      <c r="W683"/>
      <c r="X683"/>
      <c r="Y683"/>
      <c r="Z683"/>
      <c r="AA683"/>
      <c r="AB683"/>
      <c r="AC683"/>
      <c r="AD683"/>
      <c r="AE683"/>
      <c r="AF683"/>
      <c r="AG683"/>
      <c r="AS683"/>
      <c r="AT683"/>
      <c r="BP683"/>
    </row>
    <row r="684" spans="1:68" s="7" customFormat="1">
      <c r="A684"/>
      <c r="B684"/>
      <c r="C684"/>
      <c r="D684"/>
      <c r="E684"/>
      <c r="F684"/>
      <c r="G684"/>
      <c r="H684"/>
      <c r="I684"/>
      <c r="J684"/>
      <c r="K684"/>
      <c r="L684"/>
      <c r="M684"/>
      <c r="N684"/>
      <c r="O684"/>
      <c r="P684"/>
      <c r="Q684"/>
      <c r="R684"/>
      <c r="S684"/>
      <c r="T684"/>
      <c r="U684"/>
      <c r="V684"/>
      <c r="W684"/>
      <c r="X684"/>
      <c r="Y684"/>
      <c r="Z684"/>
      <c r="AA684"/>
      <c r="AB684"/>
      <c r="AC684"/>
      <c r="AD684"/>
      <c r="AE684"/>
      <c r="AF684"/>
      <c r="AG684"/>
      <c r="AS684"/>
      <c r="AT684"/>
      <c r="BP684"/>
    </row>
    <row r="685" spans="1:68" s="7" customFormat="1">
      <c r="A685"/>
      <c r="B685"/>
      <c r="C685"/>
      <c r="D685"/>
      <c r="E685"/>
      <c r="F685"/>
      <c r="G685"/>
      <c r="H685"/>
      <c r="I685"/>
      <c r="J685"/>
      <c r="K685"/>
      <c r="L685"/>
      <c r="M685"/>
      <c r="N685"/>
      <c r="O685"/>
      <c r="P685"/>
      <c r="Q685"/>
      <c r="R685"/>
      <c r="S685"/>
      <c r="T685"/>
      <c r="U685"/>
      <c r="V685"/>
      <c r="W685"/>
      <c r="X685"/>
      <c r="Y685"/>
      <c r="Z685"/>
      <c r="AA685"/>
      <c r="AB685"/>
      <c r="AC685"/>
      <c r="AD685"/>
      <c r="AE685"/>
      <c r="AF685"/>
      <c r="AG685"/>
      <c r="AS685"/>
      <c r="AT685"/>
      <c r="BP685"/>
    </row>
    <row r="686" spans="1:68" s="7" customFormat="1">
      <c r="A686"/>
      <c r="B686"/>
      <c r="C686"/>
      <c r="D686"/>
      <c r="E686"/>
      <c r="F686"/>
      <c r="G686"/>
      <c r="H686"/>
      <c r="I686"/>
      <c r="J686"/>
      <c r="K686"/>
      <c r="L686"/>
      <c r="M686"/>
      <c r="N686"/>
      <c r="O686"/>
      <c r="P686"/>
      <c r="Q686"/>
      <c r="R686"/>
      <c r="S686"/>
      <c r="T686"/>
      <c r="U686"/>
      <c r="V686"/>
      <c r="W686"/>
      <c r="X686"/>
      <c r="Y686"/>
      <c r="Z686"/>
      <c r="AA686"/>
      <c r="AB686"/>
      <c r="AC686"/>
      <c r="AD686"/>
      <c r="AE686"/>
      <c r="AF686"/>
      <c r="AG686"/>
      <c r="AS686"/>
      <c r="AT686"/>
      <c r="BP686"/>
    </row>
    <row r="687" spans="1:68" s="7" customFormat="1">
      <c r="A687"/>
      <c r="B687"/>
      <c r="C687"/>
      <c r="D687"/>
      <c r="E687"/>
      <c r="F687"/>
      <c r="G687"/>
      <c r="H687"/>
      <c r="I687"/>
      <c r="J687"/>
      <c r="K687"/>
      <c r="L687"/>
      <c r="M687"/>
      <c r="N687"/>
      <c r="O687"/>
      <c r="P687"/>
      <c r="Q687"/>
      <c r="R687"/>
      <c r="S687"/>
      <c r="T687"/>
      <c r="U687"/>
      <c r="V687"/>
      <c r="W687"/>
      <c r="X687"/>
      <c r="Y687"/>
      <c r="Z687"/>
      <c r="AA687"/>
      <c r="AB687"/>
      <c r="AC687"/>
      <c r="AD687"/>
      <c r="AE687"/>
      <c r="AF687"/>
      <c r="AG687"/>
      <c r="AS687"/>
      <c r="AT687"/>
      <c r="BP687"/>
    </row>
    <row r="688" spans="1:68" s="7" customFormat="1">
      <c r="A688"/>
      <c r="B688"/>
      <c r="C688"/>
      <c r="D688"/>
      <c r="E688"/>
      <c r="F688"/>
      <c r="G688"/>
      <c r="H688"/>
      <c r="I688"/>
      <c r="J688"/>
      <c r="K688"/>
      <c r="L688"/>
      <c r="M688"/>
      <c r="N688"/>
      <c r="O688"/>
      <c r="P688"/>
      <c r="Q688"/>
      <c r="R688"/>
      <c r="S688"/>
      <c r="T688"/>
      <c r="U688"/>
      <c r="V688"/>
      <c r="W688"/>
      <c r="X688"/>
      <c r="Y688"/>
      <c r="Z688"/>
      <c r="AA688"/>
      <c r="AB688"/>
      <c r="AC688"/>
      <c r="AD688"/>
      <c r="AE688"/>
      <c r="AF688"/>
      <c r="AG688"/>
      <c r="AS688"/>
      <c r="AT688"/>
      <c r="BP688"/>
    </row>
    <row r="689" spans="1:68" s="7" customFormat="1">
      <c r="A689"/>
      <c r="B689"/>
      <c r="C689"/>
      <c r="D689"/>
      <c r="E689"/>
      <c r="F689"/>
      <c r="G689"/>
      <c r="H689"/>
      <c r="I689"/>
      <c r="J689"/>
      <c r="K689"/>
      <c r="L689"/>
      <c r="M689"/>
      <c r="N689"/>
      <c r="O689"/>
      <c r="P689"/>
      <c r="Q689"/>
      <c r="R689"/>
      <c r="S689"/>
      <c r="T689"/>
      <c r="U689"/>
      <c r="V689"/>
      <c r="W689"/>
      <c r="X689"/>
      <c r="Y689"/>
      <c r="Z689"/>
      <c r="AA689"/>
      <c r="AB689"/>
      <c r="AC689"/>
      <c r="AD689"/>
      <c r="AE689"/>
      <c r="AF689"/>
      <c r="AG689"/>
      <c r="AS689"/>
      <c r="AT689"/>
      <c r="BP689"/>
    </row>
    <row r="690" spans="1:68" s="7" customFormat="1">
      <c r="A690"/>
      <c r="B690"/>
      <c r="C690"/>
      <c r="D690"/>
      <c r="E690"/>
      <c r="F690"/>
      <c r="G690"/>
      <c r="H690"/>
      <c r="I690"/>
      <c r="J690"/>
      <c r="K690"/>
      <c r="L690"/>
      <c r="M690"/>
      <c r="N690"/>
      <c r="O690"/>
      <c r="P690"/>
      <c r="Q690"/>
      <c r="R690"/>
      <c r="S690"/>
      <c r="T690"/>
      <c r="U690"/>
      <c r="V690"/>
      <c r="W690"/>
      <c r="X690"/>
      <c r="Y690"/>
      <c r="Z690"/>
      <c r="AA690"/>
      <c r="AB690"/>
      <c r="AC690"/>
      <c r="AD690"/>
      <c r="AE690"/>
      <c r="AF690"/>
      <c r="AG690"/>
      <c r="AS690"/>
      <c r="AT690"/>
      <c r="BP690"/>
    </row>
    <row r="691" spans="1:68" s="7" customFormat="1">
      <c r="A691"/>
      <c r="B691"/>
      <c r="C691"/>
      <c r="D691"/>
      <c r="E691"/>
      <c r="F691"/>
      <c r="G691"/>
      <c r="H691"/>
      <c r="I691"/>
      <c r="J691"/>
      <c r="K691"/>
      <c r="L691"/>
      <c r="M691"/>
      <c r="N691"/>
      <c r="O691"/>
      <c r="P691"/>
      <c r="Q691"/>
      <c r="R691"/>
      <c r="S691"/>
      <c r="T691"/>
      <c r="U691"/>
      <c r="V691"/>
      <c r="W691"/>
      <c r="X691"/>
      <c r="Y691"/>
      <c r="Z691"/>
      <c r="AA691"/>
      <c r="AB691"/>
      <c r="AC691"/>
      <c r="AD691"/>
      <c r="AE691"/>
      <c r="AF691"/>
      <c r="AG691"/>
      <c r="AS691"/>
      <c r="AT691"/>
      <c r="BP691"/>
    </row>
    <row r="692" spans="1:68" s="7" customFormat="1">
      <c r="A692"/>
      <c r="B692"/>
      <c r="C692"/>
      <c r="D692"/>
      <c r="E692"/>
      <c r="F692"/>
      <c r="G692"/>
      <c r="H692"/>
      <c r="I692"/>
      <c r="J692"/>
      <c r="K692"/>
      <c r="L692"/>
      <c r="M692"/>
      <c r="N692"/>
      <c r="O692"/>
      <c r="P692"/>
      <c r="Q692"/>
      <c r="R692"/>
      <c r="S692"/>
      <c r="T692"/>
      <c r="U692"/>
      <c r="V692"/>
      <c r="W692"/>
      <c r="X692"/>
      <c r="Y692"/>
      <c r="Z692"/>
      <c r="AA692"/>
      <c r="AB692"/>
      <c r="AC692"/>
      <c r="AD692"/>
      <c r="AE692"/>
      <c r="AF692"/>
      <c r="AG692"/>
      <c r="AS692"/>
      <c r="AT692"/>
      <c r="BP692"/>
    </row>
    <row r="693" spans="1:68" s="7" customFormat="1">
      <c r="A693"/>
      <c r="B693"/>
      <c r="C693"/>
      <c r="D693"/>
      <c r="E693"/>
      <c r="F693"/>
      <c r="G693"/>
      <c r="H693"/>
      <c r="I693"/>
      <c r="J693"/>
      <c r="K693"/>
      <c r="L693"/>
      <c r="M693"/>
      <c r="N693"/>
      <c r="O693"/>
      <c r="P693"/>
      <c r="Q693"/>
      <c r="R693"/>
      <c r="S693"/>
      <c r="T693"/>
      <c r="U693"/>
      <c r="V693"/>
      <c r="W693"/>
      <c r="X693"/>
      <c r="Y693"/>
      <c r="Z693"/>
      <c r="AA693"/>
      <c r="AB693"/>
      <c r="AC693"/>
      <c r="AD693"/>
      <c r="AE693"/>
      <c r="AF693"/>
      <c r="AG693"/>
      <c r="AS693"/>
      <c r="AT693"/>
      <c r="BP693"/>
    </row>
    <row r="694" spans="1:68" s="7" customFormat="1">
      <c r="A694"/>
      <c r="B694"/>
      <c r="C694"/>
      <c r="D694"/>
      <c r="E694"/>
      <c r="F694"/>
      <c r="G694"/>
      <c r="H694"/>
      <c r="I694"/>
      <c r="J694"/>
      <c r="K694"/>
      <c r="L694"/>
      <c r="M694"/>
      <c r="N694"/>
      <c r="O694"/>
      <c r="P694"/>
      <c r="Q694"/>
      <c r="R694"/>
      <c r="S694"/>
      <c r="T694"/>
      <c r="U694"/>
      <c r="V694"/>
      <c r="W694"/>
      <c r="X694"/>
      <c r="Y694"/>
      <c r="Z694"/>
      <c r="AA694"/>
      <c r="AB694"/>
      <c r="AC694"/>
      <c r="AD694"/>
      <c r="AE694"/>
      <c r="AF694"/>
      <c r="AG694"/>
      <c r="AS694"/>
      <c r="AT694"/>
      <c r="BP694"/>
    </row>
    <row r="695" spans="1:68" s="7" customFormat="1">
      <c r="A695"/>
      <c r="B695"/>
      <c r="C695"/>
      <c r="D695"/>
      <c r="E695"/>
      <c r="F695"/>
      <c r="G695"/>
      <c r="H695"/>
      <c r="I695"/>
      <c r="J695"/>
      <c r="K695"/>
      <c r="L695"/>
      <c r="M695"/>
      <c r="N695"/>
      <c r="O695"/>
      <c r="P695"/>
      <c r="Q695"/>
      <c r="R695"/>
      <c r="S695"/>
      <c r="T695"/>
      <c r="U695"/>
      <c r="V695"/>
      <c r="W695"/>
      <c r="X695"/>
      <c r="Y695"/>
      <c r="Z695"/>
      <c r="AA695"/>
      <c r="AB695"/>
      <c r="AC695"/>
      <c r="AD695"/>
      <c r="AE695"/>
      <c r="AF695"/>
      <c r="AG695"/>
      <c r="AS695"/>
      <c r="AT695"/>
      <c r="BP695"/>
    </row>
    <row r="696" spans="1:68" s="7" customFormat="1">
      <c r="A696"/>
      <c r="B696"/>
      <c r="C696"/>
      <c r="D696"/>
      <c r="E696"/>
      <c r="F696"/>
      <c r="G696"/>
      <c r="H696"/>
      <c r="I696"/>
      <c r="J696"/>
      <c r="K696"/>
      <c r="L696"/>
      <c r="M696"/>
      <c r="N696"/>
      <c r="O696"/>
      <c r="P696"/>
      <c r="Q696"/>
      <c r="R696"/>
      <c r="S696"/>
      <c r="T696"/>
      <c r="U696"/>
      <c r="V696"/>
      <c r="W696"/>
      <c r="X696"/>
      <c r="Y696"/>
      <c r="Z696"/>
      <c r="AA696"/>
      <c r="AB696"/>
      <c r="AC696"/>
      <c r="AD696"/>
      <c r="AE696"/>
      <c r="AF696"/>
      <c r="AG696"/>
      <c r="AS696"/>
      <c r="AT696"/>
      <c r="BP696"/>
    </row>
    <row r="697" spans="1:68" s="7" customFormat="1">
      <c r="A697"/>
      <c r="B697"/>
      <c r="C697"/>
      <c r="D697"/>
      <c r="E697"/>
      <c r="F697"/>
      <c r="G697"/>
      <c r="H697"/>
      <c r="I697"/>
      <c r="J697"/>
      <c r="K697"/>
      <c r="L697"/>
      <c r="M697"/>
      <c r="N697"/>
      <c r="O697"/>
      <c r="P697"/>
      <c r="Q697"/>
      <c r="R697"/>
      <c r="S697"/>
      <c r="T697"/>
      <c r="U697"/>
      <c r="V697"/>
      <c r="W697"/>
      <c r="X697"/>
      <c r="Y697"/>
      <c r="Z697"/>
      <c r="AA697"/>
      <c r="AB697"/>
      <c r="AC697"/>
      <c r="AD697"/>
      <c r="AE697"/>
      <c r="AF697"/>
      <c r="AG697"/>
      <c r="AS697"/>
      <c r="AT697"/>
      <c r="BP697"/>
    </row>
    <row r="698" spans="1:68" s="7" customFormat="1">
      <c r="A698"/>
      <c r="B698"/>
      <c r="C698"/>
      <c r="D698"/>
      <c r="E698"/>
      <c r="F698"/>
      <c r="G698"/>
      <c r="H698"/>
      <c r="I698"/>
      <c r="J698"/>
      <c r="K698"/>
      <c r="L698"/>
      <c r="M698"/>
      <c r="N698"/>
      <c r="O698"/>
      <c r="P698"/>
      <c r="Q698"/>
      <c r="R698"/>
      <c r="S698"/>
      <c r="T698"/>
      <c r="U698"/>
      <c r="V698"/>
      <c r="W698"/>
      <c r="X698"/>
      <c r="Y698"/>
      <c r="Z698"/>
      <c r="AA698"/>
      <c r="AB698"/>
      <c r="AC698"/>
      <c r="AD698"/>
      <c r="AE698"/>
      <c r="AF698"/>
      <c r="AG698"/>
      <c r="AS698"/>
      <c r="AT698"/>
      <c r="BP698"/>
    </row>
    <row r="699" spans="1:68" s="7" customFormat="1">
      <c r="A699"/>
      <c r="B699"/>
      <c r="C699"/>
      <c r="D699"/>
      <c r="E699"/>
      <c r="F699"/>
      <c r="G699"/>
      <c r="H699"/>
      <c r="I699"/>
      <c r="J699"/>
      <c r="K699"/>
      <c r="L699"/>
      <c r="M699"/>
      <c r="N699"/>
      <c r="O699"/>
      <c r="P699"/>
      <c r="Q699"/>
      <c r="R699"/>
      <c r="S699"/>
      <c r="T699"/>
      <c r="U699"/>
      <c r="V699"/>
      <c r="W699"/>
      <c r="X699"/>
      <c r="Y699"/>
      <c r="Z699"/>
      <c r="AA699"/>
      <c r="AB699"/>
      <c r="AC699"/>
      <c r="AD699"/>
      <c r="AE699"/>
      <c r="AF699"/>
      <c r="AG699"/>
      <c r="AS699"/>
      <c r="AT699"/>
      <c r="BP699"/>
    </row>
    <row r="700" spans="1:68" s="7" customFormat="1">
      <c r="A700"/>
      <c r="B700"/>
      <c r="C700"/>
      <c r="D700"/>
      <c r="E700"/>
      <c r="F700"/>
      <c r="G700"/>
      <c r="H700"/>
      <c r="I700"/>
      <c r="J700"/>
      <c r="K700"/>
      <c r="L700"/>
      <c r="M700"/>
      <c r="N700"/>
      <c r="O700"/>
      <c r="P700"/>
      <c r="Q700"/>
      <c r="R700"/>
      <c r="S700"/>
      <c r="T700"/>
      <c r="U700"/>
      <c r="V700"/>
      <c r="W700"/>
      <c r="X700"/>
      <c r="Y700"/>
      <c r="Z700"/>
      <c r="AA700"/>
      <c r="AB700"/>
      <c r="AC700"/>
      <c r="AD700"/>
      <c r="AE700"/>
      <c r="AF700"/>
      <c r="AG700"/>
      <c r="AS700"/>
      <c r="AT700"/>
      <c r="BP700"/>
    </row>
    <row r="701" spans="1:68" s="7" customFormat="1">
      <c r="A701"/>
      <c r="B701"/>
      <c r="C701"/>
      <c r="D701"/>
      <c r="E701"/>
      <c r="F701"/>
      <c r="G701"/>
      <c r="H701"/>
      <c r="I701"/>
      <c r="J701"/>
      <c r="K701"/>
      <c r="L701"/>
      <c r="M701"/>
      <c r="N701"/>
      <c r="O701"/>
      <c r="P701"/>
      <c r="Q701"/>
      <c r="R701"/>
      <c r="S701"/>
      <c r="T701"/>
      <c r="U701"/>
      <c r="V701"/>
      <c r="W701"/>
      <c r="X701"/>
      <c r="Y701"/>
      <c r="Z701"/>
      <c r="AA701"/>
      <c r="AB701"/>
      <c r="AC701"/>
      <c r="AD701"/>
      <c r="AE701"/>
      <c r="AF701"/>
      <c r="AG701"/>
      <c r="AS701"/>
      <c r="AT701"/>
      <c r="BP701"/>
    </row>
    <row r="702" spans="1:68" s="7" customFormat="1">
      <c r="A702"/>
      <c r="B702"/>
      <c r="C702"/>
      <c r="D702"/>
      <c r="E702"/>
      <c r="F702"/>
      <c r="G702"/>
      <c r="H702"/>
      <c r="I702"/>
      <c r="J702"/>
      <c r="K702"/>
      <c r="L702"/>
      <c r="M702"/>
      <c r="N702"/>
      <c r="O702"/>
      <c r="P702"/>
      <c r="Q702"/>
      <c r="R702"/>
      <c r="S702"/>
      <c r="T702"/>
      <c r="U702"/>
      <c r="V702"/>
      <c r="W702"/>
      <c r="X702"/>
      <c r="Y702"/>
      <c r="Z702"/>
      <c r="AA702"/>
      <c r="AB702"/>
      <c r="AC702"/>
      <c r="AD702"/>
      <c r="AE702"/>
      <c r="AF702"/>
      <c r="AG702"/>
      <c r="AS702"/>
      <c r="AT702"/>
      <c r="BP702"/>
    </row>
    <row r="703" spans="1:68" s="7" customFormat="1">
      <c r="A703"/>
      <c r="B703"/>
      <c r="C703"/>
      <c r="D703"/>
      <c r="E703"/>
      <c r="F703"/>
      <c r="G703"/>
      <c r="H703"/>
      <c r="I703"/>
      <c r="J703"/>
      <c r="K703"/>
      <c r="L703"/>
      <c r="M703"/>
      <c r="N703"/>
      <c r="O703"/>
      <c r="P703"/>
      <c r="Q703"/>
      <c r="R703"/>
      <c r="S703"/>
      <c r="T703"/>
      <c r="U703"/>
      <c r="V703"/>
      <c r="W703"/>
      <c r="X703"/>
      <c r="Y703"/>
      <c r="Z703"/>
      <c r="AA703"/>
      <c r="AB703"/>
      <c r="AC703"/>
      <c r="AD703"/>
      <c r="AE703"/>
      <c r="AF703"/>
      <c r="AG703"/>
      <c r="AS703"/>
      <c r="AT703"/>
      <c r="BP703"/>
    </row>
    <row r="704" spans="1:68" s="7" customFormat="1">
      <c r="A704"/>
      <c r="B704"/>
      <c r="C704"/>
      <c r="D704"/>
      <c r="E704"/>
      <c r="F704"/>
      <c r="G704"/>
      <c r="H704"/>
      <c r="I704"/>
      <c r="J704"/>
      <c r="K704"/>
      <c r="L704"/>
      <c r="M704"/>
      <c r="N704"/>
      <c r="O704"/>
      <c r="P704"/>
      <c r="Q704"/>
      <c r="R704"/>
      <c r="S704"/>
      <c r="T704"/>
      <c r="U704"/>
      <c r="V704"/>
      <c r="W704"/>
      <c r="X704"/>
      <c r="Y704"/>
      <c r="Z704"/>
      <c r="AA704"/>
      <c r="AB704"/>
      <c r="AC704"/>
      <c r="AD704"/>
      <c r="AE704"/>
      <c r="AF704"/>
      <c r="AG704"/>
      <c r="AS704"/>
      <c r="AT704"/>
      <c r="BP704"/>
    </row>
    <row r="705" spans="1:68" s="7" customFormat="1">
      <c r="A705"/>
      <c r="B705"/>
      <c r="C705"/>
      <c r="D705"/>
      <c r="E705"/>
      <c r="F705"/>
      <c r="G705"/>
      <c r="H705"/>
      <c r="I705"/>
      <c r="J705"/>
      <c r="K705"/>
      <c r="L705"/>
      <c r="M705"/>
      <c r="N705"/>
      <c r="O705"/>
      <c r="P705"/>
      <c r="Q705"/>
      <c r="R705"/>
      <c r="S705"/>
      <c r="T705"/>
      <c r="U705"/>
      <c r="V705"/>
      <c r="W705"/>
      <c r="X705"/>
      <c r="Y705"/>
      <c r="Z705"/>
      <c r="AA705"/>
      <c r="AB705"/>
      <c r="AC705"/>
      <c r="AD705"/>
      <c r="AE705"/>
      <c r="AF705"/>
      <c r="AG705"/>
      <c r="AS705"/>
      <c r="AT705"/>
      <c r="BP705"/>
    </row>
    <row r="706" spans="1:68" s="7" customFormat="1">
      <c r="A706"/>
      <c r="B706"/>
      <c r="C706"/>
      <c r="D706"/>
      <c r="E706"/>
      <c r="F706"/>
      <c r="G706"/>
      <c r="H706"/>
      <c r="I706"/>
      <c r="J706"/>
      <c r="K706"/>
      <c r="L706"/>
      <c r="M706"/>
      <c r="N706"/>
      <c r="O706"/>
      <c r="P706"/>
      <c r="Q706"/>
      <c r="R706"/>
      <c r="S706"/>
      <c r="T706"/>
      <c r="U706"/>
      <c r="V706"/>
      <c r="W706"/>
      <c r="X706"/>
      <c r="Y706"/>
      <c r="Z706"/>
      <c r="AA706"/>
      <c r="AB706"/>
      <c r="AC706"/>
      <c r="AD706"/>
      <c r="AE706"/>
      <c r="AF706"/>
      <c r="AG706"/>
      <c r="AS706"/>
      <c r="AT706"/>
      <c r="BP706"/>
    </row>
    <row r="707" spans="1:68" s="7" customFormat="1">
      <c r="A707"/>
      <c r="B707"/>
      <c r="C707"/>
      <c r="D707"/>
      <c r="E707"/>
      <c r="F707"/>
      <c r="G707"/>
      <c r="H707"/>
      <c r="I707"/>
      <c r="J707"/>
      <c r="K707"/>
      <c r="L707"/>
      <c r="M707"/>
      <c r="N707"/>
      <c r="O707"/>
      <c r="P707"/>
      <c r="Q707"/>
      <c r="R707"/>
      <c r="S707"/>
      <c r="T707"/>
      <c r="U707"/>
      <c r="V707"/>
      <c r="W707"/>
      <c r="X707"/>
      <c r="Y707"/>
      <c r="Z707"/>
      <c r="AA707"/>
      <c r="AB707"/>
      <c r="AC707"/>
      <c r="AD707"/>
      <c r="AE707"/>
      <c r="AF707"/>
      <c r="AG707"/>
      <c r="AS707"/>
      <c r="AT707"/>
      <c r="BP707"/>
    </row>
    <row r="708" spans="1:68" s="7" customFormat="1">
      <c r="A708"/>
      <c r="B708"/>
      <c r="C708"/>
      <c r="D708"/>
      <c r="E708"/>
      <c r="F708"/>
      <c r="G708"/>
      <c r="H708"/>
      <c r="I708"/>
      <c r="J708"/>
      <c r="K708"/>
      <c r="L708"/>
      <c r="M708"/>
      <c r="N708"/>
      <c r="O708"/>
      <c r="P708"/>
      <c r="Q708"/>
      <c r="R708"/>
      <c r="S708"/>
      <c r="T708"/>
      <c r="U708"/>
      <c r="V708"/>
      <c r="W708"/>
      <c r="X708"/>
      <c r="Y708"/>
      <c r="Z708"/>
      <c r="AA708"/>
      <c r="AB708"/>
      <c r="AC708"/>
      <c r="AD708"/>
      <c r="AE708"/>
      <c r="AF708"/>
      <c r="AG708"/>
      <c r="AS708"/>
      <c r="AT708"/>
      <c r="BP708"/>
    </row>
    <row r="709" spans="1:68" s="7" customFormat="1">
      <c r="A709"/>
      <c r="B709"/>
      <c r="C709"/>
      <c r="D709"/>
      <c r="E709"/>
      <c r="F709"/>
      <c r="G709"/>
      <c r="H709"/>
      <c r="I709"/>
      <c r="J709"/>
      <c r="K709"/>
      <c r="L709"/>
      <c r="M709"/>
      <c r="N709"/>
      <c r="O709"/>
      <c r="P709"/>
      <c r="Q709"/>
      <c r="R709"/>
      <c r="S709"/>
      <c r="T709"/>
      <c r="U709"/>
      <c r="V709"/>
      <c r="W709"/>
      <c r="X709"/>
      <c r="Y709"/>
      <c r="Z709"/>
      <c r="AA709"/>
      <c r="AB709"/>
      <c r="AC709"/>
      <c r="AD709"/>
      <c r="AE709"/>
      <c r="AF709"/>
      <c r="AG709"/>
      <c r="AS709"/>
      <c r="AT709"/>
      <c r="BP709"/>
    </row>
    <row r="710" spans="1:68" s="7" customFormat="1">
      <c r="A710"/>
      <c r="B710"/>
      <c r="C710"/>
      <c r="D710"/>
      <c r="E710"/>
      <c r="F710"/>
      <c r="G710"/>
      <c r="H710"/>
      <c r="I710"/>
      <c r="J710"/>
      <c r="K710"/>
      <c r="L710"/>
      <c r="M710"/>
      <c r="N710"/>
      <c r="O710"/>
      <c r="P710"/>
      <c r="Q710"/>
      <c r="R710"/>
      <c r="S710"/>
      <c r="T710"/>
      <c r="U710"/>
      <c r="V710"/>
      <c r="W710"/>
      <c r="X710"/>
      <c r="Y710"/>
      <c r="Z710"/>
      <c r="AA710"/>
      <c r="AB710"/>
      <c r="AC710"/>
      <c r="AD710"/>
      <c r="AE710"/>
      <c r="AF710"/>
      <c r="AG710"/>
      <c r="AS710"/>
      <c r="AT710"/>
      <c r="BP710"/>
    </row>
    <row r="711" spans="1:68" s="7" customFormat="1">
      <c r="A711"/>
      <c r="B711"/>
      <c r="C711"/>
      <c r="D711"/>
      <c r="E711"/>
      <c r="F711"/>
      <c r="G711"/>
      <c r="H711"/>
      <c r="I711"/>
      <c r="J711"/>
      <c r="K711"/>
      <c r="L711"/>
      <c r="M711"/>
      <c r="N711"/>
      <c r="O711"/>
      <c r="P711"/>
      <c r="Q711"/>
      <c r="R711"/>
      <c r="S711"/>
      <c r="T711"/>
      <c r="U711"/>
      <c r="V711"/>
      <c r="W711"/>
      <c r="X711"/>
      <c r="Y711"/>
      <c r="Z711"/>
      <c r="AA711"/>
      <c r="AB711"/>
      <c r="AC711"/>
      <c r="AD711"/>
      <c r="AE711"/>
      <c r="AF711"/>
      <c r="AG711"/>
      <c r="AS711"/>
      <c r="AT711"/>
      <c r="BP711"/>
    </row>
    <row r="712" spans="1:68" s="7" customFormat="1">
      <c r="A712"/>
      <c r="B712"/>
      <c r="C712"/>
      <c r="D712"/>
      <c r="E712"/>
      <c r="F712"/>
      <c r="G712"/>
      <c r="H712"/>
      <c r="I712"/>
      <c r="J712"/>
      <c r="K712"/>
      <c r="L712"/>
      <c r="M712"/>
      <c r="N712"/>
      <c r="O712"/>
      <c r="P712"/>
      <c r="Q712"/>
      <c r="R712"/>
      <c r="S712"/>
      <c r="T712"/>
      <c r="U712"/>
      <c r="V712"/>
      <c r="W712"/>
      <c r="X712"/>
      <c r="Y712"/>
      <c r="Z712"/>
      <c r="AA712"/>
      <c r="AB712"/>
      <c r="AC712"/>
      <c r="AD712"/>
      <c r="AE712"/>
      <c r="AF712"/>
      <c r="AG712"/>
      <c r="AS712"/>
      <c r="AT712"/>
      <c r="BP712"/>
    </row>
    <row r="713" spans="1:68" s="7" customFormat="1">
      <c r="A713"/>
      <c r="B713"/>
      <c r="C713"/>
      <c r="D713"/>
      <c r="E713"/>
      <c r="F713"/>
      <c r="G713"/>
      <c r="H713"/>
      <c r="I713"/>
      <c r="J713"/>
      <c r="K713"/>
      <c r="L713"/>
      <c r="M713"/>
      <c r="N713"/>
      <c r="O713"/>
      <c r="P713"/>
      <c r="Q713"/>
      <c r="R713"/>
      <c r="S713"/>
      <c r="T713"/>
      <c r="U713"/>
      <c r="V713"/>
      <c r="W713"/>
      <c r="X713"/>
      <c r="Y713"/>
      <c r="Z713"/>
      <c r="AA713"/>
      <c r="AB713"/>
      <c r="AC713"/>
      <c r="AD713"/>
      <c r="AE713"/>
      <c r="AF713"/>
      <c r="AG713"/>
      <c r="AS713"/>
      <c r="AT713"/>
      <c r="BP713"/>
    </row>
    <row r="714" spans="1:68" s="7" customFormat="1">
      <c r="A714"/>
      <c r="B714"/>
      <c r="C714"/>
      <c r="D714"/>
      <c r="E714"/>
      <c r="F714"/>
      <c r="G714"/>
      <c r="H714"/>
      <c r="I714"/>
      <c r="J714"/>
      <c r="K714"/>
      <c r="L714"/>
      <c r="M714"/>
      <c r="N714"/>
      <c r="O714"/>
      <c r="P714"/>
      <c r="Q714"/>
      <c r="R714"/>
      <c r="S714"/>
      <c r="T714"/>
      <c r="U714"/>
      <c r="V714"/>
      <c r="W714"/>
      <c r="X714"/>
      <c r="Y714"/>
      <c r="Z714"/>
      <c r="AA714"/>
      <c r="AB714"/>
      <c r="AC714"/>
      <c r="AD714"/>
      <c r="AE714"/>
      <c r="AF714"/>
      <c r="AG714"/>
      <c r="AS714"/>
      <c r="AT714"/>
      <c r="BP714"/>
    </row>
    <row r="715" spans="1:68" s="7" customFormat="1">
      <c r="A715"/>
      <c r="B715"/>
      <c r="C715"/>
      <c r="D715"/>
      <c r="E715"/>
      <c r="F715"/>
      <c r="G715"/>
      <c r="H715"/>
      <c r="I715"/>
      <c r="J715"/>
      <c r="K715"/>
      <c r="L715"/>
      <c r="M715"/>
      <c r="N715"/>
      <c r="O715"/>
      <c r="P715"/>
      <c r="Q715"/>
      <c r="R715"/>
      <c r="S715"/>
      <c r="T715"/>
      <c r="U715"/>
      <c r="V715"/>
      <c r="W715"/>
      <c r="X715"/>
      <c r="Y715"/>
      <c r="Z715"/>
      <c r="AA715"/>
      <c r="AB715"/>
      <c r="AC715"/>
      <c r="AD715"/>
      <c r="AE715"/>
      <c r="AF715"/>
      <c r="AG715"/>
      <c r="AS715"/>
      <c r="AT715"/>
      <c r="BP715"/>
    </row>
    <row r="716" spans="1:68" s="7" customFormat="1">
      <c r="A716"/>
      <c r="B716"/>
      <c r="C716"/>
      <c r="D716"/>
      <c r="E716"/>
      <c r="F716"/>
      <c r="G716"/>
      <c r="H716"/>
      <c r="I716"/>
      <c r="J716"/>
      <c r="K716"/>
      <c r="L716"/>
      <c r="M716"/>
      <c r="N716"/>
      <c r="O716"/>
      <c r="P716"/>
      <c r="Q716"/>
      <c r="R716"/>
      <c r="S716"/>
      <c r="T716"/>
      <c r="U716"/>
      <c r="V716"/>
      <c r="W716"/>
      <c r="X716"/>
      <c r="Y716"/>
      <c r="Z716"/>
      <c r="AA716"/>
      <c r="AB716"/>
      <c r="AC716"/>
      <c r="AD716"/>
      <c r="AE716"/>
      <c r="AF716"/>
      <c r="AG716"/>
      <c r="AS716"/>
      <c r="AT716"/>
      <c r="BP716"/>
    </row>
    <row r="717" spans="1:68" s="7" customFormat="1">
      <c r="A717"/>
      <c r="B717"/>
      <c r="C717"/>
      <c r="D717"/>
      <c r="E717"/>
      <c r="F717"/>
      <c r="G717"/>
      <c r="H717"/>
      <c r="I717"/>
      <c r="J717"/>
      <c r="K717"/>
      <c r="L717"/>
      <c r="M717"/>
      <c r="N717"/>
      <c r="O717"/>
      <c r="P717"/>
      <c r="Q717"/>
      <c r="R717"/>
      <c r="S717"/>
      <c r="T717"/>
      <c r="U717"/>
      <c r="V717"/>
      <c r="W717"/>
      <c r="X717"/>
      <c r="Y717"/>
      <c r="Z717"/>
      <c r="AA717"/>
      <c r="AB717"/>
      <c r="AC717"/>
      <c r="AD717"/>
      <c r="AE717"/>
      <c r="AF717"/>
      <c r="AG717"/>
      <c r="AS717"/>
      <c r="AT717"/>
      <c r="BP717"/>
    </row>
    <row r="718" spans="1:68" s="7" customFormat="1">
      <c r="A718"/>
      <c r="B718"/>
      <c r="C718"/>
      <c r="D718"/>
      <c r="E718"/>
      <c r="F718"/>
      <c r="G718"/>
      <c r="H718"/>
      <c r="I718"/>
      <c r="J718"/>
      <c r="K718"/>
      <c r="L718"/>
      <c r="M718"/>
      <c r="N718"/>
      <c r="O718"/>
      <c r="P718"/>
      <c r="Q718"/>
      <c r="R718"/>
      <c r="S718"/>
      <c r="T718"/>
      <c r="U718"/>
      <c r="V718"/>
      <c r="W718"/>
      <c r="X718"/>
      <c r="Y718"/>
      <c r="Z718"/>
      <c r="AA718"/>
      <c r="AB718"/>
      <c r="AC718"/>
      <c r="AD718"/>
      <c r="AE718"/>
      <c r="AF718"/>
      <c r="AG718"/>
      <c r="AS718"/>
      <c r="AT718"/>
      <c r="BP718"/>
    </row>
    <row r="719" spans="1:68" s="7" customFormat="1">
      <c r="A719"/>
      <c r="B719"/>
      <c r="C719"/>
      <c r="D719"/>
      <c r="E719"/>
      <c r="F719"/>
      <c r="G719"/>
      <c r="H719"/>
      <c r="I719"/>
      <c r="J719"/>
      <c r="K719"/>
      <c r="L719"/>
      <c r="M719"/>
      <c r="N719"/>
      <c r="O719"/>
      <c r="P719"/>
      <c r="Q719"/>
      <c r="R719"/>
      <c r="S719"/>
      <c r="T719"/>
      <c r="U719"/>
      <c r="V719"/>
      <c r="W719"/>
      <c r="X719"/>
      <c r="Y719"/>
      <c r="Z719"/>
      <c r="AA719"/>
      <c r="AB719"/>
      <c r="AC719"/>
      <c r="AD719"/>
      <c r="AE719"/>
      <c r="AF719"/>
      <c r="AG719"/>
      <c r="AS719"/>
      <c r="AT719"/>
      <c r="BP719"/>
    </row>
    <row r="720" spans="1:68" s="7" customFormat="1">
      <c r="A720"/>
      <c r="B720"/>
      <c r="C720"/>
      <c r="D720"/>
      <c r="E720"/>
      <c r="F720"/>
      <c r="G720"/>
      <c r="H720"/>
      <c r="I720"/>
      <c r="J720"/>
      <c r="K720"/>
      <c r="L720"/>
      <c r="M720"/>
      <c r="N720"/>
      <c r="O720"/>
      <c r="P720"/>
      <c r="Q720"/>
      <c r="R720"/>
      <c r="S720"/>
      <c r="T720"/>
      <c r="U720"/>
      <c r="V720"/>
      <c r="W720"/>
      <c r="X720"/>
      <c r="Y720"/>
      <c r="Z720"/>
      <c r="AA720"/>
      <c r="AB720"/>
      <c r="AC720"/>
      <c r="AD720"/>
      <c r="AE720"/>
      <c r="AF720"/>
      <c r="AG720"/>
      <c r="AS720"/>
      <c r="AT720"/>
      <c r="BP720"/>
    </row>
    <row r="721" spans="1:68" s="7" customFormat="1">
      <c r="A721"/>
      <c r="B721"/>
      <c r="C721"/>
      <c r="D721"/>
      <c r="E721"/>
      <c r="F721"/>
      <c r="G721"/>
      <c r="H721"/>
      <c r="I721"/>
      <c r="J721"/>
      <c r="K721"/>
      <c r="L721"/>
      <c r="M721"/>
      <c r="N721"/>
      <c r="O721"/>
      <c r="P721"/>
      <c r="Q721"/>
      <c r="R721"/>
      <c r="S721"/>
      <c r="T721"/>
      <c r="U721"/>
      <c r="V721"/>
      <c r="W721"/>
      <c r="X721"/>
      <c r="Y721"/>
      <c r="Z721"/>
      <c r="AA721"/>
      <c r="AB721"/>
      <c r="AC721"/>
      <c r="AD721"/>
      <c r="AE721"/>
      <c r="AF721"/>
      <c r="AG721"/>
      <c r="AS721"/>
      <c r="AT721"/>
      <c r="BP721"/>
    </row>
    <row r="722" spans="1:68" s="7" customFormat="1">
      <c r="A722"/>
      <c r="B722"/>
      <c r="C722"/>
      <c r="D722"/>
      <c r="E722"/>
      <c r="F722"/>
      <c r="G722"/>
      <c r="H722"/>
      <c r="I722"/>
      <c r="J722"/>
      <c r="K722"/>
      <c r="L722"/>
      <c r="M722"/>
      <c r="N722"/>
      <c r="O722"/>
      <c r="P722"/>
      <c r="Q722"/>
      <c r="R722"/>
      <c r="S722"/>
      <c r="T722"/>
      <c r="U722"/>
      <c r="V722"/>
      <c r="W722"/>
      <c r="X722"/>
      <c r="Y722"/>
      <c r="Z722"/>
      <c r="AA722"/>
      <c r="AB722"/>
      <c r="AC722"/>
      <c r="AD722"/>
      <c r="AE722"/>
      <c r="AF722"/>
      <c r="AG722"/>
      <c r="AS722"/>
      <c r="AT722"/>
      <c r="BP722"/>
    </row>
    <row r="723" spans="1:68" s="7" customFormat="1">
      <c r="A723"/>
      <c r="B723"/>
      <c r="C723"/>
      <c r="D723"/>
      <c r="E723"/>
      <c r="F723"/>
      <c r="G723"/>
      <c r="H723"/>
      <c r="I723"/>
      <c r="J723"/>
      <c r="K723"/>
      <c r="L723"/>
      <c r="M723"/>
      <c r="N723"/>
      <c r="O723"/>
      <c r="P723"/>
      <c r="Q723"/>
      <c r="R723"/>
      <c r="S723"/>
      <c r="T723"/>
      <c r="U723"/>
      <c r="V723"/>
      <c r="W723"/>
      <c r="X723"/>
      <c r="Y723"/>
      <c r="Z723"/>
      <c r="AA723"/>
      <c r="AB723"/>
      <c r="AC723"/>
      <c r="AD723"/>
      <c r="AE723"/>
      <c r="AF723"/>
      <c r="AG723"/>
      <c r="AS723"/>
      <c r="AT723"/>
      <c r="BP723"/>
    </row>
    <row r="724" spans="1:68" s="7" customFormat="1">
      <c r="A724"/>
      <c r="B724"/>
      <c r="C724"/>
      <c r="D724"/>
      <c r="E724"/>
      <c r="F724"/>
      <c r="G724"/>
      <c r="H724"/>
      <c r="I724"/>
      <c r="J724"/>
      <c r="K724"/>
      <c r="L724"/>
      <c r="M724"/>
      <c r="N724"/>
      <c r="O724"/>
      <c r="P724"/>
      <c r="Q724"/>
      <c r="R724"/>
      <c r="S724"/>
      <c r="T724"/>
      <c r="U724"/>
      <c r="V724"/>
      <c r="W724"/>
      <c r="X724"/>
      <c r="Y724"/>
      <c r="Z724"/>
      <c r="AA724"/>
      <c r="AB724"/>
      <c r="AC724"/>
      <c r="AD724"/>
      <c r="AE724"/>
      <c r="AF724"/>
      <c r="AG724"/>
      <c r="AS724"/>
      <c r="AT724"/>
      <c r="BP724"/>
    </row>
    <row r="725" spans="1:68" s="7" customFormat="1">
      <c r="A725"/>
      <c r="B725"/>
      <c r="C725"/>
      <c r="D725"/>
      <c r="E725"/>
      <c r="F725"/>
      <c r="G725"/>
      <c r="H725"/>
      <c r="I725"/>
      <c r="J725"/>
      <c r="K725"/>
      <c r="L725"/>
      <c r="M725"/>
      <c r="N725"/>
      <c r="O725"/>
      <c r="P725"/>
      <c r="Q725"/>
      <c r="R725"/>
      <c r="S725"/>
      <c r="T725"/>
      <c r="U725"/>
      <c r="V725"/>
      <c r="W725"/>
      <c r="X725"/>
      <c r="Y725"/>
      <c r="Z725"/>
      <c r="AA725"/>
      <c r="AB725"/>
      <c r="AC725"/>
      <c r="AD725"/>
      <c r="AE725"/>
      <c r="AF725"/>
      <c r="AG725"/>
      <c r="AS725"/>
      <c r="AT725"/>
      <c r="BP725"/>
    </row>
    <row r="726" spans="1:68" s="7" customFormat="1">
      <c r="A726"/>
      <c r="B726"/>
      <c r="C726"/>
      <c r="D726"/>
      <c r="E726"/>
      <c r="F726"/>
      <c r="G726"/>
      <c r="H726"/>
      <c r="I726"/>
      <c r="J726"/>
      <c r="K726"/>
      <c r="L726"/>
      <c r="M726"/>
      <c r="N726"/>
      <c r="O726"/>
      <c r="P726"/>
      <c r="Q726"/>
      <c r="R726"/>
      <c r="S726"/>
      <c r="T726"/>
      <c r="U726"/>
      <c r="V726"/>
      <c r="W726"/>
      <c r="X726"/>
      <c r="Y726"/>
      <c r="Z726"/>
      <c r="AA726"/>
      <c r="AB726"/>
      <c r="AC726"/>
      <c r="AD726"/>
      <c r="AE726"/>
      <c r="AF726"/>
      <c r="AG726"/>
      <c r="AS726"/>
      <c r="AT726"/>
      <c r="BP726"/>
    </row>
    <row r="727" spans="1:68" s="7" customFormat="1">
      <c r="A727"/>
      <c r="B727"/>
      <c r="C727"/>
      <c r="D727"/>
      <c r="E727"/>
      <c r="F727"/>
      <c r="G727"/>
      <c r="H727"/>
      <c r="I727"/>
      <c r="J727"/>
      <c r="K727"/>
      <c r="L727"/>
      <c r="M727"/>
      <c r="N727"/>
      <c r="O727"/>
      <c r="P727"/>
      <c r="Q727"/>
      <c r="R727"/>
      <c r="S727"/>
      <c r="T727"/>
      <c r="U727"/>
      <c r="V727"/>
      <c r="W727"/>
      <c r="X727"/>
      <c r="Y727"/>
      <c r="Z727"/>
      <c r="AA727"/>
      <c r="AB727"/>
      <c r="AC727"/>
      <c r="AD727"/>
      <c r="AE727"/>
      <c r="AF727"/>
      <c r="AG727"/>
      <c r="AS727"/>
      <c r="AT727"/>
      <c r="BP727"/>
    </row>
    <row r="728" spans="1:68" s="7" customFormat="1">
      <c r="A728"/>
      <c r="B728"/>
      <c r="C728"/>
      <c r="D728"/>
      <c r="E728"/>
      <c r="F728"/>
      <c r="G728"/>
      <c r="H728"/>
      <c r="I728"/>
      <c r="J728"/>
      <c r="K728"/>
      <c r="L728"/>
      <c r="M728"/>
      <c r="N728"/>
      <c r="O728"/>
      <c r="P728"/>
      <c r="Q728"/>
      <c r="R728"/>
      <c r="S728"/>
      <c r="T728"/>
      <c r="U728"/>
      <c r="V728"/>
      <c r="W728"/>
      <c r="X728"/>
      <c r="Y728"/>
      <c r="Z728"/>
      <c r="AA728"/>
      <c r="AB728"/>
      <c r="AC728"/>
      <c r="AD728"/>
      <c r="AE728"/>
      <c r="AF728"/>
      <c r="AG728"/>
      <c r="AS728"/>
      <c r="AT728"/>
      <c r="BP728"/>
    </row>
    <row r="729" spans="1:68" s="7" customFormat="1">
      <c r="A729"/>
      <c r="B729"/>
      <c r="C729"/>
      <c r="D729"/>
      <c r="E729"/>
      <c r="F729"/>
      <c r="G729"/>
      <c r="H729"/>
      <c r="I729"/>
      <c r="J729"/>
      <c r="K729"/>
      <c r="L729"/>
      <c r="M729"/>
      <c r="N729"/>
      <c r="O729"/>
      <c r="P729"/>
      <c r="Q729"/>
      <c r="R729"/>
      <c r="S729"/>
      <c r="T729"/>
      <c r="U729"/>
      <c r="V729"/>
      <c r="W729"/>
      <c r="X729"/>
      <c r="Y729"/>
      <c r="Z729"/>
      <c r="AA729"/>
      <c r="AB729"/>
      <c r="AC729"/>
      <c r="AD729"/>
      <c r="AE729"/>
      <c r="AF729"/>
      <c r="AG729"/>
      <c r="AS729"/>
      <c r="AT729"/>
      <c r="BP729"/>
    </row>
    <row r="730" spans="1:68" s="7" customFormat="1">
      <c r="A730"/>
      <c r="B730"/>
      <c r="C730"/>
      <c r="D730"/>
      <c r="E730"/>
      <c r="F730"/>
      <c r="G730"/>
      <c r="H730"/>
      <c r="I730"/>
      <c r="J730"/>
      <c r="K730"/>
      <c r="L730"/>
      <c r="M730"/>
      <c r="N730"/>
      <c r="O730"/>
      <c r="P730"/>
      <c r="Q730"/>
      <c r="R730"/>
      <c r="S730"/>
      <c r="T730"/>
      <c r="U730"/>
      <c r="V730"/>
      <c r="W730"/>
      <c r="X730"/>
      <c r="Y730"/>
      <c r="Z730"/>
      <c r="AA730"/>
      <c r="AB730"/>
      <c r="AC730"/>
      <c r="AD730"/>
      <c r="AE730"/>
      <c r="AF730"/>
      <c r="AG730"/>
      <c r="AS730"/>
      <c r="AT730"/>
      <c r="BP730"/>
    </row>
    <row r="731" spans="1:68" s="7" customFormat="1">
      <c r="A731"/>
      <c r="B731"/>
      <c r="C731"/>
      <c r="D731"/>
      <c r="E731"/>
      <c r="F731"/>
      <c r="G731"/>
      <c r="H731"/>
      <c r="I731"/>
      <c r="J731"/>
      <c r="K731"/>
      <c r="L731"/>
      <c r="M731"/>
      <c r="N731"/>
      <c r="O731"/>
      <c r="P731"/>
      <c r="Q731"/>
      <c r="R731"/>
      <c r="S731"/>
      <c r="T731"/>
      <c r="U731"/>
      <c r="V731"/>
      <c r="W731"/>
      <c r="X731"/>
      <c r="Y731"/>
      <c r="Z731"/>
      <c r="AA731"/>
      <c r="AB731"/>
      <c r="AC731"/>
      <c r="AD731"/>
      <c r="AE731"/>
      <c r="AF731"/>
      <c r="AG731"/>
      <c r="AS731"/>
      <c r="AT731"/>
      <c r="BP731"/>
    </row>
    <row r="732" spans="1:68" s="7" customFormat="1">
      <c r="A732"/>
      <c r="B732"/>
      <c r="C732"/>
      <c r="D732"/>
      <c r="E732"/>
      <c r="F732"/>
      <c r="G732"/>
      <c r="H732"/>
      <c r="I732"/>
      <c r="J732"/>
      <c r="K732"/>
      <c r="L732"/>
      <c r="M732"/>
      <c r="N732"/>
      <c r="O732"/>
      <c r="P732"/>
      <c r="Q732"/>
      <c r="R732"/>
      <c r="S732"/>
      <c r="T732"/>
      <c r="U732"/>
      <c r="V732"/>
      <c r="W732"/>
      <c r="X732"/>
      <c r="Y732"/>
      <c r="Z732"/>
      <c r="AA732"/>
      <c r="AB732"/>
      <c r="AC732"/>
      <c r="AD732"/>
      <c r="AE732"/>
      <c r="AF732"/>
      <c r="AG732"/>
      <c r="AS732"/>
      <c r="AT732"/>
      <c r="BP732"/>
    </row>
    <row r="733" spans="1:68" s="7" customFormat="1">
      <c r="A733"/>
      <c r="B733"/>
      <c r="C733"/>
      <c r="D733"/>
      <c r="E733"/>
      <c r="F733"/>
      <c r="G733"/>
      <c r="H733"/>
      <c r="I733"/>
      <c r="J733"/>
      <c r="K733"/>
      <c r="L733"/>
      <c r="M733"/>
      <c r="N733"/>
      <c r="O733"/>
      <c r="P733"/>
      <c r="Q733"/>
      <c r="R733"/>
      <c r="S733"/>
      <c r="T733"/>
      <c r="U733"/>
      <c r="V733"/>
      <c r="W733"/>
      <c r="X733"/>
      <c r="Y733"/>
      <c r="Z733"/>
      <c r="AA733"/>
      <c r="AB733"/>
      <c r="AC733"/>
      <c r="AD733"/>
      <c r="AE733"/>
      <c r="AF733"/>
      <c r="AG733"/>
      <c r="AS733"/>
      <c r="AT733"/>
      <c r="BP733"/>
    </row>
    <row r="734" spans="1:68" s="7" customFormat="1">
      <c r="A734"/>
      <c r="B734"/>
      <c r="C734"/>
      <c r="D734"/>
      <c r="E734"/>
      <c r="F734"/>
      <c r="G734"/>
      <c r="H734"/>
      <c r="I734"/>
      <c r="J734"/>
      <c r="K734"/>
      <c r="L734"/>
      <c r="M734"/>
      <c r="N734"/>
      <c r="O734"/>
      <c r="P734"/>
      <c r="Q734"/>
      <c r="R734"/>
      <c r="S734"/>
      <c r="T734"/>
      <c r="U734"/>
      <c r="V734"/>
      <c r="W734"/>
      <c r="X734"/>
      <c r="Y734"/>
      <c r="Z734"/>
      <c r="AA734"/>
      <c r="AB734"/>
      <c r="AC734"/>
      <c r="AD734"/>
      <c r="AE734"/>
      <c r="AF734"/>
      <c r="AG734"/>
      <c r="AS734"/>
      <c r="AT734"/>
      <c r="BP734"/>
    </row>
    <row r="735" spans="1:68" s="7" customFormat="1">
      <c r="A735"/>
      <c r="B735"/>
      <c r="C735"/>
      <c r="D735"/>
      <c r="E735"/>
      <c r="F735"/>
      <c r="G735"/>
      <c r="H735"/>
      <c r="I735"/>
      <c r="J735"/>
      <c r="K735"/>
      <c r="L735"/>
      <c r="M735"/>
      <c r="N735"/>
      <c r="O735"/>
      <c r="P735"/>
      <c r="Q735"/>
      <c r="R735"/>
      <c r="S735"/>
      <c r="T735"/>
      <c r="U735"/>
      <c r="V735"/>
      <c r="W735"/>
      <c r="X735"/>
      <c r="Y735"/>
      <c r="Z735"/>
      <c r="AA735"/>
      <c r="AB735"/>
      <c r="AC735"/>
      <c r="AD735"/>
      <c r="AE735"/>
      <c r="AF735"/>
      <c r="AG735"/>
      <c r="AS735"/>
      <c r="AT735"/>
      <c r="BP735"/>
    </row>
    <row r="736" spans="1:68" s="7" customFormat="1">
      <c r="A736"/>
      <c r="B736"/>
      <c r="C736"/>
      <c r="D736"/>
      <c r="E736"/>
      <c r="F736"/>
      <c r="G736"/>
      <c r="H736"/>
      <c r="I736"/>
      <c r="J736"/>
      <c r="K736"/>
      <c r="L736"/>
      <c r="M736"/>
      <c r="N736"/>
      <c r="O736"/>
      <c r="P736"/>
      <c r="Q736"/>
      <c r="R736"/>
      <c r="S736"/>
      <c r="T736"/>
      <c r="U736"/>
      <c r="V736"/>
      <c r="W736"/>
      <c r="X736"/>
      <c r="Y736"/>
      <c r="Z736"/>
      <c r="AA736"/>
      <c r="AB736"/>
      <c r="AC736"/>
      <c r="AD736"/>
      <c r="AE736"/>
      <c r="AF736"/>
      <c r="AG736"/>
      <c r="AS736"/>
      <c r="AT736"/>
      <c r="BP736"/>
    </row>
    <row r="737" spans="1:68" s="7" customFormat="1">
      <c r="A737"/>
      <c r="B737"/>
      <c r="C737"/>
      <c r="D737"/>
      <c r="E737"/>
      <c r="F737"/>
      <c r="G737"/>
      <c r="H737"/>
      <c r="I737"/>
      <c r="J737"/>
      <c r="K737"/>
      <c r="L737"/>
      <c r="M737"/>
      <c r="N737"/>
      <c r="O737"/>
      <c r="P737"/>
      <c r="Q737"/>
      <c r="R737"/>
      <c r="S737"/>
      <c r="T737"/>
      <c r="U737"/>
      <c r="V737"/>
      <c r="W737"/>
      <c r="X737"/>
      <c r="Y737"/>
      <c r="Z737"/>
      <c r="AA737"/>
      <c r="AB737"/>
      <c r="AC737"/>
      <c r="AD737"/>
      <c r="AE737"/>
      <c r="AF737"/>
      <c r="AG737"/>
      <c r="AS737"/>
      <c r="AT737"/>
      <c r="BP737"/>
    </row>
    <row r="738" spans="1:68" s="7" customFormat="1">
      <c r="A738"/>
      <c r="B738"/>
      <c r="C738"/>
      <c r="D738"/>
      <c r="E738"/>
      <c r="F738"/>
      <c r="G738"/>
      <c r="H738"/>
      <c r="I738"/>
      <c r="J738"/>
      <c r="K738"/>
      <c r="L738"/>
      <c r="M738"/>
      <c r="N738"/>
      <c r="O738"/>
      <c r="P738"/>
      <c r="Q738"/>
      <c r="R738"/>
      <c r="S738"/>
      <c r="T738"/>
      <c r="U738"/>
      <c r="V738"/>
      <c r="W738"/>
      <c r="X738"/>
      <c r="Y738"/>
      <c r="Z738"/>
      <c r="AA738"/>
      <c r="AB738"/>
      <c r="AC738"/>
      <c r="AD738"/>
      <c r="AE738"/>
      <c r="AF738"/>
      <c r="AG738"/>
      <c r="AS738"/>
      <c r="AT738"/>
      <c r="BP738"/>
    </row>
    <row r="739" spans="1:68" s="7" customFormat="1">
      <c r="A739"/>
      <c r="B739"/>
      <c r="C739"/>
      <c r="D739"/>
      <c r="E739"/>
      <c r="F739"/>
      <c r="G739"/>
      <c r="H739"/>
      <c r="I739"/>
      <c r="J739"/>
      <c r="K739"/>
      <c r="L739"/>
      <c r="M739"/>
      <c r="N739"/>
      <c r="O739"/>
      <c r="P739"/>
      <c r="Q739"/>
      <c r="R739"/>
      <c r="S739"/>
      <c r="T739"/>
      <c r="U739"/>
      <c r="V739"/>
      <c r="W739"/>
      <c r="X739"/>
      <c r="Y739"/>
      <c r="Z739"/>
      <c r="AA739"/>
      <c r="AB739"/>
      <c r="AC739"/>
      <c r="AD739"/>
      <c r="AE739"/>
      <c r="AF739"/>
      <c r="AG739"/>
      <c r="AS739"/>
      <c r="AT739"/>
      <c r="BP739"/>
    </row>
    <row r="740" spans="1:68" s="7" customFormat="1">
      <c r="A740"/>
      <c r="B740"/>
      <c r="C740"/>
      <c r="D740"/>
      <c r="E740"/>
      <c r="F740"/>
      <c r="G740"/>
      <c r="H740"/>
      <c r="I740"/>
      <c r="J740"/>
      <c r="K740"/>
      <c r="L740"/>
      <c r="M740"/>
      <c r="N740"/>
      <c r="O740"/>
      <c r="P740"/>
      <c r="Q740"/>
      <c r="R740"/>
      <c r="S740"/>
      <c r="T740"/>
      <c r="U740"/>
      <c r="V740"/>
      <c r="W740"/>
      <c r="X740"/>
      <c r="Y740"/>
      <c r="Z740"/>
      <c r="AA740"/>
      <c r="AB740"/>
      <c r="AC740"/>
      <c r="AD740"/>
      <c r="AE740"/>
      <c r="AF740"/>
      <c r="AG740"/>
      <c r="AS740"/>
      <c r="AT740"/>
      <c r="BP740"/>
    </row>
    <row r="741" spans="1:68" s="7" customFormat="1">
      <c r="A741"/>
      <c r="B741"/>
      <c r="C741"/>
      <c r="D741"/>
      <c r="E741"/>
      <c r="F741"/>
      <c r="G741"/>
      <c r="H741"/>
      <c r="I741"/>
      <c r="J741"/>
      <c r="K741"/>
      <c r="L741"/>
      <c r="M741"/>
      <c r="N741"/>
      <c r="O741"/>
      <c r="P741"/>
      <c r="Q741"/>
      <c r="R741"/>
      <c r="S741"/>
      <c r="T741"/>
      <c r="U741"/>
      <c r="V741"/>
      <c r="W741"/>
      <c r="X741"/>
      <c r="Y741"/>
      <c r="Z741"/>
      <c r="AA741"/>
      <c r="AB741"/>
      <c r="AC741"/>
      <c r="AD741"/>
      <c r="AE741"/>
      <c r="AF741"/>
      <c r="AG741"/>
      <c r="AS741"/>
      <c r="AT741"/>
      <c r="BP741"/>
    </row>
    <row r="742" spans="1:68" s="7" customFormat="1">
      <c r="A742"/>
      <c r="B742"/>
      <c r="C742"/>
      <c r="D742"/>
      <c r="E742"/>
      <c r="F742"/>
      <c r="G742"/>
      <c r="H742"/>
      <c r="I742"/>
      <c r="J742"/>
      <c r="K742"/>
      <c r="L742"/>
      <c r="M742"/>
      <c r="N742"/>
      <c r="O742"/>
      <c r="P742"/>
      <c r="Q742"/>
      <c r="R742"/>
      <c r="S742"/>
      <c r="T742"/>
      <c r="U742"/>
      <c r="V742"/>
      <c r="W742"/>
      <c r="X742"/>
      <c r="Y742"/>
      <c r="Z742"/>
      <c r="AA742"/>
      <c r="AB742"/>
      <c r="AC742"/>
      <c r="AD742"/>
      <c r="AE742"/>
      <c r="AF742"/>
      <c r="AG742"/>
      <c r="AS742"/>
      <c r="AT742"/>
      <c r="BP742"/>
    </row>
    <row r="743" spans="1:68" s="7" customFormat="1">
      <c r="A743"/>
      <c r="B743"/>
      <c r="C743"/>
      <c r="D743"/>
      <c r="E743"/>
      <c r="F743"/>
      <c r="G743"/>
      <c r="H743"/>
      <c r="I743"/>
      <c r="J743"/>
      <c r="K743"/>
      <c r="L743"/>
      <c r="M743"/>
      <c r="N743"/>
      <c r="O743"/>
      <c r="P743"/>
      <c r="Q743"/>
      <c r="R743"/>
      <c r="S743"/>
      <c r="T743"/>
      <c r="U743"/>
      <c r="V743"/>
      <c r="W743"/>
      <c r="X743"/>
      <c r="Y743"/>
      <c r="Z743"/>
      <c r="AA743"/>
      <c r="AB743"/>
      <c r="AC743"/>
      <c r="AD743"/>
      <c r="AE743"/>
      <c r="AF743"/>
      <c r="AG743"/>
      <c r="AS743"/>
      <c r="AT743"/>
      <c r="BP743"/>
    </row>
    <row r="744" spans="1:68" s="7" customFormat="1">
      <c r="A744"/>
      <c r="B744"/>
      <c r="C744"/>
      <c r="D744"/>
      <c r="E744"/>
      <c r="F744"/>
      <c r="G744"/>
      <c r="H744"/>
      <c r="I744"/>
      <c r="J744"/>
      <c r="K744"/>
      <c r="L744"/>
      <c r="M744"/>
      <c r="N744"/>
      <c r="O744"/>
      <c r="P744"/>
      <c r="Q744"/>
      <c r="R744"/>
      <c r="S744"/>
      <c r="T744"/>
      <c r="U744"/>
      <c r="V744"/>
      <c r="W744"/>
      <c r="X744"/>
      <c r="Y744"/>
      <c r="Z744"/>
      <c r="AA744"/>
      <c r="AB744"/>
      <c r="AC744"/>
      <c r="AD744"/>
      <c r="AE744"/>
      <c r="AF744"/>
      <c r="AG744"/>
      <c r="AS744"/>
      <c r="AT744"/>
      <c r="BP744"/>
    </row>
    <row r="745" spans="1:68" s="7" customFormat="1">
      <c r="A745"/>
      <c r="B745"/>
      <c r="C745"/>
      <c r="D745"/>
      <c r="E745"/>
      <c r="F745"/>
      <c r="G745"/>
      <c r="H745"/>
      <c r="I745"/>
      <c r="J745"/>
      <c r="K745"/>
      <c r="L745"/>
      <c r="M745"/>
      <c r="N745"/>
      <c r="O745"/>
      <c r="P745"/>
      <c r="Q745"/>
      <c r="R745"/>
      <c r="S745"/>
      <c r="T745"/>
      <c r="U745"/>
      <c r="V745"/>
      <c r="W745"/>
      <c r="X745"/>
      <c r="Y745"/>
      <c r="Z745"/>
      <c r="AA745"/>
      <c r="AB745"/>
      <c r="AC745"/>
      <c r="AD745"/>
      <c r="AE745"/>
      <c r="AF745"/>
      <c r="AG745"/>
      <c r="AS745"/>
      <c r="AT745"/>
      <c r="BP745"/>
    </row>
    <row r="746" spans="1:68" s="7" customFormat="1">
      <c r="A746"/>
      <c r="B746"/>
      <c r="C746"/>
      <c r="D746"/>
      <c r="E746"/>
      <c r="F746"/>
      <c r="G746"/>
      <c r="H746"/>
      <c r="I746"/>
      <c r="J746"/>
      <c r="K746"/>
      <c r="L746"/>
      <c r="M746"/>
      <c r="N746"/>
      <c r="O746"/>
      <c r="P746"/>
      <c r="Q746"/>
      <c r="R746"/>
      <c r="S746"/>
      <c r="T746"/>
      <c r="U746"/>
      <c r="V746"/>
      <c r="W746"/>
      <c r="X746"/>
      <c r="Y746"/>
      <c r="Z746"/>
      <c r="AA746"/>
      <c r="AB746"/>
      <c r="AC746"/>
      <c r="AD746"/>
      <c r="AE746"/>
      <c r="AF746"/>
      <c r="AG746"/>
      <c r="AS746"/>
      <c r="AT746"/>
      <c r="BP746"/>
    </row>
    <row r="747" spans="1:68" s="7" customFormat="1">
      <c r="A747"/>
      <c r="B747"/>
      <c r="C747"/>
      <c r="D747"/>
      <c r="E747"/>
      <c r="F747"/>
      <c r="G747"/>
      <c r="H747"/>
      <c r="I747"/>
      <c r="J747"/>
      <c r="K747"/>
      <c r="L747"/>
      <c r="M747"/>
      <c r="N747"/>
      <c r="O747"/>
      <c r="P747"/>
      <c r="Q747"/>
      <c r="R747"/>
      <c r="S747"/>
      <c r="T747"/>
      <c r="U747"/>
      <c r="V747"/>
      <c r="W747"/>
      <c r="X747"/>
      <c r="Y747"/>
      <c r="Z747"/>
      <c r="AA747"/>
      <c r="AB747"/>
      <c r="AC747"/>
      <c r="AD747"/>
      <c r="AE747"/>
      <c r="AF747"/>
      <c r="AG747"/>
      <c r="AS747"/>
      <c r="AT747"/>
      <c r="BP747"/>
    </row>
    <row r="748" spans="1:68" s="7" customFormat="1">
      <c r="A748"/>
      <c r="B748"/>
      <c r="C748"/>
      <c r="D748"/>
      <c r="E748"/>
      <c r="F748"/>
      <c r="G748"/>
      <c r="H748"/>
      <c r="I748"/>
      <c r="J748"/>
      <c r="K748"/>
      <c r="L748"/>
      <c r="M748"/>
      <c r="N748"/>
      <c r="O748"/>
      <c r="P748"/>
      <c r="Q748"/>
      <c r="R748"/>
      <c r="S748"/>
      <c r="T748"/>
      <c r="U748"/>
      <c r="V748"/>
      <c r="W748"/>
      <c r="X748"/>
      <c r="Y748"/>
      <c r="Z748"/>
      <c r="AA748"/>
      <c r="AB748"/>
      <c r="AC748"/>
      <c r="AD748"/>
      <c r="AE748"/>
      <c r="AF748"/>
      <c r="AG748"/>
      <c r="AS748"/>
      <c r="AT748"/>
      <c r="BP748"/>
    </row>
    <row r="749" spans="1:68" s="7" customFormat="1">
      <c r="A749"/>
      <c r="B749"/>
      <c r="C749"/>
      <c r="D749"/>
      <c r="E749"/>
      <c r="F749"/>
      <c r="G749"/>
      <c r="H749"/>
      <c r="I749"/>
      <c r="J749"/>
      <c r="K749"/>
      <c r="L749"/>
      <c r="M749"/>
      <c r="N749"/>
      <c r="O749"/>
      <c r="P749"/>
      <c r="Q749"/>
      <c r="R749"/>
      <c r="S749"/>
      <c r="T749"/>
      <c r="U749"/>
      <c r="V749"/>
      <c r="W749"/>
      <c r="X749"/>
      <c r="Y749"/>
      <c r="Z749"/>
      <c r="AA749"/>
      <c r="AB749"/>
      <c r="AC749"/>
      <c r="AD749"/>
      <c r="AE749"/>
      <c r="AF749"/>
      <c r="AG749"/>
      <c r="AS749"/>
      <c r="AT749"/>
      <c r="BP749"/>
    </row>
    <row r="750" spans="1:68" s="7" customFormat="1">
      <c r="A750"/>
      <c r="B750"/>
      <c r="C750"/>
      <c r="D750"/>
      <c r="E750"/>
      <c r="F750"/>
      <c r="G750"/>
      <c r="H750"/>
      <c r="I750"/>
      <c r="J750"/>
      <c r="K750"/>
      <c r="L750"/>
      <c r="M750"/>
      <c r="N750"/>
      <c r="O750"/>
      <c r="P750"/>
      <c r="Q750"/>
      <c r="R750"/>
      <c r="S750"/>
      <c r="T750"/>
      <c r="U750"/>
      <c r="V750"/>
      <c r="W750"/>
      <c r="X750"/>
      <c r="Y750"/>
      <c r="Z750"/>
      <c r="AA750"/>
      <c r="AB750"/>
      <c r="AC750"/>
      <c r="AD750"/>
      <c r="AE750"/>
      <c r="AF750"/>
      <c r="AG750"/>
      <c r="AS750"/>
      <c r="AT750"/>
      <c r="BP750"/>
    </row>
    <row r="751" spans="1:68" s="7" customFormat="1">
      <c r="A751"/>
      <c r="B751"/>
      <c r="C751"/>
      <c r="D751"/>
      <c r="E751"/>
      <c r="F751"/>
      <c r="G751"/>
      <c r="H751"/>
      <c r="I751"/>
      <c r="J751"/>
      <c r="K751"/>
      <c r="L751"/>
      <c r="M751"/>
      <c r="N751"/>
      <c r="O751"/>
      <c r="P751"/>
      <c r="Q751"/>
      <c r="R751"/>
      <c r="S751"/>
      <c r="T751"/>
      <c r="U751"/>
      <c r="V751"/>
      <c r="W751"/>
      <c r="X751"/>
      <c r="Y751"/>
      <c r="Z751"/>
      <c r="AA751"/>
      <c r="AB751"/>
      <c r="AC751"/>
      <c r="AD751"/>
      <c r="AE751"/>
      <c r="AF751"/>
      <c r="AG751"/>
      <c r="AS751"/>
      <c r="AT751"/>
      <c r="BP751"/>
    </row>
    <row r="752" spans="1:68" s="7" customFormat="1">
      <c r="A752"/>
      <c r="B752"/>
      <c r="C752"/>
      <c r="D752"/>
      <c r="E752"/>
      <c r="F752"/>
      <c r="G752"/>
      <c r="H752"/>
      <c r="I752"/>
      <c r="J752"/>
      <c r="K752"/>
      <c r="L752"/>
      <c r="M752"/>
      <c r="N752"/>
      <c r="O752"/>
      <c r="P752"/>
      <c r="Q752"/>
      <c r="R752"/>
      <c r="S752"/>
      <c r="T752"/>
      <c r="U752"/>
      <c r="V752"/>
      <c r="W752"/>
      <c r="X752"/>
      <c r="Y752"/>
      <c r="Z752"/>
      <c r="AA752"/>
      <c r="AB752"/>
      <c r="AC752"/>
      <c r="AD752"/>
      <c r="AE752"/>
      <c r="AF752"/>
      <c r="AG752"/>
      <c r="AS752"/>
      <c r="AT752"/>
      <c r="BP752"/>
    </row>
    <row r="753" spans="1:68" s="7" customFormat="1">
      <c r="A753"/>
      <c r="B753"/>
      <c r="C753"/>
      <c r="D753"/>
      <c r="E753"/>
      <c r="F753"/>
      <c r="G753"/>
      <c r="H753"/>
      <c r="I753"/>
      <c r="J753"/>
      <c r="K753"/>
      <c r="L753"/>
      <c r="M753"/>
      <c r="N753"/>
      <c r="O753"/>
      <c r="P753"/>
      <c r="Q753"/>
      <c r="R753"/>
      <c r="S753"/>
      <c r="T753"/>
      <c r="U753"/>
      <c r="V753"/>
      <c r="W753"/>
      <c r="X753"/>
      <c r="Y753"/>
      <c r="Z753"/>
      <c r="AA753"/>
      <c r="AB753"/>
      <c r="AC753"/>
      <c r="AD753"/>
      <c r="AE753"/>
      <c r="AF753"/>
      <c r="AG753"/>
      <c r="AS753"/>
      <c r="AT753"/>
      <c r="BP753"/>
    </row>
    <row r="754" spans="1:68" s="7" customFormat="1">
      <c r="A754"/>
      <c r="B754"/>
      <c r="C754"/>
      <c r="D754"/>
      <c r="E754"/>
      <c r="F754"/>
      <c r="G754"/>
      <c r="H754"/>
      <c r="I754"/>
      <c r="J754"/>
      <c r="K754"/>
      <c r="L754"/>
      <c r="M754"/>
      <c r="N754"/>
      <c r="O754"/>
      <c r="P754"/>
      <c r="Q754"/>
      <c r="R754"/>
      <c r="S754"/>
      <c r="T754"/>
      <c r="U754"/>
      <c r="V754"/>
      <c r="W754"/>
      <c r="X754"/>
      <c r="Y754"/>
      <c r="Z754"/>
      <c r="AA754"/>
      <c r="AB754"/>
      <c r="AC754"/>
      <c r="AD754"/>
      <c r="AE754"/>
      <c r="AF754"/>
      <c r="AG754"/>
      <c r="AS754"/>
      <c r="AT754"/>
      <c r="BP754"/>
    </row>
    <row r="755" spans="1:68" s="7" customFormat="1">
      <c r="A755"/>
      <c r="B755"/>
      <c r="C755"/>
      <c r="D755"/>
      <c r="E755"/>
      <c r="F755"/>
      <c r="G755"/>
      <c r="H755"/>
      <c r="I755"/>
      <c r="J755"/>
      <c r="K755"/>
      <c r="L755"/>
      <c r="M755"/>
      <c r="N755"/>
      <c r="O755"/>
      <c r="P755"/>
      <c r="Q755"/>
      <c r="R755"/>
      <c r="S755"/>
      <c r="T755"/>
      <c r="U755"/>
      <c r="V755"/>
      <c r="W755"/>
      <c r="X755"/>
      <c r="Y755"/>
      <c r="Z755"/>
      <c r="AA755"/>
      <c r="AB755"/>
      <c r="AC755"/>
      <c r="AD755"/>
      <c r="AE755"/>
      <c r="AF755"/>
      <c r="AG755"/>
      <c r="AS755"/>
      <c r="AT755"/>
      <c r="BP755"/>
    </row>
    <row r="756" spans="1:68" s="7" customFormat="1">
      <c r="A756"/>
      <c r="B756"/>
      <c r="C756"/>
      <c r="D756"/>
      <c r="E756"/>
      <c r="F756"/>
      <c r="G756"/>
      <c r="H756"/>
      <c r="I756"/>
      <c r="J756"/>
      <c r="K756"/>
      <c r="L756"/>
      <c r="M756"/>
      <c r="N756"/>
      <c r="O756"/>
      <c r="P756"/>
      <c r="Q756"/>
      <c r="R756"/>
      <c r="S756"/>
      <c r="T756"/>
      <c r="U756"/>
      <c r="V756"/>
      <c r="W756"/>
      <c r="X756"/>
      <c r="Y756"/>
      <c r="Z756"/>
      <c r="AA756"/>
      <c r="AB756"/>
      <c r="AC756"/>
      <c r="AD756"/>
      <c r="AE756"/>
      <c r="AF756"/>
      <c r="AG756"/>
      <c r="AS756"/>
      <c r="AT756"/>
      <c r="BP756"/>
    </row>
    <row r="757" spans="1:68" s="7" customFormat="1">
      <c r="A757"/>
      <c r="B757"/>
      <c r="C757"/>
      <c r="D757"/>
      <c r="E757"/>
      <c r="F757"/>
      <c r="G757"/>
      <c r="H757"/>
      <c r="I757"/>
      <c r="J757"/>
      <c r="K757"/>
      <c r="L757"/>
      <c r="M757"/>
      <c r="N757"/>
      <c r="O757"/>
      <c r="P757"/>
      <c r="Q757"/>
      <c r="R757"/>
      <c r="S757"/>
      <c r="T757"/>
      <c r="U757"/>
      <c r="V757"/>
      <c r="W757"/>
      <c r="X757"/>
      <c r="Y757"/>
      <c r="Z757"/>
      <c r="AA757"/>
      <c r="AB757"/>
      <c r="AC757"/>
      <c r="AD757"/>
      <c r="AE757"/>
      <c r="AF757"/>
      <c r="AG757"/>
      <c r="AS757"/>
      <c r="AT757"/>
      <c r="BP757"/>
    </row>
    <row r="758" spans="1:68" s="7" customFormat="1">
      <c r="A758"/>
      <c r="B758"/>
      <c r="C758"/>
      <c r="D758"/>
      <c r="E758"/>
      <c r="F758"/>
      <c r="G758"/>
      <c r="H758"/>
      <c r="I758"/>
      <c r="J758"/>
      <c r="K758"/>
      <c r="L758"/>
      <c r="M758"/>
      <c r="N758"/>
      <c r="O758"/>
      <c r="P758"/>
      <c r="Q758"/>
      <c r="R758"/>
      <c r="S758"/>
      <c r="T758"/>
      <c r="U758"/>
      <c r="V758"/>
      <c r="W758"/>
      <c r="X758"/>
      <c r="Y758"/>
      <c r="Z758"/>
      <c r="AA758"/>
      <c r="AB758"/>
      <c r="AC758"/>
      <c r="AD758"/>
      <c r="AE758"/>
      <c r="AF758"/>
      <c r="AG758"/>
      <c r="AS758"/>
      <c r="AT758"/>
      <c r="BP758"/>
    </row>
    <row r="759" spans="1:68" s="7" customFormat="1">
      <c r="A759"/>
      <c r="B759"/>
      <c r="C759"/>
      <c r="D759"/>
      <c r="E759"/>
      <c r="F759"/>
      <c r="G759"/>
      <c r="H759"/>
      <c r="I759"/>
      <c r="J759"/>
      <c r="K759"/>
      <c r="L759"/>
      <c r="M759"/>
      <c r="N759"/>
      <c r="O759"/>
      <c r="P759"/>
      <c r="Q759"/>
      <c r="R759"/>
      <c r="S759"/>
      <c r="T759"/>
      <c r="U759"/>
      <c r="V759"/>
      <c r="W759"/>
      <c r="X759"/>
      <c r="Y759"/>
      <c r="Z759"/>
      <c r="AA759"/>
      <c r="AB759"/>
      <c r="AC759"/>
      <c r="AD759"/>
      <c r="AE759"/>
      <c r="AF759"/>
      <c r="AG759"/>
      <c r="AS759"/>
      <c r="AT759"/>
      <c r="BP759"/>
    </row>
    <row r="760" spans="1:68" s="7" customFormat="1">
      <c r="A760"/>
      <c r="B760"/>
      <c r="C760"/>
      <c r="D760"/>
      <c r="E760"/>
      <c r="F760"/>
      <c r="G760"/>
      <c r="H760"/>
      <c r="I760"/>
      <c r="J760"/>
      <c r="K760"/>
      <c r="L760"/>
      <c r="M760"/>
      <c r="N760"/>
      <c r="O760"/>
      <c r="P760"/>
      <c r="Q760"/>
      <c r="R760"/>
      <c r="S760"/>
      <c r="T760"/>
      <c r="U760"/>
      <c r="V760"/>
      <c r="W760"/>
      <c r="X760"/>
      <c r="Y760"/>
      <c r="Z760"/>
      <c r="AA760"/>
      <c r="AB760"/>
      <c r="AC760"/>
      <c r="AD760"/>
      <c r="AE760"/>
      <c r="AF760"/>
      <c r="AG760"/>
      <c r="AS760"/>
      <c r="AT760"/>
      <c r="BP760"/>
    </row>
    <row r="761" spans="1:68" s="7" customFormat="1">
      <c r="A761"/>
      <c r="B761"/>
      <c r="C761"/>
      <c r="D761"/>
      <c r="E761"/>
      <c r="F761"/>
      <c r="G761"/>
      <c r="H761"/>
      <c r="I761"/>
      <c r="J761"/>
      <c r="K761"/>
      <c r="L761"/>
      <c r="M761"/>
      <c r="N761"/>
      <c r="O761"/>
      <c r="P761"/>
      <c r="Q761"/>
      <c r="R761"/>
      <c r="S761"/>
      <c r="T761"/>
      <c r="U761"/>
      <c r="V761"/>
      <c r="W761"/>
      <c r="X761"/>
      <c r="Y761"/>
      <c r="Z761"/>
      <c r="AA761"/>
      <c r="AB761"/>
      <c r="AC761"/>
      <c r="AD761"/>
      <c r="AE761"/>
      <c r="AF761"/>
      <c r="AG761"/>
      <c r="AS761"/>
      <c r="AT761"/>
      <c r="BP761"/>
    </row>
    <row r="762" spans="1:68" s="7" customFormat="1">
      <c r="A762"/>
      <c r="B762"/>
      <c r="C762"/>
      <c r="D762"/>
      <c r="E762"/>
      <c r="F762"/>
      <c r="G762"/>
      <c r="H762"/>
      <c r="I762"/>
      <c r="J762"/>
      <c r="K762"/>
      <c r="L762"/>
      <c r="M762"/>
      <c r="N762"/>
      <c r="O762"/>
      <c r="P762"/>
      <c r="Q762"/>
      <c r="R762"/>
      <c r="S762"/>
      <c r="T762"/>
      <c r="U762"/>
      <c r="V762"/>
      <c r="W762"/>
      <c r="X762"/>
      <c r="Y762"/>
      <c r="Z762"/>
      <c r="AA762"/>
      <c r="AB762"/>
      <c r="AC762"/>
      <c r="AD762"/>
      <c r="AE762"/>
      <c r="AF762"/>
      <c r="AG762"/>
      <c r="AS762"/>
      <c r="AT762"/>
      <c r="BP762"/>
    </row>
    <row r="763" spans="1:68" s="7" customFormat="1">
      <c r="A763"/>
      <c r="B763"/>
      <c r="C763"/>
      <c r="D763"/>
      <c r="E763"/>
      <c r="F763"/>
      <c r="G763"/>
      <c r="H763"/>
      <c r="I763"/>
      <c r="J763"/>
      <c r="K763"/>
      <c r="L763"/>
      <c r="M763"/>
      <c r="N763"/>
      <c r="O763"/>
      <c r="P763"/>
      <c r="Q763"/>
      <c r="R763"/>
      <c r="S763"/>
      <c r="T763"/>
      <c r="U763"/>
      <c r="V763"/>
      <c r="W763"/>
      <c r="X763"/>
      <c r="Y763"/>
      <c r="Z763"/>
      <c r="AA763"/>
      <c r="AB763"/>
      <c r="AC763"/>
      <c r="AD763"/>
      <c r="AE763"/>
      <c r="AF763"/>
      <c r="AG763"/>
      <c r="AS763"/>
      <c r="AT763"/>
      <c r="BP763"/>
    </row>
    <row r="764" spans="1:68" s="7" customFormat="1">
      <c r="A764"/>
      <c r="B764"/>
      <c r="C764"/>
      <c r="D764"/>
      <c r="E764"/>
      <c r="F764"/>
      <c r="G764"/>
      <c r="H764"/>
      <c r="I764"/>
      <c r="J764"/>
      <c r="K764"/>
      <c r="L764"/>
      <c r="M764"/>
      <c r="N764"/>
      <c r="O764"/>
      <c r="P764"/>
      <c r="Q764"/>
      <c r="R764"/>
      <c r="S764"/>
      <c r="T764"/>
      <c r="U764"/>
      <c r="V764"/>
      <c r="W764"/>
      <c r="X764"/>
      <c r="Y764"/>
      <c r="Z764"/>
      <c r="AA764"/>
      <c r="AB764"/>
      <c r="AC764"/>
      <c r="AD764"/>
      <c r="AE764"/>
      <c r="AF764"/>
      <c r="AG764"/>
      <c r="AS764"/>
      <c r="AT764"/>
      <c r="BP764"/>
    </row>
    <row r="765" spans="1:68" s="7" customFormat="1">
      <c r="A765"/>
      <c r="B765"/>
      <c r="C765"/>
      <c r="D765"/>
      <c r="E765"/>
      <c r="F765"/>
      <c r="G765"/>
      <c r="H765"/>
      <c r="I765"/>
      <c r="J765"/>
      <c r="K765"/>
      <c r="L765"/>
      <c r="M765"/>
      <c r="N765"/>
      <c r="O765"/>
      <c r="P765"/>
      <c r="Q765"/>
      <c r="R765"/>
      <c r="S765"/>
      <c r="T765"/>
      <c r="U765"/>
      <c r="V765"/>
      <c r="W765"/>
      <c r="X765"/>
      <c r="Y765"/>
      <c r="Z765"/>
      <c r="AA765"/>
      <c r="AB765"/>
      <c r="AC765"/>
      <c r="AD765"/>
      <c r="AE765"/>
      <c r="AF765"/>
      <c r="AG765"/>
      <c r="AS765"/>
      <c r="AT765"/>
      <c r="BP765"/>
    </row>
    <row r="766" spans="1:68" s="7" customFormat="1">
      <c r="A766"/>
      <c r="B766"/>
      <c r="C766"/>
      <c r="D766"/>
      <c r="E766"/>
      <c r="F766"/>
      <c r="G766"/>
      <c r="H766"/>
      <c r="I766"/>
      <c r="J766"/>
      <c r="K766"/>
      <c r="L766"/>
      <c r="M766"/>
      <c r="N766"/>
      <c r="O766"/>
      <c r="P766"/>
      <c r="Q766"/>
      <c r="R766"/>
      <c r="S766"/>
      <c r="T766"/>
      <c r="U766"/>
      <c r="V766"/>
      <c r="W766"/>
      <c r="X766"/>
      <c r="Y766"/>
      <c r="Z766"/>
      <c r="AA766"/>
      <c r="AB766"/>
      <c r="AC766"/>
      <c r="AD766"/>
      <c r="AE766"/>
      <c r="AF766"/>
      <c r="AG766"/>
      <c r="AS766"/>
      <c r="AT766"/>
      <c r="BP766"/>
    </row>
    <row r="767" spans="1:68" s="7" customFormat="1">
      <c r="A767"/>
      <c r="B767"/>
      <c r="C767"/>
      <c r="D767"/>
      <c r="E767"/>
      <c r="F767"/>
      <c r="G767"/>
      <c r="H767"/>
      <c r="I767"/>
      <c r="J767"/>
      <c r="K767"/>
      <c r="L767"/>
      <c r="M767"/>
      <c r="N767"/>
      <c r="O767"/>
      <c r="P767"/>
      <c r="Q767"/>
      <c r="R767"/>
      <c r="S767"/>
      <c r="T767"/>
      <c r="U767"/>
      <c r="V767"/>
      <c r="W767"/>
      <c r="X767"/>
      <c r="Y767"/>
      <c r="Z767"/>
      <c r="AA767"/>
      <c r="AB767"/>
      <c r="AC767"/>
      <c r="AD767"/>
      <c r="AE767"/>
      <c r="AF767"/>
      <c r="AG767"/>
      <c r="AS767"/>
      <c r="AT767"/>
      <c r="BP767"/>
    </row>
    <row r="768" spans="1:68" s="7" customFormat="1">
      <c r="A768"/>
      <c r="B768"/>
      <c r="C768"/>
      <c r="D768"/>
      <c r="E768"/>
      <c r="F768"/>
      <c r="G768"/>
      <c r="H768"/>
      <c r="I768"/>
      <c r="J768"/>
      <c r="K768"/>
      <c r="L768"/>
      <c r="M768"/>
      <c r="N768"/>
      <c r="O768"/>
      <c r="P768"/>
      <c r="Q768"/>
      <c r="R768"/>
      <c r="S768"/>
      <c r="T768"/>
      <c r="U768"/>
      <c r="V768"/>
      <c r="W768"/>
      <c r="X768"/>
      <c r="Y768"/>
      <c r="Z768"/>
      <c r="AA768"/>
      <c r="AB768"/>
      <c r="AC768"/>
      <c r="AD768"/>
      <c r="AE768"/>
      <c r="AF768"/>
      <c r="AG768"/>
      <c r="AS768"/>
      <c r="AT768"/>
      <c r="BP768"/>
    </row>
    <row r="769" spans="1:68" s="7" customFormat="1">
      <c r="A769"/>
      <c r="B769"/>
      <c r="C769"/>
      <c r="D769"/>
      <c r="E769"/>
      <c r="F769"/>
      <c r="G769"/>
      <c r="H769"/>
      <c r="I769"/>
      <c r="J769"/>
      <c r="K769"/>
      <c r="L769"/>
      <c r="M769"/>
      <c r="N769"/>
      <c r="O769"/>
      <c r="P769"/>
      <c r="Q769"/>
      <c r="R769"/>
      <c r="S769"/>
      <c r="T769"/>
      <c r="U769"/>
      <c r="V769"/>
      <c r="W769"/>
      <c r="X769"/>
      <c r="Y769"/>
      <c r="Z769"/>
      <c r="AA769"/>
      <c r="AB769"/>
      <c r="AC769"/>
      <c r="AD769"/>
      <c r="AE769"/>
      <c r="AF769"/>
      <c r="AG769"/>
      <c r="AS769"/>
      <c r="AT769"/>
      <c r="BP769"/>
    </row>
    <row r="770" spans="1:68" s="7" customFormat="1">
      <c r="A770"/>
      <c r="B770"/>
      <c r="C770"/>
      <c r="D770"/>
      <c r="E770"/>
      <c r="F770"/>
      <c r="G770"/>
      <c r="H770"/>
      <c r="I770"/>
      <c r="J770"/>
      <c r="K770"/>
      <c r="L770"/>
      <c r="M770"/>
      <c r="N770"/>
      <c r="O770"/>
      <c r="P770"/>
      <c r="Q770"/>
      <c r="R770"/>
      <c r="S770"/>
      <c r="T770"/>
      <c r="U770"/>
      <c r="V770"/>
      <c r="W770"/>
      <c r="X770"/>
      <c r="Y770"/>
      <c r="Z770"/>
      <c r="AA770"/>
      <c r="AB770"/>
      <c r="AC770"/>
      <c r="AD770"/>
      <c r="AE770"/>
      <c r="AF770"/>
      <c r="AG770"/>
      <c r="AS770"/>
      <c r="AT770"/>
      <c r="BP770"/>
    </row>
    <row r="771" spans="1:68" s="7" customFormat="1">
      <c r="A771"/>
      <c r="B771"/>
      <c r="C771"/>
      <c r="D771"/>
      <c r="E771"/>
      <c r="F771"/>
      <c r="G771"/>
      <c r="H771"/>
      <c r="I771"/>
      <c r="J771"/>
      <c r="K771"/>
      <c r="L771"/>
      <c r="M771"/>
      <c r="N771"/>
      <c r="O771"/>
      <c r="P771"/>
      <c r="Q771"/>
      <c r="R771"/>
      <c r="S771"/>
      <c r="T771"/>
      <c r="U771"/>
      <c r="V771"/>
      <c r="W771"/>
      <c r="X771"/>
      <c r="Y771"/>
      <c r="Z771"/>
      <c r="AA771"/>
      <c r="AB771"/>
      <c r="AC771"/>
      <c r="AD771"/>
      <c r="AE771"/>
      <c r="AF771"/>
      <c r="AG771"/>
      <c r="AS771"/>
      <c r="AT771"/>
      <c r="BP771"/>
    </row>
    <row r="772" spans="1:68" s="7" customFormat="1">
      <c r="A772"/>
      <c r="B772"/>
      <c r="C772"/>
      <c r="D772"/>
      <c r="E772"/>
      <c r="F772"/>
      <c r="G772"/>
      <c r="H772"/>
      <c r="I772"/>
      <c r="J772"/>
      <c r="K772"/>
      <c r="L772"/>
      <c r="M772"/>
      <c r="N772"/>
      <c r="O772"/>
      <c r="P772"/>
      <c r="Q772"/>
      <c r="R772"/>
      <c r="S772"/>
      <c r="T772"/>
      <c r="U772"/>
      <c r="V772"/>
      <c r="W772"/>
      <c r="X772"/>
      <c r="Y772"/>
      <c r="Z772"/>
      <c r="AA772"/>
      <c r="AB772"/>
      <c r="AC772"/>
      <c r="AD772"/>
      <c r="AE772"/>
      <c r="AF772"/>
      <c r="AG772"/>
      <c r="AS772"/>
      <c r="AT772"/>
      <c r="BP772"/>
    </row>
    <row r="773" spans="1:68" s="7" customFormat="1">
      <c r="A773"/>
      <c r="B773"/>
      <c r="C773"/>
      <c r="D773"/>
      <c r="E773"/>
      <c r="F773"/>
      <c r="G773"/>
      <c r="H773"/>
      <c r="I773"/>
      <c r="J773"/>
      <c r="K773"/>
      <c r="L773"/>
      <c r="M773"/>
      <c r="N773"/>
      <c r="O773"/>
      <c r="P773"/>
      <c r="Q773"/>
      <c r="R773"/>
      <c r="S773"/>
      <c r="T773"/>
      <c r="U773"/>
      <c r="V773"/>
      <c r="W773"/>
      <c r="X773"/>
      <c r="Y773"/>
      <c r="Z773"/>
      <c r="AA773"/>
      <c r="AB773"/>
      <c r="AC773"/>
      <c r="AD773"/>
      <c r="AE773"/>
      <c r="AF773"/>
      <c r="AG773"/>
      <c r="AS773"/>
      <c r="AT773"/>
      <c r="BP773"/>
    </row>
    <row r="774" spans="1:68" s="7" customFormat="1">
      <c r="A774"/>
      <c r="B774"/>
      <c r="C774"/>
      <c r="D774"/>
      <c r="E774"/>
      <c r="F774"/>
      <c r="G774"/>
      <c r="H774"/>
      <c r="I774"/>
      <c r="J774"/>
      <c r="K774"/>
      <c r="L774"/>
      <c r="M774"/>
      <c r="N774"/>
      <c r="O774"/>
      <c r="P774"/>
      <c r="Q774"/>
      <c r="R774"/>
      <c r="S774"/>
      <c r="T774"/>
      <c r="U774"/>
      <c r="V774"/>
      <c r="W774"/>
      <c r="X774"/>
      <c r="Y774"/>
      <c r="Z774"/>
      <c r="AA774"/>
      <c r="AB774"/>
      <c r="AC774"/>
      <c r="AD774"/>
      <c r="AE774"/>
      <c r="AF774"/>
      <c r="AG774"/>
      <c r="AS774"/>
      <c r="AT774"/>
      <c r="BP774"/>
    </row>
    <row r="775" spans="1:68" s="7" customFormat="1">
      <c r="A775"/>
      <c r="B775"/>
      <c r="C775"/>
      <c r="D775"/>
      <c r="E775"/>
      <c r="F775"/>
      <c r="G775"/>
      <c r="H775"/>
      <c r="I775"/>
      <c r="J775"/>
      <c r="K775"/>
      <c r="L775"/>
      <c r="M775"/>
      <c r="N775"/>
      <c r="O775"/>
      <c r="P775"/>
      <c r="Q775"/>
      <c r="R775"/>
      <c r="S775"/>
      <c r="T775"/>
      <c r="U775"/>
      <c r="V775"/>
      <c r="W775"/>
      <c r="X775"/>
      <c r="Y775"/>
      <c r="Z775"/>
      <c r="AA775"/>
      <c r="AB775"/>
      <c r="AC775"/>
      <c r="AD775"/>
      <c r="AE775"/>
      <c r="AF775"/>
      <c r="AG775"/>
      <c r="AS775"/>
      <c r="AT775"/>
      <c r="BP775"/>
    </row>
    <row r="776" spans="1:68" s="7" customFormat="1">
      <c r="A776"/>
      <c r="B776"/>
      <c r="C776"/>
      <c r="D776"/>
      <c r="E776"/>
      <c r="F776"/>
      <c r="G776"/>
      <c r="H776"/>
      <c r="I776"/>
      <c r="J776"/>
      <c r="K776"/>
      <c r="L776"/>
      <c r="M776"/>
      <c r="N776"/>
      <c r="O776"/>
      <c r="P776"/>
      <c r="Q776"/>
      <c r="R776"/>
      <c r="S776"/>
      <c r="T776"/>
      <c r="U776"/>
      <c r="V776"/>
      <c r="W776"/>
      <c r="X776"/>
      <c r="Y776"/>
      <c r="Z776"/>
      <c r="AA776"/>
      <c r="AB776"/>
      <c r="AC776"/>
      <c r="AD776"/>
      <c r="AE776"/>
      <c r="AF776"/>
      <c r="AG776"/>
      <c r="AS776"/>
      <c r="AT776"/>
      <c r="BP776"/>
    </row>
    <row r="777" spans="1:68" s="7" customFormat="1">
      <c r="A777"/>
      <c r="B777"/>
      <c r="C777"/>
      <c r="D777"/>
      <c r="E777"/>
      <c r="F777"/>
      <c r="G777"/>
      <c r="H777"/>
      <c r="I777"/>
      <c r="J777"/>
      <c r="K777"/>
      <c r="L777"/>
      <c r="M777"/>
      <c r="N777"/>
      <c r="O777"/>
      <c r="P777"/>
      <c r="Q777"/>
      <c r="R777"/>
      <c r="S777"/>
      <c r="T777"/>
      <c r="U777"/>
      <c r="V777"/>
      <c r="W777"/>
      <c r="X777"/>
      <c r="Y777"/>
      <c r="Z777"/>
      <c r="AA777"/>
      <c r="AB777"/>
      <c r="AC777"/>
      <c r="AD777"/>
      <c r="AE777"/>
      <c r="AF777"/>
      <c r="AG777"/>
      <c r="AS777"/>
      <c r="AT777"/>
      <c r="BP777"/>
    </row>
    <row r="778" spans="1:68" s="7" customFormat="1">
      <c r="A778"/>
      <c r="B778"/>
      <c r="C778"/>
      <c r="D778"/>
      <c r="E778"/>
      <c r="F778"/>
      <c r="G778"/>
      <c r="H778"/>
      <c r="I778"/>
      <c r="J778"/>
      <c r="K778"/>
      <c r="L778"/>
      <c r="M778"/>
      <c r="N778"/>
      <c r="O778"/>
      <c r="P778"/>
      <c r="Q778"/>
      <c r="R778"/>
      <c r="S778"/>
      <c r="T778"/>
      <c r="U778"/>
      <c r="V778"/>
      <c r="W778"/>
      <c r="X778"/>
      <c r="Y778"/>
      <c r="Z778"/>
      <c r="AA778"/>
      <c r="AB778"/>
      <c r="AC778"/>
      <c r="AD778"/>
      <c r="AE778"/>
      <c r="AF778"/>
      <c r="AG778"/>
      <c r="AS778"/>
      <c r="AT778"/>
      <c r="BP778"/>
    </row>
    <row r="779" spans="1:68" s="7" customFormat="1">
      <c r="A779"/>
      <c r="B779"/>
      <c r="C779"/>
      <c r="D779"/>
      <c r="E779"/>
      <c r="F779"/>
      <c r="G779"/>
      <c r="H779"/>
      <c r="I779"/>
      <c r="J779"/>
      <c r="K779"/>
      <c r="L779"/>
      <c r="M779"/>
      <c r="N779"/>
      <c r="O779"/>
      <c r="P779"/>
      <c r="Q779"/>
      <c r="R779"/>
      <c r="S779"/>
      <c r="T779"/>
      <c r="U779"/>
      <c r="V779"/>
      <c r="W779"/>
      <c r="X779"/>
      <c r="Y779"/>
      <c r="Z779"/>
      <c r="AA779"/>
      <c r="AB779"/>
      <c r="AC779"/>
      <c r="AD779"/>
      <c r="AE779"/>
      <c r="AF779"/>
      <c r="AG779"/>
      <c r="AS779"/>
      <c r="AT779"/>
      <c r="BP779"/>
    </row>
    <row r="780" spans="1:68" s="7" customFormat="1">
      <c r="A780"/>
      <c r="B780"/>
      <c r="C780"/>
      <c r="D780"/>
      <c r="E780"/>
      <c r="F780"/>
      <c r="G780"/>
      <c r="H780"/>
      <c r="I780"/>
      <c r="J780"/>
      <c r="K780"/>
      <c r="L780"/>
      <c r="M780"/>
      <c r="N780"/>
      <c r="O780"/>
      <c r="P780"/>
      <c r="Q780"/>
      <c r="R780"/>
      <c r="S780"/>
      <c r="T780"/>
      <c r="U780"/>
      <c r="V780"/>
      <c r="W780"/>
      <c r="X780"/>
      <c r="Y780"/>
      <c r="Z780"/>
      <c r="AA780"/>
      <c r="AB780"/>
      <c r="AC780"/>
      <c r="AD780"/>
      <c r="AE780"/>
      <c r="AF780"/>
      <c r="AG780"/>
      <c r="AS780"/>
      <c r="AT780"/>
      <c r="BP780"/>
    </row>
    <row r="781" spans="1:68" s="7" customFormat="1">
      <c r="A781"/>
      <c r="B781"/>
      <c r="C781"/>
      <c r="D781"/>
      <c r="E781"/>
      <c r="F781"/>
      <c r="G781"/>
      <c r="H781"/>
      <c r="I781"/>
      <c r="J781"/>
      <c r="K781"/>
      <c r="L781"/>
      <c r="M781"/>
      <c r="N781"/>
      <c r="O781"/>
      <c r="P781"/>
      <c r="Q781"/>
      <c r="R781"/>
      <c r="S781"/>
      <c r="T781"/>
      <c r="U781"/>
      <c r="V781"/>
      <c r="W781"/>
      <c r="X781"/>
      <c r="Y781"/>
      <c r="Z781"/>
      <c r="AA781"/>
      <c r="AB781"/>
      <c r="AC781"/>
      <c r="AD781"/>
      <c r="AE781"/>
      <c r="AF781"/>
      <c r="AG781"/>
      <c r="AS781"/>
      <c r="AT781"/>
      <c r="BP781"/>
    </row>
    <row r="782" spans="1:68" s="7" customFormat="1">
      <c r="A782"/>
      <c r="B782"/>
      <c r="C782"/>
      <c r="D782"/>
      <c r="E782"/>
      <c r="F782"/>
      <c r="G782"/>
      <c r="H782"/>
      <c r="I782"/>
      <c r="J782"/>
      <c r="K782"/>
      <c r="L782"/>
      <c r="M782"/>
      <c r="N782"/>
      <c r="O782"/>
      <c r="P782"/>
      <c r="Q782"/>
      <c r="R782"/>
      <c r="S782"/>
      <c r="T782"/>
      <c r="U782"/>
      <c r="V782"/>
      <c r="W782"/>
      <c r="X782"/>
      <c r="Y782"/>
      <c r="Z782"/>
      <c r="AA782"/>
      <c r="AB782"/>
      <c r="AC782"/>
      <c r="AD782"/>
      <c r="AE782"/>
      <c r="AF782"/>
      <c r="AG782"/>
      <c r="AS782"/>
      <c r="AT782"/>
      <c r="BP782"/>
    </row>
    <row r="783" spans="1:68" s="7" customFormat="1">
      <c r="A783"/>
      <c r="B783"/>
      <c r="C783"/>
      <c r="D783"/>
      <c r="E783"/>
      <c r="F783"/>
      <c r="G783"/>
      <c r="H783"/>
      <c r="I783"/>
      <c r="J783"/>
      <c r="K783"/>
      <c r="L783"/>
      <c r="M783"/>
      <c r="N783"/>
      <c r="O783"/>
      <c r="P783"/>
      <c r="Q783"/>
      <c r="R783"/>
      <c r="S783"/>
      <c r="T783"/>
      <c r="U783"/>
      <c r="V783"/>
      <c r="W783"/>
      <c r="X783"/>
      <c r="Y783"/>
      <c r="Z783"/>
      <c r="AA783"/>
      <c r="AB783"/>
      <c r="AC783"/>
      <c r="AD783"/>
      <c r="AE783"/>
      <c r="AF783"/>
      <c r="AG783"/>
      <c r="AS783"/>
      <c r="AT783"/>
      <c r="BP783"/>
    </row>
    <row r="784" spans="1:68" s="7" customFormat="1">
      <c r="A784"/>
      <c r="B784"/>
      <c r="C784"/>
      <c r="D784"/>
      <c r="E784"/>
      <c r="F784"/>
      <c r="G784"/>
      <c r="H784"/>
      <c r="I784"/>
      <c r="J784"/>
      <c r="K784"/>
      <c r="L784"/>
      <c r="M784"/>
      <c r="N784"/>
      <c r="O784"/>
      <c r="P784"/>
      <c r="Q784"/>
      <c r="R784"/>
      <c r="S784"/>
      <c r="T784"/>
      <c r="U784"/>
      <c r="V784"/>
      <c r="W784"/>
      <c r="X784"/>
      <c r="Y784"/>
      <c r="Z784"/>
      <c r="AA784"/>
      <c r="AB784"/>
      <c r="AC784"/>
      <c r="AD784"/>
      <c r="AE784"/>
      <c r="AF784"/>
      <c r="AG784"/>
      <c r="AS784"/>
      <c r="AT784"/>
      <c r="BP784"/>
    </row>
    <row r="785" spans="1:68" s="7" customFormat="1">
      <c r="A785"/>
      <c r="B785"/>
      <c r="C785"/>
      <c r="D785"/>
      <c r="E785"/>
      <c r="F785"/>
      <c r="G785"/>
      <c r="H785"/>
      <c r="I785"/>
      <c r="J785"/>
      <c r="K785"/>
      <c r="L785"/>
      <c r="M785"/>
      <c r="N785"/>
      <c r="O785"/>
      <c r="P785"/>
      <c r="Q785"/>
      <c r="R785"/>
      <c r="S785"/>
      <c r="T785"/>
      <c r="U785"/>
      <c r="V785"/>
      <c r="W785"/>
      <c r="X785"/>
      <c r="Y785"/>
      <c r="Z785"/>
      <c r="AA785"/>
      <c r="AB785"/>
      <c r="AC785"/>
      <c r="AD785"/>
      <c r="AE785"/>
      <c r="AF785"/>
      <c r="AG785"/>
      <c r="AS785"/>
      <c r="AT785"/>
      <c r="BP785"/>
    </row>
    <row r="786" spans="1:68" s="7" customFormat="1">
      <c r="A786"/>
      <c r="B786"/>
      <c r="C786"/>
      <c r="D786"/>
      <c r="E786"/>
      <c r="F786"/>
      <c r="G786"/>
      <c r="H786"/>
      <c r="I786"/>
      <c r="J786"/>
      <c r="K786"/>
      <c r="L786"/>
      <c r="M786"/>
      <c r="N786"/>
      <c r="O786"/>
      <c r="P786"/>
      <c r="Q786"/>
      <c r="R786"/>
      <c r="S786"/>
      <c r="T786"/>
      <c r="U786"/>
      <c r="V786"/>
      <c r="W786"/>
      <c r="X786"/>
      <c r="Y786"/>
      <c r="Z786"/>
      <c r="AA786"/>
      <c r="AB786"/>
      <c r="AC786"/>
      <c r="AD786"/>
      <c r="AE786"/>
      <c r="AF786"/>
      <c r="AG786"/>
      <c r="AS786"/>
      <c r="AT786"/>
      <c r="BP786"/>
    </row>
    <row r="787" spans="1:68" s="7" customFormat="1">
      <c r="A787"/>
      <c r="B787"/>
      <c r="C787"/>
      <c r="D787"/>
      <c r="E787"/>
      <c r="F787"/>
      <c r="G787"/>
      <c r="H787"/>
      <c r="I787"/>
      <c r="J787"/>
      <c r="K787"/>
      <c r="L787"/>
      <c r="M787"/>
      <c r="N787"/>
      <c r="O787"/>
      <c r="P787"/>
      <c r="Q787"/>
      <c r="R787"/>
      <c r="S787"/>
      <c r="T787"/>
      <c r="U787"/>
      <c r="V787"/>
      <c r="W787"/>
      <c r="X787"/>
      <c r="Y787"/>
      <c r="Z787"/>
      <c r="AA787"/>
      <c r="AB787"/>
      <c r="AC787"/>
      <c r="AD787"/>
      <c r="AE787"/>
      <c r="AF787"/>
      <c r="AG787"/>
      <c r="AS787"/>
      <c r="AT787"/>
      <c r="BP787"/>
    </row>
    <row r="788" spans="1:68" s="7" customFormat="1">
      <c r="A788"/>
      <c r="B788"/>
      <c r="C788"/>
      <c r="D788"/>
      <c r="E788"/>
      <c r="F788"/>
      <c r="G788"/>
      <c r="H788"/>
      <c r="I788"/>
      <c r="J788"/>
      <c r="K788"/>
      <c r="L788"/>
      <c r="M788"/>
      <c r="N788"/>
      <c r="O788"/>
      <c r="P788"/>
      <c r="Q788"/>
      <c r="R788"/>
      <c r="S788"/>
      <c r="T788"/>
      <c r="U788"/>
      <c r="V788"/>
      <c r="W788"/>
      <c r="X788"/>
      <c r="Y788"/>
      <c r="Z788"/>
      <c r="AA788"/>
      <c r="AB788"/>
      <c r="AC788"/>
      <c r="AD788"/>
      <c r="AE788"/>
      <c r="AF788"/>
      <c r="AG788"/>
      <c r="AS788"/>
      <c r="AT788"/>
      <c r="BP788"/>
    </row>
    <row r="789" spans="1:68" s="7" customFormat="1">
      <c r="A789"/>
      <c r="B789"/>
      <c r="C789"/>
      <c r="D789"/>
      <c r="E789"/>
      <c r="F789"/>
      <c r="G789"/>
      <c r="H789"/>
      <c r="I789"/>
      <c r="J789"/>
      <c r="K789"/>
      <c r="L789"/>
      <c r="M789"/>
      <c r="N789"/>
      <c r="O789"/>
      <c r="P789"/>
      <c r="Q789"/>
      <c r="R789"/>
      <c r="S789"/>
      <c r="T789"/>
      <c r="U789"/>
      <c r="V789"/>
      <c r="W789"/>
      <c r="X789"/>
      <c r="Y789"/>
      <c r="Z789"/>
      <c r="AA789"/>
      <c r="AB789"/>
      <c r="AC789"/>
      <c r="AD789"/>
      <c r="AE789"/>
      <c r="AF789"/>
      <c r="AG789"/>
      <c r="AS789"/>
      <c r="AT789"/>
      <c r="BP789"/>
    </row>
    <row r="790" spans="1:68" s="7" customFormat="1">
      <c r="A790"/>
      <c r="B790"/>
      <c r="C790"/>
      <c r="D790"/>
      <c r="E790"/>
      <c r="F790"/>
      <c r="G790"/>
      <c r="H790"/>
      <c r="I790"/>
      <c r="J790"/>
      <c r="K790"/>
      <c r="L790"/>
      <c r="M790"/>
      <c r="N790"/>
      <c r="O790"/>
      <c r="P790"/>
      <c r="Q790"/>
      <c r="R790"/>
      <c r="S790"/>
      <c r="T790"/>
      <c r="U790"/>
      <c r="V790"/>
      <c r="W790"/>
      <c r="X790"/>
      <c r="Y790"/>
      <c r="Z790"/>
      <c r="AA790"/>
      <c r="AB790"/>
      <c r="AC790"/>
      <c r="AD790"/>
      <c r="AE790"/>
      <c r="AF790"/>
      <c r="AG790"/>
      <c r="AS790"/>
      <c r="AT790"/>
      <c r="BP790"/>
    </row>
    <row r="791" spans="1:68" s="7" customFormat="1">
      <c r="A791"/>
      <c r="B791"/>
      <c r="C791"/>
      <c r="D791"/>
      <c r="E791"/>
      <c r="F791"/>
      <c r="G791"/>
      <c r="H791"/>
      <c r="I791"/>
      <c r="J791"/>
      <c r="K791"/>
      <c r="L791"/>
      <c r="M791"/>
      <c r="N791"/>
      <c r="O791"/>
      <c r="P791"/>
      <c r="Q791"/>
      <c r="R791"/>
      <c r="S791"/>
      <c r="T791"/>
      <c r="U791"/>
      <c r="V791"/>
      <c r="W791"/>
      <c r="X791"/>
      <c r="Y791"/>
      <c r="Z791"/>
      <c r="AA791"/>
      <c r="AB791"/>
      <c r="AC791"/>
      <c r="AD791"/>
      <c r="AE791"/>
      <c r="AF791"/>
      <c r="AG791"/>
      <c r="AS791"/>
      <c r="AT791"/>
      <c r="BP791"/>
    </row>
    <row r="792" spans="1:68" s="7" customFormat="1">
      <c r="A792"/>
      <c r="B792"/>
      <c r="C792"/>
      <c r="D792"/>
      <c r="E792"/>
      <c r="F792"/>
      <c r="G792"/>
      <c r="H792"/>
      <c r="I792"/>
      <c r="J792"/>
      <c r="K792"/>
      <c r="L792"/>
      <c r="M792"/>
      <c r="N792"/>
      <c r="O792"/>
      <c r="P792"/>
      <c r="Q792"/>
      <c r="R792"/>
      <c r="S792"/>
      <c r="T792"/>
      <c r="U792"/>
      <c r="V792"/>
      <c r="W792"/>
      <c r="X792"/>
      <c r="Y792"/>
      <c r="Z792"/>
      <c r="AA792"/>
      <c r="AB792"/>
      <c r="AC792"/>
      <c r="AD792"/>
      <c r="AE792"/>
      <c r="AF792"/>
      <c r="AG792"/>
      <c r="AS792"/>
      <c r="AT792"/>
      <c r="BP792"/>
    </row>
    <row r="793" spans="1:68" s="7" customFormat="1">
      <c r="A793"/>
      <c r="B793"/>
      <c r="C793"/>
      <c r="D793"/>
      <c r="E793"/>
      <c r="F793"/>
      <c r="G793"/>
      <c r="H793"/>
      <c r="I793"/>
      <c r="J793"/>
      <c r="K793"/>
      <c r="L793"/>
      <c r="M793"/>
      <c r="N793"/>
      <c r="O793"/>
      <c r="P793"/>
      <c r="Q793"/>
      <c r="R793"/>
      <c r="S793"/>
      <c r="T793"/>
      <c r="U793"/>
      <c r="V793"/>
      <c r="W793"/>
      <c r="X793"/>
      <c r="Y793"/>
      <c r="Z793"/>
      <c r="AA793"/>
      <c r="AB793"/>
      <c r="AC793"/>
      <c r="AD793"/>
      <c r="AE793"/>
      <c r="AF793"/>
      <c r="AG793"/>
      <c r="AS793"/>
      <c r="AT793"/>
      <c r="BP793"/>
    </row>
    <row r="794" spans="1:68" s="7" customFormat="1">
      <c r="A794"/>
      <c r="B794"/>
      <c r="C794"/>
      <c r="D794"/>
      <c r="E794"/>
      <c r="F794"/>
      <c r="G794"/>
      <c r="H794"/>
      <c r="I794"/>
      <c r="J794"/>
      <c r="K794"/>
      <c r="L794"/>
      <c r="M794"/>
      <c r="N794"/>
      <c r="O794"/>
      <c r="P794"/>
      <c r="Q794"/>
      <c r="R794"/>
      <c r="S794"/>
      <c r="T794"/>
      <c r="U794"/>
      <c r="V794"/>
      <c r="W794"/>
      <c r="X794"/>
      <c r="Y794"/>
      <c r="Z794"/>
      <c r="AA794"/>
      <c r="AB794"/>
      <c r="AC794"/>
      <c r="AD794"/>
      <c r="AE794"/>
      <c r="AF794"/>
      <c r="AG794"/>
      <c r="AS794"/>
      <c r="AT794"/>
      <c r="BP794"/>
    </row>
    <row r="795" spans="1:68" s="7" customFormat="1">
      <c r="A795"/>
      <c r="B795"/>
      <c r="C795"/>
      <c r="D795"/>
      <c r="E795"/>
      <c r="F795"/>
      <c r="G795"/>
      <c r="H795"/>
      <c r="I795"/>
      <c r="J795"/>
      <c r="K795"/>
      <c r="L795"/>
      <c r="M795"/>
      <c r="N795"/>
      <c r="O795"/>
      <c r="P795"/>
      <c r="Q795"/>
      <c r="R795"/>
      <c r="S795"/>
      <c r="T795"/>
      <c r="U795"/>
      <c r="V795"/>
      <c r="W795"/>
      <c r="X795"/>
      <c r="Y795"/>
      <c r="Z795"/>
      <c r="AA795"/>
      <c r="AB795"/>
      <c r="AC795"/>
      <c r="AD795"/>
      <c r="AE795"/>
      <c r="AF795"/>
      <c r="AG795"/>
      <c r="AS795"/>
      <c r="AT795"/>
      <c r="BP795"/>
    </row>
    <row r="796" spans="1:68" s="7" customFormat="1">
      <c r="A796"/>
      <c r="B796"/>
      <c r="C796"/>
      <c r="D796"/>
      <c r="E796"/>
      <c r="F796"/>
      <c r="G796"/>
      <c r="H796"/>
      <c r="I796"/>
      <c r="J796"/>
      <c r="K796"/>
      <c r="L796"/>
      <c r="M796"/>
      <c r="N796"/>
      <c r="O796"/>
      <c r="P796"/>
      <c r="Q796"/>
      <c r="R796"/>
      <c r="S796"/>
      <c r="T796"/>
      <c r="U796"/>
      <c r="V796"/>
      <c r="W796"/>
      <c r="X796"/>
      <c r="Y796"/>
      <c r="Z796"/>
      <c r="AA796"/>
      <c r="AB796"/>
      <c r="AC796"/>
      <c r="AD796"/>
      <c r="AE796"/>
      <c r="AF796"/>
      <c r="AG796"/>
      <c r="AS796"/>
      <c r="AT796"/>
      <c r="BP796"/>
    </row>
    <row r="797" spans="1:68" s="7" customFormat="1">
      <c r="A797"/>
      <c r="B797"/>
      <c r="C797"/>
      <c r="D797"/>
      <c r="E797"/>
      <c r="F797"/>
      <c r="G797"/>
      <c r="H797"/>
      <c r="I797"/>
      <c r="J797"/>
      <c r="K797"/>
      <c r="L797"/>
      <c r="M797"/>
      <c r="N797"/>
      <c r="O797"/>
      <c r="P797"/>
      <c r="Q797"/>
      <c r="R797"/>
      <c r="S797"/>
      <c r="T797"/>
      <c r="U797"/>
      <c r="V797"/>
      <c r="W797"/>
      <c r="X797"/>
      <c r="Y797"/>
      <c r="Z797"/>
      <c r="AA797"/>
      <c r="AB797"/>
      <c r="AC797"/>
      <c r="AD797"/>
      <c r="AE797"/>
      <c r="AF797"/>
      <c r="AG797"/>
      <c r="AS797"/>
      <c r="AT797"/>
      <c r="BP797"/>
    </row>
    <row r="798" spans="1:68" s="7" customFormat="1">
      <c r="A798"/>
      <c r="B798"/>
      <c r="C798"/>
      <c r="D798"/>
      <c r="E798"/>
      <c r="F798"/>
      <c r="G798"/>
      <c r="H798"/>
      <c r="I798"/>
      <c r="J798"/>
      <c r="K798"/>
      <c r="L798"/>
      <c r="M798"/>
      <c r="N798"/>
      <c r="O798"/>
      <c r="P798"/>
      <c r="Q798"/>
      <c r="R798"/>
      <c r="S798"/>
      <c r="T798"/>
      <c r="U798"/>
      <c r="V798"/>
      <c r="W798"/>
      <c r="X798"/>
      <c r="Y798"/>
      <c r="Z798"/>
      <c r="AA798"/>
      <c r="AB798"/>
      <c r="AC798"/>
      <c r="AD798"/>
      <c r="AE798"/>
      <c r="AF798"/>
      <c r="AG798"/>
      <c r="AS798"/>
      <c r="AT798"/>
      <c r="BP798"/>
    </row>
    <row r="799" spans="1:68" s="7" customFormat="1">
      <c r="A799"/>
      <c r="B799"/>
      <c r="C799"/>
      <c r="D799"/>
      <c r="E799"/>
      <c r="F799"/>
      <c r="G799"/>
      <c r="H799"/>
      <c r="I799"/>
      <c r="J799"/>
      <c r="K799"/>
      <c r="L799"/>
      <c r="M799"/>
      <c r="N799"/>
      <c r="O799"/>
      <c r="P799"/>
      <c r="Q799"/>
      <c r="R799"/>
      <c r="S799"/>
      <c r="T799"/>
      <c r="U799"/>
      <c r="V799"/>
      <c r="W799"/>
      <c r="X799"/>
      <c r="Y799"/>
      <c r="Z799"/>
      <c r="AA799"/>
      <c r="AB799"/>
      <c r="AC799"/>
      <c r="AD799"/>
      <c r="AE799"/>
      <c r="AF799"/>
      <c r="AG799"/>
      <c r="AS799"/>
      <c r="AT799"/>
      <c r="BP799"/>
    </row>
    <row r="800" spans="1:68" s="7" customFormat="1">
      <c r="A800"/>
      <c r="B800"/>
      <c r="C800"/>
      <c r="D800"/>
      <c r="E800"/>
      <c r="F800"/>
      <c r="G800"/>
      <c r="H800"/>
      <c r="I800"/>
      <c r="J800"/>
      <c r="K800"/>
      <c r="L800"/>
      <c r="M800"/>
      <c r="N800"/>
      <c r="O800"/>
      <c r="P800"/>
      <c r="Q800"/>
      <c r="R800"/>
      <c r="S800"/>
      <c r="T800"/>
      <c r="U800"/>
      <c r="V800"/>
      <c r="W800"/>
      <c r="X800"/>
      <c r="Y800"/>
      <c r="Z800"/>
      <c r="AA800"/>
      <c r="AB800"/>
      <c r="AC800"/>
      <c r="AD800"/>
      <c r="AE800"/>
      <c r="AF800"/>
      <c r="AG800"/>
      <c r="AS800"/>
      <c r="AT800"/>
      <c r="BP800"/>
    </row>
    <row r="801" spans="1:68" s="7" customFormat="1">
      <c r="A801"/>
      <c r="B801"/>
      <c r="C801"/>
      <c r="D801"/>
      <c r="E801"/>
      <c r="F801"/>
      <c r="G801"/>
      <c r="H801"/>
      <c r="I801"/>
      <c r="J801"/>
      <c r="K801"/>
      <c r="L801"/>
      <c r="M801"/>
      <c r="N801"/>
      <c r="O801"/>
      <c r="P801"/>
      <c r="Q801"/>
      <c r="R801"/>
      <c r="S801"/>
      <c r="T801"/>
      <c r="U801"/>
      <c r="V801"/>
      <c r="W801"/>
      <c r="X801"/>
      <c r="Y801"/>
      <c r="Z801"/>
      <c r="AA801"/>
      <c r="AB801"/>
      <c r="AC801"/>
      <c r="AD801"/>
      <c r="AE801"/>
      <c r="AF801"/>
      <c r="AG801"/>
      <c r="AS801"/>
      <c r="AT801"/>
      <c r="BP801"/>
    </row>
    <row r="802" spans="1:68" s="7" customFormat="1">
      <c r="A802"/>
      <c r="B802"/>
      <c r="C802"/>
      <c r="D802"/>
      <c r="E802"/>
      <c r="F802"/>
      <c r="G802"/>
      <c r="H802"/>
      <c r="I802"/>
      <c r="J802"/>
      <c r="K802"/>
      <c r="L802"/>
      <c r="M802"/>
      <c r="N802"/>
      <c r="O802"/>
      <c r="P802"/>
      <c r="Q802"/>
      <c r="R802"/>
      <c r="S802"/>
      <c r="T802"/>
      <c r="U802"/>
      <c r="V802"/>
      <c r="W802"/>
      <c r="X802"/>
      <c r="Y802"/>
      <c r="Z802"/>
      <c r="AA802"/>
      <c r="AB802"/>
      <c r="AC802"/>
      <c r="AD802"/>
      <c r="AE802"/>
      <c r="AF802"/>
      <c r="AG802"/>
      <c r="AS802"/>
      <c r="AT802"/>
      <c r="BP802"/>
    </row>
    <row r="803" spans="1:68" s="7" customFormat="1">
      <c r="A803"/>
      <c r="B803"/>
      <c r="C803"/>
      <c r="D803"/>
      <c r="E803"/>
      <c r="F803"/>
      <c r="G803"/>
      <c r="H803"/>
      <c r="I803"/>
      <c r="J803"/>
      <c r="K803"/>
      <c r="L803"/>
      <c r="M803"/>
      <c r="N803"/>
      <c r="O803"/>
      <c r="P803"/>
      <c r="Q803"/>
      <c r="R803"/>
      <c r="S803"/>
      <c r="T803"/>
      <c r="U803"/>
      <c r="V803"/>
      <c r="W803"/>
      <c r="X803"/>
      <c r="Y803"/>
      <c r="Z803"/>
      <c r="AA803"/>
      <c r="AB803"/>
      <c r="AC803"/>
      <c r="AD803"/>
      <c r="AE803"/>
      <c r="AF803"/>
      <c r="AG803"/>
      <c r="AS803"/>
      <c r="AT803"/>
      <c r="BP803"/>
    </row>
    <row r="804" spans="1:68" s="7" customFormat="1">
      <c r="A804"/>
      <c r="B804"/>
      <c r="C804"/>
      <c r="D804"/>
      <c r="E804"/>
      <c r="F804"/>
      <c r="G804"/>
      <c r="H804"/>
      <c r="I804"/>
      <c r="J804"/>
      <c r="K804"/>
      <c r="L804"/>
      <c r="M804"/>
      <c r="N804"/>
      <c r="O804"/>
      <c r="P804"/>
      <c r="Q804"/>
      <c r="R804"/>
      <c r="S804"/>
      <c r="T804"/>
      <c r="U804"/>
      <c r="V804"/>
      <c r="W804"/>
      <c r="X804"/>
      <c r="Y804"/>
      <c r="Z804"/>
      <c r="AA804"/>
      <c r="AB804"/>
      <c r="AC804"/>
      <c r="AD804"/>
      <c r="AE804"/>
      <c r="AF804"/>
      <c r="AG804"/>
      <c r="AS804"/>
      <c r="AT804"/>
      <c r="BP804"/>
    </row>
    <row r="805" spans="1:68" s="7" customFormat="1">
      <c r="A805"/>
      <c r="B805"/>
      <c r="C805"/>
      <c r="D805"/>
      <c r="E805"/>
      <c r="F805"/>
      <c r="G805"/>
      <c r="H805"/>
      <c r="I805"/>
      <c r="J805"/>
      <c r="K805"/>
      <c r="L805"/>
      <c r="M805"/>
      <c r="N805"/>
      <c r="O805"/>
      <c r="P805"/>
      <c r="Q805"/>
      <c r="R805"/>
      <c r="S805"/>
      <c r="T805"/>
      <c r="U805"/>
      <c r="V805"/>
      <c r="W805"/>
      <c r="X805"/>
      <c r="Y805"/>
      <c r="Z805"/>
      <c r="AA805"/>
      <c r="AB805"/>
      <c r="AC805"/>
      <c r="AD805"/>
      <c r="AE805"/>
      <c r="AF805"/>
      <c r="AG805"/>
      <c r="AS805"/>
      <c r="AT805"/>
      <c r="BP805"/>
    </row>
    <row r="806" spans="1:68" s="7" customFormat="1">
      <c r="A806"/>
      <c r="B806"/>
      <c r="C806"/>
      <c r="D806"/>
      <c r="E806"/>
      <c r="F806"/>
      <c r="G806"/>
      <c r="H806"/>
      <c r="I806"/>
      <c r="J806"/>
      <c r="K806"/>
      <c r="L806"/>
      <c r="M806"/>
      <c r="N806"/>
      <c r="O806"/>
      <c r="P806"/>
      <c r="Q806"/>
      <c r="R806"/>
      <c r="S806"/>
      <c r="T806"/>
      <c r="U806"/>
      <c r="V806"/>
      <c r="W806"/>
      <c r="X806"/>
      <c r="Y806"/>
      <c r="Z806"/>
      <c r="AA806"/>
      <c r="AB806"/>
      <c r="AC806"/>
      <c r="AD806"/>
      <c r="AE806"/>
      <c r="AF806"/>
      <c r="AG806"/>
      <c r="AS806"/>
      <c r="AT806"/>
      <c r="BP806"/>
    </row>
    <row r="807" spans="1:68" s="7" customFormat="1">
      <c r="A807"/>
      <c r="B807"/>
      <c r="C807"/>
      <c r="D807"/>
      <c r="E807"/>
      <c r="F807"/>
      <c r="G807"/>
      <c r="H807"/>
      <c r="I807"/>
      <c r="J807"/>
      <c r="K807"/>
      <c r="L807"/>
      <c r="M807"/>
      <c r="N807"/>
      <c r="O807"/>
      <c r="P807"/>
      <c r="Q807"/>
      <c r="R807"/>
      <c r="S807"/>
      <c r="T807"/>
      <c r="U807"/>
      <c r="V807"/>
      <c r="W807"/>
      <c r="X807"/>
      <c r="Y807"/>
      <c r="Z807"/>
      <c r="AA807"/>
      <c r="AB807"/>
      <c r="AC807"/>
      <c r="AD807"/>
      <c r="AE807"/>
      <c r="AF807"/>
      <c r="AG807"/>
      <c r="AS807"/>
      <c r="AT807"/>
      <c r="BP807"/>
    </row>
    <row r="808" spans="1:68" s="7" customFormat="1">
      <c r="A808"/>
      <c r="B808"/>
      <c r="C808"/>
      <c r="D808"/>
      <c r="E808"/>
      <c r="F808"/>
      <c r="G808"/>
      <c r="H808"/>
      <c r="I808"/>
      <c r="J808"/>
      <c r="K808"/>
      <c r="L808"/>
      <c r="M808"/>
      <c r="N808"/>
      <c r="O808"/>
      <c r="P808"/>
      <c r="Q808"/>
      <c r="R808"/>
      <c r="S808"/>
      <c r="T808"/>
      <c r="U808"/>
      <c r="V808"/>
      <c r="W808"/>
      <c r="X808"/>
      <c r="Y808"/>
      <c r="Z808"/>
      <c r="AA808"/>
      <c r="AB808"/>
      <c r="AC808"/>
      <c r="AD808"/>
      <c r="AE808"/>
      <c r="AF808"/>
      <c r="AG808"/>
      <c r="AS808"/>
      <c r="AT808"/>
      <c r="BP808"/>
    </row>
    <row r="809" spans="1:68" s="7" customFormat="1">
      <c r="A809"/>
      <c r="B809"/>
      <c r="C809"/>
      <c r="D809"/>
      <c r="E809"/>
      <c r="F809"/>
      <c r="G809"/>
      <c r="H809"/>
      <c r="I809"/>
      <c r="J809"/>
      <c r="K809"/>
      <c r="L809"/>
      <c r="M809"/>
      <c r="N809"/>
      <c r="O809"/>
      <c r="P809"/>
      <c r="Q809"/>
      <c r="R809"/>
      <c r="S809"/>
      <c r="T809"/>
      <c r="U809"/>
      <c r="V809"/>
      <c r="W809"/>
      <c r="X809"/>
      <c r="Y809"/>
      <c r="Z809"/>
      <c r="AA809"/>
      <c r="AB809"/>
      <c r="AC809"/>
      <c r="AD809"/>
      <c r="AE809"/>
      <c r="AF809"/>
      <c r="AG809"/>
      <c r="AS809"/>
      <c r="AT809"/>
      <c r="BP809"/>
    </row>
    <row r="810" spans="1:68" s="7" customFormat="1">
      <c r="A810"/>
      <c r="B810"/>
      <c r="C810"/>
      <c r="D810"/>
      <c r="E810"/>
      <c r="F810"/>
      <c r="G810"/>
      <c r="H810"/>
      <c r="I810"/>
      <c r="J810"/>
      <c r="K810"/>
      <c r="L810"/>
      <c r="M810"/>
      <c r="N810"/>
      <c r="O810"/>
      <c r="P810"/>
      <c r="Q810"/>
      <c r="R810"/>
      <c r="S810"/>
      <c r="T810"/>
      <c r="U810"/>
      <c r="V810"/>
      <c r="W810"/>
      <c r="X810"/>
      <c r="Y810"/>
      <c r="Z810"/>
      <c r="AA810"/>
      <c r="AB810"/>
      <c r="AC810"/>
      <c r="AD810"/>
      <c r="AE810"/>
      <c r="AF810"/>
      <c r="AG810"/>
      <c r="AS810"/>
      <c r="AT810"/>
      <c r="BP810"/>
    </row>
    <row r="811" spans="1:68" s="7" customFormat="1">
      <c r="A811"/>
      <c r="B811"/>
      <c r="C811"/>
      <c r="D811"/>
      <c r="E811"/>
      <c r="F811"/>
      <c r="G811"/>
      <c r="H811"/>
      <c r="I811"/>
      <c r="J811"/>
      <c r="K811"/>
      <c r="L811"/>
      <c r="M811"/>
      <c r="N811"/>
      <c r="O811"/>
      <c r="P811"/>
      <c r="Q811"/>
      <c r="R811"/>
      <c r="S811"/>
      <c r="T811"/>
      <c r="U811"/>
      <c r="V811"/>
      <c r="W811"/>
      <c r="X811"/>
      <c r="Y811"/>
      <c r="Z811"/>
      <c r="AA811"/>
      <c r="AB811"/>
      <c r="AC811"/>
      <c r="AD811"/>
      <c r="AE811"/>
      <c r="AF811"/>
      <c r="AG811"/>
      <c r="AS811"/>
      <c r="AT811"/>
      <c r="BP811"/>
    </row>
    <row r="812" spans="1:68" s="7" customFormat="1">
      <c r="A812"/>
      <c r="B812"/>
      <c r="C812"/>
      <c r="D812"/>
      <c r="E812"/>
      <c r="F812"/>
      <c r="G812"/>
      <c r="H812"/>
      <c r="I812"/>
      <c r="J812"/>
      <c r="K812"/>
      <c r="L812"/>
      <c r="M812"/>
      <c r="N812"/>
      <c r="O812"/>
      <c r="P812"/>
      <c r="Q812"/>
      <c r="R812"/>
      <c r="S812"/>
      <c r="T812"/>
      <c r="U812"/>
      <c r="V812"/>
      <c r="W812"/>
      <c r="X812"/>
      <c r="Y812"/>
      <c r="Z812"/>
      <c r="AA812"/>
      <c r="AB812"/>
      <c r="AC812"/>
      <c r="AD812"/>
      <c r="AE812"/>
      <c r="AF812"/>
      <c r="AG812"/>
      <c r="AS812"/>
      <c r="AT812"/>
      <c r="BP812"/>
    </row>
    <row r="813" spans="1:68" s="7" customFormat="1">
      <c r="A813"/>
      <c r="B813"/>
      <c r="C813"/>
      <c r="D813"/>
      <c r="E813"/>
      <c r="F813"/>
      <c r="G813"/>
      <c r="H813"/>
      <c r="I813"/>
      <c r="J813"/>
      <c r="K813"/>
      <c r="L813"/>
      <c r="M813"/>
      <c r="N813"/>
      <c r="O813"/>
      <c r="P813"/>
      <c r="Q813"/>
      <c r="R813"/>
      <c r="S813"/>
      <c r="T813"/>
      <c r="U813"/>
      <c r="V813"/>
      <c r="W813"/>
      <c r="X813"/>
      <c r="Y813"/>
      <c r="Z813"/>
      <c r="AA813"/>
      <c r="AB813"/>
      <c r="AC813"/>
      <c r="AD813"/>
      <c r="AE813"/>
      <c r="AF813"/>
      <c r="AG813"/>
      <c r="AS813"/>
      <c r="AT813"/>
      <c r="BP813"/>
    </row>
    <row r="814" spans="1:68" s="7" customFormat="1">
      <c r="A814"/>
      <c r="B814"/>
      <c r="C814"/>
      <c r="D814"/>
      <c r="E814"/>
      <c r="F814"/>
      <c r="G814"/>
      <c r="H814"/>
      <c r="I814"/>
      <c r="J814"/>
      <c r="K814"/>
      <c r="L814"/>
      <c r="M814"/>
      <c r="N814"/>
      <c r="O814"/>
      <c r="P814"/>
      <c r="Q814"/>
      <c r="R814"/>
      <c r="S814"/>
      <c r="T814"/>
      <c r="U814"/>
      <c r="V814"/>
      <c r="W814"/>
      <c r="X814"/>
      <c r="Y814"/>
      <c r="Z814"/>
      <c r="AA814"/>
      <c r="AB814"/>
      <c r="AC814"/>
      <c r="AD814"/>
      <c r="AE814"/>
      <c r="AF814"/>
      <c r="AG814"/>
      <c r="AS814"/>
      <c r="AT814"/>
      <c r="BP814"/>
    </row>
    <row r="815" spans="1:68" s="7" customFormat="1">
      <c r="A815"/>
      <c r="B815"/>
      <c r="C815"/>
      <c r="D815"/>
      <c r="E815"/>
      <c r="F815"/>
      <c r="G815"/>
      <c r="H815"/>
      <c r="I815"/>
      <c r="J815"/>
      <c r="K815"/>
      <c r="L815"/>
      <c r="M815"/>
      <c r="N815"/>
      <c r="O815"/>
      <c r="P815"/>
      <c r="Q815"/>
      <c r="R815"/>
      <c r="S815"/>
      <c r="T815"/>
      <c r="U815"/>
      <c r="V815"/>
      <c r="W815"/>
      <c r="X815"/>
      <c r="Y815"/>
      <c r="Z815"/>
      <c r="AA815"/>
      <c r="AB815"/>
      <c r="AC815"/>
      <c r="AD815"/>
      <c r="AE815"/>
      <c r="AF815"/>
      <c r="AG815"/>
      <c r="AS815"/>
      <c r="AT815"/>
      <c r="BP815"/>
    </row>
    <row r="816" spans="1:68" s="7" customFormat="1">
      <c r="A816"/>
      <c r="B816"/>
      <c r="C816"/>
      <c r="D816"/>
      <c r="E816"/>
      <c r="F816"/>
      <c r="G816"/>
      <c r="H816"/>
      <c r="I816"/>
      <c r="J816"/>
      <c r="K816"/>
      <c r="L816"/>
      <c r="M816"/>
      <c r="N816"/>
      <c r="O816"/>
      <c r="P816"/>
      <c r="Q816"/>
      <c r="R816"/>
      <c r="S816"/>
      <c r="T816"/>
      <c r="U816"/>
      <c r="V816"/>
      <c r="W816"/>
      <c r="X816"/>
      <c r="Y816"/>
      <c r="Z816"/>
      <c r="AA816"/>
      <c r="AB816"/>
      <c r="AC816"/>
      <c r="AD816"/>
      <c r="AE816"/>
      <c r="AF816"/>
      <c r="AG816"/>
      <c r="AS816"/>
      <c r="AT816"/>
      <c r="BP816"/>
    </row>
    <row r="817" spans="1:68" s="7" customFormat="1">
      <c r="A817"/>
      <c r="B817"/>
      <c r="C817"/>
      <c r="D817"/>
      <c r="E817"/>
      <c r="F817"/>
      <c r="G817"/>
      <c r="H817"/>
      <c r="I817"/>
      <c r="J817"/>
      <c r="K817"/>
      <c r="L817"/>
      <c r="M817"/>
      <c r="N817"/>
      <c r="O817"/>
      <c r="P817"/>
      <c r="Q817"/>
      <c r="R817"/>
      <c r="S817"/>
      <c r="T817"/>
      <c r="U817"/>
      <c r="V817"/>
      <c r="W817"/>
      <c r="X817"/>
      <c r="Y817"/>
      <c r="Z817"/>
      <c r="AA817"/>
      <c r="AB817"/>
      <c r="AC817"/>
      <c r="AD817"/>
      <c r="AE817"/>
      <c r="AF817"/>
      <c r="AG817"/>
      <c r="AS817"/>
      <c r="AT817"/>
      <c r="BP817"/>
    </row>
    <row r="818" spans="1:68" s="7" customFormat="1">
      <c r="A818"/>
      <c r="B818"/>
      <c r="C818"/>
      <c r="D818"/>
      <c r="E818"/>
      <c r="F818"/>
      <c r="G818"/>
      <c r="H818"/>
      <c r="I818"/>
      <c r="J818"/>
      <c r="K818"/>
      <c r="L818"/>
      <c r="M818"/>
      <c r="N818"/>
      <c r="O818"/>
      <c r="P818"/>
      <c r="Q818"/>
      <c r="R818"/>
      <c r="S818"/>
      <c r="T818"/>
      <c r="U818"/>
      <c r="V818"/>
      <c r="W818"/>
      <c r="X818"/>
      <c r="Y818"/>
      <c r="Z818"/>
      <c r="AA818"/>
      <c r="AB818"/>
      <c r="AC818"/>
      <c r="AD818"/>
      <c r="AE818"/>
      <c r="AF818"/>
      <c r="AG818"/>
      <c r="AS818"/>
      <c r="AT818"/>
      <c r="BP818"/>
    </row>
    <row r="819" spans="1:68" s="7" customFormat="1">
      <c r="A819"/>
      <c r="B819"/>
      <c r="C819"/>
      <c r="D819"/>
      <c r="E819"/>
      <c r="F819"/>
      <c r="G819"/>
      <c r="H819"/>
      <c r="I819"/>
      <c r="J819"/>
      <c r="K819"/>
      <c r="L819"/>
      <c r="M819"/>
      <c r="N819"/>
      <c r="O819"/>
      <c r="P819"/>
      <c r="Q819"/>
      <c r="R819"/>
      <c r="S819"/>
      <c r="T819"/>
      <c r="U819"/>
      <c r="V819"/>
      <c r="W819"/>
      <c r="X819"/>
      <c r="Y819"/>
      <c r="Z819"/>
      <c r="AA819"/>
      <c r="AB819"/>
      <c r="AC819"/>
      <c r="AD819"/>
      <c r="AE819"/>
      <c r="AF819"/>
      <c r="AG819"/>
      <c r="AS819"/>
      <c r="AT819"/>
      <c r="BP819"/>
    </row>
    <row r="820" spans="1:68" s="7" customFormat="1">
      <c r="A820"/>
      <c r="B820"/>
      <c r="C820"/>
      <c r="D820"/>
      <c r="E820"/>
      <c r="F820"/>
      <c r="G820"/>
      <c r="H820"/>
      <c r="I820"/>
      <c r="J820"/>
      <c r="K820"/>
      <c r="L820"/>
      <c r="M820"/>
      <c r="N820"/>
      <c r="O820"/>
      <c r="P820"/>
      <c r="Q820"/>
      <c r="R820"/>
      <c r="S820"/>
      <c r="T820"/>
      <c r="U820"/>
      <c r="V820"/>
      <c r="W820"/>
      <c r="X820"/>
      <c r="Y820"/>
      <c r="Z820"/>
      <c r="AA820"/>
      <c r="AB820"/>
      <c r="AC820"/>
      <c r="AD820"/>
      <c r="AE820"/>
      <c r="AF820"/>
      <c r="AG820"/>
      <c r="AS820"/>
      <c r="AT820"/>
      <c r="BP820"/>
    </row>
    <row r="821" spans="1:68" s="7" customFormat="1">
      <c r="A821"/>
      <c r="B821"/>
      <c r="C821"/>
      <c r="D821"/>
      <c r="E821"/>
      <c r="F821"/>
      <c r="G821"/>
      <c r="H821"/>
      <c r="I821"/>
      <c r="J821"/>
      <c r="K821"/>
      <c r="L821"/>
      <c r="M821"/>
      <c r="N821"/>
      <c r="O821"/>
      <c r="P821"/>
      <c r="Q821"/>
      <c r="R821"/>
      <c r="S821"/>
      <c r="T821"/>
      <c r="U821"/>
      <c r="V821"/>
      <c r="W821"/>
      <c r="X821"/>
      <c r="Y821"/>
      <c r="Z821"/>
      <c r="AA821"/>
      <c r="AB821"/>
      <c r="AC821"/>
      <c r="AD821"/>
      <c r="AE821"/>
      <c r="AF821"/>
      <c r="AG821"/>
      <c r="AS821"/>
      <c r="AT821"/>
      <c r="BP821"/>
    </row>
    <row r="822" spans="1:68" s="7" customFormat="1">
      <c r="A822"/>
      <c r="B822"/>
      <c r="C822"/>
      <c r="D822"/>
      <c r="E822"/>
      <c r="F822"/>
      <c r="G822"/>
      <c r="H822"/>
      <c r="I822"/>
      <c r="J822"/>
      <c r="K822"/>
      <c r="L822"/>
      <c r="M822"/>
      <c r="N822"/>
      <c r="O822"/>
      <c r="P822"/>
      <c r="Q822"/>
      <c r="R822"/>
      <c r="S822"/>
      <c r="T822"/>
      <c r="U822"/>
      <c r="V822"/>
      <c r="W822"/>
      <c r="X822"/>
      <c r="Y822"/>
      <c r="Z822"/>
      <c r="AA822"/>
      <c r="AB822"/>
      <c r="AC822"/>
      <c r="AD822"/>
      <c r="AE822"/>
      <c r="AF822"/>
      <c r="AG822"/>
      <c r="AS822"/>
      <c r="AT822"/>
      <c r="BP822"/>
    </row>
    <row r="823" spans="1:68" s="7" customFormat="1">
      <c r="A823"/>
      <c r="B823"/>
      <c r="C823"/>
      <c r="D823"/>
      <c r="E823"/>
      <c r="F823"/>
      <c r="G823"/>
      <c r="H823"/>
      <c r="I823"/>
      <c r="J823"/>
      <c r="K823"/>
      <c r="L823"/>
      <c r="M823"/>
      <c r="N823"/>
      <c r="O823"/>
      <c r="P823"/>
      <c r="Q823"/>
      <c r="R823"/>
      <c r="S823"/>
      <c r="T823"/>
      <c r="U823"/>
      <c r="V823"/>
      <c r="W823"/>
      <c r="X823"/>
      <c r="Y823"/>
      <c r="Z823"/>
      <c r="AA823"/>
      <c r="AB823"/>
      <c r="AC823"/>
      <c r="AD823"/>
      <c r="AE823"/>
      <c r="AF823"/>
      <c r="AG823"/>
      <c r="AS823"/>
      <c r="AT823"/>
      <c r="BP823"/>
    </row>
    <row r="824" spans="1:68" s="7" customFormat="1">
      <c r="A824"/>
      <c r="B824"/>
      <c r="C824"/>
      <c r="D824"/>
      <c r="E824"/>
      <c r="F824"/>
      <c r="G824"/>
      <c r="H824"/>
      <c r="I824"/>
      <c r="J824"/>
      <c r="K824"/>
      <c r="L824"/>
      <c r="M824"/>
      <c r="N824"/>
      <c r="O824"/>
      <c r="P824"/>
      <c r="Q824"/>
      <c r="R824"/>
      <c r="S824"/>
      <c r="T824"/>
      <c r="U824"/>
      <c r="V824"/>
      <c r="W824"/>
      <c r="X824"/>
      <c r="Y824"/>
      <c r="Z824"/>
      <c r="AA824"/>
      <c r="AB824"/>
      <c r="AC824"/>
      <c r="AD824"/>
      <c r="AE824"/>
      <c r="AF824"/>
      <c r="AG824"/>
      <c r="AS824"/>
      <c r="AT824"/>
      <c r="BP824"/>
    </row>
    <row r="825" spans="1:68" s="7" customFormat="1">
      <c r="A825"/>
      <c r="B825"/>
      <c r="C825"/>
      <c r="D825"/>
      <c r="E825"/>
      <c r="F825"/>
      <c r="G825"/>
      <c r="H825"/>
      <c r="I825"/>
      <c r="J825"/>
      <c r="K825"/>
      <c r="L825"/>
      <c r="M825"/>
      <c r="N825"/>
      <c r="O825"/>
      <c r="P825"/>
      <c r="Q825"/>
      <c r="R825"/>
      <c r="S825"/>
      <c r="T825"/>
      <c r="U825"/>
      <c r="V825"/>
      <c r="W825"/>
      <c r="X825"/>
      <c r="Y825"/>
      <c r="Z825"/>
      <c r="AA825"/>
      <c r="AB825"/>
      <c r="AC825"/>
      <c r="AD825"/>
      <c r="AE825"/>
      <c r="AF825"/>
      <c r="AG825"/>
      <c r="AS825"/>
      <c r="AT825"/>
      <c r="BP825"/>
    </row>
    <row r="826" spans="1:68" s="7" customFormat="1">
      <c r="A826"/>
      <c r="B826"/>
      <c r="C826"/>
      <c r="D826"/>
      <c r="E826"/>
      <c r="F826"/>
      <c r="G826"/>
      <c r="H826"/>
      <c r="I826"/>
      <c r="J826"/>
      <c r="K826"/>
      <c r="L826"/>
      <c r="M826"/>
      <c r="N826"/>
      <c r="O826"/>
      <c r="P826"/>
      <c r="Q826"/>
      <c r="R826"/>
      <c r="S826"/>
      <c r="T826"/>
      <c r="U826"/>
      <c r="V826"/>
      <c r="W826"/>
      <c r="X826"/>
      <c r="Y826"/>
      <c r="Z826"/>
      <c r="AA826"/>
      <c r="AB826"/>
      <c r="AC826"/>
      <c r="AD826"/>
      <c r="AE826"/>
      <c r="AF826"/>
      <c r="AG826"/>
      <c r="AS826"/>
      <c r="AT826"/>
      <c r="BP826"/>
    </row>
    <row r="827" spans="1:68" s="7" customFormat="1">
      <c r="A827"/>
      <c r="B827"/>
      <c r="C827"/>
      <c r="D827"/>
      <c r="E827"/>
      <c r="F827"/>
      <c r="G827"/>
      <c r="H827"/>
      <c r="I827"/>
      <c r="J827"/>
      <c r="K827"/>
      <c r="L827"/>
      <c r="M827"/>
      <c r="N827"/>
      <c r="O827"/>
      <c r="P827"/>
      <c r="Q827"/>
      <c r="R827"/>
      <c r="S827"/>
      <c r="T827"/>
      <c r="U827"/>
      <c r="V827"/>
      <c r="W827"/>
      <c r="X827"/>
      <c r="Y827"/>
      <c r="Z827"/>
      <c r="AA827"/>
      <c r="AB827"/>
      <c r="AC827"/>
      <c r="AD827"/>
      <c r="AE827"/>
      <c r="AF827"/>
      <c r="AG827"/>
      <c r="AS827"/>
      <c r="AT827"/>
      <c r="BP827"/>
    </row>
    <row r="828" spans="1:68" s="7" customFormat="1">
      <c r="A828"/>
      <c r="B828"/>
      <c r="C828"/>
      <c r="D828"/>
      <c r="E828"/>
      <c r="F828"/>
      <c r="G828"/>
      <c r="H828"/>
      <c r="I828"/>
      <c r="J828"/>
      <c r="K828"/>
      <c r="L828"/>
      <c r="M828"/>
      <c r="N828"/>
      <c r="O828"/>
      <c r="P828"/>
      <c r="Q828"/>
      <c r="R828"/>
      <c r="S828"/>
      <c r="T828"/>
      <c r="U828"/>
      <c r="V828"/>
      <c r="W828"/>
      <c r="X828"/>
      <c r="Y828"/>
      <c r="Z828"/>
      <c r="AA828"/>
      <c r="AB828"/>
      <c r="AC828"/>
      <c r="AD828"/>
      <c r="AE828"/>
      <c r="AF828"/>
      <c r="AG828"/>
      <c r="AS828"/>
      <c r="AT828"/>
      <c r="BP828"/>
    </row>
    <row r="829" spans="1:68" s="7" customFormat="1">
      <c r="A829"/>
      <c r="B829"/>
      <c r="C829"/>
      <c r="D829"/>
      <c r="E829"/>
      <c r="F829"/>
      <c r="G829"/>
      <c r="H829"/>
      <c r="I829"/>
      <c r="J829"/>
      <c r="K829"/>
      <c r="L829"/>
      <c r="M829"/>
      <c r="N829"/>
      <c r="O829"/>
      <c r="P829"/>
      <c r="Q829"/>
      <c r="R829"/>
      <c r="S829"/>
      <c r="T829"/>
      <c r="U829"/>
      <c r="V829"/>
      <c r="W829"/>
      <c r="X829"/>
      <c r="Y829"/>
      <c r="Z829"/>
      <c r="AA829"/>
      <c r="AB829"/>
      <c r="AC829"/>
      <c r="AD829"/>
      <c r="AE829"/>
      <c r="AF829"/>
      <c r="AG829"/>
      <c r="AS829"/>
      <c r="AT829"/>
      <c r="BP829"/>
    </row>
    <row r="830" spans="1:68" s="7" customFormat="1">
      <c r="A830"/>
      <c r="B830"/>
      <c r="C830"/>
      <c r="D830"/>
      <c r="E830"/>
      <c r="F830"/>
      <c r="G830"/>
      <c r="H830"/>
      <c r="I830"/>
      <c r="J830"/>
      <c r="K830"/>
      <c r="L830"/>
      <c r="M830"/>
      <c r="N830"/>
      <c r="O830"/>
      <c r="P830"/>
      <c r="Q830"/>
      <c r="R830"/>
      <c r="S830"/>
      <c r="T830"/>
      <c r="U830"/>
      <c r="V830"/>
      <c r="W830"/>
      <c r="X830"/>
      <c r="Y830"/>
      <c r="Z830"/>
      <c r="AA830"/>
      <c r="AB830"/>
      <c r="AC830"/>
      <c r="AD830"/>
      <c r="AE830"/>
      <c r="AF830"/>
      <c r="AG830"/>
      <c r="AS830"/>
      <c r="AT830"/>
      <c r="BP830"/>
    </row>
    <row r="831" spans="1:68" s="7" customFormat="1">
      <c r="A831"/>
      <c r="B831"/>
      <c r="C831"/>
      <c r="D831"/>
      <c r="E831"/>
      <c r="F831"/>
      <c r="G831"/>
      <c r="H831"/>
      <c r="I831"/>
      <c r="J831"/>
      <c r="K831"/>
      <c r="L831"/>
      <c r="M831"/>
      <c r="N831"/>
      <c r="O831"/>
      <c r="P831"/>
      <c r="Q831"/>
      <c r="R831"/>
      <c r="S831"/>
      <c r="T831"/>
      <c r="U831"/>
      <c r="V831"/>
      <c r="W831"/>
      <c r="X831"/>
      <c r="Y831"/>
      <c r="Z831"/>
      <c r="AA831"/>
      <c r="AB831"/>
      <c r="AC831"/>
      <c r="AD831"/>
      <c r="AE831"/>
      <c r="AF831"/>
      <c r="AG831"/>
      <c r="AS831"/>
      <c r="AT831"/>
      <c r="BP831"/>
    </row>
    <row r="832" spans="1:68" s="7" customFormat="1">
      <c r="A832"/>
      <c r="B832"/>
      <c r="C832"/>
      <c r="D832"/>
      <c r="E832"/>
      <c r="F832"/>
      <c r="G832"/>
      <c r="H832"/>
      <c r="I832"/>
      <c r="J832"/>
      <c r="K832"/>
      <c r="L832"/>
      <c r="M832"/>
      <c r="N832"/>
      <c r="O832"/>
      <c r="P832"/>
      <c r="Q832"/>
      <c r="R832"/>
      <c r="S832"/>
      <c r="T832"/>
      <c r="U832"/>
      <c r="V832"/>
      <c r="W832"/>
      <c r="X832"/>
      <c r="Y832"/>
      <c r="Z832"/>
      <c r="AA832"/>
      <c r="AB832"/>
      <c r="AC832"/>
      <c r="AD832"/>
      <c r="AE832"/>
      <c r="AF832"/>
      <c r="AG832"/>
      <c r="AS832"/>
      <c r="AT832"/>
      <c r="BP832"/>
    </row>
    <row r="833" spans="1:68" s="7" customFormat="1">
      <c r="A833"/>
      <c r="B833"/>
      <c r="C833"/>
      <c r="D833"/>
      <c r="E833"/>
      <c r="F833"/>
      <c r="G833"/>
      <c r="H833"/>
      <c r="I833"/>
      <c r="J833"/>
      <c r="K833"/>
      <c r="L833"/>
      <c r="M833"/>
      <c r="N833"/>
      <c r="O833"/>
      <c r="P833"/>
      <c r="Q833"/>
      <c r="R833"/>
      <c r="S833"/>
      <c r="T833"/>
      <c r="U833"/>
      <c r="V833"/>
      <c r="W833"/>
      <c r="X833"/>
      <c r="Y833"/>
      <c r="Z833"/>
      <c r="AA833"/>
      <c r="AB833"/>
      <c r="AC833"/>
      <c r="AD833"/>
      <c r="AE833"/>
      <c r="AF833"/>
      <c r="AG833"/>
      <c r="AS833"/>
      <c r="AT833"/>
      <c r="BP833"/>
    </row>
    <row r="834" spans="1:68" s="7" customFormat="1">
      <c r="A834"/>
      <c r="B834"/>
      <c r="C834"/>
      <c r="D834"/>
      <c r="E834"/>
      <c r="F834"/>
      <c r="G834"/>
      <c r="H834"/>
      <c r="I834"/>
      <c r="J834"/>
      <c r="K834"/>
      <c r="L834"/>
      <c r="M834"/>
      <c r="N834"/>
      <c r="O834"/>
      <c r="P834"/>
      <c r="Q834"/>
      <c r="R834"/>
      <c r="S834"/>
      <c r="T834"/>
      <c r="U834"/>
      <c r="V834"/>
      <c r="W834"/>
      <c r="X834"/>
      <c r="Y834"/>
      <c r="Z834"/>
      <c r="AA834"/>
      <c r="AB834"/>
      <c r="AC834"/>
      <c r="AD834"/>
      <c r="AE834"/>
      <c r="AF834"/>
      <c r="AG834"/>
      <c r="AS834"/>
      <c r="AT834"/>
      <c r="BP834"/>
    </row>
    <row r="835" spans="1:68" s="7" customFormat="1">
      <c r="A835"/>
      <c r="B835"/>
      <c r="C835"/>
      <c r="D835"/>
      <c r="E835"/>
      <c r="F835"/>
      <c r="G835"/>
      <c r="H835"/>
      <c r="I835"/>
      <c r="J835"/>
      <c r="K835"/>
      <c r="L835"/>
      <c r="M835"/>
      <c r="N835"/>
      <c r="O835"/>
      <c r="P835"/>
      <c r="Q835"/>
      <c r="R835"/>
      <c r="S835"/>
      <c r="T835"/>
      <c r="U835"/>
      <c r="V835"/>
      <c r="W835"/>
      <c r="X835"/>
      <c r="Y835"/>
      <c r="Z835"/>
      <c r="AA835"/>
      <c r="AB835"/>
      <c r="AC835"/>
      <c r="AD835"/>
      <c r="AE835"/>
      <c r="AF835"/>
      <c r="AG835"/>
      <c r="AS835"/>
      <c r="AT835"/>
      <c r="BP835"/>
    </row>
    <row r="836" spans="1:68" s="7" customFormat="1">
      <c r="A836"/>
      <c r="B836"/>
      <c r="C836"/>
      <c r="D836"/>
      <c r="E836"/>
      <c r="F836"/>
      <c r="G836"/>
      <c r="H836"/>
      <c r="I836"/>
      <c r="J836"/>
      <c r="K836"/>
      <c r="L836"/>
      <c r="M836"/>
      <c r="N836"/>
      <c r="O836"/>
      <c r="P836"/>
      <c r="Q836"/>
      <c r="R836"/>
      <c r="S836"/>
      <c r="T836"/>
      <c r="U836"/>
      <c r="V836"/>
      <c r="W836"/>
      <c r="X836"/>
      <c r="Y836"/>
      <c r="Z836"/>
      <c r="AA836"/>
      <c r="AB836"/>
      <c r="AC836"/>
      <c r="AD836"/>
      <c r="AE836"/>
      <c r="AF836"/>
      <c r="AG836"/>
      <c r="AS836"/>
      <c r="AT836"/>
      <c r="BP836"/>
    </row>
    <row r="837" spans="1:68" s="7" customFormat="1">
      <c r="A837"/>
      <c r="B837"/>
      <c r="C837"/>
      <c r="D837"/>
      <c r="E837"/>
      <c r="F837"/>
      <c r="G837"/>
      <c r="H837"/>
      <c r="I837"/>
      <c r="J837"/>
      <c r="K837"/>
      <c r="L837"/>
      <c r="M837"/>
      <c r="N837"/>
      <c r="O837"/>
      <c r="P837"/>
      <c r="Q837"/>
      <c r="R837"/>
      <c r="S837"/>
      <c r="T837"/>
      <c r="U837"/>
      <c r="V837"/>
      <c r="W837"/>
      <c r="X837"/>
      <c r="Y837"/>
      <c r="Z837"/>
      <c r="AA837"/>
      <c r="AB837"/>
      <c r="AC837"/>
      <c r="AD837"/>
      <c r="AE837"/>
      <c r="AF837"/>
      <c r="AG837"/>
      <c r="AS837"/>
      <c r="AT837"/>
      <c r="BP837"/>
    </row>
    <row r="838" spans="1:68" s="7" customFormat="1">
      <c r="A838"/>
      <c r="B838"/>
      <c r="C838"/>
      <c r="D838"/>
      <c r="E838"/>
      <c r="F838"/>
      <c r="G838"/>
      <c r="H838"/>
      <c r="I838"/>
      <c r="J838"/>
      <c r="K838"/>
      <c r="L838"/>
      <c r="M838"/>
      <c r="N838"/>
      <c r="O838"/>
      <c r="P838"/>
      <c r="Q838"/>
      <c r="R838"/>
      <c r="S838"/>
      <c r="T838"/>
      <c r="U838"/>
      <c r="V838"/>
      <c r="W838"/>
      <c r="X838"/>
      <c r="Y838"/>
      <c r="Z838"/>
      <c r="AA838"/>
      <c r="AB838"/>
      <c r="AC838"/>
      <c r="AD838"/>
      <c r="AE838"/>
      <c r="AF838"/>
      <c r="AG838"/>
      <c r="AS838"/>
      <c r="AT838"/>
      <c r="BP838"/>
    </row>
    <row r="839" spans="1:68" s="7" customFormat="1">
      <c r="A839"/>
      <c r="B839"/>
      <c r="C839"/>
      <c r="D839"/>
      <c r="E839"/>
      <c r="F839"/>
      <c r="G839"/>
      <c r="H839"/>
      <c r="I839"/>
      <c r="J839"/>
      <c r="K839"/>
      <c r="L839"/>
      <c r="M839"/>
      <c r="N839"/>
      <c r="O839"/>
      <c r="P839"/>
      <c r="Q839"/>
      <c r="R839"/>
      <c r="S839"/>
      <c r="T839"/>
      <c r="U839"/>
      <c r="V839"/>
      <c r="W839"/>
      <c r="X839"/>
      <c r="Y839"/>
      <c r="Z839"/>
      <c r="AA839"/>
      <c r="AB839"/>
      <c r="AC839"/>
      <c r="AD839"/>
      <c r="AE839"/>
      <c r="AF839"/>
      <c r="AG839"/>
      <c r="AS839"/>
      <c r="AT839"/>
      <c r="BP839"/>
    </row>
    <row r="840" spans="1:68" s="7" customFormat="1">
      <c r="A840"/>
      <c r="B840"/>
      <c r="C840"/>
      <c r="D840"/>
      <c r="E840"/>
      <c r="F840"/>
      <c r="G840"/>
      <c r="H840"/>
      <c r="I840"/>
      <c r="J840"/>
      <c r="K840"/>
      <c r="L840"/>
      <c r="M840"/>
      <c r="N840"/>
      <c r="O840"/>
      <c r="P840"/>
      <c r="Q840"/>
      <c r="R840"/>
      <c r="S840"/>
      <c r="T840"/>
      <c r="U840"/>
      <c r="V840"/>
      <c r="W840"/>
      <c r="X840"/>
      <c r="Y840"/>
      <c r="Z840"/>
      <c r="AA840"/>
      <c r="AB840"/>
      <c r="AC840"/>
      <c r="AD840"/>
      <c r="AE840"/>
      <c r="AF840"/>
      <c r="AG840"/>
      <c r="AS840"/>
      <c r="AT840"/>
      <c r="BP840"/>
    </row>
    <row r="841" spans="1:68" s="7" customFormat="1">
      <c r="A841"/>
      <c r="B841"/>
      <c r="C841"/>
      <c r="D841"/>
      <c r="E841"/>
      <c r="F841"/>
      <c r="G841"/>
      <c r="H841"/>
      <c r="I841"/>
      <c r="J841"/>
      <c r="K841"/>
      <c r="L841"/>
      <c r="M841"/>
      <c r="N841"/>
      <c r="O841"/>
      <c r="P841"/>
      <c r="Q841"/>
      <c r="R841"/>
      <c r="S841"/>
      <c r="T841"/>
      <c r="U841"/>
      <c r="V841"/>
      <c r="W841"/>
      <c r="X841"/>
      <c r="Y841"/>
      <c r="Z841"/>
      <c r="AA841"/>
      <c r="AB841"/>
      <c r="AC841"/>
      <c r="AD841"/>
      <c r="AE841"/>
      <c r="AF841"/>
      <c r="AG841"/>
      <c r="AS841"/>
      <c r="AT841"/>
      <c r="BP841"/>
    </row>
    <row r="842" spans="1:68" s="7" customFormat="1">
      <c r="A842"/>
      <c r="B842"/>
      <c r="C842"/>
      <c r="D842"/>
      <c r="E842"/>
      <c r="F842"/>
      <c r="G842"/>
      <c r="H842"/>
      <c r="I842"/>
      <c r="J842"/>
      <c r="K842"/>
      <c r="L842"/>
      <c r="M842"/>
      <c r="N842"/>
      <c r="O842"/>
      <c r="P842"/>
      <c r="Q842"/>
      <c r="R842"/>
      <c r="S842"/>
      <c r="T842"/>
      <c r="U842"/>
      <c r="V842"/>
      <c r="W842"/>
      <c r="X842"/>
      <c r="Y842"/>
      <c r="Z842"/>
      <c r="AA842"/>
      <c r="AB842"/>
      <c r="AC842"/>
      <c r="AD842"/>
      <c r="AE842"/>
      <c r="AF842"/>
      <c r="AG842"/>
      <c r="AS842"/>
      <c r="AT842"/>
      <c r="BP842"/>
    </row>
    <row r="843" spans="1:68" s="7" customFormat="1">
      <c r="A843"/>
      <c r="B843"/>
      <c r="C843"/>
      <c r="D843"/>
      <c r="E843"/>
      <c r="F843"/>
      <c r="G843"/>
      <c r="H843"/>
      <c r="I843"/>
      <c r="J843"/>
      <c r="K843"/>
      <c r="L843"/>
      <c r="M843"/>
      <c r="N843"/>
      <c r="O843"/>
      <c r="P843"/>
      <c r="Q843"/>
      <c r="R843"/>
      <c r="S843"/>
      <c r="T843"/>
      <c r="U843"/>
      <c r="V843"/>
      <c r="W843"/>
      <c r="X843"/>
      <c r="Y843"/>
      <c r="Z843"/>
      <c r="AA843"/>
      <c r="AB843"/>
      <c r="AC843"/>
      <c r="AD843"/>
      <c r="AE843"/>
      <c r="AF843"/>
      <c r="AG843"/>
      <c r="AS843"/>
      <c r="AT843"/>
      <c r="BP843"/>
    </row>
    <row r="844" spans="1:68" s="7" customFormat="1">
      <c r="A844"/>
      <c r="B844"/>
      <c r="C844"/>
      <c r="D844"/>
      <c r="E844"/>
      <c r="F844"/>
      <c r="G844"/>
      <c r="H844"/>
      <c r="I844"/>
      <c r="J844"/>
      <c r="K844"/>
      <c r="L844"/>
      <c r="M844"/>
      <c r="N844"/>
      <c r="O844"/>
      <c r="P844"/>
      <c r="Q844"/>
      <c r="R844"/>
      <c r="S844"/>
      <c r="T844"/>
      <c r="U844"/>
      <c r="V844"/>
      <c r="W844"/>
      <c r="X844"/>
      <c r="Y844"/>
      <c r="Z844"/>
      <c r="AA844"/>
      <c r="AB844"/>
      <c r="AC844"/>
      <c r="AD844"/>
      <c r="AE844"/>
      <c r="AF844"/>
      <c r="AG844"/>
      <c r="AS844"/>
      <c r="AT844"/>
      <c r="BP844"/>
    </row>
    <row r="845" spans="1:68" s="7" customFormat="1">
      <c r="A845"/>
      <c r="B845"/>
      <c r="C845"/>
      <c r="D845"/>
      <c r="E845"/>
      <c r="F845"/>
      <c r="G845"/>
      <c r="H845"/>
      <c r="I845"/>
      <c r="J845"/>
      <c r="K845"/>
      <c r="L845"/>
      <c r="M845"/>
      <c r="N845"/>
      <c r="O845"/>
      <c r="P845"/>
      <c r="Q845"/>
      <c r="R845"/>
      <c r="S845"/>
      <c r="T845"/>
      <c r="U845"/>
      <c r="V845"/>
      <c r="W845"/>
      <c r="X845"/>
      <c r="Y845"/>
      <c r="Z845"/>
      <c r="AA845"/>
      <c r="AB845"/>
      <c r="AC845"/>
      <c r="AD845"/>
      <c r="AE845"/>
      <c r="AF845"/>
      <c r="AG845"/>
      <c r="AS845"/>
      <c r="AT845"/>
      <c r="BP845"/>
    </row>
    <row r="846" spans="1:68" s="7" customFormat="1">
      <c r="A846"/>
      <c r="B846"/>
      <c r="C846"/>
      <c r="D846"/>
      <c r="E846"/>
      <c r="F846"/>
      <c r="G846"/>
      <c r="H846"/>
      <c r="I846"/>
      <c r="J846"/>
      <c r="K846"/>
      <c r="L846"/>
      <c r="M846"/>
      <c r="N846"/>
      <c r="O846"/>
      <c r="P846"/>
      <c r="Q846"/>
      <c r="R846"/>
      <c r="S846"/>
      <c r="T846"/>
      <c r="U846"/>
      <c r="V846"/>
      <c r="W846"/>
      <c r="X846"/>
      <c r="Y846"/>
      <c r="Z846"/>
      <c r="AA846"/>
      <c r="AB846"/>
      <c r="AC846"/>
      <c r="AD846"/>
      <c r="AE846"/>
      <c r="AF846"/>
      <c r="AG846"/>
      <c r="AS846"/>
      <c r="AT846"/>
      <c r="BP846"/>
    </row>
    <row r="847" spans="1:68" s="7" customFormat="1">
      <c r="A847"/>
      <c r="B847"/>
      <c r="C847"/>
      <c r="D847"/>
      <c r="E847"/>
      <c r="F847"/>
      <c r="G847"/>
      <c r="H847"/>
      <c r="I847"/>
      <c r="J847"/>
      <c r="K847"/>
      <c r="L847"/>
      <c r="M847"/>
      <c r="N847"/>
      <c r="O847"/>
      <c r="P847"/>
      <c r="Q847"/>
      <c r="R847"/>
      <c r="S847"/>
      <c r="T847"/>
      <c r="U847"/>
      <c r="V847"/>
      <c r="W847"/>
      <c r="X847"/>
      <c r="Y847"/>
      <c r="Z847"/>
      <c r="AA847"/>
      <c r="AB847"/>
      <c r="AC847"/>
      <c r="AD847"/>
      <c r="AE847"/>
      <c r="AF847"/>
      <c r="AG847"/>
      <c r="AS847"/>
      <c r="AT847"/>
      <c r="BP847"/>
    </row>
    <row r="848" spans="1:68" s="7" customFormat="1">
      <c r="A848"/>
      <c r="B848"/>
      <c r="C848"/>
      <c r="D848"/>
      <c r="E848"/>
      <c r="F848"/>
      <c r="G848"/>
      <c r="H848"/>
      <c r="I848"/>
      <c r="J848"/>
      <c r="K848"/>
      <c r="L848"/>
      <c r="M848"/>
      <c r="N848"/>
      <c r="O848"/>
      <c r="P848"/>
      <c r="Q848"/>
      <c r="R848"/>
      <c r="S848"/>
      <c r="T848"/>
      <c r="U848"/>
      <c r="V848"/>
      <c r="W848"/>
      <c r="X848"/>
      <c r="Y848"/>
      <c r="Z848"/>
      <c r="AA848"/>
      <c r="AB848"/>
      <c r="AC848"/>
      <c r="AD848"/>
      <c r="AE848"/>
      <c r="AF848"/>
      <c r="AG848"/>
      <c r="AS848"/>
      <c r="AT848"/>
      <c r="BP848"/>
    </row>
    <row r="849" spans="1:68" s="7" customFormat="1">
      <c r="A849"/>
      <c r="B849"/>
      <c r="C849"/>
      <c r="D849"/>
      <c r="E849"/>
      <c r="F849"/>
      <c r="G849"/>
      <c r="H849"/>
      <c r="I849"/>
      <c r="J849"/>
      <c r="K849"/>
      <c r="L849"/>
      <c r="M849"/>
      <c r="N849"/>
      <c r="O849"/>
      <c r="P849"/>
      <c r="Q849"/>
      <c r="R849"/>
      <c r="S849"/>
      <c r="T849"/>
      <c r="U849"/>
      <c r="V849"/>
      <c r="W849"/>
      <c r="X849"/>
      <c r="Y849"/>
      <c r="Z849"/>
      <c r="AA849"/>
      <c r="AB849"/>
      <c r="AC849"/>
      <c r="AD849"/>
      <c r="AE849"/>
      <c r="AF849"/>
      <c r="AG849"/>
      <c r="AS849"/>
      <c r="AT849"/>
      <c r="BP849"/>
    </row>
    <row r="850" spans="1:68" s="7" customFormat="1">
      <c r="A850"/>
      <c r="B850"/>
      <c r="C850"/>
      <c r="D850"/>
      <c r="E850"/>
      <c r="F850"/>
      <c r="G850"/>
      <c r="H850"/>
      <c r="I850"/>
      <c r="J850"/>
      <c r="K850"/>
      <c r="L850"/>
      <c r="M850"/>
      <c r="N850"/>
      <c r="O850"/>
      <c r="P850"/>
      <c r="Q850"/>
      <c r="R850"/>
      <c r="S850"/>
      <c r="T850"/>
      <c r="U850"/>
      <c r="V850"/>
      <c r="W850"/>
      <c r="X850"/>
      <c r="Y850"/>
      <c r="Z850"/>
      <c r="AA850"/>
      <c r="AB850"/>
      <c r="AC850"/>
      <c r="AD850"/>
      <c r="AE850"/>
      <c r="AF850"/>
      <c r="AG850"/>
      <c r="AS850"/>
      <c r="AT850"/>
      <c r="BP850"/>
    </row>
    <row r="851" spans="1:68" s="7" customFormat="1">
      <c r="A851"/>
      <c r="B851"/>
      <c r="C851"/>
      <c r="D851"/>
      <c r="E851"/>
      <c r="F851"/>
      <c r="G851"/>
      <c r="H851"/>
      <c r="I851"/>
      <c r="J851"/>
      <c r="K851"/>
      <c r="L851"/>
      <c r="M851"/>
      <c r="N851"/>
      <c r="O851"/>
      <c r="P851"/>
      <c r="Q851"/>
      <c r="R851"/>
      <c r="S851"/>
      <c r="T851"/>
      <c r="U851"/>
      <c r="V851"/>
      <c r="W851"/>
      <c r="X851"/>
      <c r="Y851"/>
      <c r="Z851"/>
      <c r="AA851"/>
      <c r="AB851"/>
      <c r="AC851"/>
      <c r="AD851"/>
      <c r="AE851"/>
      <c r="AF851"/>
      <c r="AG851"/>
      <c r="AS851"/>
      <c r="AT851"/>
      <c r="BP851"/>
    </row>
    <row r="852" spans="1:68" s="7" customFormat="1">
      <c r="A852"/>
      <c r="B852"/>
      <c r="C852"/>
      <c r="D852"/>
      <c r="E852"/>
      <c r="F852"/>
      <c r="G852"/>
      <c r="H852"/>
      <c r="I852"/>
      <c r="J852"/>
      <c r="K852"/>
      <c r="L852"/>
      <c r="M852"/>
      <c r="N852"/>
      <c r="O852"/>
      <c r="P852"/>
      <c r="Q852"/>
      <c r="R852"/>
      <c r="S852"/>
      <c r="T852"/>
      <c r="U852"/>
      <c r="V852"/>
      <c r="W852"/>
      <c r="X852"/>
      <c r="Y852"/>
      <c r="Z852"/>
      <c r="AA852"/>
      <c r="AB852"/>
      <c r="AC852"/>
      <c r="AD852"/>
      <c r="AE852"/>
      <c r="AF852"/>
      <c r="AG852"/>
      <c r="AS852"/>
      <c r="AT852"/>
      <c r="BP852"/>
    </row>
    <row r="853" spans="1:68" s="7" customFormat="1">
      <c r="A853"/>
      <c r="B853"/>
      <c r="C853"/>
      <c r="D853"/>
      <c r="E853"/>
      <c r="F853"/>
      <c r="G853"/>
      <c r="H853"/>
      <c r="I853"/>
      <c r="J853"/>
      <c r="K853"/>
      <c r="L853"/>
      <c r="M853"/>
      <c r="N853"/>
      <c r="O853"/>
      <c r="P853"/>
      <c r="Q853"/>
      <c r="R853"/>
      <c r="S853"/>
      <c r="T853"/>
      <c r="U853"/>
      <c r="V853"/>
      <c r="W853"/>
      <c r="X853"/>
      <c r="Y853"/>
      <c r="Z853"/>
      <c r="AA853"/>
      <c r="AB853"/>
      <c r="AC853"/>
      <c r="AD853"/>
      <c r="AE853"/>
      <c r="AF853"/>
      <c r="AG853"/>
      <c r="AS853"/>
      <c r="AT853"/>
      <c r="BP853"/>
    </row>
    <row r="854" spans="1:68" s="7" customFormat="1">
      <c r="A854"/>
      <c r="B854"/>
      <c r="C854"/>
      <c r="D854"/>
      <c r="E854"/>
      <c r="F854"/>
      <c r="G854"/>
      <c r="H854"/>
      <c r="I854"/>
      <c r="J854"/>
      <c r="K854"/>
      <c r="L854"/>
      <c r="M854"/>
      <c r="N854"/>
      <c r="O854"/>
      <c r="P854"/>
      <c r="Q854"/>
      <c r="R854"/>
      <c r="S854"/>
      <c r="T854"/>
      <c r="U854"/>
      <c r="V854"/>
      <c r="W854"/>
      <c r="X854"/>
      <c r="Y854"/>
      <c r="Z854"/>
      <c r="AA854"/>
      <c r="AB854"/>
      <c r="AC854"/>
      <c r="AD854"/>
      <c r="AE854"/>
      <c r="AF854"/>
      <c r="AG854"/>
      <c r="AS854"/>
      <c r="AT854"/>
      <c r="BP854"/>
    </row>
    <row r="855" spans="1:68" s="7" customFormat="1">
      <c r="A855"/>
      <c r="B855"/>
      <c r="C855"/>
      <c r="D855"/>
      <c r="E855"/>
      <c r="F855"/>
      <c r="G855"/>
      <c r="H855"/>
      <c r="I855"/>
      <c r="J855"/>
      <c r="K855"/>
      <c r="L855"/>
      <c r="M855"/>
      <c r="N855"/>
      <c r="O855"/>
      <c r="P855"/>
      <c r="Q855"/>
      <c r="R855"/>
      <c r="S855"/>
      <c r="T855"/>
      <c r="U855"/>
      <c r="V855"/>
      <c r="W855"/>
      <c r="X855"/>
      <c r="Y855"/>
      <c r="Z855"/>
      <c r="AA855"/>
      <c r="AB855"/>
      <c r="AC855"/>
      <c r="AD855"/>
      <c r="AE855"/>
      <c r="AF855"/>
      <c r="AG855"/>
      <c r="AS855"/>
      <c r="AT855"/>
      <c r="BP855"/>
    </row>
    <row r="856" spans="1:68" s="7" customFormat="1">
      <c r="A856"/>
      <c r="B856"/>
      <c r="C856"/>
      <c r="D856"/>
      <c r="E856"/>
      <c r="F856"/>
      <c r="G856"/>
      <c r="H856"/>
      <c r="I856"/>
      <c r="J856"/>
      <c r="K856"/>
      <c r="L856"/>
      <c r="M856"/>
      <c r="N856"/>
      <c r="O856"/>
      <c r="P856"/>
      <c r="Q856"/>
      <c r="R856"/>
      <c r="S856"/>
      <c r="T856"/>
      <c r="U856"/>
      <c r="V856"/>
      <c r="W856"/>
      <c r="X856"/>
      <c r="Y856"/>
      <c r="Z856"/>
      <c r="AA856"/>
      <c r="AB856"/>
      <c r="AC856"/>
      <c r="AD856"/>
      <c r="AE856"/>
      <c r="AF856"/>
      <c r="AG856"/>
      <c r="AS856"/>
      <c r="AT856"/>
      <c r="BP856"/>
    </row>
    <row r="857" spans="1:68" s="7" customFormat="1">
      <c r="A857"/>
      <c r="B857"/>
      <c r="C857"/>
      <c r="D857"/>
      <c r="E857"/>
      <c r="F857"/>
      <c r="G857"/>
      <c r="H857"/>
      <c r="I857"/>
      <c r="J857"/>
      <c r="K857"/>
      <c r="L857"/>
      <c r="M857"/>
      <c r="N857"/>
      <c r="O857"/>
      <c r="P857"/>
      <c r="Q857"/>
      <c r="R857"/>
      <c r="S857"/>
      <c r="T857"/>
      <c r="U857"/>
      <c r="V857"/>
      <c r="W857"/>
      <c r="X857"/>
      <c r="Y857"/>
      <c r="Z857"/>
      <c r="AA857"/>
      <c r="AB857"/>
      <c r="AC857"/>
      <c r="AD857"/>
      <c r="AE857"/>
      <c r="AF857"/>
      <c r="AG857"/>
      <c r="AS857"/>
      <c r="AT857"/>
      <c r="BP857"/>
    </row>
    <row r="858" spans="1:68" s="7" customFormat="1">
      <c r="A858"/>
      <c r="B858"/>
      <c r="C858"/>
      <c r="D858"/>
      <c r="E858"/>
      <c r="F858"/>
      <c r="G858"/>
      <c r="H858"/>
      <c r="I858"/>
      <c r="J858"/>
      <c r="K858"/>
      <c r="L858"/>
      <c r="M858"/>
      <c r="N858"/>
      <c r="O858"/>
      <c r="P858"/>
      <c r="Q858"/>
      <c r="R858"/>
      <c r="S858"/>
      <c r="T858"/>
      <c r="U858"/>
      <c r="V858"/>
      <c r="W858"/>
      <c r="X858"/>
      <c r="Y858"/>
      <c r="Z858"/>
      <c r="AA858"/>
      <c r="AB858"/>
      <c r="AC858"/>
      <c r="AD858"/>
      <c r="AE858"/>
      <c r="AF858"/>
      <c r="AG858"/>
      <c r="AS858"/>
      <c r="AT858"/>
      <c r="BP858"/>
    </row>
    <row r="859" spans="1:68" s="7" customFormat="1">
      <c r="A859"/>
      <c r="B859"/>
      <c r="C859"/>
      <c r="D859"/>
      <c r="E859"/>
      <c r="F859"/>
      <c r="G859"/>
      <c r="H859"/>
      <c r="I859"/>
      <c r="J859"/>
      <c r="K859"/>
      <c r="L859"/>
      <c r="M859"/>
      <c r="N859"/>
      <c r="O859"/>
      <c r="P859"/>
      <c r="Q859"/>
      <c r="R859"/>
      <c r="S859"/>
      <c r="T859"/>
      <c r="U859"/>
      <c r="V859"/>
      <c r="W859"/>
      <c r="X859"/>
      <c r="Y859"/>
      <c r="Z859"/>
      <c r="AA859"/>
      <c r="AB859"/>
      <c r="AC859"/>
      <c r="AD859"/>
      <c r="AE859"/>
      <c r="AF859"/>
      <c r="AG859"/>
      <c r="AS859"/>
      <c r="AT859"/>
      <c r="BP859"/>
    </row>
    <row r="860" spans="1:68" s="7" customFormat="1">
      <c r="A860"/>
      <c r="B860"/>
      <c r="C860"/>
      <c r="D860"/>
      <c r="E860"/>
      <c r="F860"/>
      <c r="G860"/>
      <c r="H860"/>
      <c r="I860"/>
      <c r="J860"/>
      <c r="K860"/>
      <c r="L860"/>
      <c r="M860"/>
      <c r="N860"/>
      <c r="O860"/>
      <c r="P860"/>
      <c r="Q860"/>
      <c r="R860"/>
      <c r="S860"/>
      <c r="T860"/>
      <c r="U860"/>
      <c r="V860"/>
      <c r="W860"/>
      <c r="X860"/>
      <c r="Y860"/>
      <c r="Z860"/>
      <c r="AA860"/>
      <c r="AB860"/>
      <c r="AC860"/>
      <c r="AD860"/>
      <c r="AE860"/>
      <c r="AF860"/>
      <c r="AG860"/>
      <c r="AS860"/>
      <c r="AT860"/>
      <c r="BP860"/>
    </row>
    <row r="861" spans="1:68" s="7" customFormat="1">
      <c r="A861"/>
      <c r="B861"/>
      <c r="C861"/>
      <c r="D861"/>
      <c r="E861"/>
      <c r="F861"/>
      <c r="G861"/>
      <c r="H861"/>
      <c r="I861"/>
      <c r="J861"/>
      <c r="K861"/>
      <c r="L861"/>
      <c r="M861"/>
      <c r="N861"/>
      <c r="O861"/>
      <c r="P861"/>
      <c r="Q861"/>
      <c r="R861"/>
      <c r="S861"/>
      <c r="T861"/>
      <c r="U861"/>
      <c r="V861"/>
      <c r="W861"/>
      <c r="X861"/>
      <c r="Y861"/>
      <c r="Z861"/>
      <c r="AA861"/>
      <c r="AB861"/>
      <c r="AC861"/>
      <c r="AD861"/>
      <c r="AE861"/>
      <c r="AF861"/>
      <c r="AG861"/>
      <c r="AS861"/>
      <c r="AT861"/>
      <c r="BP861"/>
    </row>
    <row r="862" spans="1:68" s="7" customFormat="1">
      <c r="A862"/>
      <c r="B862"/>
      <c r="C862"/>
      <c r="D862"/>
      <c r="E862"/>
      <c r="F862"/>
      <c r="G862"/>
      <c r="H862"/>
      <c r="I862"/>
      <c r="J862"/>
      <c r="K862"/>
      <c r="L862"/>
      <c r="M862"/>
      <c r="N862"/>
      <c r="O862"/>
      <c r="P862"/>
      <c r="Q862"/>
      <c r="R862"/>
      <c r="S862"/>
      <c r="T862"/>
      <c r="U862"/>
      <c r="V862"/>
      <c r="W862"/>
      <c r="X862"/>
      <c r="Y862"/>
      <c r="Z862"/>
      <c r="AA862"/>
      <c r="AB862"/>
      <c r="AC862"/>
      <c r="AD862"/>
      <c r="AE862"/>
      <c r="AF862"/>
      <c r="AG862"/>
      <c r="AS862"/>
      <c r="AT862"/>
      <c r="BP862"/>
    </row>
    <row r="863" spans="1:68" s="7" customFormat="1">
      <c r="A863"/>
      <c r="B863"/>
      <c r="C863"/>
      <c r="D863"/>
      <c r="E863"/>
      <c r="F863"/>
      <c r="G863"/>
      <c r="H863"/>
      <c r="I863"/>
      <c r="J863"/>
      <c r="K863"/>
      <c r="L863"/>
      <c r="M863"/>
      <c r="N863"/>
      <c r="O863"/>
      <c r="P863"/>
      <c r="Q863"/>
      <c r="R863"/>
      <c r="S863"/>
      <c r="T863"/>
      <c r="U863"/>
      <c r="V863"/>
      <c r="W863"/>
      <c r="X863"/>
      <c r="Y863"/>
      <c r="Z863"/>
      <c r="AA863"/>
      <c r="AB863"/>
      <c r="AC863"/>
      <c r="AD863"/>
      <c r="AE863"/>
      <c r="AF863"/>
      <c r="AG863"/>
      <c r="AS863"/>
      <c r="AT863"/>
      <c r="BP863"/>
    </row>
    <row r="864" spans="1:68" s="7" customFormat="1">
      <c r="A864"/>
      <c r="B864"/>
      <c r="C864"/>
      <c r="D864"/>
      <c r="E864"/>
      <c r="F864"/>
      <c r="G864"/>
      <c r="H864"/>
      <c r="I864"/>
      <c r="J864"/>
      <c r="K864"/>
      <c r="L864"/>
      <c r="M864"/>
      <c r="N864"/>
      <c r="O864"/>
      <c r="P864"/>
      <c r="Q864"/>
      <c r="R864"/>
      <c r="S864"/>
      <c r="T864"/>
      <c r="U864"/>
      <c r="V864"/>
      <c r="W864"/>
      <c r="X864"/>
      <c r="Y864"/>
      <c r="Z864"/>
      <c r="AA864"/>
      <c r="AB864"/>
      <c r="AC864"/>
      <c r="AD864"/>
      <c r="AE864"/>
      <c r="AF864"/>
      <c r="AG864"/>
      <c r="AS864"/>
      <c r="AT864"/>
      <c r="BP864"/>
    </row>
    <row r="865" spans="1:68" s="7" customFormat="1">
      <c r="A865"/>
      <c r="B865"/>
      <c r="C865"/>
      <c r="D865"/>
      <c r="E865"/>
      <c r="F865"/>
      <c r="G865"/>
      <c r="H865"/>
      <c r="I865"/>
      <c r="J865"/>
      <c r="K865"/>
      <c r="L865"/>
      <c r="M865"/>
      <c r="N865"/>
      <c r="O865"/>
      <c r="P865"/>
      <c r="Q865"/>
      <c r="R865"/>
      <c r="S865"/>
      <c r="T865"/>
      <c r="U865"/>
      <c r="V865"/>
      <c r="W865"/>
      <c r="X865"/>
      <c r="Y865"/>
      <c r="Z865"/>
      <c r="AA865"/>
      <c r="AB865"/>
      <c r="AC865"/>
      <c r="AD865"/>
      <c r="AE865"/>
      <c r="AF865"/>
      <c r="AG865"/>
      <c r="AS865"/>
      <c r="AT865"/>
      <c r="BP865"/>
    </row>
    <row r="866" spans="1:68" s="7" customFormat="1">
      <c r="A866"/>
      <c r="B866"/>
      <c r="C866"/>
      <c r="D866"/>
      <c r="E866"/>
      <c r="F866"/>
      <c r="G866"/>
      <c r="H866"/>
      <c r="I866"/>
      <c r="J866"/>
      <c r="K866"/>
      <c r="L866"/>
      <c r="M866"/>
      <c r="N866"/>
      <c r="O866"/>
      <c r="P866"/>
      <c r="Q866"/>
      <c r="R866"/>
      <c r="S866"/>
      <c r="T866"/>
      <c r="U866"/>
      <c r="V866"/>
      <c r="W866"/>
      <c r="X866"/>
      <c r="Y866"/>
      <c r="Z866"/>
      <c r="AA866"/>
      <c r="AB866"/>
      <c r="AC866"/>
      <c r="AD866"/>
      <c r="AE866"/>
      <c r="AF866"/>
      <c r="AG866"/>
      <c r="AS866"/>
      <c r="AT866"/>
      <c r="BP866"/>
    </row>
    <row r="867" spans="1:68" s="7" customFormat="1">
      <c r="A867"/>
      <c r="B867"/>
      <c r="C867"/>
      <c r="D867"/>
      <c r="E867"/>
      <c r="F867"/>
      <c r="G867"/>
      <c r="H867"/>
      <c r="I867"/>
      <c r="J867"/>
      <c r="K867"/>
      <c r="L867"/>
      <c r="M867"/>
      <c r="N867"/>
      <c r="O867"/>
      <c r="P867"/>
      <c r="Q867"/>
      <c r="R867"/>
      <c r="S867"/>
      <c r="T867"/>
      <c r="U867"/>
      <c r="V867"/>
      <c r="W867"/>
      <c r="X867"/>
      <c r="Y867"/>
      <c r="Z867"/>
      <c r="AA867"/>
      <c r="AB867"/>
      <c r="AC867"/>
      <c r="AD867"/>
      <c r="AE867"/>
      <c r="AF867"/>
      <c r="AG867"/>
      <c r="AS867"/>
      <c r="AT867"/>
      <c r="BP867"/>
    </row>
    <row r="868" spans="1:68" s="7" customFormat="1">
      <c r="A868"/>
      <c r="B868"/>
      <c r="C868"/>
      <c r="D868"/>
      <c r="E868"/>
      <c r="F868"/>
      <c r="G868"/>
      <c r="H868"/>
      <c r="I868"/>
      <c r="J868"/>
      <c r="K868"/>
      <c r="L868"/>
      <c r="M868"/>
      <c r="N868"/>
      <c r="O868"/>
      <c r="P868"/>
      <c r="Q868"/>
      <c r="R868"/>
      <c r="S868"/>
      <c r="T868"/>
      <c r="U868"/>
      <c r="V868"/>
      <c r="W868"/>
      <c r="X868"/>
      <c r="Y868"/>
      <c r="Z868"/>
      <c r="AA868"/>
      <c r="AB868"/>
      <c r="AC868"/>
      <c r="AD868"/>
      <c r="AE868"/>
      <c r="AF868"/>
      <c r="AG868"/>
      <c r="AS868"/>
      <c r="AT868"/>
      <c r="BP868"/>
    </row>
    <row r="869" spans="1:68" s="7" customFormat="1">
      <c r="A869"/>
      <c r="B869"/>
      <c r="C869"/>
      <c r="D869"/>
      <c r="E869"/>
      <c r="F869"/>
      <c r="G869"/>
      <c r="H869"/>
      <c r="I869"/>
      <c r="J869"/>
      <c r="K869"/>
      <c r="L869"/>
      <c r="M869"/>
      <c r="N869"/>
      <c r="O869"/>
      <c r="P869"/>
      <c r="Q869"/>
      <c r="R869"/>
      <c r="S869"/>
      <c r="T869"/>
      <c r="U869"/>
      <c r="V869"/>
      <c r="W869"/>
      <c r="X869"/>
      <c r="Y869"/>
      <c r="Z869"/>
      <c r="AA869"/>
      <c r="AB869"/>
      <c r="AC869"/>
      <c r="AD869"/>
      <c r="AE869"/>
      <c r="AF869"/>
      <c r="AG869"/>
      <c r="AS869"/>
      <c r="AT869"/>
      <c r="BP869"/>
    </row>
    <row r="870" spans="1:68" s="7" customFormat="1">
      <c r="A870"/>
      <c r="B870"/>
      <c r="C870"/>
      <c r="D870"/>
      <c r="E870"/>
      <c r="F870"/>
      <c r="G870"/>
      <c r="H870"/>
      <c r="I870"/>
      <c r="J870"/>
      <c r="K870"/>
      <c r="L870"/>
      <c r="M870"/>
      <c r="N870"/>
      <c r="O870"/>
      <c r="P870"/>
      <c r="Q870"/>
      <c r="R870"/>
      <c r="S870"/>
      <c r="T870"/>
      <c r="U870"/>
      <c r="V870"/>
      <c r="W870"/>
      <c r="X870"/>
      <c r="Y870"/>
      <c r="Z870"/>
      <c r="AA870"/>
      <c r="AB870"/>
      <c r="AC870"/>
      <c r="AD870"/>
      <c r="AE870"/>
      <c r="AF870"/>
      <c r="AG870"/>
      <c r="AS870"/>
      <c r="AT870"/>
      <c r="BP870"/>
    </row>
    <row r="871" spans="1:68" s="7" customFormat="1">
      <c r="A871"/>
      <c r="B871"/>
      <c r="C871"/>
      <c r="D871"/>
      <c r="E871"/>
      <c r="F871"/>
      <c r="G871"/>
      <c r="H871"/>
      <c r="I871"/>
      <c r="J871"/>
      <c r="K871"/>
      <c r="L871"/>
      <c r="M871"/>
      <c r="N871"/>
      <c r="O871"/>
      <c r="P871"/>
      <c r="Q871"/>
      <c r="R871"/>
      <c r="S871"/>
      <c r="T871"/>
      <c r="U871"/>
      <c r="V871"/>
      <c r="W871"/>
      <c r="X871"/>
      <c r="Y871"/>
      <c r="Z871"/>
      <c r="AA871"/>
      <c r="AB871"/>
      <c r="AC871"/>
      <c r="AD871"/>
      <c r="AE871"/>
      <c r="AF871"/>
      <c r="AG871"/>
      <c r="AS871"/>
      <c r="AT871"/>
      <c r="BP871"/>
    </row>
    <row r="872" spans="1:68" s="7" customFormat="1">
      <c r="A872"/>
      <c r="B872"/>
      <c r="C872"/>
      <c r="D872"/>
      <c r="E872"/>
      <c r="F872"/>
      <c r="G872"/>
      <c r="H872"/>
      <c r="I872"/>
      <c r="J872"/>
      <c r="K872"/>
      <c r="L872"/>
      <c r="M872"/>
      <c r="N872"/>
      <c r="O872"/>
      <c r="P872"/>
      <c r="Q872"/>
      <c r="R872"/>
      <c r="S872"/>
      <c r="T872"/>
      <c r="U872"/>
      <c r="V872"/>
      <c r="W872"/>
      <c r="X872"/>
      <c r="Y872"/>
      <c r="Z872"/>
      <c r="AA872"/>
      <c r="AB872"/>
      <c r="AC872"/>
      <c r="AD872"/>
      <c r="AE872"/>
      <c r="AF872"/>
      <c r="AG872"/>
      <c r="AS872"/>
      <c r="AT872"/>
      <c r="BP872"/>
    </row>
    <row r="873" spans="1:68" s="7" customFormat="1">
      <c r="A873"/>
      <c r="B873"/>
      <c r="C873"/>
      <c r="D873"/>
      <c r="E873"/>
      <c r="F873"/>
      <c r="G873"/>
      <c r="H873"/>
      <c r="I873"/>
      <c r="J873"/>
      <c r="K873"/>
      <c r="L873"/>
      <c r="M873"/>
      <c r="N873"/>
      <c r="O873"/>
      <c r="P873"/>
      <c r="Q873"/>
      <c r="R873"/>
      <c r="S873"/>
      <c r="T873"/>
      <c r="U873"/>
      <c r="V873"/>
      <c r="W873"/>
      <c r="X873"/>
      <c r="Y873"/>
      <c r="Z873"/>
      <c r="AA873"/>
      <c r="AB873"/>
      <c r="AC873"/>
      <c r="AD873"/>
      <c r="AE873"/>
      <c r="AF873"/>
      <c r="AG873"/>
      <c r="AS873"/>
      <c r="AT873"/>
      <c r="BP873"/>
    </row>
    <row r="874" spans="1:68" s="7" customFormat="1">
      <c r="A874"/>
      <c r="B874"/>
      <c r="C874"/>
      <c r="D874"/>
      <c r="E874"/>
      <c r="F874"/>
      <c r="G874"/>
      <c r="H874"/>
      <c r="I874"/>
      <c r="J874"/>
      <c r="K874"/>
      <c r="L874"/>
      <c r="M874"/>
      <c r="N874"/>
      <c r="O874"/>
      <c r="P874"/>
      <c r="Q874"/>
      <c r="R874"/>
      <c r="S874"/>
      <c r="T874"/>
      <c r="U874"/>
      <c r="V874"/>
      <c r="W874"/>
      <c r="X874"/>
      <c r="Y874"/>
      <c r="Z874"/>
      <c r="AA874"/>
      <c r="AB874"/>
      <c r="AC874"/>
      <c r="AD874"/>
      <c r="AE874"/>
      <c r="AF874"/>
      <c r="AG874"/>
      <c r="AS874"/>
      <c r="AT874"/>
      <c r="BP874"/>
    </row>
    <row r="875" spans="1:68" s="7" customFormat="1">
      <c r="A875"/>
      <c r="B875"/>
      <c r="C875"/>
      <c r="D875"/>
      <c r="E875"/>
      <c r="F875"/>
      <c r="G875"/>
      <c r="H875"/>
      <c r="I875"/>
      <c r="J875"/>
      <c r="K875"/>
      <c r="L875"/>
      <c r="M875"/>
      <c r="N875"/>
      <c r="O875"/>
      <c r="P875"/>
      <c r="Q875"/>
      <c r="R875"/>
      <c r="S875"/>
      <c r="T875"/>
      <c r="U875"/>
      <c r="V875"/>
      <c r="W875"/>
      <c r="X875"/>
      <c r="Y875"/>
      <c r="Z875"/>
      <c r="AA875"/>
      <c r="AB875"/>
      <c r="AC875"/>
      <c r="AD875"/>
      <c r="AE875"/>
      <c r="AF875"/>
      <c r="AG875"/>
      <c r="AS875"/>
      <c r="AT875"/>
      <c r="BP875"/>
    </row>
    <row r="876" spans="1:68" s="7" customFormat="1">
      <c r="A876"/>
      <c r="B876"/>
      <c r="C876"/>
      <c r="D876"/>
      <c r="E876"/>
      <c r="F876"/>
      <c r="G876"/>
      <c r="H876"/>
      <c r="I876"/>
      <c r="J876"/>
      <c r="K876"/>
      <c r="L876"/>
      <c r="M876"/>
      <c r="N876"/>
      <c r="O876"/>
      <c r="P876"/>
      <c r="Q876"/>
      <c r="R876"/>
      <c r="S876"/>
      <c r="T876"/>
      <c r="U876"/>
      <c r="V876"/>
      <c r="W876"/>
      <c r="X876"/>
      <c r="Y876"/>
      <c r="Z876"/>
      <c r="AA876"/>
      <c r="AB876"/>
      <c r="AC876"/>
      <c r="AD876"/>
      <c r="AE876"/>
      <c r="AF876"/>
      <c r="AG876"/>
      <c r="AS876"/>
      <c r="AT876"/>
      <c r="BP876"/>
    </row>
    <row r="877" spans="1:68" s="7" customFormat="1">
      <c r="A877"/>
      <c r="B877"/>
      <c r="C877"/>
      <c r="D877"/>
      <c r="E877"/>
      <c r="F877"/>
      <c r="G877"/>
      <c r="H877"/>
      <c r="I877"/>
      <c r="J877"/>
      <c r="K877"/>
      <c r="L877"/>
      <c r="M877"/>
      <c r="N877"/>
      <c r="O877"/>
      <c r="P877"/>
      <c r="Q877"/>
      <c r="R877"/>
      <c r="S877"/>
      <c r="T877"/>
      <c r="U877"/>
      <c r="V877"/>
      <c r="W877"/>
      <c r="X877"/>
      <c r="Y877"/>
      <c r="Z877"/>
      <c r="AA877"/>
      <c r="AB877"/>
      <c r="AC877"/>
      <c r="AD877"/>
      <c r="AE877"/>
      <c r="AF877"/>
      <c r="AG877"/>
      <c r="AS877"/>
      <c r="AT877"/>
      <c r="BP877"/>
    </row>
    <row r="878" spans="1:68" s="7" customFormat="1">
      <c r="A878"/>
      <c r="B878"/>
      <c r="C878"/>
      <c r="D878"/>
      <c r="E878"/>
      <c r="F878"/>
      <c r="G878"/>
      <c r="H878"/>
      <c r="I878"/>
      <c r="J878"/>
      <c r="K878"/>
      <c r="L878"/>
      <c r="M878"/>
      <c r="N878"/>
      <c r="O878"/>
      <c r="P878"/>
      <c r="Q878"/>
      <c r="R878"/>
      <c r="S878"/>
      <c r="T878"/>
      <c r="U878"/>
      <c r="V878"/>
      <c r="W878"/>
      <c r="X878"/>
      <c r="Y878"/>
      <c r="Z878"/>
      <c r="AA878"/>
      <c r="AB878"/>
      <c r="AC878"/>
      <c r="AD878"/>
      <c r="AE878"/>
      <c r="AF878"/>
      <c r="AG878"/>
      <c r="AS878"/>
      <c r="AT878"/>
      <c r="BP878"/>
    </row>
    <row r="879" spans="1:68" s="7" customFormat="1">
      <c r="A879"/>
      <c r="B879"/>
      <c r="C879"/>
      <c r="D879"/>
      <c r="E879"/>
      <c r="F879"/>
      <c r="G879"/>
      <c r="H879"/>
      <c r="I879"/>
      <c r="J879"/>
      <c r="K879"/>
      <c r="L879"/>
      <c r="M879"/>
      <c r="N879"/>
      <c r="O879"/>
      <c r="P879"/>
      <c r="Q879"/>
      <c r="R879"/>
      <c r="S879"/>
      <c r="T879"/>
      <c r="U879"/>
      <c r="V879"/>
      <c r="W879"/>
      <c r="X879"/>
      <c r="Y879"/>
      <c r="Z879"/>
      <c r="AA879"/>
      <c r="AB879"/>
      <c r="AC879"/>
      <c r="AD879"/>
      <c r="AE879"/>
      <c r="AF879"/>
      <c r="AG879"/>
      <c r="AS879"/>
      <c r="AT879"/>
      <c r="BP879"/>
    </row>
    <row r="880" spans="1:68" s="7" customFormat="1">
      <c r="A880"/>
      <c r="B880"/>
      <c r="C880"/>
      <c r="D880"/>
      <c r="E880"/>
      <c r="F880"/>
      <c r="G880"/>
      <c r="H880"/>
      <c r="I880"/>
      <c r="J880"/>
      <c r="K880"/>
      <c r="L880"/>
      <c r="M880"/>
      <c r="N880"/>
      <c r="O880"/>
      <c r="P880"/>
      <c r="Q880"/>
      <c r="R880"/>
      <c r="S880"/>
      <c r="T880"/>
      <c r="U880"/>
      <c r="V880"/>
      <c r="W880"/>
      <c r="X880"/>
      <c r="Y880"/>
      <c r="Z880"/>
      <c r="AA880"/>
      <c r="AB880"/>
      <c r="AC880"/>
      <c r="AD880"/>
      <c r="AE880"/>
      <c r="AF880"/>
      <c r="AG880"/>
      <c r="AS880"/>
      <c r="AT880"/>
      <c r="BP880"/>
    </row>
    <row r="881" spans="1:68" s="7" customFormat="1">
      <c r="A881"/>
      <c r="B881"/>
      <c r="C881"/>
      <c r="D881"/>
      <c r="E881"/>
      <c r="F881"/>
      <c r="G881"/>
      <c r="H881"/>
      <c r="I881"/>
      <c r="J881"/>
      <c r="K881"/>
      <c r="L881"/>
      <c r="M881"/>
      <c r="N881"/>
      <c r="O881"/>
      <c r="P881"/>
      <c r="Q881"/>
      <c r="R881"/>
      <c r="S881"/>
      <c r="T881"/>
      <c r="U881"/>
      <c r="V881"/>
      <c r="W881"/>
      <c r="X881"/>
      <c r="Y881"/>
      <c r="Z881"/>
      <c r="AA881"/>
      <c r="AB881"/>
      <c r="AC881"/>
      <c r="AD881"/>
      <c r="AE881"/>
      <c r="AF881"/>
      <c r="AG881"/>
      <c r="AS881"/>
      <c r="AT881"/>
      <c r="BP881"/>
    </row>
    <row r="882" spans="1:68" s="7" customFormat="1">
      <c r="A882"/>
      <c r="B882"/>
      <c r="C882"/>
      <c r="D882"/>
      <c r="E882"/>
      <c r="F882"/>
      <c r="G882"/>
      <c r="H882"/>
      <c r="I882"/>
      <c r="J882"/>
      <c r="K882"/>
      <c r="L882"/>
      <c r="M882"/>
      <c r="N882"/>
      <c r="O882"/>
      <c r="P882"/>
      <c r="Q882"/>
      <c r="R882"/>
      <c r="S882"/>
      <c r="T882"/>
      <c r="U882"/>
      <c r="V882"/>
      <c r="W882"/>
      <c r="X882"/>
      <c r="Y882"/>
      <c r="Z882"/>
      <c r="AA882"/>
      <c r="AB882"/>
      <c r="AC882"/>
      <c r="AD882"/>
      <c r="AE882"/>
      <c r="AF882"/>
      <c r="AG882"/>
      <c r="AS882"/>
      <c r="AT882"/>
      <c r="BP882"/>
    </row>
    <row r="883" spans="1:68" s="7" customFormat="1">
      <c r="A883"/>
      <c r="B883"/>
      <c r="C883"/>
      <c r="D883"/>
      <c r="E883"/>
      <c r="F883"/>
      <c r="G883"/>
      <c r="H883"/>
      <c r="I883"/>
      <c r="J883"/>
      <c r="K883"/>
      <c r="L883"/>
      <c r="M883"/>
      <c r="N883"/>
      <c r="O883"/>
      <c r="P883"/>
      <c r="Q883"/>
      <c r="R883"/>
      <c r="S883"/>
      <c r="T883"/>
      <c r="U883"/>
      <c r="V883"/>
      <c r="W883"/>
      <c r="X883"/>
      <c r="Y883"/>
      <c r="Z883"/>
      <c r="AA883"/>
      <c r="AB883"/>
      <c r="AC883"/>
      <c r="AD883"/>
      <c r="AE883"/>
      <c r="AF883"/>
      <c r="AG883"/>
      <c r="AS883"/>
      <c r="AT883"/>
      <c r="BP883"/>
    </row>
    <row r="884" spans="1:68" s="7" customFormat="1">
      <c r="A884"/>
      <c r="B884"/>
      <c r="C884"/>
      <c r="D884"/>
      <c r="E884"/>
      <c r="F884"/>
      <c r="G884"/>
      <c r="H884"/>
      <c r="I884"/>
      <c r="J884"/>
      <c r="K884"/>
      <c r="L884"/>
      <c r="M884"/>
      <c r="N884"/>
      <c r="O884"/>
      <c r="P884"/>
      <c r="Q884"/>
      <c r="R884"/>
      <c r="S884"/>
      <c r="T884"/>
      <c r="U884"/>
      <c r="V884"/>
      <c r="W884"/>
      <c r="X884"/>
      <c r="Y884"/>
      <c r="Z884"/>
      <c r="AA884"/>
      <c r="AB884"/>
      <c r="AC884"/>
      <c r="AD884"/>
      <c r="AE884"/>
      <c r="AF884"/>
      <c r="AG884"/>
      <c r="AS884"/>
      <c r="AT884"/>
      <c r="BP884"/>
    </row>
    <row r="885" spans="1:68" s="7" customFormat="1">
      <c r="A885"/>
      <c r="B885"/>
      <c r="C885"/>
      <c r="D885"/>
      <c r="E885"/>
      <c r="F885"/>
      <c r="G885"/>
      <c r="H885"/>
      <c r="I885"/>
      <c r="J885"/>
      <c r="K885"/>
      <c r="L885"/>
      <c r="M885"/>
      <c r="N885"/>
      <c r="O885"/>
      <c r="P885"/>
      <c r="Q885"/>
      <c r="R885"/>
      <c r="S885"/>
      <c r="T885"/>
      <c r="U885"/>
      <c r="V885"/>
      <c r="W885"/>
      <c r="X885"/>
      <c r="Y885"/>
      <c r="Z885"/>
      <c r="AA885"/>
      <c r="AB885"/>
      <c r="AC885"/>
      <c r="AD885"/>
      <c r="AE885"/>
      <c r="AF885"/>
      <c r="AG885"/>
      <c r="AS885"/>
      <c r="AT885"/>
      <c r="BP885"/>
    </row>
    <row r="886" spans="1:68" s="7" customFormat="1">
      <c r="A886"/>
      <c r="B886"/>
      <c r="C886"/>
      <c r="D886"/>
      <c r="E886"/>
      <c r="F886"/>
      <c r="G886"/>
      <c r="H886"/>
      <c r="I886"/>
      <c r="J886"/>
      <c r="K886"/>
      <c r="L886"/>
      <c r="M886"/>
      <c r="N886"/>
      <c r="O886"/>
      <c r="P886"/>
      <c r="Q886"/>
      <c r="R886"/>
      <c r="S886"/>
      <c r="T886"/>
      <c r="U886"/>
      <c r="V886"/>
      <c r="W886"/>
      <c r="X886"/>
      <c r="Y886"/>
      <c r="Z886"/>
      <c r="AA886"/>
      <c r="AB886"/>
      <c r="AC886"/>
      <c r="AD886"/>
      <c r="AE886"/>
      <c r="AF886"/>
      <c r="AG886"/>
      <c r="AS886"/>
      <c r="AT886"/>
      <c r="BP886"/>
    </row>
    <row r="887" spans="1:68" s="7" customFormat="1">
      <c r="A887"/>
      <c r="B887"/>
      <c r="C887"/>
      <c r="D887"/>
      <c r="E887"/>
      <c r="F887"/>
      <c r="G887"/>
      <c r="H887"/>
      <c r="I887"/>
      <c r="J887"/>
      <c r="K887"/>
      <c r="L887"/>
      <c r="M887"/>
      <c r="N887"/>
      <c r="O887"/>
      <c r="P887"/>
      <c r="Q887"/>
      <c r="R887"/>
      <c r="S887"/>
      <c r="T887"/>
      <c r="U887"/>
      <c r="V887"/>
      <c r="W887"/>
      <c r="X887"/>
      <c r="Y887"/>
      <c r="Z887"/>
      <c r="AA887"/>
      <c r="AB887"/>
      <c r="AC887"/>
      <c r="AD887"/>
      <c r="AE887"/>
      <c r="AF887"/>
      <c r="AG887"/>
      <c r="AS887"/>
      <c r="AT887"/>
      <c r="BP887"/>
    </row>
    <row r="888" spans="1:68" s="7" customFormat="1">
      <c r="A888"/>
      <c r="B888"/>
      <c r="C888"/>
      <c r="D888"/>
      <c r="E888"/>
      <c r="F888"/>
      <c r="G888"/>
      <c r="H888"/>
      <c r="I888"/>
      <c r="J888"/>
      <c r="K888"/>
      <c r="L888"/>
      <c r="M888"/>
      <c r="N888"/>
      <c r="O888"/>
      <c r="P888"/>
      <c r="Q888"/>
      <c r="R888"/>
      <c r="S888"/>
      <c r="T888"/>
      <c r="U888"/>
      <c r="V888"/>
      <c r="W888"/>
      <c r="X888"/>
      <c r="Y888"/>
      <c r="Z888"/>
      <c r="AA888"/>
      <c r="AB888"/>
      <c r="AC888"/>
      <c r="AD888"/>
      <c r="AE888"/>
      <c r="AF888"/>
      <c r="AG888"/>
      <c r="AS888"/>
      <c r="AT888"/>
      <c r="BP888"/>
    </row>
    <row r="889" spans="1:68" s="7" customFormat="1">
      <c r="A889"/>
      <c r="B889"/>
      <c r="C889"/>
      <c r="D889"/>
      <c r="E889"/>
      <c r="F889"/>
      <c r="G889"/>
      <c r="H889"/>
      <c r="I889"/>
      <c r="J889"/>
      <c r="K889"/>
      <c r="L889"/>
      <c r="M889"/>
      <c r="N889"/>
      <c r="O889"/>
      <c r="P889"/>
      <c r="Q889"/>
      <c r="R889"/>
      <c r="S889"/>
      <c r="T889"/>
      <c r="U889"/>
      <c r="V889"/>
      <c r="W889"/>
      <c r="X889"/>
      <c r="Y889"/>
      <c r="Z889"/>
      <c r="AA889"/>
      <c r="AB889"/>
      <c r="AC889"/>
      <c r="AD889"/>
      <c r="AE889"/>
      <c r="AF889"/>
      <c r="AG889"/>
      <c r="AS889"/>
      <c r="AT889"/>
      <c r="BP889"/>
    </row>
    <row r="890" spans="1:68" s="7" customFormat="1">
      <c r="A890"/>
      <c r="B890"/>
      <c r="C890"/>
      <c r="D890"/>
      <c r="E890"/>
      <c r="F890"/>
      <c r="G890"/>
      <c r="H890"/>
      <c r="I890"/>
      <c r="J890"/>
      <c r="K890"/>
      <c r="L890"/>
      <c r="M890"/>
      <c r="N890"/>
      <c r="O890"/>
      <c r="P890"/>
      <c r="Q890"/>
      <c r="R890"/>
      <c r="S890"/>
      <c r="T890"/>
      <c r="U890"/>
      <c r="V890"/>
      <c r="W890"/>
      <c r="X890"/>
      <c r="Y890"/>
      <c r="Z890"/>
      <c r="AA890"/>
      <c r="AB890"/>
      <c r="AC890"/>
      <c r="AD890"/>
      <c r="AE890"/>
      <c r="AF890"/>
      <c r="AG890"/>
      <c r="AS890"/>
      <c r="AT890"/>
      <c r="BP890"/>
    </row>
    <row r="891" spans="1:68" s="7" customFormat="1">
      <c r="A891"/>
      <c r="B891"/>
      <c r="C891"/>
      <c r="D891"/>
      <c r="E891"/>
      <c r="F891"/>
      <c r="G891"/>
      <c r="H891"/>
      <c r="I891"/>
      <c r="J891"/>
      <c r="K891"/>
      <c r="L891"/>
      <c r="M891"/>
      <c r="N891"/>
      <c r="O891"/>
      <c r="P891"/>
      <c r="Q891"/>
      <c r="R891"/>
      <c r="S891"/>
      <c r="T891"/>
      <c r="U891"/>
      <c r="V891"/>
      <c r="W891"/>
      <c r="X891"/>
      <c r="Y891"/>
      <c r="Z891"/>
      <c r="AA891"/>
      <c r="AB891"/>
      <c r="AC891"/>
      <c r="AD891"/>
      <c r="AE891"/>
      <c r="AF891"/>
      <c r="AG891"/>
      <c r="AS891"/>
      <c r="AT891"/>
      <c r="BP891"/>
    </row>
    <row r="892" spans="1:68" s="7" customFormat="1">
      <c r="A892"/>
      <c r="B892"/>
      <c r="C892"/>
      <c r="D892"/>
      <c r="E892"/>
      <c r="F892"/>
      <c r="G892"/>
      <c r="H892"/>
      <c r="I892"/>
      <c r="J892"/>
      <c r="K892"/>
      <c r="L892"/>
      <c r="M892"/>
      <c r="N892"/>
      <c r="O892"/>
      <c r="P892"/>
      <c r="Q892"/>
      <c r="R892"/>
      <c r="S892"/>
      <c r="T892"/>
      <c r="U892"/>
      <c r="V892"/>
      <c r="W892"/>
      <c r="X892"/>
      <c r="Y892"/>
      <c r="Z892"/>
      <c r="AA892"/>
      <c r="AB892"/>
      <c r="AC892"/>
      <c r="AD892"/>
      <c r="AE892"/>
      <c r="AF892"/>
      <c r="AG892"/>
      <c r="AS892"/>
      <c r="AT892"/>
      <c r="BP892"/>
    </row>
    <row r="893" spans="1:68" s="7" customFormat="1">
      <c r="A893"/>
      <c r="B893"/>
      <c r="C893"/>
      <c r="D893"/>
      <c r="E893"/>
      <c r="F893"/>
      <c r="G893"/>
      <c r="H893"/>
      <c r="I893"/>
      <c r="J893"/>
      <c r="K893"/>
      <c r="L893"/>
      <c r="M893"/>
      <c r="N893"/>
      <c r="O893"/>
      <c r="P893"/>
      <c r="Q893"/>
      <c r="R893"/>
      <c r="S893"/>
      <c r="T893"/>
      <c r="U893"/>
      <c r="V893"/>
      <c r="W893"/>
      <c r="X893"/>
      <c r="Y893"/>
      <c r="Z893"/>
      <c r="AA893"/>
      <c r="AB893"/>
      <c r="AC893"/>
      <c r="AD893"/>
      <c r="AE893"/>
      <c r="AF893"/>
      <c r="AG893"/>
      <c r="AS893"/>
      <c r="AT893"/>
      <c r="BP893"/>
    </row>
    <row r="894" spans="1:68" s="7" customFormat="1">
      <c r="A894"/>
      <c r="B894"/>
      <c r="C894"/>
      <c r="D894"/>
      <c r="E894"/>
      <c r="F894"/>
      <c r="G894"/>
      <c r="H894"/>
      <c r="I894"/>
      <c r="J894"/>
      <c r="K894"/>
      <c r="L894"/>
      <c r="M894"/>
      <c r="N894"/>
      <c r="O894"/>
      <c r="P894"/>
      <c r="Q894"/>
      <c r="R894"/>
      <c r="S894"/>
      <c r="T894"/>
      <c r="U894"/>
      <c r="V894"/>
      <c r="W894"/>
      <c r="X894"/>
      <c r="Y894"/>
      <c r="Z894"/>
      <c r="AA894"/>
      <c r="AB894"/>
      <c r="AC894"/>
      <c r="AD894"/>
      <c r="AE894"/>
      <c r="AF894"/>
      <c r="AG894"/>
      <c r="AS894"/>
      <c r="AT894"/>
      <c r="BP894"/>
    </row>
    <row r="895" spans="1:68" s="7" customFormat="1">
      <c r="A895"/>
      <c r="B895"/>
      <c r="C895"/>
      <c r="D895"/>
      <c r="E895"/>
      <c r="F895"/>
      <c r="G895"/>
      <c r="H895"/>
      <c r="I895"/>
      <c r="J895"/>
      <c r="K895"/>
      <c r="L895"/>
      <c r="M895"/>
      <c r="N895"/>
      <c r="O895"/>
      <c r="P895"/>
      <c r="Q895"/>
      <c r="R895"/>
      <c r="S895"/>
      <c r="T895"/>
      <c r="U895"/>
      <c r="V895"/>
      <c r="W895"/>
      <c r="X895"/>
      <c r="Y895"/>
      <c r="Z895"/>
      <c r="AA895"/>
      <c r="AB895"/>
      <c r="AC895"/>
      <c r="AD895"/>
      <c r="AE895"/>
      <c r="AF895"/>
      <c r="AG895"/>
      <c r="AS895"/>
      <c r="AT895"/>
      <c r="BP895"/>
    </row>
    <row r="896" spans="1:68" s="7" customFormat="1">
      <c r="A896"/>
      <c r="B896"/>
      <c r="C896"/>
      <c r="D896"/>
      <c r="E896"/>
      <c r="F896"/>
      <c r="G896"/>
      <c r="H896"/>
      <c r="I896"/>
      <c r="J896"/>
      <c r="K896"/>
      <c r="L896"/>
      <c r="M896"/>
      <c r="N896"/>
      <c r="O896"/>
      <c r="P896"/>
      <c r="Q896"/>
      <c r="R896"/>
      <c r="S896"/>
      <c r="T896"/>
      <c r="U896"/>
      <c r="V896"/>
      <c r="W896"/>
      <c r="X896"/>
      <c r="Y896"/>
      <c r="Z896"/>
      <c r="AA896"/>
      <c r="AB896"/>
      <c r="AC896"/>
      <c r="AD896"/>
      <c r="AE896"/>
      <c r="AF896"/>
      <c r="AG896"/>
      <c r="AS896"/>
      <c r="AT896"/>
      <c r="BP896"/>
    </row>
    <row r="897" spans="1:68" s="7" customFormat="1">
      <c r="A897"/>
      <c r="B897"/>
      <c r="C897"/>
      <c r="D897"/>
      <c r="E897"/>
      <c r="F897"/>
      <c r="G897"/>
      <c r="H897"/>
      <c r="I897"/>
      <c r="J897"/>
      <c r="K897"/>
      <c r="L897"/>
      <c r="M897"/>
      <c r="N897"/>
      <c r="O897"/>
      <c r="P897"/>
      <c r="Q897"/>
      <c r="R897"/>
      <c r="S897"/>
      <c r="T897"/>
      <c r="U897"/>
      <c r="V897"/>
      <c r="W897"/>
      <c r="X897"/>
      <c r="Y897"/>
      <c r="Z897"/>
      <c r="AA897"/>
      <c r="AB897"/>
      <c r="AC897"/>
      <c r="AD897"/>
      <c r="AE897"/>
      <c r="AF897"/>
      <c r="AG897"/>
      <c r="AS897"/>
      <c r="AT897"/>
      <c r="BP897"/>
    </row>
    <row r="898" spans="1:68" s="7" customFormat="1">
      <c r="A898"/>
      <c r="B898"/>
      <c r="C898"/>
      <c r="D898"/>
      <c r="E898"/>
      <c r="F898"/>
      <c r="G898"/>
      <c r="H898"/>
      <c r="I898"/>
      <c r="J898"/>
      <c r="K898"/>
      <c r="L898"/>
      <c r="M898"/>
      <c r="N898"/>
      <c r="O898"/>
      <c r="P898"/>
      <c r="Q898"/>
      <c r="R898"/>
      <c r="S898"/>
      <c r="T898"/>
      <c r="U898"/>
      <c r="V898"/>
      <c r="W898"/>
      <c r="X898"/>
      <c r="Y898"/>
      <c r="Z898"/>
      <c r="AA898"/>
      <c r="AB898"/>
      <c r="AC898"/>
      <c r="AD898"/>
      <c r="AE898"/>
      <c r="AF898"/>
      <c r="AG898"/>
      <c r="AS898"/>
      <c r="AT898"/>
      <c r="BP898"/>
    </row>
    <row r="899" spans="1:68" s="7" customFormat="1">
      <c r="A899"/>
      <c r="B899"/>
      <c r="C899"/>
      <c r="D899"/>
      <c r="E899"/>
      <c r="F899"/>
      <c r="G899"/>
      <c r="H899"/>
      <c r="I899"/>
      <c r="J899"/>
      <c r="K899"/>
      <c r="L899"/>
      <c r="M899"/>
      <c r="N899"/>
      <c r="O899"/>
      <c r="P899"/>
      <c r="Q899"/>
      <c r="R899"/>
      <c r="S899"/>
      <c r="T899"/>
      <c r="U899"/>
      <c r="V899"/>
      <c r="W899"/>
      <c r="X899"/>
      <c r="Y899"/>
      <c r="Z899"/>
      <c r="AA899"/>
      <c r="AB899"/>
      <c r="AC899"/>
      <c r="AD899"/>
      <c r="AE899"/>
      <c r="AF899"/>
      <c r="AG899"/>
      <c r="AS899"/>
      <c r="AT899"/>
      <c r="BP899"/>
    </row>
    <row r="900" spans="1:68" s="7" customFormat="1">
      <c r="A900"/>
      <c r="B900"/>
      <c r="C900"/>
      <c r="D900"/>
      <c r="E900"/>
      <c r="F900"/>
      <c r="G900"/>
      <c r="H900"/>
      <c r="I900"/>
      <c r="J900"/>
      <c r="K900"/>
      <c r="L900"/>
      <c r="M900"/>
      <c r="N900"/>
      <c r="O900"/>
      <c r="P900"/>
      <c r="Q900"/>
      <c r="R900"/>
      <c r="S900"/>
      <c r="T900"/>
      <c r="U900"/>
      <c r="V900"/>
      <c r="W900"/>
      <c r="X900"/>
      <c r="Y900"/>
      <c r="Z900"/>
      <c r="AA900"/>
      <c r="AB900"/>
      <c r="AC900"/>
      <c r="AD900"/>
      <c r="AE900"/>
      <c r="AF900"/>
      <c r="AG900"/>
      <c r="AS900"/>
      <c r="AT900"/>
      <c r="BP900"/>
    </row>
    <row r="901" spans="1:68" s="7" customFormat="1">
      <c r="A901"/>
      <c r="B901"/>
      <c r="C901"/>
      <c r="D901"/>
      <c r="E901"/>
      <c r="F901"/>
      <c r="G901"/>
      <c r="H901"/>
      <c r="I901"/>
      <c r="J901"/>
      <c r="K901"/>
      <c r="L901"/>
      <c r="M901"/>
      <c r="N901"/>
      <c r="O901"/>
      <c r="P901"/>
      <c r="Q901"/>
      <c r="R901"/>
      <c r="S901"/>
      <c r="T901"/>
      <c r="U901"/>
      <c r="V901"/>
      <c r="W901"/>
      <c r="X901"/>
      <c r="Y901"/>
      <c r="Z901"/>
      <c r="AA901"/>
      <c r="AB901"/>
      <c r="AC901"/>
      <c r="AD901"/>
      <c r="AE901"/>
      <c r="AF901"/>
      <c r="AG901"/>
      <c r="AS901"/>
      <c r="AT901"/>
      <c r="BP901"/>
    </row>
    <row r="902" spans="1:68" s="7" customFormat="1">
      <c r="A902"/>
      <c r="B902"/>
      <c r="C902"/>
      <c r="D902"/>
      <c r="E902"/>
      <c r="F902"/>
      <c r="G902"/>
      <c r="H902"/>
      <c r="I902"/>
      <c r="J902"/>
      <c r="K902"/>
      <c r="L902"/>
      <c r="M902"/>
      <c r="N902"/>
      <c r="O902"/>
      <c r="P902"/>
      <c r="Q902"/>
      <c r="R902"/>
      <c r="S902"/>
      <c r="T902"/>
      <c r="U902"/>
      <c r="V902"/>
      <c r="W902"/>
      <c r="X902"/>
      <c r="Y902"/>
      <c r="Z902"/>
      <c r="AA902"/>
      <c r="AB902"/>
      <c r="AC902"/>
      <c r="AD902"/>
      <c r="AE902"/>
      <c r="AF902"/>
      <c r="AG902"/>
      <c r="AS902"/>
      <c r="AT902"/>
      <c r="BP902"/>
    </row>
    <row r="903" spans="1:68" s="7" customFormat="1">
      <c r="A903"/>
      <c r="B903"/>
      <c r="C903"/>
      <c r="D903"/>
      <c r="E903"/>
      <c r="F903"/>
      <c r="G903"/>
      <c r="H903"/>
      <c r="I903"/>
      <c r="J903"/>
      <c r="K903"/>
      <c r="L903"/>
      <c r="M903"/>
      <c r="N903"/>
      <c r="O903"/>
      <c r="P903"/>
      <c r="Q903"/>
      <c r="R903"/>
      <c r="S903"/>
      <c r="T903"/>
      <c r="U903"/>
      <c r="V903"/>
      <c r="W903"/>
      <c r="X903"/>
      <c r="Y903"/>
      <c r="Z903"/>
      <c r="AA903"/>
      <c r="AB903"/>
      <c r="AC903"/>
      <c r="AD903"/>
      <c r="AE903"/>
      <c r="AF903"/>
      <c r="AG903"/>
      <c r="AS903"/>
      <c r="AT903"/>
      <c r="BP903"/>
    </row>
    <row r="904" spans="1:68" s="7" customFormat="1">
      <c r="A904"/>
      <c r="B904"/>
      <c r="C904"/>
      <c r="D904"/>
      <c r="E904"/>
      <c r="F904"/>
      <c r="G904"/>
      <c r="H904"/>
      <c r="I904"/>
      <c r="J904"/>
      <c r="K904"/>
      <c r="L904"/>
      <c r="M904"/>
      <c r="N904"/>
      <c r="O904"/>
      <c r="P904"/>
      <c r="Q904"/>
      <c r="R904"/>
      <c r="S904"/>
      <c r="T904"/>
      <c r="U904"/>
      <c r="V904"/>
      <c r="W904"/>
      <c r="X904"/>
      <c r="Y904"/>
      <c r="Z904"/>
      <c r="AA904"/>
      <c r="AB904"/>
      <c r="AC904"/>
      <c r="AD904"/>
      <c r="AE904"/>
      <c r="AF904"/>
      <c r="AG904"/>
      <c r="AS904"/>
      <c r="AT904"/>
      <c r="BP904"/>
    </row>
    <row r="905" spans="1:68" s="7" customFormat="1">
      <c r="A905"/>
      <c r="B905"/>
      <c r="C905"/>
      <c r="D905"/>
      <c r="E905"/>
      <c r="F905"/>
      <c r="G905"/>
      <c r="H905"/>
      <c r="I905"/>
      <c r="J905"/>
      <c r="K905"/>
      <c r="L905"/>
      <c r="M905"/>
      <c r="N905"/>
      <c r="O905"/>
      <c r="P905"/>
      <c r="Q905"/>
      <c r="R905"/>
      <c r="S905"/>
      <c r="T905"/>
      <c r="U905"/>
      <c r="V905"/>
      <c r="W905"/>
      <c r="X905"/>
      <c r="Y905"/>
      <c r="Z905"/>
      <c r="AA905"/>
      <c r="AB905"/>
      <c r="AC905"/>
      <c r="AD905"/>
      <c r="AE905"/>
      <c r="AF905"/>
      <c r="AG905"/>
      <c r="AS905"/>
      <c r="AT905"/>
      <c r="BP905"/>
    </row>
    <row r="906" spans="1:68" s="7" customFormat="1">
      <c r="A906"/>
      <c r="B906"/>
      <c r="C906"/>
      <c r="D906"/>
      <c r="E906"/>
      <c r="F906"/>
      <c r="G906"/>
      <c r="H906"/>
      <c r="I906"/>
      <c r="J906"/>
      <c r="K906"/>
      <c r="L906"/>
      <c r="M906"/>
      <c r="N906"/>
      <c r="O906"/>
      <c r="P906"/>
      <c r="Q906"/>
      <c r="R906"/>
      <c r="S906"/>
      <c r="T906"/>
      <c r="U906"/>
      <c r="V906"/>
      <c r="W906"/>
      <c r="X906"/>
      <c r="Y906"/>
      <c r="Z906"/>
      <c r="AA906"/>
      <c r="AB906"/>
      <c r="AC906"/>
      <c r="AD906"/>
      <c r="AE906"/>
      <c r="AF906"/>
      <c r="AG906"/>
      <c r="AS906"/>
      <c r="AT906"/>
      <c r="BP906"/>
    </row>
    <row r="907" spans="1:68" s="7" customFormat="1">
      <c r="A907"/>
      <c r="B907"/>
      <c r="C907"/>
      <c r="D907"/>
      <c r="E907"/>
      <c r="F907"/>
      <c r="G907"/>
      <c r="H907"/>
      <c r="I907"/>
      <c r="J907"/>
      <c r="K907"/>
      <c r="L907"/>
      <c r="M907"/>
      <c r="N907"/>
      <c r="O907"/>
      <c r="P907"/>
      <c r="Q907"/>
      <c r="R907"/>
      <c r="S907"/>
      <c r="T907"/>
      <c r="U907"/>
      <c r="V907"/>
      <c r="W907"/>
      <c r="X907"/>
      <c r="Y907"/>
      <c r="Z907"/>
      <c r="AA907"/>
      <c r="AB907"/>
      <c r="AC907"/>
      <c r="AD907"/>
      <c r="AE907"/>
      <c r="AF907"/>
      <c r="AG907"/>
      <c r="AS907"/>
      <c r="AT907"/>
      <c r="BP907"/>
    </row>
    <row r="908" spans="1:68" s="7" customFormat="1">
      <c r="A908"/>
      <c r="B908"/>
      <c r="C908"/>
      <c r="D908"/>
      <c r="E908"/>
      <c r="F908"/>
      <c r="G908"/>
      <c r="H908"/>
      <c r="I908"/>
      <c r="J908"/>
      <c r="K908"/>
      <c r="L908"/>
      <c r="M908"/>
      <c r="N908"/>
      <c r="O908"/>
      <c r="P908"/>
      <c r="Q908"/>
      <c r="R908"/>
      <c r="S908"/>
      <c r="T908"/>
      <c r="U908"/>
      <c r="V908"/>
      <c r="W908"/>
      <c r="X908"/>
      <c r="Y908"/>
      <c r="Z908"/>
      <c r="AA908"/>
      <c r="AB908"/>
      <c r="AC908"/>
      <c r="AD908"/>
      <c r="AE908"/>
      <c r="AF908"/>
      <c r="AG908"/>
      <c r="AS908"/>
      <c r="AT908"/>
      <c r="BP908"/>
    </row>
    <row r="909" spans="1:68" s="7" customFormat="1">
      <c r="A909"/>
      <c r="B909"/>
      <c r="C909"/>
      <c r="D909"/>
      <c r="E909"/>
      <c r="F909"/>
      <c r="G909"/>
      <c r="H909"/>
      <c r="I909"/>
      <c r="J909"/>
      <c r="K909"/>
      <c r="L909"/>
      <c r="M909"/>
      <c r="N909"/>
      <c r="O909"/>
      <c r="P909"/>
      <c r="Q909"/>
      <c r="R909"/>
      <c r="S909"/>
      <c r="T909"/>
      <c r="U909"/>
      <c r="V909"/>
      <c r="W909"/>
      <c r="X909"/>
      <c r="Y909"/>
      <c r="Z909"/>
      <c r="AA909"/>
      <c r="AB909"/>
      <c r="AC909"/>
      <c r="AD909"/>
      <c r="AE909"/>
      <c r="AF909"/>
      <c r="AG909"/>
      <c r="AS909"/>
      <c r="AT909"/>
      <c r="BP909"/>
    </row>
    <row r="910" spans="1:68" s="7" customFormat="1">
      <c r="A910"/>
      <c r="B910"/>
      <c r="C910"/>
      <c r="D910"/>
      <c r="E910"/>
      <c r="F910"/>
      <c r="G910"/>
      <c r="H910"/>
      <c r="I910"/>
      <c r="J910"/>
      <c r="K910"/>
      <c r="L910"/>
      <c r="M910"/>
      <c r="N910"/>
      <c r="O910"/>
      <c r="P910"/>
      <c r="Q910"/>
      <c r="R910"/>
      <c r="S910"/>
      <c r="T910"/>
      <c r="U910"/>
      <c r="V910"/>
      <c r="W910"/>
      <c r="X910"/>
      <c r="Y910"/>
      <c r="Z910"/>
      <c r="AA910"/>
      <c r="AB910"/>
      <c r="AC910"/>
      <c r="AD910"/>
      <c r="AE910"/>
      <c r="AF910"/>
      <c r="AG910"/>
      <c r="AS910"/>
      <c r="AT910"/>
      <c r="BP910"/>
    </row>
    <row r="911" spans="1:68" s="7" customFormat="1">
      <c r="A911"/>
      <c r="B911"/>
      <c r="C911"/>
      <c r="D911"/>
      <c r="E911"/>
      <c r="F911"/>
      <c r="G911"/>
      <c r="H911"/>
      <c r="I911"/>
      <c r="J911"/>
      <c r="K911"/>
      <c r="L911"/>
      <c r="M911"/>
      <c r="N911"/>
      <c r="O911"/>
      <c r="P911"/>
      <c r="Q911"/>
      <c r="R911"/>
      <c r="S911"/>
      <c r="T911"/>
      <c r="U911"/>
      <c r="V911"/>
      <c r="W911"/>
      <c r="X911"/>
      <c r="Y911"/>
      <c r="Z911"/>
      <c r="AA911"/>
      <c r="AB911"/>
      <c r="AC911"/>
      <c r="AD911"/>
      <c r="AE911"/>
      <c r="AF911"/>
      <c r="AG911"/>
      <c r="AS911"/>
      <c r="AT911"/>
      <c r="BP911"/>
    </row>
    <row r="912" spans="1:68" s="7" customFormat="1">
      <c r="A912"/>
      <c r="B912"/>
      <c r="C912"/>
      <c r="D912"/>
      <c r="E912"/>
      <c r="F912"/>
      <c r="G912"/>
      <c r="H912"/>
      <c r="I912"/>
      <c r="J912"/>
      <c r="K912"/>
      <c r="L912"/>
      <c r="M912"/>
      <c r="N912"/>
      <c r="O912"/>
      <c r="P912"/>
      <c r="Q912"/>
      <c r="R912"/>
      <c r="S912"/>
      <c r="T912"/>
      <c r="U912"/>
      <c r="V912"/>
      <c r="W912"/>
      <c r="X912"/>
      <c r="Y912"/>
      <c r="Z912"/>
      <c r="AA912"/>
      <c r="AB912"/>
      <c r="AC912"/>
      <c r="AD912"/>
      <c r="AE912"/>
      <c r="AF912"/>
      <c r="AG912"/>
      <c r="AS912"/>
      <c r="AT912"/>
      <c r="BP912"/>
    </row>
    <row r="913" spans="1:68" s="7" customFormat="1">
      <c r="A913"/>
      <c r="B913"/>
      <c r="C913"/>
      <c r="D913"/>
      <c r="E913"/>
      <c r="F913"/>
      <c r="G913"/>
      <c r="H913"/>
      <c r="I913"/>
      <c r="J913"/>
      <c r="K913"/>
      <c r="L913"/>
      <c r="M913"/>
      <c r="N913"/>
      <c r="O913"/>
      <c r="P913"/>
      <c r="Q913"/>
      <c r="R913"/>
      <c r="S913"/>
      <c r="T913"/>
      <c r="U913"/>
      <c r="V913"/>
      <c r="W913"/>
      <c r="X913"/>
      <c r="Y913"/>
      <c r="Z913"/>
      <c r="AA913"/>
      <c r="AB913"/>
      <c r="AC913"/>
      <c r="AD913"/>
      <c r="AE913"/>
      <c r="AF913"/>
      <c r="AG913"/>
      <c r="AS913"/>
      <c r="AT913"/>
      <c r="BP913"/>
    </row>
    <row r="914" spans="1:68" s="7" customFormat="1">
      <c r="A914"/>
      <c r="B914"/>
      <c r="C914"/>
      <c r="D914"/>
      <c r="E914"/>
      <c r="F914"/>
      <c r="G914"/>
      <c r="H914"/>
      <c r="I914"/>
      <c r="J914"/>
      <c r="K914"/>
      <c r="L914"/>
      <c r="M914"/>
      <c r="N914"/>
      <c r="O914"/>
      <c r="P914"/>
      <c r="Q914"/>
      <c r="R914"/>
      <c r="S914"/>
      <c r="T914"/>
      <c r="U914"/>
      <c r="V914"/>
      <c r="W914"/>
      <c r="X914"/>
      <c r="Y914"/>
      <c r="Z914"/>
      <c r="AA914"/>
      <c r="AB914"/>
      <c r="AC914"/>
      <c r="AD914"/>
      <c r="AE914"/>
      <c r="AF914"/>
      <c r="AG914"/>
      <c r="AS914"/>
      <c r="AT914"/>
      <c r="BP914"/>
    </row>
    <row r="915" spans="1:68" s="7" customFormat="1">
      <c r="A915"/>
      <c r="B915"/>
      <c r="C915"/>
      <c r="D915"/>
      <c r="E915"/>
      <c r="F915"/>
      <c r="G915"/>
      <c r="H915"/>
      <c r="I915"/>
      <c r="J915"/>
      <c r="K915"/>
      <c r="L915"/>
      <c r="M915"/>
      <c r="N915"/>
      <c r="O915"/>
      <c r="P915"/>
      <c r="Q915"/>
      <c r="R915"/>
      <c r="S915"/>
      <c r="T915"/>
      <c r="U915"/>
      <c r="V915"/>
      <c r="W915"/>
      <c r="X915"/>
      <c r="Y915"/>
      <c r="Z915"/>
      <c r="AA915"/>
      <c r="AB915"/>
      <c r="AC915"/>
      <c r="AD915"/>
      <c r="AE915"/>
      <c r="AF915"/>
      <c r="AG915"/>
      <c r="AS915"/>
      <c r="AT915"/>
      <c r="BP915"/>
    </row>
    <row r="916" spans="1:68" s="7" customFormat="1">
      <c r="A916"/>
      <c r="B916"/>
      <c r="C916"/>
      <c r="D916"/>
      <c r="E916"/>
      <c r="F916"/>
      <c r="G916"/>
      <c r="H916"/>
      <c r="I916"/>
      <c r="J916"/>
      <c r="K916"/>
      <c r="L916"/>
      <c r="M916"/>
      <c r="N916"/>
      <c r="O916"/>
      <c r="P916"/>
      <c r="Q916"/>
      <c r="R916"/>
      <c r="S916"/>
      <c r="T916"/>
      <c r="U916"/>
      <c r="V916"/>
      <c r="W916"/>
      <c r="X916"/>
      <c r="Y916"/>
      <c r="Z916"/>
      <c r="AA916"/>
      <c r="AB916"/>
      <c r="AC916"/>
      <c r="AD916"/>
      <c r="AE916"/>
      <c r="AF916"/>
      <c r="AG916"/>
      <c r="AS916"/>
      <c r="AT916"/>
      <c r="BP916"/>
    </row>
    <row r="917" spans="1:68" s="7" customFormat="1">
      <c r="A917"/>
      <c r="B917"/>
      <c r="C917"/>
      <c r="D917"/>
      <c r="E917"/>
      <c r="F917"/>
      <c r="G917"/>
      <c r="H917"/>
      <c r="I917"/>
      <c r="J917"/>
      <c r="K917"/>
      <c r="L917"/>
      <c r="M917"/>
      <c r="N917"/>
      <c r="O917"/>
      <c r="P917"/>
      <c r="Q917"/>
      <c r="R917"/>
      <c r="S917"/>
      <c r="T917"/>
      <c r="U917"/>
      <c r="V917"/>
      <c r="W917"/>
      <c r="X917"/>
      <c r="Y917"/>
      <c r="Z917"/>
      <c r="AA917"/>
      <c r="AB917"/>
      <c r="AC917"/>
      <c r="AD917"/>
      <c r="AE917"/>
      <c r="AF917"/>
      <c r="AG917"/>
      <c r="AS917"/>
      <c r="AT917"/>
      <c r="BP917"/>
    </row>
    <row r="918" spans="1:68" s="7" customFormat="1">
      <c r="A918"/>
      <c r="B918"/>
      <c r="C918"/>
      <c r="D918"/>
      <c r="E918"/>
      <c r="F918"/>
      <c r="G918"/>
      <c r="H918"/>
      <c r="I918"/>
      <c r="J918"/>
      <c r="K918"/>
      <c r="L918"/>
      <c r="M918"/>
      <c r="N918"/>
      <c r="O918"/>
      <c r="P918"/>
      <c r="Q918"/>
      <c r="R918"/>
      <c r="S918"/>
      <c r="T918"/>
      <c r="U918"/>
      <c r="V918"/>
      <c r="W918"/>
      <c r="X918"/>
      <c r="Y918"/>
      <c r="Z918"/>
      <c r="AA918"/>
      <c r="AB918"/>
      <c r="AC918"/>
      <c r="AD918"/>
      <c r="AE918"/>
      <c r="AF918"/>
      <c r="AG918"/>
      <c r="AS918"/>
      <c r="AT918"/>
      <c r="BP918"/>
    </row>
    <row r="919" spans="1:68" s="7" customFormat="1">
      <c r="A919"/>
      <c r="B919"/>
      <c r="C919"/>
      <c r="D919"/>
      <c r="E919"/>
      <c r="F919"/>
      <c r="G919"/>
      <c r="H919"/>
      <c r="I919"/>
      <c r="J919"/>
      <c r="K919"/>
      <c r="L919"/>
      <c r="M919"/>
      <c r="N919"/>
      <c r="O919"/>
      <c r="P919"/>
      <c r="Q919"/>
      <c r="R919"/>
      <c r="S919"/>
      <c r="T919"/>
      <c r="U919"/>
      <c r="V919"/>
      <c r="W919"/>
      <c r="X919"/>
      <c r="Y919"/>
      <c r="Z919"/>
      <c r="AA919"/>
      <c r="AB919"/>
      <c r="AC919"/>
      <c r="AD919"/>
      <c r="AE919"/>
      <c r="AF919"/>
      <c r="AG919"/>
      <c r="AS919"/>
      <c r="AT919"/>
      <c r="BP919"/>
    </row>
    <row r="920" spans="1:68" s="7" customFormat="1">
      <c r="A920"/>
      <c r="B920"/>
      <c r="C920"/>
      <c r="D920"/>
      <c r="E920"/>
      <c r="F920"/>
      <c r="G920"/>
      <c r="H920"/>
      <c r="I920"/>
      <c r="J920"/>
      <c r="K920"/>
      <c r="L920"/>
      <c r="M920"/>
      <c r="N920"/>
      <c r="O920"/>
      <c r="P920"/>
      <c r="Q920"/>
      <c r="R920"/>
      <c r="S920"/>
      <c r="T920"/>
      <c r="U920"/>
      <c r="V920"/>
      <c r="W920"/>
      <c r="X920"/>
      <c r="Y920"/>
      <c r="Z920"/>
      <c r="AA920"/>
      <c r="AB920"/>
      <c r="AC920"/>
      <c r="AD920"/>
      <c r="AE920"/>
      <c r="AF920"/>
      <c r="AG920"/>
      <c r="AS920"/>
      <c r="AT920"/>
      <c r="BP920"/>
    </row>
    <row r="921" spans="1:68" s="7" customFormat="1">
      <c r="A921"/>
      <c r="B921"/>
      <c r="C921"/>
      <c r="D921"/>
      <c r="E921"/>
      <c r="F921"/>
      <c r="G921"/>
      <c r="H921"/>
      <c r="I921"/>
      <c r="J921"/>
      <c r="K921"/>
      <c r="L921"/>
      <c r="M921"/>
      <c r="N921"/>
      <c r="O921"/>
      <c r="P921"/>
      <c r="Q921"/>
      <c r="R921"/>
      <c r="S921"/>
      <c r="T921"/>
      <c r="U921"/>
      <c r="V921"/>
      <c r="W921"/>
      <c r="X921"/>
      <c r="Y921"/>
      <c r="Z921"/>
      <c r="AA921"/>
      <c r="AB921"/>
      <c r="AC921"/>
      <c r="AD921"/>
      <c r="AE921"/>
      <c r="AF921"/>
      <c r="AG921"/>
      <c r="AS921"/>
      <c r="AT921"/>
      <c r="BP921"/>
    </row>
    <row r="922" spans="1:68" s="7" customFormat="1">
      <c r="A922"/>
      <c r="B922"/>
      <c r="C922"/>
      <c r="D922"/>
      <c r="E922"/>
      <c r="F922"/>
      <c r="G922"/>
      <c r="H922"/>
      <c r="I922"/>
      <c r="J922"/>
      <c r="K922"/>
      <c r="L922"/>
      <c r="M922"/>
      <c r="N922"/>
      <c r="O922"/>
      <c r="P922"/>
      <c r="Q922"/>
      <c r="R922"/>
      <c r="S922"/>
      <c r="T922"/>
      <c r="U922"/>
      <c r="V922"/>
      <c r="W922"/>
      <c r="X922"/>
      <c r="Y922"/>
      <c r="Z922"/>
      <c r="AA922"/>
      <c r="AB922"/>
      <c r="AC922"/>
      <c r="AD922"/>
      <c r="AE922"/>
      <c r="AF922"/>
      <c r="AG922"/>
      <c r="AS922"/>
      <c r="AT922"/>
      <c r="BP922"/>
    </row>
    <row r="923" spans="1:68" s="7" customFormat="1">
      <c r="A923"/>
      <c r="B923"/>
      <c r="C923"/>
      <c r="D923"/>
      <c r="E923"/>
      <c r="F923"/>
      <c r="G923"/>
      <c r="H923"/>
      <c r="I923"/>
      <c r="J923"/>
      <c r="K923"/>
      <c r="L923"/>
      <c r="M923"/>
      <c r="N923"/>
      <c r="O923"/>
      <c r="P923"/>
      <c r="Q923"/>
      <c r="R923"/>
      <c r="S923"/>
      <c r="T923"/>
      <c r="U923"/>
      <c r="V923"/>
      <c r="W923"/>
      <c r="X923"/>
      <c r="Y923"/>
      <c r="Z923"/>
      <c r="AA923"/>
      <c r="AB923"/>
      <c r="AC923"/>
      <c r="AD923"/>
      <c r="AE923"/>
      <c r="AF923"/>
      <c r="AG923"/>
      <c r="AS923"/>
      <c r="AT923"/>
      <c r="BP923"/>
    </row>
    <row r="924" spans="1:68" s="7" customFormat="1">
      <c r="A924"/>
      <c r="B924"/>
      <c r="C924"/>
      <c r="D924"/>
      <c r="E924"/>
      <c r="F924"/>
      <c r="G924"/>
      <c r="H924"/>
      <c r="I924"/>
      <c r="J924"/>
      <c r="K924"/>
      <c r="L924"/>
      <c r="M924"/>
      <c r="N924"/>
      <c r="O924"/>
      <c r="P924"/>
      <c r="Q924"/>
      <c r="R924"/>
      <c r="S924"/>
      <c r="T924"/>
      <c r="U924"/>
      <c r="V924"/>
      <c r="W924"/>
      <c r="X924"/>
      <c r="Y924"/>
      <c r="Z924"/>
      <c r="AA924"/>
      <c r="AB924"/>
      <c r="AC924"/>
      <c r="AD924"/>
      <c r="AE924"/>
      <c r="AF924"/>
      <c r="AG924"/>
      <c r="AS924"/>
      <c r="AT924"/>
      <c r="BP924"/>
    </row>
    <row r="925" spans="1:68" s="7" customFormat="1">
      <c r="A925"/>
      <c r="B925"/>
      <c r="C925"/>
      <c r="D925"/>
      <c r="E925"/>
      <c r="F925"/>
      <c r="G925"/>
      <c r="H925"/>
      <c r="I925"/>
      <c r="J925"/>
      <c r="K925"/>
      <c r="L925"/>
      <c r="M925"/>
      <c r="N925"/>
      <c r="O925"/>
      <c r="P925"/>
      <c r="Q925"/>
      <c r="R925"/>
      <c r="S925"/>
      <c r="T925"/>
      <c r="U925"/>
      <c r="V925"/>
      <c r="W925"/>
      <c r="X925"/>
      <c r="Y925"/>
      <c r="Z925"/>
      <c r="AA925"/>
      <c r="AB925"/>
      <c r="AC925"/>
      <c r="AD925"/>
      <c r="AE925"/>
      <c r="AF925"/>
      <c r="AG925"/>
      <c r="AS925"/>
      <c r="AT925"/>
      <c r="BP925"/>
    </row>
    <row r="926" spans="1:68" s="7" customFormat="1">
      <c r="A926"/>
      <c r="B926"/>
      <c r="C926"/>
      <c r="D926"/>
      <c r="E926"/>
      <c r="F926"/>
      <c r="G926"/>
      <c r="H926"/>
      <c r="I926"/>
      <c r="J926"/>
      <c r="K926"/>
      <c r="L926"/>
      <c r="M926"/>
      <c r="N926"/>
      <c r="O926"/>
      <c r="P926"/>
      <c r="Q926"/>
      <c r="R926"/>
      <c r="S926"/>
      <c r="T926"/>
      <c r="U926"/>
      <c r="V926"/>
      <c r="W926"/>
      <c r="X926"/>
      <c r="Y926"/>
      <c r="Z926"/>
      <c r="AA926"/>
      <c r="AB926"/>
      <c r="AC926"/>
      <c r="AD926"/>
      <c r="AE926"/>
      <c r="AF926"/>
      <c r="AG926"/>
      <c r="AS926"/>
      <c r="AT926"/>
      <c r="BP926"/>
    </row>
    <row r="927" spans="1:68" s="7" customFormat="1">
      <c r="A927"/>
      <c r="B927"/>
      <c r="C927"/>
      <c r="D927"/>
      <c r="E927"/>
      <c r="F927"/>
      <c r="G927"/>
      <c r="H927"/>
      <c r="I927"/>
      <c r="J927"/>
      <c r="K927"/>
      <c r="L927"/>
      <c r="M927"/>
      <c r="N927"/>
      <c r="O927"/>
      <c r="P927"/>
      <c r="Q927"/>
      <c r="R927"/>
      <c r="S927"/>
      <c r="T927"/>
      <c r="U927"/>
      <c r="V927"/>
      <c r="W927"/>
      <c r="X927"/>
      <c r="Y927"/>
      <c r="Z927"/>
      <c r="AA927"/>
      <c r="AB927"/>
      <c r="AC927"/>
      <c r="AD927"/>
      <c r="AE927"/>
      <c r="AF927"/>
      <c r="AG927"/>
      <c r="AS927"/>
      <c r="AT927"/>
      <c r="BP927"/>
    </row>
    <row r="928" spans="1:68" s="7" customFormat="1">
      <c r="A928"/>
      <c r="B928"/>
      <c r="C928"/>
      <c r="D928"/>
      <c r="E928"/>
      <c r="F928"/>
      <c r="G928"/>
      <c r="H928"/>
      <c r="I928"/>
      <c r="J928"/>
      <c r="K928"/>
      <c r="L928"/>
      <c r="M928"/>
      <c r="N928"/>
      <c r="O928"/>
      <c r="P928"/>
      <c r="Q928"/>
      <c r="R928"/>
      <c r="S928"/>
      <c r="T928"/>
      <c r="U928"/>
      <c r="V928"/>
      <c r="W928"/>
      <c r="X928"/>
      <c r="Y928"/>
      <c r="Z928"/>
      <c r="AA928"/>
      <c r="AB928"/>
      <c r="AC928"/>
      <c r="AD928"/>
      <c r="AE928"/>
      <c r="AF928"/>
      <c r="AG928"/>
      <c r="AS928"/>
      <c r="AT928"/>
      <c r="BP928"/>
    </row>
    <row r="929" spans="1:68" s="7" customFormat="1">
      <c r="A929"/>
      <c r="B929"/>
      <c r="C929"/>
      <c r="D929"/>
      <c r="E929"/>
      <c r="F929"/>
      <c r="G929"/>
      <c r="H929"/>
      <c r="I929"/>
      <c r="J929"/>
      <c r="K929"/>
      <c r="L929"/>
      <c r="M929"/>
      <c r="N929"/>
      <c r="O929"/>
      <c r="P929"/>
      <c r="Q929"/>
      <c r="R929"/>
      <c r="S929"/>
      <c r="T929"/>
      <c r="U929"/>
      <c r="V929"/>
      <c r="W929"/>
      <c r="X929"/>
      <c r="Y929"/>
      <c r="Z929"/>
      <c r="AA929"/>
      <c r="AB929"/>
      <c r="AC929"/>
      <c r="AD929"/>
      <c r="AE929"/>
      <c r="AF929"/>
      <c r="AG929"/>
      <c r="AS929"/>
      <c r="AT929"/>
      <c r="BP929"/>
    </row>
    <row r="930" spans="1:68" s="7" customFormat="1">
      <c r="A930"/>
      <c r="B930"/>
      <c r="C930"/>
      <c r="D930"/>
      <c r="E930"/>
      <c r="F930"/>
      <c r="G930"/>
      <c r="H930"/>
      <c r="I930"/>
      <c r="J930"/>
      <c r="K930"/>
      <c r="L930"/>
      <c r="M930"/>
      <c r="N930"/>
      <c r="O930"/>
      <c r="P930"/>
      <c r="Q930"/>
      <c r="R930"/>
      <c r="S930"/>
      <c r="T930"/>
      <c r="U930"/>
      <c r="V930"/>
      <c r="W930"/>
      <c r="X930"/>
      <c r="Y930"/>
      <c r="Z930"/>
      <c r="AA930"/>
      <c r="AB930"/>
      <c r="AC930"/>
      <c r="AD930"/>
      <c r="AE930"/>
      <c r="AF930"/>
      <c r="AG930"/>
      <c r="AS930"/>
      <c r="AT930"/>
      <c r="BP930"/>
    </row>
    <row r="931" spans="1:68" s="7" customFormat="1">
      <c r="A931"/>
      <c r="B931"/>
      <c r="C931"/>
      <c r="D931"/>
      <c r="E931"/>
      <c r="F931"/>
      <c r="G931"/>
      <c r="H931"/>
      <c r="I931"/>
      <c r="J931"/>
      <c r="K931"/>
      <c r="L931"/>
      <c r="M931"/>
      <c r="N931"/>
      <c r="O931"/>
      <c r="P931"/>
      <c r="Q931"/>
      <c r="R931"/>
      <c r="S931"/>
      <c r="T931"/>
      <c r="U931"/>
      <c r="V931"/>
      <c r="W931"/>
      <c r="X931"/>
      <c r="Y931"/>
      <c r="Z931"/>
      <c r="AA931"/>
      <c r="AB931"/>
      <c r="AC931"/>
      <c r="AD931"/>
      <c r="AE931"/>
      <c r="AF931"/>
      <c r="AG931"/>
      <c r="AS931"/>
      <c r="AT931"/>
      <c r="BP931"/>
    </row>
    <row r="932" spans="1:68" s="7" customFormat="1">
      <c r="A932"/>
      <c r="B932"/>
      <c r="C932"/>
      <c r="D932"/>
      <c r="E932"/>
      <c r="F932"/>
      <c r="G932"/>
      <c r="H932"/>
      <c r="I932"/>
      <c r="J932"/>
      <c r="K932"/>
      <c r="L932"/>
      <c r="M932"/>
      <c r="N932"/>
      <c r="O932"/>
      <c r="P932"/>
      <c r="Q932"/>
      <c r="R932"/>
      <c r="S932"/>
      <c r="T932"/>
      <c r="U932"/>
      <c r="V932"/>
      <c r="W932"/>
      <c r="X932"/>
      <c r="Y932"/>
      <c r="Z932"/>
      <c r="AA932"/>
      <c r="AB932"/>
      <c r="AC932"/>
      <c r="AD932"/>
      <c r="AE932"/>
      <c r="AF932"/>
      <c r="AG932"/>
      <c r="AS932"/>
      <c r="AT932"/>
      <c r="BP932"/>
    </row>
    <row r="933" spans="1:68" s="7" customFormat="1">
      <c r="A933"/>
      <c r="B933"/>
      <c r="C933"/>
      <c r="D933"/>
      <c r="E933"/>
      <c r="F933"/>
      <c r="G933"/>
      <c r="H933"/>
      <c r="I933"/>
      <c r="J933"/>
      <c r="K933"/>
      <c r="L933"/>
      <c r="M933"/>
      <c r="N933"/>
      <c r="O933"/>
      <c r="P933"/>
      <c r="Q933"/>
      <c r="R933"/>
      <c r="S933"/>
      <c r="T933"/>
      <c r="U933"/>
      <c r="V933"/>
      <c r="W933"/>
      <c r="X933"/>
      <c r="Y933"/>
      <c r="Z933"/>
      <c r="AA933"/>
      <c r="AB933"/>
      <c r="AC933"/>
      <c r="AD933"/>
      <c r="AE933"/>
      <c r="AF933"/>
      <c r="AG933"/>
      <c r="AS933"/>
      <c r="AT933"/>
      <c r="BP933"/>
    </row>
    <row r="934" spans="1:68" s="7" customFormat="1">
      <c r="A934"/>
      <c r="B934"/>
      <c r="C934"/>
      <c r="D934"/>
      <c r="E934"/>
      <c r="F934"/>
      <c r="G934"/>
      <c r="H934"/>
      <c r="I934"/>
      <c r="J934"/>
      <c r="K934"/>
      <c r="L934"/>
      <c r="M934"/>
      <c r="N934"/>
      <c r="O934"/>
      <c r="P934"/>
      <c r="Q934"/>
      <c r="R934"/>
      <c r="S934"/>
      <c r="T934"/>
      <c r="U934"/>
      <c r="V934"/>
      <c r="W934"/>
      <c r="X934"/>
      <c r="Y934"/>
      <c r="Z934"/>
      <c r="AA934"/>
      <c r="AB934"/>
      <c r="AC934"/>
      <c r="AD934"/>
      <c r="AE934"/>
      <c r="AF934"/>
      <c r="AG934"/>
      <c r="AS934"/>
      <c r="AT934"/>
      <c r="BP934"/>
    </row>
    <row r="935" spans="1:68" s="7" customFormat="1">
      <c r="A935"/>
      <c r="B935"/>
      <c r="C935"/>
      <c r="D935"/>
      <c r="E935"/>
      <c r="F935"/>
      <c r="G935"/>
      <c r="H935"/>
      <c r="I935"/>
      <c r="J935"/>
      <c r="K935"/>
      <c r="L935"/>
      <c r="M935"/>
      <c r="N935"/>
      <c r="O935"/>
      <c r="P935"/>
      <c r="Q935"/>
      <c r="R935"/>
      <c r="S935"/>
      <c r="T935"/>
      <c r="U935"/>
      <c r="V935"/>
      <c r="W935"/>
      <c r="X935"/>
      <c r="Y935"/>
      <c r="Z935"/>
      <c r="AA935"/>
      <c r="AB935"/>
      <c r="AC935"/>
      <c r="AD935"/>
      <c r="AE935"/>
      <c r="AF935"/>
      <c r="AG935"/>
      <c r="AS935"/>
      <c r="AT935"/>
      <c r="BP935"/>
    </row>
    <row r="936" spans="1:68" s="7" customFormat="1">
      <c r="A936"/>
      <c r="B936"/>
      <c r="C936"/>
      <c r="D936"/>
      <c r="E936"/>
      <c r="F936"/>
      <c r="G936"/>
      <c r="H936"/>
      <c r="I936"/>
      <c r="J936"/>
      <c r="K936"/>
      <c r="L936"/>
      <c r="M936"/>
      <c r="N936"/>
      <c r="O936"/>
      <c r="P936"/>
      <c r="Q936"/>
      <c r="R936"/>
      <c r="S936"/>
      <c r="T936"/>
      <c r="U936"/>
      <c r="V936"/>
      <c r="W936"/>
      <c r="X936"/>
      <c r="Y936"/>
      <c r="Z936"/>
      <c r="AA936"/>
      <c r="AB936"/>
      <c r="AC936"/>
      <c r="AD936"/>
      <c r="AE936"/>
      <c r="AF936"/>
      <c r="AG936"/>
      <c r="AS936"/>
      <c r="AT936"/>
      <c r="BP936"/>
    </row>
    <row r="937" spans="1:68" s="7" customFormat="1">
      <c r="A937"/>
      <c r="B937"/>
      <c r="C937"/>
      <c r="D937"/>
      <c r="E937"/>
      <c r="F937"/>
      <c r="G937"/>
      <c r="H937"/>
      <c r="I937"/>
      <c r="J937"/>
      <c r="K937"/>
      <c r="L937"/>
      <c r="M937"/>
      <c r="N937"/>
      <c r="O937"/>
      <c r="P937"/>
      <c r="Q937"/>
      <c r="R937"/>
      <c r="S937"/>
      <c r="T937"/>
      <c r="U937"/>
      <c r="V937"/>
      <c r="W937"/>
      <c r="X937"/>
      <c r="Y937"/>
      <c r="Z937"/>
      <c r="AA937"/>
      <c r="AB937"/>
      <c r="AC937"/>
      <c r="AD937"/>
      <c r="AE937"/>
      <c r="AF937"/>
      <c r="AG937"/>
      <c r="AS937"/>
      <c r="AT937"/>
      <c r="BP937"/>
    </row>
    <row r="938" spans="1:68" s="7" customFormat="1">
      <c r="A938"/>
      <c r="B938"/>
      <c r="C938"/>
      <c r="D938"/>
      <c r="E938"/>
      <c r="F938"/>
      <c r="G938"/>
      <c r="H938"/>
      <c r="I938"/>
      <c r="J938"/>
      <c r="K938"/>
      <c r="L938"/>
      <c r="M938"/>
      <c r="N938"/>
      <c r="O938"/>
      <c r="P938"/>
      <c r="Q938"/>
      <c r="R938"/>
      <c r="S938"/>
      <c r="T938"/>
      <c r="U938"/>
      <c r="V938"/>
      <c r="W938"/>
      <c r="X938"/>
      <c r="Y938"/>
      <c r="Z938"/>
      <c r="AA938"/>
      <c r="AB938"/>
      <c r="AC938"/>
      <c r="AD938"/>
      <c r="AE938"/>
      <c r="AF938"/>
      <c r="AG938"/>
      <c r="AS938"/>
      <c r="AT938"/>
      <c r="BP938"/>
    </row>
    <row r="939" spans="1:68" s="7" customFormat="1">
      <c r="A939"/>
      <c r="B939"/>
      <c r="C939"/>
      <c r="D939"/>
      <c r="E939"/>
      <c r="F939"/>
      <c r="G939"/>
      <c r="H939"/>
      <c r="I939"/>
      <c r="J939"/>
      <c r="K939"/>
      <c r="L939"/>
      <c r="M939"/>
      <c r="N939"/>
      <c r="O939"/>
      <c r="P939"/>
      <c r="Q939"/>
      <c r="R939"/>
      <c r="S939"/>
      <c r="T939"/>
      <c r="U939"/>
      <c r="V939"/>
      <c r="W939"/>
      <c r="X939"/>
      <c r="Y939"/>
      <c r="Z939"/>
      <c r="AA939"/>
      <c r="AB939"/>
      <c r="AC939"/>
      <c r="AD939"/>
      <c r="AE939"/>
      <c r="AF939"/>
      <c r="AG939"/>
      <c r="AS939"/>
      <c r="AT939"/>
      <c r="BP939"/>
    </row>
    <row r="940" spans="1:68" s="7" customFormat="1">
      <c r="A940"/>
      <c r="B940"/>
      <c r="C940"/>
      <c r="D940"/>
      <c r="E940"/>
      <c r="F940"/>
      <c r="G940"/>
      <c r="H940"/>
      <c r="I940"/>
      <c r="J940"/>
      <c r="K940"/>
      <c r="L940"/>
      <c r="M940"/>
      <c r="N940"/>
      <c r="O940"/>
      <c r="P940"/>
      <c r="Q940"/>
      <c r="R940"/>
      <c r="S940"/>
      <c r="T940"/>
      <c r="U940"/>
      <c r="V940"/>
      <c r="W940"/>
      <c r="X940"/>
      <c r="Y940"/>
      <c r="Z940"/>
      <c r="AA940"/>
      <c r="AB940"/>
      <c r="AC940"/>
      <c r="AD940"/>
      <c r="AE940"/>
      <c r="AF940"/>
      <c r="AG940"/>
      <c r="AS940"/>
      <c r="AT940"/>
      <c r="BP940"/>
    </row>
    <row r="941" spans="1:68" s="7" customFormat="1">
      <c r="A941"/>
      <c r="B941"/>
      <c r="C941"/>
      <c r="D941"/>
      <c r="E941"/>
      <c r="F941"/>
      <c r="G941"/>
      <c r="H941"/>
      <c r="I941"/>
      <c r="J941"/>
      <c r="K941"/>
      <c r="L941"/>
      <c r="M941"/>
      <c r="N941"/>
      <c r="O941"/>
      <c r="P941"/>
      <c r="Q941"/>
      <c r="R941"/>
      <c r="S941"/>
      <c r="T941"/>
      <c r="U941"/>
      <c r="V941"/>
      <c r="W941"/>
      <c r="X941"/>
      <c r="Y941"/>
      <c r="Z941"/>
      <c r="AA941"/>
      <c r="AB941"/>
      <c r="AC941"/>
      <c r="AD941"/>
      <c r="AE941"/>
      <c r="AF941"/>
      <c r="AG941"/>
      <c r="AS941"/>
      <c r="AT941"/>
      <c r="BP941"/>
    </row>
    <row r="942" spans="1:68" s="7" customFormat="1">
      <c r="A942"/>
      <c r="B942"/>
      <c r="C942"/>
      <c r="D942"/>
      <c r="E942"/>
      <c r="F942"/>
      <c r="G942"/>
      <c r="H942"/>
      <c r="I942"/>
      <c r="J942"/>
      <c r="K942"/>
      <c r="L942"/>
      <c r="M942"/>
      <c r="N942"/>
      <c r="O942"/>
      <c r="P942"/>
      <c r="Q942"/>
      <c r="R942"/>
      <c r="S942"/>
      <c r="T942"/>
      <c r="U942"/>
      <c r="V942"/>
      <c r="W942"/>
      <c r="X942"/>
      <c r="Y942"/>
      <c r="Z942"/>
      <c r="AA942"/>
      <c r="AB942"/>
      <c r="AC942"/>
      <c r="AD942"/>
      <c r="AE942"/>
      <c r="AF942"/>
      <c r="AG942"/>
      <c r="AS942"/>
      <c r="AT942"/>
      <c r="BP942"/>
    </row>
    <row r="943" spans="1:68" s="7" customFormat="1">
      <c r="A943"/>
      <c r="B943"/>
      <c r="C943"/>
      <c r="D943"/>
      <c r="E943"/>
      <c r="F943"/>
      <c r="G943"/>
      <c r="H943"/>
      <c r="I943"/>
      <c r="J943"/>
      <c r="K943"/>
      <c r="L943"/>
      <c r="M943"/>
      <c r="N943"/>
      <c r="O943"/>
      <c r="P943"/>
      <c r="Q943"/>
      <c r="R943"/>
      <c r="S943"/>
      <c r="T943"/>
      <c r="U943"/>
      <c r="V943"/>
      <c r="W943"/>
      <c r="X943"/>
      <c r="Y943"/>
      <c r="Z943"/>
      <c r="AA943"/>
      <c r="AB943"/>
      <c r="AC943"/>
      <c r="AD943"/>
      <c r="AE943"/>
      <c r="AF943"/>
      <c r="AG943"/>
      <c r="AS943"/>
      <c r="AT943"/>
      <c r="BP943"/>
    </row>
    <row r="944" spans="1:68" s="7" customFormat="1">
      <c r="A944"/>
      <c r="B944"/>
      <c r="C944"/>
      <c r="D944"/>
      <c r="E944"/>
      <c r="F944"/>
      <c r="G944"/>
      <c r="H944"/>
      <c r="I944"/>
      <c r="J944"/>
      <c r="K944"/>
      <c r="L944"/>
      <c r="M944"/>
      <c r="N944"/>
      <c r="O944"/>
      <c r="P944"/>
      <c r="Q944"/>
      <c r="R944"/>
      <c r="S944"/>
      <c r="T944"/>
      <c r="U944"/>
      <c r="V944"/>
      <c r="W944"/>
      <c r="X944"/>
      <c r="Y944"/>
      <c r="Z944"/>
      <c r="AA944"/>
      <c r="AB944"/>
      <c r="AC944"/>
      <c r="AD944"/>
      <c r="AE944"/>
      <c r="AF944"/>
      <c r="AG944"/>
      <c r="AS944"/>
      <c r="AT944"/>
      <c r="BP944"/>
    </row>
    <row r="945" spans="1:68" s="7" customFormat="1">
      <c r="A945"/>
      <c r="B945"/>
      <c r="C945"/>
      <c r="D945"/>
      <c r="E945"/>
      <c r="F945"/>
      <c r="G945"/>
      <c r="H945"/>
      <c r="I945"/>
      <c r="J945"/>
      <c r="K945"/>
      <c r="L945"/>
      <c r="M945"/>
      <c r="N945"/>
      <c r="O945"/>
      <c r="P945"/>
      <c r="Q945"/>
      <c r="R945"/>
      <c r="S945"/>
      <c r="T945"/>
      <c r="U945"/>
      <c r="V945"/>
      <c r="W945"/>
      <c r="X945"/>
      <c r="Y945"/>
      <c r="Z945"/>
      <c r="AA945"/>
      <c r="AB945"/>
      <c r="AC945"/>
      <c r="AD945"/>
      <c r="AE945"/>
      <c r="AF945"/>
      <c r="AG945"/>
      <c r="AS945"/>
      <c r="AT945"/>
      <c r="BP945"/>
    </row>
    <row r="946" spans="1:68" s="7" customFormat="1">
      <c r="A946"/>
      <c r="B946"/>
      <c r="C946"/>
      <c r="D946"/>
      <c r="E946"/>
      <c r="F946"/>
      <c r="G946"/>
      <c r="H946"/>
      <c r="I946"/>
      <c r="J946"/>
      <c r="K946"/>
      <c r="L946"/>
      <c r="M946"/>
      <c r="N946"/>
      <c r="O946"/>
      <c r="P946"/>
      <c r="Q946"/>
      <c r="R946"/>
      <c r="S946"/>
      <c r="T946"/>
      <c r="U946"/>
      <c r="V946"/>
      <c r="W946"/>
      <c r="X946"/>
      <c r="Y946"/>
      <c r="Z946"/>
      <c r="AA946"/>
      <c r="AB946"/>
      <c r="AC946"/>
      <c r="AD946"/>
      <c r="AE946"/>
      <c r="AF946"/>
      <c r="AG946"/>
      <c r="AS946"/>
      <c r="AT946"/>
      <c r="BP946"/>
    </row>
    <row r="947" spans="1:68" s="7" customFormat="1">
      <c r="A947"/>
      <c r="B947"/>
      <c r="C947"/>
      <c r="D947"/>
      <c r="E947"/>
      <c r="F947"/>
      <c r="G947"/>
      <c r="H947"/>
      <c r="I947"/>
      <c r="J947"/>
      <c r="K947"/>
      <c r="L947"/>
      <c r="M947"/>
      <c r="N947"/>
      <c r="O947"/>
      <c r="P947"/>
      <c r="Q947"/>
      <c r="R947"/>
      <c r="S947"/>
      <c r="T947"/>
      <c r="U947"/>
      <c r="V947"/>
      <c r="W947"/>
      <c r="X947"/>
      <c r="Y947"/>
      <c r="Z947"/>
      <c r="AA947"/>
      <c r="AB947"/>
      <c r="AC947"/>
      <c r="AD947"/>
      <c r="AE947"/>
      <c r="AF947"/>
      <c r="AG947"/>
      <c r="AS947"/>
      <c r="AT947"/>
      <c r="BP947"/>
    </row>
    <row r="948" spans="1:68" s="7" customFormat="1">
      <c r="A948"/>
      <c r="B948"/>
      <c r="C948"/>
      <c r="D948"/>
      <c r="E948"/>
      <c r="F948"/>
      <c r="G948"/>
      <c r="H948"/>
      <c r="I948"/>
      <c r="J948"/>
      <c r="K948"/>
      <c r="L948"/>
      <c r="M948"/>
      <c r="N948"/>
      <c r="O948"/>
      <c r="P948"/>
      <c r="Q948"/>
      <c r="R948"/>
      <c r="S948"/>
      <c r="T948"/>
      <c r="U948"/>
      <c r="V948"/>
      <c r="W948"/>
      <c r="X948"/>
      <c r="Y948"/>
      <c r="Z948"/>
      <c r="AA948"/>
      <c r="AB948"/>
      <c r="AC948"/>
      <c r="AD948"/>
      <c r="AE948"/>
      <c r="AF948"/>
      <c r="AG948"/>
      <c r="AS948"/>
      <c r="AT948"/>
      <c r="BP948"/>
    </row>
    <row r="949" spans="1:68" s="7" customFormat="1">
      <c r="A949"/>
      <c r="B949"/>
      <c r="C949"/>
      <c r="D949"/>
      <c r="E949"/>
      <c r="F949"/>
      <c r="G949"/>
      <c r="H949"/>
      <c r="I949"/>
      <c r="J949"/>
      <c r="K949"/>
      <c r="L949"/>
      <c r="M949"/>
      <c r="N949"/>
      <c r="O949"/>
      <c r="P949"/>
      <c r="Q949"/>
      <c r="R949"/>
      <c r="S949"/>
      <c r="T949"/>
      <c r="U949"/>
      <c r="V949"/>
      <c r="W949"/>
      <c r="X949"/>
      <c r="Y949"/>
      <c r="Z949"/>
      <c r="AA949"/>
      <c r="AB949"/>
      <c r="AC949"/>
      <c r="AD949"/>
      <c r="AE949"/>
      <c r="AF949"/>
      <c r="AG949"/>
      <c r="AS949"/>
      <c r="AT949"/>
      <c r="BP949"/>
    </row>
    <row r="950" spans="1:68" s="7" customFormat="1">
      <c r="A950"/>
      <c r="B950"/>
      <c r="C950"/>
      <c r="D950"/>
      <c r="E950"/>
      <c r="F950"/>
      <c r="G950"/>
      <c r="H950"/>
      <c r="I950"/>
      <c r="J950"/>
      <c r="K950"/>
      <c r="L950"/>
      <c r="M950"/>
      <c r="N950"/>
      <c r="O950"/>
      <c r="P950"/>
      <c r="Q950"/>
      <c r="R950"/>
      <c r="S950"/>
      <c r="T950"/>
      <c r="U950"/>
      <c r="V950"/>
      <c r="W950"/>
      <c r="X950"/>
      <c r="Y950"/>
      <c r="Z950"/>
      <c r="AA950"/>
      <c r="AB950"/>
      <c r="AC950"/>
      <c r="AD950"/>
      <c r="AE950"/>
      <c r="AF950"/>
      <c r="AG950"/>
      <c r="AS950"/>
      <c r="AT950"/>
      <c r="BP950"/>
    </row>
    <row r="951" spans="1:68" s="7" customFormat="1">
      <c r="A951"/>
      <c r="B951"/>
      <c r="C951"/>
      <c r="D951"/>
      <c r="E951"/>
      <c r="F951"/>
      <c r="G951"/>
      <c r="H951"/>
      <c r="I951"/>
      <c r="J951"/>
      <c r="K951"/>
      <c r="L951"/>
      <c r="M951"/>
      <c r="N951"/>
      <c r="O951"/>
      <c r="P951"/>
      <c r="Q951"/>
      <c r="R951"/>
      <c r="S951"/>
      <c r="T951"/>
      <c r="U951"/>
      <c r="V951"/>
      <c r="W951"/>
      <c r="X951"/>
      <c r="Y951"/>
      <c r="Z951"/>
      <c r="AA951"/>
      <c r="AB951"/>
      <c r="AC951"/>
      <c r="AD951"/>
      <c r="AE951"/>
      <c r="AF951"/>
      <c r="AG951"/>
      <c r="AS951"/>
      <c r="AT951"/>
      <c r="BP951"/>
    </row>
    <row r="952" spans="1:68" s="7" customFormat="1">
      <c r="A952"/>
      <c r="B952"/>
      <c r="C952"/>
      <c r="D952"/>
      <c r="E952"/>
      <c r="F952"/>
      <c r="G952"/>
      <c r="H952"/>
      <c r="I952"/>
      <c r="J952"/>
      <c r="K952"/>
      <c r="L952"/>
      <c r="M952"/>
      <c r="N952"/>
      <c r="O952"/>
      <c r="P952"/>
      <c r="Q952"/>
      <c r="R952"/>
      <c r="S952"/>
      <c r="T952"/>
      <c r="U952"/>
      <c r="V952"/>
      <c r="W952"/>
      <c r="X952"/>
      <c r="Y952"/>
      <c r="Z952"/>
      <c r="AA952"/>
      <c r="AB952"/>
      <c r="AC952"/>
      <c r="AD952"/>
      <c r="AE952"/>
      <c r="AF952"/>
      <c r="AG952"/>
      <c r="AS952"/>
      <c r="AT952"/>
      <c r="BP952"/>
    </row>
    <row r="953" spans="1:68" s="7" customFormat="1">
      <c r="A953"/>
      <c r="B953"/>
      <c r="C953"/>
      <c r="D953"/>
      <c r="E953"/>
      <c r="F953"/>
      <c r="G953"/>
      <c r="H953"/>
      <c r="I953"/>
      <c r="J953"/>
      <c r="K953"/>
      <c r="L953"/>
      <c r="M953"/>
      <c r="N953"/>
      <c r="O953"/>
      <c r="P953"/>
      <c r="Q953"/>
      <c r="R953"/>
      <c r="S953"/>
      <c r="T953"/>
      <c r="U953"/>
      <c r="V953"/>
      <c r="W953"/>
      <c r="X953"/>
      <c r="Y953"/>
      <c r="Z953"/>
      <c r="AA953"/>
      <c r="AB953"/>
      <c r="AC953"/>
      <c r="AD953"/>
      <c r="AE953"/>
      <c r="AF953"/>
      <c r="AG953"/>
      <c r="AS953"/>
      <c r="AT953"/>
      <c r="BP953"/>
    </row>
    <row r="954" spans="1:68" s="7" customFormat="1">
      <c r="A954"/>
      <c r="B954"/>
      <c r="C954"/>
      <c r="D954"/>
      <c r="E954"/>
      <c r="F954"/>
      <c r="G954"/>
      <c r="H954"/>
      <c r="I954"/>
      <c r="J954"/>
      <c r="K954"/>
      <c r="L954"/>
      <c r="M954"/>
      <c r="N954"/>
      <c r="O954"/>
      <c r="P954"/>
      <c r="Q954"/>
      <c r="R954"/>
      <c r="S954"/>
      <c r="T954"/>
      <c r="U954"/>
      <c r="V954"/>
      <c r="W954"/>
      <c r="X954"/>
      <c r="Y954"/>
      <c r="Z954"/>
      <c r="AA954"/>
      <c r="AB954"/>
      <c r="AC954"/>
      <c r="AD954"/>
      <c r="AE954"/>
      <c r="AF954"/>
      <c r="AG954"/>
      <c r="AS954"/>
      <c r="AT954"/>
      <c r="BP954"/>
    </row>
    <row r="955" spans="1:68" s="7" customFormat="1">
      <c r="A955"/>
      <c r="B955"/>
      <c r="C955"/>
      <c r="D955"/>
      <c r="E955"/>
      <c r="F955"/>
      <c r="G955"/>
      <c r="H955"/>
      <c r="I955"/>
      <c r="J955"/>
      <c r="K955"/>
      <c r="L955"/>
      <c r="M955"/>
      <c r="N955"/>
      <c r="O955"/>
      <c r="P955"/>
      <c r="Q955"/>
      <c r="R955"/>
      <c r="S955"/>
      <c r="T955"/>
      <c r="U955"/>
      <c r="V955"/>
      <c r="W955"/>
      <c r="X955"/>
      <c r="Y955"/>
      <c r="Z955"/>
      <c r="AA955"/>
      <c r="AB955"/>
      <c r="AC955"/>
      <c r="AD955"/>
      <c r="AE955"/>
      <c r="AF955"/>
      <c r="AG955"/>
      <c r="AS955"/>
      <c r="AT955"/>
      <c r="BP955"/>
    </row>
    <row r="956" spans="1:68" s="7" customFormat="1">
      <c r="A956"/>
      <c r="B956"/>
      <c r="C956"/>
      <c r="D956"/>
      <c r="E956"/>
      <c r="F956"/>
      <c r="G956"/>
      <c r="H956"/>
      <c r="I956"/>
      <c r="J956"/>
      <c r="K956"/>
      <c r="L956"/>
      <c r="M956"/>
      <c r="N956"/>
      <c r="O956"/>
      <c r="P956"/>
      <c r="Q956"/>
      <c r="R956"/>
      <c r="S956"/>
      <c r="T956"/>
      <c r="U956"/>
      <c r="V956"/>
      <c r="W956"/>
      <c r="X956"/>
      <c r="Y956"/>
      <c r="Z956"/>
      <c r="AA956"/>
      <c r="AB956"/>
      <c r="AC956"/>
      <c r="AD956"/>
      <c r="AE956"/>
      <c r="AF956"/>
      <c r="AG956"/>
      <c r="AS956"/>
      <c r="AT956"/>
      <c r="BP956"/>
    </row>
    <row r="957" spans="1:68" s="7" customFormat="1">
      <c r="A957"/>
      <c r="B957"/>
      <c r="C957"/>
      <c r="D957"/>
      <c r="E957"/>
      <c r="F957"/>
      <c r="G957"/>
      <c r="H957"/>
      <c r="I957"/>
      <c r="J957"/>
      <c r="K957"/>
      <c r="L957"/>
      <c r="M957"/>
      <c r="N957"/>
      <c r="O957"/>
      <c r="P957"/>
      <c r="Q957"/>
      <c r="R957"/>
      <c r="S957"/>
      <c r="T957"/>
      <c r="U957"/>
      <c r="V957"/>
      <c r="W957"/>
      <c r="X957"/>
      <c r="Y957"/>
      <c r="Z957"/>
      <c r="AA957"/>
      <c r="AB957"/>
      <c r="AC957"/>
      <c r="AD957"/>
      <c r="AE957"/>
      <c r="AF957"/>
      <c r="AG957"/>
      <c r="AS957"/>
      <c r="AT957"/>
      <c r="BP957"/>
    </row>
    <row r="958" spans="1:68" s="7" customFormat="1">
      <c r="A958"/>
      <c r="B958"/>
      <c r="C958"/>
      <c r="D958"/>
      <c r="E958"/>
      <c r="F958"/>
      <c r="G958"/>
      <c r="H958"/>
      <c r="I958"/>
      <c r="J958"/>
      <c r="K958"/>
      <c r="L958"/>
      <c r="M958"/>
      <c r="N958"/>
      <c r="O958"/>
      <c r="P958"/>
      <c r="Q958"/>
      <c r="R958"/>
      <c r="S958"/>
      <c r="T958"/>
      <c r="U958"/>
      <c r="V958"/>
      <c r="W958"/>
      <c r="X958"/>
      <c r="Y958"/>
      <c r="Z958"/>
      <c r="AA958"/>
      <c r="AB958"/>
      <c r="AC958"/>
      <c r="AD958"/>
      <c r="AE958"/>
      <c r="AF958"/>
      <c r="AG958"/>
      <c r="AS958"/>
      <c r="AT958"/>
      <c r="BP958"/>
    </row>
    <row r="959" spans="1:68" s="7" customFormat="1">
      <c r="A959"/>
      <c r="B959"/>
      <c r="C959"/>
      <c r="D959"/>
      <c r="E959"/>
      <c r="F959"/>
      <c r="G959"/>
      <c r="H959"/>
      <c r="I959"/>
      <c r="J959"/>
      <c r="K959"/>
      <c r="L959"/>
      <c r="M959"/>
      <c r="N959"/>
      <c r="O959"/>
      <c r="P959"/>
      <c r="Q959"/>
      <c r="R959"/>
      <c r="S959"/>
      <c r="T959"/>
      <c r="U959"/>
      <c r="V959"/>
      <c r="W959"/>
      <c r="X959"/>
      <c r="Y959"/>
      <c r="Z959"/>
      <c r="AA959"/>
      <c r="AB959"/>
      <c r="AC959"/>
      <c r="AD959"/>
      <c r="AE959"/>
      <c r="AF959"/>
      <c r="AG959"/>
      <c r="AS959"/>
      <c r="AT959"/>
      <c r="BP959"/>
    </row>
    <row r="960" spans="1:68" s="7" customFormat="1">
      <c r="A960"/>
      <c r="B960"/>
      <c r="C960"/>
      <c r="D960"/>
      <c r="E960"/>
      <c r="F960"/>
      <c r="G960"/>
      <c r="H960"/>
      <c r="I960"/>
      <c r="J960"/>
      <c r="K960"/>
      <c r="L960"/>
      <c r="M960"/>
      <c r="N960"/>
      <c r="O960"/>
      <c r="P960"/>
      <c r="Q960"/>
      <c r="R960"/>
      <c r="S960"/>
      <c r="T960"/>
      <c r="U960"/>
      <c r="V960"/>
      <c r="W960"/>
      <c r="X960"/>
      <c r="Y960"/>
      <c r="Z960"/>
      <c r="AA960"/>
      <c r="AB960"/>
      <c r="AC960"/>
      <c r="AD960"/>
      <c r="AE960"/>
      <c r="AF960"/>
      <c r="AG960"/>
      <c r="AS960"/>
      <c r="AT960"/>
      <c r="BP960"/>
    </row>
    <row r="961" spans="1:68" s="7" customFormat="1">
      <c r="A961"/>
      <c r="B961"/>
      <c r="C961"/>
      <c r="D961"/>
      <c r="E961"/>
      <c r="F961"/>
      <c r="G961"/>
      <c r="H961"/>
      <c r="I961"/>
      <c r="J961"/>
      <c r="K961"/>
      <c r="L961"/>
      <c r="M961"/>
      <c r="N961"/>
      <c r="O961"/>
      <c r="P961"/>
      <c r="Q961"/>
      <c r="R961"/>
      <c r="S961"/>
      <c r="T961"/>
      <c r="U961"/>
      <c r="V961"/>
      <c r="W961"/>
      <c r="X961"/>
      <c r="Y961"/>
      <c r="Z961"/>
      <c r="AA961"/>
      <c r="AB961"/>
      <c r="AC961"/>
      <c r="AD961"/>
      <c r="AE961"/>
      <c r="AF961"/>
      <c r="AG961"/>
      <c r="AS961"/>
      <c r="AT961"/>
      <c r="BP961"/>
    </row>
    <row r="962" spans="1:68" s="7" customFormat="1">
      <c r="A962"/>
      <c r="B962"/>
      <c r="C962"/>
      <c r="D962"/>
      <c r="E962"/>
      <c r="F962"/>
      <c r="G962"/>
      <c r="H962"/>
      <c r="I962"/>
      <c r="J962"/>
      <c r="K962"/>
      <c r="L962"/>
      <c r="M962"/>
      <c r="N962"/>
      <c r="O962"/>
      <c r="P962"/>
      <c r="Q962"/>
      <c r="R962"/>
      <c r="S962"/>
      <c r="T962"/>
      <c r="U962"/>
      <c r="V962"/>
      <c r="W962"/>
      <c r="X962"/>
      <c r="Y962"/>
      <c r="Z962"/>
      <c r="AA962"/>
      <c r="AB962"/>
      <c r="AC962"/>
      <c r="AD962"/>
      <c r="AE962"/>
      <c r="AF962"/>
      <c r="AG962"/>
      <c r="AS962"/>
      <c r="AT962"/>
      <c r="BP962"/>
    </row>
    <row r="963" spans="1:68" s="7" customFormat="1">
      <c r="A963"/>
      <c r="B963"/>
      <c r="C963"/>
      <c r="D963"/>
      <c r="E963"/>
      <c r="F963"/>
      <c r="G963"/>
      <c r="H963"/>
      <c r="I963"/>
      <c r="J963"/>
      <c r="K963"/>
      <c r="L963"/>
      <c r="M963"/>
      <c r="N963"/>
      <c r="O963"/>
      <c r="P963"/>
      <c r="Q963"/>
      <c r="R963"/>
      <c r="S963"/>
      <c r="T963"/>
      <c r="U963"/>
      <c r="V963"/>
      <c r="W963"/>
      <c r="X963"/>
      <c r="Y963"/>
      <c r="Z963"/>
      <c r="AA963"/>
      <c r="AB963"/>
      <c r="AC963"/>
      <c r="AD963"/>
      <c r="AE963"/>
      <c r="AF963"/>
      <c r="AG963"/>
      <c r="AS963"/>
      <c r="AT963"/>
      <c r="BP963"/>
    </row>
    <row r="964" spans="1:68" s="7" customFormat="1">
      <c r="A964"/>
      <c r="B964"/>
      <c r="C964"/>
      <c r="D964"/>
      <c r="E964"/>
      <c r="F964"/>
      <c r="G964"/>
      <c r="H964"/>
      <c r="I964"/>
      <c r="J964"/>
      <c r="K964"/>
      <c r="L964"/>
      <c r="M964"/>
      <c r="N964"/>
      <c r="O964"/>
      <c r="P964"/>
      <c r="Q964"/>
      <c r="R964"/>
      <c r="S964"/>
      <c r="T964"/>
      <c r="U964"/>
      <c r="V964"/>
      <c r="W964"/>
      <c r="X964"/>
      <c r="Y964"/>
      <c r="Z964"/>
      <c r="AA964"/>
      <c r="AB964"/>
      <c r="AC964"/>
      <c r="AD964"/>
      <c r="AE964"/>
      <c r="AF964"/>
      <c r="AG964"/>
      <c r="AS964"/>
      <c r="AT964"/>
      <c r="BP964"/>
    </row>
    <row r="965" spans="1:68" s="7" customFormat="1">
      <c r="A965"/>
      <c r="B965"/>
      <c r="C965"/>
      <c r="D965"/>
      <c r="E965"/>
      <c r="F965"/>
      <c r="G965"/>
      <c r="H965"/>
      <c r="I965"/>
      <c r="J965"/>
      <c r="K965"/>
      <c r="L965"/>
      <c r="M965"/>
      <c r="N965"/>
      <c r="O965"/>
      <c r="P965"/>
      <c r="Q965"/>
      <c r="R965"/>
      <c r="S965"/>
      <c r="T965"/>
      <c r="U965"/>
      <c r="V965"/>
      <c r="W965"/>
      <c r="X965"/>
      <c r="Y965"/>
      <c r="Z965"/>
      <c r="AA965"/>
      <c r="AB965"/>
      <c r="AC965"/>
      <c r="AD965"/>
      <c r="AE965"/>
      <c r="AF965"/>
      <c r="AG965"/>
      <c r="AS965"/>
      <c r="AT965"/>
      <c r="BP965"/>
    </row>
    <row r="966" spans="1:68" s="7" customFormat="1">
      <c r="A966"/>
      <c r="B966"/>
      <c r="C966"/>
      <c r="D966"/>
      <c r="E966"/>
      <c r="F966"/>
      <c r="G966"/>
      <c r="H966"/>
      <c r="I966"/>
      <c r="J966"/>
      <c r="K966"/>
      <c r="L966"/>
      <c r="M966"/>
      <c r="N966"/>
      <c r="O966"/>
      <c r="P966"/>
      <c r="Q966"/>
      <c r="R966"/>
      <c r="S966"/>
      <c r="T966"/>
      <c r="U966"/>
      <c r="V966"/>
      <c r="W966"/>
      <c r="X966"/>
      <c r="Y966"/>
      <c r="Z966"/>
      <c r="AA966"/>
      <c r="AB966"/>
      <c r="AC966"/>
      <c r="AD966"/>
      <c r="AE966"/>
      <c r="AF966"/>
      <c r="AG966"/>
      <c r="AS966"/>
      <c r="AT966"/>
      <c r="BP966"/>
    </row>
    <row r="967" spans="1:68" s="7" customFormat="1">
      <c r="A967"/>
      <c r="B967"/>
      <c r="C967"/>
      <c r="D967"/>
      <c r="E967"/>
      <c r="F967"/>
      <c r="G967"/>
      <c r="H967"/>
      <c r="I967"/>
      <c r="J967"/>
      <c r="K967"/>
      <c r="L967"/>
      <c r="M967"/>
      <c r="N967"/>
      <c r="O967"/>
      <c r="P967"/>
      <c r="Q967"/>
      <c r="R967"/>
      <c r="S967"/>
      <c r="T967"/>
      <c r="U967"/>
      <c r="V967"/>
      <c r="W967"/>
      <c r="X967"/>
      <c r="Y967"/>
      <c r="Z967"/>
      <c r="AA967"/>
      <c r="AB967"/>
      <c r="AC967"/>
      <c r="AD967"/>
      <c r="AE967"/>
      <c r="AF967"/>
      <c r="AG967"/>
      <c r="AS967"/>
      <c r="AT967"/>
      <c r="BP967"/>
    </row>
    <row r="968" spans="1:68" s="7" customFormat="1">
      <c r="A968"/>
      <c r="B968"/>
      <c r="C968"/>
      <c r="D968"/>
      <c r="E968"/>
      <c r="F968"/>
      <c r="G968"/>
      <c r="H968"/>
      <c r="I968"/>
      <c r="J968"/>
      <c r="K968"/>
      <c r="L968"/>
      <c r="M968"/>
      <c r="N968"/>
      <c r="O968"/>
      <c r="P968"/>
      <c r="Q968"/>
      <c r="R968"/>
      <c r="S968"/>
      <c r="T968"/>
      <c r="U968"/>
      <c r="V968"/>
      <c r="W968"/>
      <c r="X968"/>
      <c r="Y968"/>
      <c r="Z968"/>
      <c r="AA968"/>
      <c r="AB968"/>
      <c r="AC968"/>
      <c r="AD968"/>
      <c r="AE968"/>
      <c r="AF968"/>
      <c r="AG968"/>
      <c r="AS968"/>
      <c r="AT968"/>
      <c r="BP968"/>
    </row>
    <row r="969" spans="1:68" s="7" customFormat="1">
      <c r="A969"/>
      <c r="B969"/>
      <c r="C969"/>
      <c r="D969"/>
      <c r="E969"/>
      <c r="F969"/>
      <c r="G969"/>
      <c r="H969"/>
      <c r="I969"/>
      <c r="J969"/>
      <c r="K969"/>
      <c r="L969"/>
      <c r="M969"/>
      <c r="N969"/>
      <c r="O969"/>
      <c r="P969"/>
      <c r="Q969"/>
      <c r="R969"/>
      <c r="S969"/>
      <c r="T969"/>
      <c r="U969"/>
      <c r="V969"/>
      <c r="W969"/>
      <c r="X969"/>
      <c r="Y969"/>
      <c r="Z969"/>
      <c r="AA969"/>
      <c r="AB969"/>
      <c r="AC969"/>
      <c r="AD969"/>
      <c r="AE969"/>
      <c r="AF969"/>
      <c r="AG969"/>
      <c r="AS969"/>
      <c r="AT969"/>
      <c r="BP969"/>
    </row>
    <row r="970" spans="1:68" s="7" customFormat="1">
      <c r="A970"/>
      <c r="B970"/>
      <c r="C970"/>
      <c r="D970"/>
      <c r="E970"/>
      <c r="F970"/>
      <c r="G970"/>
      <c r="H970"/>
      <c r="I970"/>
      <c r="J970"/>
      <c r="K970"/>
      <c r="L970"/>
      <c r="M970"/>
      <c r="N970"/>
      <c r="O970"/>
      <c r="P970"/>
      <c r="Q970"/>
      <c r="R970"/>
      <c r="S970"/>
      <c r="T970"/>
      <c r="U970"/>
      <c r="V970"/>
      <c r="W970"/>
      <c r="X970"/>
      <c r="Y970"/>
      <c r="Z970"/>
      <c r="AA970"/>
      <c r="AB970"/>
      <c r="AC970"/>
      <c r="AD970"/>
      <c r="AE970"/>
      <c r="AF970"/>
      <c r="AG970"/>
      <c r="AS970"/>
      <c r="AT970"/>
      <c r="BP970"/>
    </row>
    <row r="971" spans="1:68" s="7" customFormat="1">
      <c r="A971"/>
      <c r="B971"/>
      <c r="C971"/>
      <c r="D971"/>
      <c r="E971"/>
      <c r="F971"/>
      <c r="G971"/>
      <c r="H971"/>
      <c r="I971"/>
      <c r="J971"/>
      <c r="K971"/>
      <c r="L971"/>
      <c r="M971"/>
      <c r="N971"/>
      <c r="O971"/>
      <c r="P971"/>
      <c r="Q971"/>
      <c r="R971"/>
      <c r="S971"/>
      <c r="T971"/>
      <c r="U971"/>
      <c r="V971"/>
      <c r="W971"/>
      <c r="X971"/>
      <c r="Y971"/>
      <c r="Z971"/>
      <c r="AA971"/>
      <c r="AB971"/>
      <c r="AC971"/>
      <c r="AD971"/>
      <c r="AE971"/>
      <c r="AF971"/>
      <c r="AG971"/>
      <c r="AS971"/>
      <c r="AT971"/>
      <c r="BP971"/>
    </row>
    <row r="972" spans="1:68" s="7" customFormat="1">
      <c r="A972"/>
      <c r="B972"/>
      <c r="C972"/>
      <c r="D972"/>
      <c r="E972"/>
      <c r="F972"/>
      <c r="G972"/>
      <c r="H972"/>
      <c r="I972"/>
      <c r="J972"/>
      <c r="K972"/>
      <c r="L972"/>
      <c r="M972"/>
      <c r="N972"/>
      <c r="O972"/>
      <c r="P972"/>
      <c r="Q972"/>
      <c r="R972"/>
      <c r="S972"/>
      <c r="T972"/>
      <c r="U972"/>
      <c r="V972"/>
      <c r="W972"/>
      <c r="X972"/>
      <c r="Y972"/>
      <c r="Z972"/>
      <c r="AA972"/>
      <c r="AB972"/>
      <c r="AC972"/>
      <c r="AD972"/>
      <c r="AE972"/>
      <c r="AF972"/>
      <c r="AG972"/>
      <c r="AS972"/>
      <c r="AT972"/>
      <c r="BP972"/>
    </row>
    <row r="973" spans="1:68" s="7" customFormat="1">
      <c r="A973"/>
      <c r="B973"/>
      <c r="C973"/>
      <c r="D973"/>
      <c r="E973"/>
      <c r="F973"/>
      <c r="G973"/>
      <c r="H973"/>
      <c r="I973"/>
      <c r="J973"/>
      <c r="K973"/>
      <c r="L973"/>
      <c r="M973"/>
      <c r="N973"/>
      <c r="O973"/>
      <c r="P973"/>
      <c r="Q973"/>
      <c r="R973"/>
      <c r="S973"/>
      <c r="T973"/>
      <c r="U973"/>
      <c r="V973"/>
      <c r="W973"/>
      <c r="X973"/>
      <c r="Y973"/>
      <c r="Z973"/>
      <c r="AA973"/>
      <c r="AB973"/>
      <c r="AC973"/>
      <c r="AD973"/>
      <c r="AE973"/>
      <c r="AF973"/>
      <c r="AG973"/>
      <c r="AS973"/>
      <c r="AT973"/>
      <c r="BP973"/>
    </row>
    <row r="974" spans="1:68" s="7" customFormat="1">
      <c r="A974"/>
      <c r="B974"/>
      <c r="C974"/>
      <c r="D974"/>
      <c r="E974"/>
      <c r="F974"/>
      <c r="G974"/>
      <c r="H974"/>
      <c r="I974"/>
      <c r="J974"/>
      <c r="K974"/>
      <c r="L974"/>
      <c r="M974"/>
      <c r="N974"/>
      <c r="O974"/>
      <c r="P974"/>
      <c r="Q974"/>
      <c r="R974"/>
      <c r="S974"/>
      <c r="T974"/>
      <c r="U974"/>
      <c r="V974"/>
      <c r="W974"/>
      <c r="X974"/>
      <c r="Y974"/>
      <c r="Z974"/>
      <c r="AA974"/>
      <c r="AB974"/>
      <c r="AC974"/>
      <c r="AD974"/>
      <c r="AE974"/>
      <c r="AF974"/>
      <c r="AG974"/>
      <c r="AS974"/>
      <c r="AT974"/>
      <c r="BP974"/>
    </row>
    <row r="975" spans="1:68" s="7" customFormat="1">
      <c r="A975"/>
      <c r="B975"/>
      <c r="C975"/>
      <c r="D975"/>
      <c r="E975"/>
      <c r="F975"/>
      <c r="G975"/>
      <c r="H975"/>
      <c r="I975"/>
      <c r="J975"/>
      <c r="K975"/>
      <c r="L975"/>
      <c r="M975"/>
      <c r="N975"/>
      <c r="O975"/>
      <c r="P975"/>
      <c r="Q975"/>
      <c r="R975"/>
      <c r="S975"/>
      <c r="T975"/>
      <c r="U975"/>
      <c r="V975"/>
      <c r="W975"/>
      <c r="X975"/>
      <c r="Y975"/>
      <c r="Z975"/>
      <c r="AA975"/>
      <c r="AB975"/>
      <c r="AC975"/>
      <c r="AD975"/>
      <c r="AE975"/>
      <c r="AF975"/>
      <c r="AG975"/>
      <c r="AS975"/>
      <c r="AT975"/>
      <c r="BP975"/>
    </row>
    <row r="976" spans="1:68" s="7" customFormat="1">
      <c r="A976"/>
      <c r="B976"/>
      <c r="C976"/>
      <c r="D976"/>
      <c r="E976"/>
      <c r="F976"/>
      <c r="G976"/>
      <c r="H976"/>
      <c r="I976"/>
      <c r="J976"/>
      <c r="K976"/>
      <c r="L976"/>
      <c r="M976"/>
      <c r="N976"/>
      <c r="O976"/>
      <c r="P976"/>
      <c r="Q976"/>
      <c r="R976"/>
      <c r="S976"/>
      <c r="T976"/>
      <c r="U976"/>
      <c r="V976"/>
      <c r="W976"/>
      <c r="X976"/>
      <c r="Y976"/>
      <c r="Z976"/>
      <c r="AA976"/>
      <c r="AB976"/>
      <c r="AC976"/>
      <c r="AD976"/>
      <c r="AE976"/>
      <c r="AF976"/>
      <c r="AG976"/>
      <c r="AS976"/>
      <c r="AT976"/>
      <c r="BP976"/>
    </row>
    <row r="977" spans="1:68" s="7" customFormat="1">
      <c r="A977"/>
      <c r="B977"/>
      <c r="C977"/>
      <c r="D977"/>
      <c r="E977"/>
      <c r="F977"/>
      <c r="G977"/>
      <c r="H977"/>
      <c r="I977"/>
      <c r="J977"/>
      <c r="K977"/>
      <c r="L977"/>
      <c r="M977"/>
      <c r="N977"/>
      <c r="O977"/>
      <c r="P977"/>
      <c r="Q977"/>
      <c r="R977"/>
      <c r="S977"/>
      <c r="T977"/>
      <c r="U977"/>
      <c r="V977"/>
      <c r="W977"/>
      <c r="X977"/>
      <c r="Y977"/>
      <c r="Z977"/>
      <c r="AA977"/>
      <c r="AB977"/>
      <c r="AC977"/>
      <c r="AD977"/>
      <c r="AE977"/>
      <c r="AF977"/>
      <c r="AG977"/>
      <c r="AS977"/>
      <c r="AT977"/>
      <c r="BP977"/>
    </row>
    <row r="978" spans="1:68" s="7" customFormat="1">
      <c r="A978"/>
      <c r="B978"/>
      <c r="C978"/>
      <c r="D978"/>
      <c r="E978"/>
      <c r="F978"/>
      <c r="G978"/>
      <c r="H978"/>
      <c r="I978"/>
      <c r="J978"/>
      <c r="K978"/>
      <c r="L978"/>
      <c r="M978"/>
      <c r="N978"/>
      <c r="O978"/>
      <c r="P978"/>
      <c r="Q978"/>
      <c r="R978"/>
      <c r="S978"/>
      <c r="T978"/>
      <c r="U978"/>
      <c r="V978"/>
      <c r="W978"/>
      <c r="X978"/>
      <c r="Y978"/>
      <c r="Z978"/>
      <c r="AA978"/>
      <c r="AB978"/>
      <c r="AC978"/>
      <c r="AD978"/>
      <c r="AE978"/>
      <c r="AF978"/>
      <c r="AG978"/>
      <c r="AS978"/>
      <c r="AT978"/>
      <c r="BP978"/>
    </row>
    <row r="979" spans="1:68" s="7" customFormat="1">
      <c r="A979"/>
      <c r="B979"/>
      <c r="C979"/>
      <c r="D979"/>
      <c r="E979"/>
      <c r="F979"/>
      <c r="G979"/>
      <c r="H979"/>
      <c r="I979"/>
      <c r="J979"/>
      <c r="K979"/>
      <c r="L979"/>
      <c r="M979"/>
      <c r="N979"/>
      <c r="O979"/>
      <c r="P979"/>
      <c r="Q979"/>
      <c r="R979"/>
      <c r="S979"/>
      <c r="T979"/>
      <c r="U979"/>
      <c r="V979"/>
      <c r="W979"/>
      <c r="X979"/>
      <c r="Y979"/>
      <c r="Z979"/>
      <c r="AA979"/>
      <c r="AB979"/>
      <c r="AC979"/>
      <c r="AD979"/>
      <c r="AE979"/>
      <c r="AF979"/>
      <c r="AG979"/>
      <c r="AS979"/>
      <c r="AT979"/>
      <c r="BP979"/>
    </row>
    <row r="980" spans="1:68" s="7" customFormat="1">
      <c r="A980"/>
      <c r="B980"/>
      <c r="C980"/>
      <c r="D980"/>
      <c r="E980"/>
      <c r="F980"/>
      <c r="G980"/>
      <c r="H980"/>
      <c r="I980"/>
      <c r="J980"/>
      <c r="K980"/>
      <c r="L980"/>
      <c r="M980"/>
      <c r="N980"/>
      <c r="O980"/>
      <c r="P980"/>
      <c r="Q980"/>
      <c r="R980"/>
      <c r="S980"/>
      <c r="T980"/>
      <c r="U980"/>
      <c r="V980"/>
      <c r="W980"/>
      <c r="X980"/>
      <c r="Y980"/>
      <c r="Z980"/>
      <c r="AA980"/>
      <c r="AB980"/>
      <c r="AC980"/>
      <c r="AD980"/>
      <c r="AE980"/>
      <c r="AF980"/>
      <c r="AG980"/>
      <c r="AS980"/>
      <c r="AT980"/>
      <c r="BP980"/>
    </row>
    <row r="981" spans="1:68" s="7" customFormat="1">
      <c r="A981"/>
      <c r="B981"/>
      <c r="C981"/>
      <c r="D981"/>
      <c r="E981"/>
      <c r="F981"/>
      <c r="G981"/>
      <c r="H981"/>
      <c r="I981"/>
      <c r="J981"/>
      <c r="K981"/>
      <c r="L981"/>
      <c r="M981"/>
      <c r="N981"/>
      <c r="O981"/>
      <c r="P981"/>
      <c r="Q981"/>
      <c r="R981"/>
      <c r="S981"/>
      <c r="T981"/>
      <c r="U981"/>
      <c r="V981"/>
      <c r="W981"/>
      <c r="X981"/>
      <c r="Y981"/>
      <c r="Z981"/>
      <c r="AA981"/>
      <c r="AB981"/>
      <c r="AC981"/>
      <c r="AD981"/>
      <c r="AE981"/>
      <c r="AF981"/>
      <c r="AG981"/>
      <c r="AS981"/>
      <c r="AT981"/>
      <c r="BP981"/>
    </row>
    <row r="982" spans="1:68" s="7" customFormat="1">
      <c r="A982"/>
      <c r="B982"/>
      <c r="C982"/>
      <c r="D982"/>
      <c r="E982"/>
      <c r="F982"/>
      <c r="G982"/>
      <c r="H982"/>
      <c r="I982"/>
      <c r="J982"/>
      <c r="K982"/>
      <c r="L982"/>
      <c r="M982"/>
      <c r="N982"/>
      <c r="O982"/>
      <c r="P982"/>
      <c r="Q982"/>
      <c r="R982"/>
      <c r="S982"/>
      <c r="T982"/>
      <c r="U982"/>
      <c r="V982"/>
      <c r="W982"/>
      <c r="X982"/>
      <c r="Y982"/>
      <c r="Z982"/>
      <c r="AA982"/>
      <c r="AB982"/>
      <c r="AC982"/>
      <c r="AD982"/>
      <c r="AE982"/>
      <c r="AF982"/>
      <c r="AG982"/>
      <c r="AS982"/>
      <c r="AT982"/>
      <c r="BP982"/>
    </row>
    <row r="983" spans="1:68" s="7" customFormat="1">
      <c r="A983"/>
      <c r="B983"/>
      <c r="C983"/>
      <c r="D983"/>
      <c r="E983"/>
      <c r="F983"/>
      <c r="G983"/>
      <c r="H983"/>
      <c r="I983"/>
      <c r="J983"/>
      <c r="K983"/>
      <c r="L983"/>
      <c r="M983"/>
      <c r="N983"/>
      <c r="O983"/>
      <c r="P983"/>
      <c r="Q983"/>
      <c r="R983"/>
      <c r="S983"/>
      <c r="T983"/>
      <c r="U983"/>
      <c r="V983"/>
      <c r="W983"/>
      <c r="X983"/>
      <c r="Y983"/>
      <c r="Z983"/>
      <c r="AA983"/>
      <c r="AB983"/>
      <c r="AC983"/>
      <c r="AD983"/>
      <c r="AE983"/>
      <c r="AF983"/>
      <c r="AG983"/>
      <c r="AS983"/>
      <c r="AT983"/>
      <c r="BP983"/>
    </row>
    <row r="984" spans="1:68" s="7" customFormat="1">
      <c r="A984"/>
      <c r="B984"/>
      <c r="C984"/>
      <c r="D984"/>
      <c r="E984"/>
      <c r="F984"/>
      <c r="G984"/>
      <c r="H984"/>
      <c r="I984"/>
      <c r="J984"/>
      <c r="K984"/>
      <c r="L984"/>
      <c r="M984"/>
      <c r="N984"/>
      <c r="O984"/>
      <c r="P984"/>
      <c r="Q984"/>
      <c r="R984"/>
      <c r="S984"/>
      <c r="T984"/>
      <c r="U984"/>
      <c r="V984"/>
      <c r="W984"/>
      <c r="X984"/>
      <c r="Y984"/>
      <c r="Z984"/>
      <c r="AA984"/>
      <c r="AB984"/>
      <c r="AC984"/>
      <c r="AD984"/>
      <c r="AE984"/>
      <c r="AF984"/>
      <c r="AG984"/>
      <c r="AS984"/>
      <c r="AT984"/>
      <c r="BP984"/>
    </row>
    <row r="985" spans="1:68" s="7" customFormat="1">
      <c r="A985"/>
      <c r="B985"/>
      <c r="C985"/>
      <c r="D985"/>
      <c r="E985"/>
      <c r="F985"/>
      <c r="G985"/>
      <c r="H985"/>
      <c r="I985"/>
      <c r="J985"/>
      <c r="K985"/>
      <c r="L985"/>
      <c r="M985"/>
      <c r="N985"/>
      <c r="O985"/>
      <c r="P985"/>
      <c r="Q985"/>
      <c r="R985"/>
      <c r="S985"/>
      <c r="T985"/>
      <c r="U985"/>
      <c r="V985"/>
      <c r="W985"/>
      <c r="X985"/>
      <c r="Y985"/>
      <c r="Z985"/>
      <c r="AA985"/>
      <c r="AB985"/>
      <c r="AC985"/>
      <c r="AD985"/>
      <c r="AE985"/>
      <c r="AF985"/>
      <c r="AG985"/>
      <c r="AS985"/>
      <c r="AT985"/>
      <c r="BP985"/>
    </row>
    <row r="986" spans="1:68" s="7" customFormat="1">
      <c r="A986"/>
      <c r="B986"/>
      <c r="C986"/>
      <c r="D986"/>
      <c r="E986"/>
      <c r="F986"/>
      <c r="G986"/>
      <c r="H986"/>
      <c r="I986"/>
      <c r="J986"/>
      <c r="K986"/>
      <c r="L986"/>
      <c r="M986"/>
      <c r="N986"/>
      <c r="O986"/>
      <c r="P986"/>
      <c r="Q986"/>
      <c r="R986"/>
      <c r="S986"/>
      <c r="T986"/>
      <c r="U986"/>
      <c r="V986"/>
      <c r="W986"/>
      <c r="X986"/>
      <c r="Y986"/>
      <c r="Z986"/>
      <c r="AA986"/>
      <c r="AB986"/>
      <c r="AC986"/>
      <c r="AD986"/>
      <c r="AE986"/>
      <c r="AF986"/>
      <c r="AG986"/>
      <c r="AS986"/>
      <c r="AT986"/>
      <c r="BP986"/>
    </row>
    <row r="987" spans="1:68" s="7" customFormat="1">
      <c r="A987"/>
      <c r="B987"/>
      <c r="C987"/>
      <c r="D987"/>
      <c r="E987"/>
      <c r="F987"/>
      <c r="G987"/>
      <c r="H987"/>
      <c r="I987"/>
      <c r="J987"/>
      <c r="K987"/>
      <c r="L987"/>
      <c r="M987"/>
      <c r="N987"/>
      <c r="O987"/>
      <c r="P987"/>
      <c r="Q987"/>
      <c r="R987"/>
      <c r="S987"/>
      <c r="T987"/>
      <c r="U987"/>
      <c r="V987"/>
      <c r="W987"/>
      <c r="X987"/>
      <c r="Y987"/>
      <c r="Z987"/>
      <c r="AA987"/>
      <c r="AB987"/>
      <c r="AC987"/>
      <c r="AD987"/>
      <c r="AE987"/>
      <c r="AF987"/>
      <c r="AG987"/>
      <c r="AS987"/>
      <c r="AT987"/>
      <c r="BP987"/>
    </row>
    <row r="988" spans="1:68" s="7" customFormat="1">
      <c r="A988"/>
      <c r="B988"/>
      <c r="C988"/>
      <c r="D988"/>
      <c r="E988"/>
      <c r="F988"/>
      <c r="G988"/>
      <c r="H988"/>
      <c r="I988"/>
      <c r="J988"/>
      <c r="K988"/>
      <c r="L988"/>
      <c r="M988"/>
      <c r="N988"/>
      <c r="O988"/>
      <c r="P988"/>
      <c r="Q988"/>
      <c r="R988"/>
      <c r="S988"/>
      <c r="T988"/>
      <c r="U988"/>
      <c r="V988"/>
      <c r="W988"/>
      <c r="X988"/>
      <c r="Y988"/>
      <c r="Z988"/>
      <c r="AA988"/>
      <c r="AB988"/>
      <c r="AC988"/>
      <c r="AD988"/>
      <c r="AE988"/>
      <c r="AF988"/>
      <c r="AG988"/>
      <c r="AS988"/>
      <c r="AT988"/>
      <c r="BP988"/>
    </row>
    <row r="989" spans="1:68" s="7" customFormat="1">
      <c r="A989"/>
      <c r="B989"/>
      <c r="C989"/>
      <c r="D989"/>
      <c r="E989"/>
      <c r="F989"/>
      <c r="G989"/>
      <c r="H989"/>
      <c r="I989"/>
      <c r="J989"/>
      <c r="K989"/>
      <c r="L989"/>
      <c r="M989"/>
      <c r="N989"/>
      <c r="O989"/>
      <c r="P989"/>
      <c r="Q989"/>
      <c r="R989"/>
      <c r="S989"/>
      <c r="T989"/>
      <c r="U989"/>
      <c r="V989"/>
      <c r="W989"/>
      <c r="X989"/>
      <c r="Y989"/>
      <c r="Z989"/>
      <c r="AA989"/>
      <c r="AB989"/>
      <c r="AC989"/>
      <c r="AD989"/>
      <c r="AE989"/>
      <c r="AF989"/>
      <c r="AG989"/>
      <c r="AS989"/>
      <c r="AT989"/>
      <c r="BP989"/>
    </row>
    <row r="990" spans="1:68" s="7" customFormat="1">
      <c r="A990"/>
      <c r="B990"/>
      <c r="C990"/>
      <c r="D990"/>
      <c r="E990"/>
      <c r="F990"/>
      <c r="G990"/>
      <c r="H990"/>
      <c r="I990"/>
      <c r="J990"/>
      <c r="K990"/>
      <c r="L990"/>
      <c r="M990"/>
      <c r="N990"/>
      <c r="O990"/>
      <c r="P990"/>
      <c r="Q990"/>
      <c r="R990"/>
      <c r="S990"/>
      <c r="T990"/>
      <c r="U990"/>
      <c r="V990"/>
      <c r="W990"/>
      <c r="X990"/>
      <c r="Y990"/>
      <c r="Z990"/>
      <c r="AA990"/>
      <c r="AB990"/>
      <c r="AC990"/>
      <c r="AD990"/>
      <c r="AE990"/>
      <c r="AF990"/>
      <c r="AG990"/>
      <c r="AS990"/>
      <c r="AT990"/>
      <c r="BP990"/>
    </row>
    <row r="991" spans="1:68" s="7" customFormat="1">
      <c r="A991"/>
      <c r="B991"/>
      <c r="C991"/>
      <c r="D991"/>
      <c r="E991"/>
      <c r="F991"/>
      <c r="G991"/>
      <c r="H991"/>
      <c r="I991"/>
      <c r="J991"/>
      <c r="K991"/>
      <c r="L991"/>
      <c r="M991"/>
      <c r="N991"/>
      <c r="O991"/>
      <c r="P991"/>
      <c r="Q991"/>
      <c r="R991"/>
      <c r="S991"/>
      <c r="T991"/>
      <c r="U991"/>
      <c r="V991"/>
      <c r="W991"/>
      <c r="X991"/>
      <c r="Y991"/>
      <c r="Z991"/>
      <c r="AA991"/>
      <c r="AB991"/>
      <c r="AC991"/>
      <c r="AD991"/>
      <c r="AE991"/>
      <c r="AF991"/>
      <c r="AG991"/>
      <c r="AS991"/>
      <c r="AT991"/>
      <c r="BP991"/>
    </row>
    <row r="992" spans="1:68" s="7" customFormat="1">
      <c r="A992"/>
      <c r="B992"/>
      <c r="C992"/>
      <c r="D992"/>
      <c r="E992"/>
      <c r="F992"/>
      <c r="G992"/>
      <c r="H992"/>
      <c r="I992"/>
      <c r="J992"/>
      <c r="K992"/>
      <c r="L992"/>
      <c r="M992"/>
      <c r="N992"/>
      <c r="O992"/>
      <c r="P992"/>
      <c r="Q992"/>
      <c r="R992"/>
      <c r="S992"/>
      <c r="T992"/>
      <c r="U992"/>
      <c r="V992"/>
      <c r="W992"/>
      <c r="X992"/>
      <c r="Y992"/>
      <c r="Z992"/>
      <c r="AA992"/>
      <c r="AB992"/>
      <c r="AC992"/>
      <c r="AD992"/>
      <c r="AE992"/>
      <c r="AF992"/>
      <c r="AG992"/>
      <c r="AS992"/>
      <c r="AT992"/>
      <c r="BP992"/>
    </row>
    <row r="993" spans="1:68" s="7" customFormat="1">
      <c r="A993"/>
      <c r="B993"/>
      <c r="C993"/>
      <c r="D993"/>
      <c r="E993"/>
      <c r="F993"/>
      <c r="G993"/>
      <c r="H993"/>
      <c r="I993"/>
      <c r="J993"/>
      <c r="K993"/>
      <c r="L993"/>
      <c r="M993"/>
      <c r="N993"/>
      <c r="O993"/>
      <c r="P993"/>
      <c r="Q993"/>
      <c r="R993"/>
      <c r="S993"/>
      <c r="T993"/>
      <c r="U993"/>
      <c r="V993"/>
      <c r="W993"/>
      <c r="X993"/>
      <c r="Y993"/>
      <c r="Z993"/>
      <c r="AA993"/>
      <c r="AB993"/>
      <c r="AC993"/>
      <c r="AD993"/>
      <c r="AE993"/>
      <c r="AF993"/>
      <c r="AG993"/>
      <c r="AS993"/>
      <c r="AT993"/>
      <c r="BP993"/>
    </row>
    <row r="994" spans="1:68" s="7" customFormat="1">
      <c r="A994"/>
      <c r="B994"/>
      <c r="C994"/>
      <c r="D994"/>
      <c r="E994"/>
      <c r="F994"/>
      <c r="G994"/>
      <c r="H994"/>
      <c r="I994"/>
      <c r="J994"/>
      <c r="K994"/>
      <c r="L994"/>
      <c r="M994"/>
      <c r="N994"/>
      <c r="O994"/>
      <c r="P994"/>
      <c r="Q994"/>
      <c r="R994"/>
      <c r="S994"/>
      <c r="T994"/>
      <c r="U994"/>
      <c r="V994"/>
      <c r="W994"/>
      <c r="X994"/>
      <c r="Y994"/>
      <c r="Z994"/>
      <c r="AA994"/>
      <c r="AB994"/>
      <c r="AC994"/>
      <c r="AD994"/>
      <c r="AE994"/>
      <c r="AF994"/>
      <c r="AG994"/>
      <c r="AS994"/>
      <c r="AT994"/>
      <c r="BP994"/>
    </row>
    <row r="995" spans="1:68" s="7" customFormat="1">
      <c r="A995"/>
      <c r="B995"/>
      <c r="C995"/>
      <c r="D995"/>
      <c r="E995"/>
      <c r="F995"/>
      <c r="G995"/>
      <c r="H995"/>
      <c r="I995"/>
      <c r="J995"/>
      <c r="K995"/>
      <c r="L995"/>
      <c r="M995"/>
      <c r="N995"/>
      <c r="O995"/>
      <c r="P995"/>
      <c r="Q995"/>
      <c r="R995"/>
      <c r="S995"/>
      <c r="T995"/>
      <c r="U995"/>
      <c r="V995"/>
      <c r="W995"/>
      <c r="X995"/>
      <c r="Y995"/>
      <c r="Z995"/>
      <c r="AA995"/>
      <c r="AB995"/>
      <c r="AC995"/>
      <c r="AD995"/>
      <c r="AE995"/>
      <c r="AF995"/>
      <c r="AG995"/>
      <c r="AS995"/>
      <c r="AT995"/>
      <c r="BP995"/>
    </row>
    <row r="996" spans="1:68" s="7" customFormat="1">
      <c r="A996"/>
      <c r="B996"/>
      <c r="C996"/>
      <c r="D996"/>
      <c r="E996"/>
      <c r="F996"/>
      <c r="G996"/>
      <c r="H996"/>
      <c r="I996"/>
      <c r="J996"/>
      <c r="K996"/>
      <c r="L996"/>
      <c r="M996"/>
      <c r="N996"/>
      <c r="O996"/>
      <c r="P996"/>
      <c r="Q996"/>
      <c r="R996"/>
      <c r="S996"/>
      <c r="T996"/>
      <c r="U996"/>
      <c r="V996"/>
      <c r="W996"/>
      <c r="X996"/>
      <c r="Y996"/>
      <c r="Z996"/>
      <c r="AA996"/>
      <c r="AB996"/>
      <c r="AC996"/>
      <c r="AD996"/>
      <c r="AE996"/>
      <c r="AF996"/>
      <c r="AG996"/>
      <c r="AS996"/>
      <c r="AT996"/>
      <c r="BP996"/>
    </row>
    <row r="997" spans="1:68" s="7" customFormat="1">
      <c r="A997"/>
      <c r="B997"/>
      <c r="C997"/>
      <c r="D997"/>
      <c r="E997"/>
      <c r="F997"/>
      <c r="G997"/>
      <c r="H997"/>
      <c r="I997"/>
      <c r="J997"/>
      <c r="K997"/>
      <c r="L997"/>
      <c r="M997"/>
      <c r="N997"/>
      <c r="O997"/>
      <c r="P997"/>
      <c r="Q997"/>
      <c r="R997"/>
      <c r="S997"/>
      <c r="T997"/>
      <c r="U997"/>
      <c r="V997"/>
      <c r="W997"/>
      <c r="X997"/>
      <c r="Y997"/>
      <c r="Z997"/>
      <c r="AA997"/>
      <c r="AB997"/>
      <c r="AC997"/>
      <c r="AD997"/>
      <c r="AE997"/>
      <c r="AF997"/>
      <c r="AG997"/>
      <c r="AS997"/>
      <c r="AT997"/>
      <c r="BP997"/>
    </row>
    <row r="998" spans="1:68" s="7" customFormat="1">
      <c r="A998"/>
      <c r="B998"/>
      <c r="C998"/>
      <c r="D998"/>
      <c r="E998"/>
      <c r="F998"/>
      <c r="G998"/>
      <c r="H998"/>
      <c r="I998"/>
      <c r="J998"/>
      <c r="K998"/>
      <c r="L998"/>
      <c r="M998"/>
      <c r="N998"/>
      <c r="O998"/>
      <c r="P998"/>
      <c r="Q998"/>
      <c r="R998"/>
      <c r="S998"/>
      <c r="T998"/>
      <c r="U998"/>
      <c r="V998"/>
      <c r="W998"/>
      <c r="X998"/>
      <c r="Y998"/>
      <c r="Z998"/>
      <c r="AA998"/>
      <c r="AB998"/>
      <c r="AC998"/>
      <c r="AD998"/>
      <c r="AE998"/>
      <c r="AF998"/>
      <c r="AG998"/>
      <c r="AS998"/>
      <c r="AT998"/>
      <c r="BP998"/>
    </row>
    <row r="999" spans="1:68" s="7" customFormat="1">
      <c r="A999"/>
      <c r="B999"/>
      <c r="C999"/>
      <c r="D999"/>
      <c r="E999"/>
      <c r="F999"/>
      <c r="G999"/>
      <c r="H999"/>
      <c r="I999"/>
      <c r="J999"/>
      <c r="K999"/>
      <c r="L999"/>
      <c r="M999"/>
      <c r="N999"/>
      <c r="O999"/>
      <c r="P999"/>
      <c r="Q999"/>
      <c r="R999"/>
      <c r="S999"/>
      <c r="T999"/>
      <c r="U999"/>
      <c r="V999"/>
      <c r="W999"/>
      <c r="X999"/>
      <c r="Y999"/>
      <c r="Z999"/>
      <c r="AA999"/>
      <c r="AB999"/>
      <c r="AC999"/>
      <c r="AD999"/>
      <c r="AE999"/>
      <c r="AF999"/>
      <c r="AG999"/>
      <c r="AS999"/>
      <c r="AT999"/>
      <c r="BP999"/>
    </row>
    <row r="1000" spans="1:68" s="7" customFormat="1">
      <c r="A1000"/>
      <c r="B1000"/>
      <c r="C1000"/>
      <c r="D1000"/>
      <c r="E1000"/>
      <c r="F1000"/>
      <c r="G1000"/>
      <c r="H1000"/>
      <c r="I1000"/>
      <c r="J1000"/>
      <c r="K1000"/>
      <c r="L1000"/>
      <c r="M1000"/>
      <c r="N1000"/>
      <c r="O1000"/>
      <c r="P1000"/>
      <c r="Q1000"/>
      <c r="R1000"/>
      <c r="S1000"/>
      <c r="T1000"/>
      <c r="U1000"/>
      <c r="V1000"/>
      <c r="W1000"/>
      <c r="X1000"/>
      <c r="Y1000"/>
      <c r="Z1000"/>
      <c r="AA1000"/>
      <c r="AB1000"/>
      <c r="AC1000"/>
      <c r="AD1000"/>
      <c r="AE1000"/>
      <c r="AF1000"/>
      <c r="AG1000"/>
      <c r="AS1000"/>
      <c r="AT1000"/>
      <c r="BP1000"/>
    </row>
    <row r="1001" spans="1:68" s="7" customFormat="1">
      <c r="A1001"/>
      <c r="B1001"/>
      <c r="C1001"/>
      <c r="D1001"/>
      <c r="E1001"/>
      <c r="F1001"/>
      <c r="G1001"/>
      <c r="H1001"/>
      <c r="I1001"/>
      <c r="J1001"/>
      <c r="K1001"/>
      <c r="L1001"/>
      <c r="M1001"/>
      <c r="N1001"/>
      <c r="O1001"/>
      <c r="P1001"/>
      <c r="Q1001"/>
      <c r="R1001"/>
      <c r="S1001"/>
      <c r="T1001"/>
      <c r="U1001"/>
      <c r="V1001"/>
      <c r="W1001"/>
      <c r="X1001"/>
      <c r="Y1001"/>
      <c r="Z1001"/>
      <c r="AA1001"/>
      <c r="AB1001"/>
      <c r="AC1001"/>
      <c r="AD1001"/>
      <c r="AE1001"/>
      <c r="AF1001"/>
      <c r="AG1001"/>
      <c r="AS1001"/>
      <c r="AT1001"/>
      <c r="BP1001"/>
    </row>
    <row r="1002" spans="1:68" s="7" customFormat="1">
      <c r="A1002"/>
      <c r="B1002"/>
      <c r="C1002"/>
      <c r="D1002"/>
      <c r="E1002"/>
      <c r="F1002"/>
      <c r="G1002"/>
      <c r="H1002"/>
      <c r="I1002"/>
      <c r="J1002"/>
      <c r="K1002"/>
      <c r="L1002"/>
      <c r="M1002"/>
      <c r="N1002"/>
      <c r="O1002"/>
      <c r="P1002"/>
      <c r="Q1002"/>
      <c r="R1002"/>
      <c r="S1002"/>
      <c r="T1002"/>
      <c r="U1002"/>
      <c r="V1002"/>
      <c r="W1002"/>
      <c r="X1002"/>
      <c r="Y1002"/>
      <c r="Z1002"/>
      <c r="AA1002"/>
      <c r="AB1002"/>
      <c r="AC1002"/>
      <c r="AD1002"/>
      <c r="AE1002"/>
      <c r="AF1002"/>
      <c r="AG1002"/>
      <c r="AS1002"/>
      <c r="AT1002"/>
      <c r="BP1002"/>
    </row>
    <row r="1003" spans="1:68" s="7" customFormat="1">
      <c r="A1003"/>
      <c r="B1003"/>
      <c r="C1003"/>
      <c r="D1003"/>
      <c r="E1003"/>
      <c r="F1003"/>
      <c r="G1003"/>
      <c r="H1003"/>
      <c r="I1003"/>
      <c r="J1003"/>
      <c r="K1003"/>
      <c r="L1003"/>
      <c r="M1003"/>
      <c r="N1003"/>
      <c r="O1003"/>
      <c r="P1003"/>
      <c r="Q1003"/>
      <c r="R1003"/>
      <c r="S1003"/>
      <c r="T1003"/>
      <c r="U1003"/>
      <c r="V1003"/>
      <c r="W1003"/>
      <c r="X1003"/>
      <c r="Y1003"/>
      <c r="Z1003"/>
      <c r="AA1003"/>
      <c r="AB1003"/>
      <c r="AC1003"/>
      <c r="AD1003"/>
      <c r="AE1003"/>
      <c r="AF1003"/>
      <c r="AG1003"/>
      <c r="AS1003"/>
      <c r="AT1003"/>
      <c r="BP1003"/>
    </row>
    <row r="1004" spans="1:68" s="7" customFormat="1">
      <c r="A1004"/>
      <c r="B1004"/>
      <c r="C1004"/>
      <c r="D1004"/>
      <c r="E1004"/>
      <c r="F1004"/>
      <c r="G1004"/>
      <c r="H1004"/>
      <c r="I1004"/>
      <c r="J1004"/>
      <c r="K1004"/>
      <c r="L1004"/>
      <c r="M1004"/>
      <c r="N1004"/>
      <c r="O1004"/>
      <c r="P1004"/>
      <c r="Q1004"/>
      <c r="R1004"/>
      <c r="S1004"/>
      <c r="T1004"/>
      <c r="U1004"/>
      <c r="V1004"/>
      <c r="W1004"/>
      <c r="X1004"/>
      <c r="Y1004"/>
      <c r="Z1004"/>
      <c r="AA1004"/>
      <c r="AB1004"/>
      <c r="AC1004"/>
      <c r="AD1004"/>
      <c r="AE1004"/>
      <c r="AF1004"/>
      <c r="AG1004"/>
      <c r="AS1004"/>
      <c r="AT1004"/>
      <c r="BP1004"/>
    </row>
    <row r="1005" spans="1:68" s="7" customFormat="1">
      <c r="A1005"/>
      <c r="B1005"/>
      <c r="C1005"/>
      <c r="D1005"/>
      <c r="E1005"/>
      <c r="F1005"/>
      <c r="G1005"/>
      <c r="H1005"/>
      <c r="I1005"/>
      <c r="J1005"/>
      <c r="K1005"/>
      <c r="L1005"/>
      <c r="M1005"/>
      <c r="N1005"/>
      <c r="O1005"/>
      <c r="P1005"/>
      <c r="Q1005"/>
      <c r="R1005"/>
      <c r="S1005"/>
      <c r="T1005"/>
      <c r="U1005"/>
      <c r="V1005"/>
      <c r="W1005"/>
      <c r="X1005"/>
      <c r="Y1005"/>
      <c r="Z1005"/>
      <c r="AA1005"/>
      <c r="AB1005"/>
      <c r="AC1005"/>
      <c r="AD1005"/>
      <c r="AE1005"/>
      <c r="AF1005"/>
      <c r="AG1005"/>
      <c r="AS1005"/>
      <c r="AT1005"/>
      <c r="BP1005"/>
    </row>
    <row r="1006" spans="1:68" s="7" customFormat="1">
      <c r="A1006"/>
      <c r="B1006"/>
      <c r="C1006"/>
      <c r="D1006"/>
      <c r="E1006"/>
      <c r="F1006"/>
      <c r="G1006"/>
      <c r="H1006"/>
      <c r="I1006"/>
      <c r="J1006"/>
      <c r="K1006"/>
      <c r="L1006"/>
      <c r="M1006"/>
      <c r="N1006"/>
      <c r="O1006"/>
      <c r="P1006"/>
      <c r="Q1006"/>
      <c r="R1006"/>
      <c r="S1006"/>
      <c r="T1006"/>
      <c r="U1006"/>
      <c r="V1006"/>
      <c r="W1006"/>
      <c r="X1006"/>
      <c r="Y1006"/>
      <c r="Z1006"/>
      <c r="AA1006"/>
      <c r="AB1006"/>
      <c r="AC1006"/>
      <c r="AD1006"/>
      <c r="AE1006"/>
      <c r="AF1006"/>
      <c r="AG1006"/>
      <c r="AS1006"/>
      <c r="AT1006"/>
      <c r="BP1006"/>
    </row>
    <row r="1007" spans="1:68" s="7" customFormat="1">
      <c r="A1007"/>
      <c r="B1007"/>
      <c r="C1007"/>
      <c r="D1007"/>
      <c r="E1007"/>
      <c r="F1007"/>
      <c r="G1007"/>
      <c r="H1007"/>
      <c r="I1007"/>
      <c r="J1007"/>
      <c r="K1007"/>
      <c r="L1007"/>
      <c r="M1007"/>
      <c r="N1007"/>
      <c r="O1007"/>
      <c r="P1007"/>
      <c r="Q1007"/>
      <c r="R1007"/>
      <c r="S1007"/>
      <c r="T1007"/>
      <c r="U1007"/>
      <c r="V1007"/>
      <c r="W1007"/>
      <c r="X1007"/>
      <c r="Y1007"/>
      <c r="Z1007"/>
      <c r="AA1007"/>
      <c r="AB1007"/>
      <c r="AC1007"/>
      <c r="AD1007"/>
      <c r="AE1007"/>
      <c r="AF1007"/>
      <c r="AG1007"/>
      <c r="AS1007"/>
      <c r="AT1007"/>
      <c r="BP1007"/>
    </row>
    <row r="1008" spans="1:68" s="7" customFormat="1">
      <c r="A1008"/>
      <c r="B1008"/>
      <c r="C1008"/>
      <c r="D1008"/>
      <c r="E1008"/>
      <c r="F1008"/>
      <c r="G1008"/>
      <c r="H1008"/>
      <c r="I1008"/>
      <c r="J1008"/>
      <c r="K1008"/>
      <c r="L1008"/>
      <c r="M1008"/>
      <c r="N1008"/>
      <c r="O1008"/>
      <c r="P1008"/>
      <c r="Q1008"/>
      <c r="R1008"/>
      <c r="S1008"/>
      <c r="T1008"/>
      <c r="U1008"/>
      <c r="V1008"/>
      <c r="W1008"/>
      <c r="X1008"/>
      <c r="Y1008"/>
      <c r="Z1008"/>
      <c r="AA1008"/>
      <c r="AB1008"/>
      <c r="AC1008"/>
      <c r="AD1008"/>
      <c r="AE1008"/>
      <c r="AF1008"/>
      <c r="AG1008"/>
      <c r="AS1008"/>
      <c r="AT1008"/>
      <c r="BP1008"/>
    </row>
    <row r="1009" spans="1:68" s="7" customFormat="1">
      <c r="A1009"/>
      <c r="B1009"/>
      <c r="C1009"/>
      <c r="D1009"/>
      <c r="E1009"/>
      <c r="F1009"/>
      <c r="G1009"/>
      <c r="H1009"/>
      <c r="I1009"/>
      <c r="J1009"/>
      <c r="K1009"/>
      <c r="L1009"/>
      <c r="M1009"/>
      <c r="N1009"/>
      <c r="O1009"/>
      <c r="P1009"/>
      <c r="Q1009"/>
      <c r="R1009"/>
      <c r="S1009"/>
      <c r="T1009"/>
      <c r="U1009"/>
      <c r="V1009"/>
      <c r="W1009"/>
      <c r="X1009"/>
      <c r="Y1009"/>
      <c r="Z1009"/>
      <c r="AA1009"/>
      <c r="AB1009"/>
      <c r="AC1009"/>
      <c r="AD1009"/>
      <c r="AE1009"/>
      <c r="AF1009"/>
      <c r="AG1009"/>
      <c r="AS1009"/>
      <c r="AT1009"/>
      <c r="BP1009"/>
    </row>
    <row r="1010" spans="1:68" s="7" customFormat="1">
      <c r="A1010"/>
      <c r="B1010"/>
      <c r="C1010"/>
      <c r="D1010"/>
      <c r="E1010"/>
      <c r="F1010"/>
      <c r="G1010"/>
      <c r="H1010"/>
      <c r="I1010"/>
      <c r="J1010"/>
      <c r="K1010"/>
      <c r="L1010"/>
      <c r="M1010"/>
      <c r="N1010"/>
      <c r="O1010"/>
      <c r="P1010"/>
      <c r="Q1010"/>
      <c r="R1010"/>
      <c r="S1010"/>
      <c r="T1010"/>
      <c r="U1010"/>
      <c r="V1010"/>
      <c r="W1010"/>
      <c r="X1010"/>
      <c r="Y1010"/>
      <c r="Z1010"/>
      <c r="AA1010"/>
      <c r="AB1010"/>
      <c r="AC1010"/>
      <c r="AD1010"/>
      <c r="AE1010"/>
      <c r="AF1010"/>
      <c r="AG1010"/>
      <c r="AS1010"/>
      <c r="AT1010"/>
      <c r="BP1010"/>
    </row>
    <row r="1011" spans="1:68" s="7" customFormat="1">
      <c r="A1011"/>
      <c r="B1011"/>
      <c r="C1011"/>
      <c r="D1011"/>
      <c r="E1011"/>
      <c r="F1011"/>
      <c r="G1011"/>
      <c r="H1011"/>
      <c r="I1011"/>
      <c r="J1011"/>
      <c r="K1011"/>
      <c r="L1011"/>
      <c r="M1011"/>
      <c r="N1011"/>
      <c r="O1011"/>
      <c r="P1011"/>
      <c r="Q1011"/>
      <c r="R1011"/>
      <c r="S1011"/>
      <c r="T1011"/>
      <c r="U1011"/>
      <c r="V1011"/>
      <c r="W1011"/>
      <c r="X1011"/>
      <c r="Y1011"/>
      <c r="Z1011"/>
      <c r="AA1011"/>
      <c r="AB1011"/>
      <c r="AC1011"/>
      <c r="AD1011"/>
      <c r="AE1011"/>
      <c r="AF1011"/>
      <c r="AG1011"/>
      <c r="AS1011"/>
      <c r="AT1011"/>
      <c r="BP1011"/>
    </row>
    <row r="1012" spans="1:68" s="7" customFormat="1">
      <c r="A1012"/>
      <c r="B1012"/>
      <c r="C1012"/>
      <c r="D1012"/>
      <c r="E1012"/>
      <c r="F1012"/>
      <c r="G1012"/>
      <c r="H1012"/>
      <c r="I1012"/>
      <c r="J1012"/>
      <c r="K1012"/>
      <c r="L1012"/>
      <c r="M1012"/>
      <c r="N1012"/>
      <c r="O1012"/>
      <c r="P1012"/>
      <c r="Q1012"/>
      <c r="R1012"/>
      <c r="S1012"/>
      <c r="T1012"/>
      <c r="U1012"/>
      <c r="V1012"/>
      <c r="W1012"/>
      <c r="X1012"/>
      <c r="Y1012"/>
      <c r="Z1012"/>
      <c r="AA1012"/>
      <c r="AB1012"/>
      <c r="AC1012"/>
      <c r="AD1012"/>
      <c r="AE1012"/>
      <c r="AF1012"/>
      <c r="AG1012"/>
      <c r="AS1012"/>
      <c r="AT1012"/>
      <c r="BP1012"/>
    </row>
    <row r="1013" spans="1:68" s="7" customFormat="1">
      <c r="A1013"/>
      <c r="B1013"/>
      <c r="C1013"/>
      <c r="D1013"/>
      <c r="E1013"/>
      <c r="F1013"/>
      <c r="G1013"/>
      <c r="H1013"/>
      <c r="I1013"/>
      <c r="J1013"/>
      <c r="K1013"/>
      <c r="L1013"/>
      <c r="M1013"/>
      <c r="N1013"/>
      <c r="O1013"/>
      <c r="P1013"/>
      <c r="Q1013"/>
      <c r="R1013"/>
      <c r="S1013"/>
      <c r="T1013"/>
      <c r="U1013"/>
      <c r="V1013"/>
      <c r="W1013"/>
      <c r="X1013"/>
      <c r="Y1013"/>
      <c r="Z1013"/>
      <c r="AA1013"/>
      <c r="AB1013"/>
      <c r="AC1013"/>
      <c r="AD1013"/>
      <c r="AE1013"/>
      <c r="AF1013"/>
      <c r="AG1013"/>
      <c r="AS1013"/>
      <c r="AT1013"/>
      <c r="BP1013"/>
    </row>
    <row r="1014" spans="1:68" s="7" customFormat="1">
      <c r="A1014"/>
      <c r="B1014"/>
      <c r="C1014"/>
      <c r="D1014"/>
      <c r="E1014"/>
      <c r="F1014"/>
      <c r="G1014"/>
      <c r="H1014"/>
      <c r="I1014"/>
      <c r="J1014"/>
      <c r="K1014"/>
      <c r="L1014"/>
      <c r="M1014"/>
      <c r="N1014"/>
      <c r="O1014"/>
      <c r="P1014"/>
      <c r="Q1014"/>
      <c r="R1014"/>
      <c r="S1014"/>
      <c r="T1014"/>
      <c r="U1014"/>
      <c r="V1014"/>
      <c r="W1014"/>
      <c r="X1014"/>
      <c r="Y1014"/>
      <c r="Z1014"/>
      <c r="AA1014"/>
      <c r="AB1014"/>
      <c r="AC1014"/>
      <c r="AD1014"/>
      <c r="AE1014"/>
      <c r="AF1014"/>
      <c r="AG1014"/>
      <c r="AS1014"/>
      <c r="AT1014"/>
      <c r="BP1014"/>
    </row>
    <row r="1015" spans="1:68" s="7" customFormat="1">
      <c r="A1015"/>
      <c r="B1015"/>
      <c r="C1015"/>
      <c r="D1015"/>
      <c r="E1015"/>
      <c r="F1015"/>
      <c r="G1015"/>
      <c r="H1015"/>
      <c r="I1015"/>
      <c r="J1015"/>
      <c r="K1015"/>
      <c r="L1015"/>
      <c r="M1015"/>
      <c r="N1015"/>
      <c r="O1015"/>
      <c r="P1015"/>
      <c r="Q1015"/>
      <c r="R1015"/>
      <c r="S1015"/>
      <c r="T1015"/>
      <c r="U1015"/>
      <c r="V1015"/>
      <c r="W1015"/>
      <c r="X1015"/>
      <c r="Y1015"/>
      <c r="Z1015"/>
      <c r="AA1015"/>
      <c r="AB1015"/>
      <c r="AC1015"/>
      <c r="AD1015"/>
      <c r="AE1015"/>
      <c r="AF1015"/>
      <c r="AG1015"/>
      <c r="AS1015"/>
      <c r="AT1015"/>
      <c r="BP1015"/>
    </row>
    <row r="1016" spans="1:68" s="7" customFormat="1">
      <c r="A1016"/>
      <c r="B1016"/>
      <c r="C1016"/>
      <c r="D1016"/>
      <c r="E1016"/>
      <c r="F1016"/>
      <c r="G1016"/>
      <c r="H1016"/>
      <c r="I1016"/>
      <c r="J1016"/>
      <c r="K1016"/>
      <c r="L1016"/>
      <c r="M1016"/>
      <c r="N1016"/>
      <c r="O1016"/>
      <c r="P1016"/>
      <c r="Q1016"/>
      <c r="R1016"/>
      <c r="S1016"/>
      <c r="T1016"/>
      <c r="U1016"/>
      <c r="V1016"/>
      <c r="W1016"/>
      <c r="X1016"/>
      <c r="Y1016"/>
      <c r="Z1016"/>
      <c r="AA1016"/>
      <c r="AB1016"/>
      <c r="AC1016"/>
      <c r="AD1016"/>
      <c r="AE1016"/>
      <c r="AF1016"/>
      <c r="AG1016"/>
      <c r="AS1016"/>
      <c r="AT1016"/>
      <c r="BP1016"/>
    </row>
    <row r="1017" spans="1:68" s="7" customFormat="1">
      <c r="A1017"/>
      <c r="B1017"/>
      <c r="C1017"/>
      <c r="D1017"/>
      <c r="E1017"/>
      <c r="F1017"/>
      <c r="G1017"/>
      <c r="H1017"/>
      <c r="I1017"/>
      <c r="J1017"/>
      <c r="K1017"/>
      <c r="L1017"/>
      <c r="M1017"/>
      <c r="N1017"/>
      <c r="O1017"/>
      <c r="P1017"/>
      <c r="Q1017"/>
      <c r="R1017"/>
      <c r="S1017"/>
      <c r="T1017"/>
      <c r="U1017"/>
      <c r="V1017"/>
      <c r="W1017"/>
      <c r="X1017"/>
      <c r="Y1017"/>
      <c r="Z1017"/>
      <c r="AA1017"/>
      <c r="AB1017"/>
      <c r="AC1017"/>
      <c r="AD1017"/>
      <c r="AE1017"/>
      <c r="AF1017"/>
      <c r="AG1017"/>
      <c r="AS1017"/>
      <c r="AT1017"/>
      <c r="BP1017"/>
    </row>
    <row r="1018" spans="1:68" s="7" customFormat="1">
      <c r="A1018"/>
      <c r="B1018"/>
      <c r="C1018"/>
      <c r="D1018"/>
      <c r="E1018"/>
      <c r="F1018"/>
      <c r="G1018"/>
      <c r="H1018"/>
      <c r="I1018"/>
      <c r="J1018"/>
      <c r="K1018"/>
      <c r="L1018"/>
      <c r="M1018"/>
      <c r="N1018"/>
      <c r="O1018"/>
      <c r="P1018"/>
      <c r="Q1018"/>
      <c r="R1018"/>
      <c r="S1018"/>
      <c r="T1018"/>
      <c r="U1018"/>
      <c r="V1018"/>
      <c r="W1018"/>
      <c r="X1018"/>
      <c r="Y1018"/>
      <c r="Z1018"/>
      <c r="AA1018"/>
      <c r="AB1018"/>
      <c r="AC1018"/>
      <c r="AD1018"/>
      <c r="AE1018"/>
      <c r="AF1018"/>
      <c r="AG1018"/>
      <c r="AS1018"/>
      <c r="AT1018"/>
      <c r="BP1018"/>
    </row>
    <row r="1019" spans="1:68" s="7" customFormat="1">
      <c r="A1019"/>
      <c r="B1019"/>
      <c r="C1019"/>
      <c r="D1019"/>
      <c r="E1019"/>
      <c r="F1019"/>
      <c r="G1019"/>
      <c r="H1019"/>
      <c r="I1019"/>
      <c r="J1019"/>
      <c r="K1019"/>
      <c r="L1019"/>
      <c r="M1019"/>
      <c r="N1019"/>
      <c r="O1019"/>
      <c r="P1019"/>
      <c r="Q1019"/>
      <c r="R1019"/>
      <c r="S1019"/>
      <c r="T1019"/>
      <c r="U1019"/>
      <c r="V1019"/>
      <c r="W1019"/>
      <c r="X1019"/>
      <c r="Y1019"/>
      <c r="Z1019"/>
      <c r="AA1019"/>
      <c r="AB1019"/>
      <c r="AC1019"/>
      <c r="AD1019"/>
      <c r="AE1019"/>
      <c r="AF1019"/>
      <c r="AG1019"/>
      <c r="AS1019"/>
      <c r="AT1019"/>
      <c r="BP1019"/>
    </row>
    <row r="1020" spans="1:68" s="7" customFormat="1">
      <c r="A1020"/>
      <c r="B1020"/>
      <c r="C1020"/>
      <c r="D1020"/>
      <c r="E1020"/>
      <c r="F1020"/>
      <c r="G1020"/>
      <c r="H1020"/>
      <c r="I1020"/>
      <c r="J1020"/>
      <c r="K1020"/>
      <c r="L1020"/>
      <c r="M1020"/>
      <c r="N1020"/>
      <c r="O1020"/>
      <c r="P1020"/>
      <c r="Q1020"/>
      <c r="R1020"/>
      <c r="S1020"/>
      <c r="T1020"/>
      <c r="U1020"/>
      <c r="V1020"/>
      <c r="W1020"/>
      <c r="X1020"/>
      <c r="Y1020"/>
      <c r="Z1020"/>
      <c r="AA1020"/>
      <c r="AB1020"/>
      <c r="AC1020"/>
      <c r="AD1020"/>
      <c r="AE1020"/>
      <c r="AF1020"/>
      <c r="AG1020"/>
      <c r="AS1020"/>
      <c r="AT1020"/>
      <c r="BP1020"/>
    </row>
    <row r="1021" spans="1:68" s="7" customFormat="1">
      <c r="A1021"/>
      <c r="B1021"/>
      <c r="C1021"/>
      <c r="D1021"/>
      <c r="E1021"/>
      <c r="F1021"/>
      <c r="G1021"/>
      <c r="H1021"/>
      <c r="I1021"/>
      <c r="J1021"/>
      <c r="K1021"/>
      <c r="L1021"/>
      <c r="M1021"/>
      <c r="N1021"/>
      <c r="O1021"/>
      <c r="P1021"/>
      <c r="Q1021"/>
      <c r="R1021"/>
      <c r="S1021"/>
      <c r="T1021"/>
      <c r="U1021"/>
      <c r="V1021"/>
      <c r="W1021"/>
      <c r="X1021"/>
      <c r="Y1021"/>
      <c r="Z1021"/>
      <c r="AA1021"/>
      <c r="AB1021"/>
      <c r="AC1021"/>
      <c r="AD1021"/>
      <c r="AE1021"/>
      <c r="AF1021"/>
      <c r="AG1021"/>
      <c r="AS1021"/>
      <c r="AT1021"/>
      <c r="BP1021"/>
    </row>
    <row r="1022" spans="1:68" s="7" customFormat="1">
      <c r="A1022"/>
      <c r="B1022"/>
      <c r="C1022"/>
      <c r="D1022"/>
      <c r="E1022"/>
      <c r="F1022"/>
      <c r="G1022"/>
      <c r="H1022"/>
      <c r="I1022"/>
      <c r="J1022"/>
      <c r="K1022"/>
      <c r="L1022"/>
      <c r="M1022"/>
      <c r="N1022"/>
      <c r="O1022"/>
      <c r="P1022"/>
      <c r="Q1022"/>
      <c r="R1022"/>
      <c r="S1022"/>
      <c r="T1022"/>
      <c r="U1022"/>
      <c r="V1022"/>
      <c r="W1022"/>
      <c r="X1022"/>
      <c r="Y1022"/>
      <c r="Z1022"/>
      <c r="AA1022"/>
      <c r="AB1022"/>
      <c r="AC1022"/>
      <c r="AD1022"/>
      <c r="AE1022"/>
      <c r="AF1022"/>
      <c r="AG1022"/>
      <c r="AS1022"/>
      <c r="AT1022"/>
      <c r="BP1022"/>
    </row>
    <row r="1023" spans="1:68" s="7" customFormat="1">
      <c r="A1023"/>
      <c r="B1023"/>
      <c r="C1023"/>
      <c r="D1023"/>
      <c r="E1023"/>
      <c r="F1023"/>
      <c r="G1023"/>
      <c r="H1023"/>
      <c r="I1023"/>
      <c r="J1023"/>
      <c r="K1023"/>
      <c r="L1023"/>
      <c r="M1023"/>
      <c r="N1023"/>
      <c r="O1023"/>
      <c r="P1023"/>
      <c r="Q1023"/>
      <c r="R1023"/>
      <c r="S1023"/>
      <c r="T1023"/>
      <c r="U1023"/>
      <c r="V1023"/>
      <c r="W1023"/>
      <c r="X1023"/>
      <c r="Y1023"/>
      <c r="Z1023"/>
      <c r="AA1023"/>
      <c r="AB1023"/>
      <c r="AC1023"/>
      <c r="AD1023"/>
      <c r="AE1023"/>
      <c r="AF1023"/>
      <c r="AG1023"/>
      <c r="AS1023"/>
      <c r="AT1023"/>
      <c r="BP1023"/>
    </row>
    <row r="1024" spans="1:68" s="7" customFormat="1">
      <c r="A1024"/>
      <c r="B1024"/>
      <c r="C1024"/>
      <c r="D1024"/>
      <c r="E1024"/>
      <c r="F1024"/>
      <c r="G1024"/>
      <c r="H1024"/>
      <c r="I1024"/>
      <c r="J1024"/>
      <c r="K1024"/>
      <c r="L1024"/>
      <c r="M1024"/>
      <c r="N1024"/>
      <c r="O1024"/>
      <c r="P1024"/>
      <c r="Q1024"/>
      <c r="R1024"/>
      <c r="S1024"/>
      <c r="T1024"/>
      <c r="U1024"/>
      <c r="V1024"/>
      <c r="W1024"/>
      <c r="X1024"/>
      <c r="Y1024"/>
      <c r="Z1024"/>
      <c r="AA1024"/>
      <c r="AB1024"/>
      <c r="AC1024"/>
      <c r="AD1024"/>
      <c r="AE1024"/>
      <c r="AF1024"/>
      <c r="AG1024"/>
      <c r="AS1024"/>
      <c r="AT1024"/>
      <c r="BP1024"/>
    </row>
    <row r="1025" spans="1:68" s="7" customFormat="1">
      <c r="A1025"/>
      <c r="B1025"/>
      <c r="C1025"/>
      <c r="D1025"/>
      <c r="E1025"/>
      <c r="F1025"/>
      <c r="G1025"/>
      <c r="H1025"/>
      <c r="I1025"/>
      <c r="J1025"/>
      <c r="K1025"/>
      <c r="L1025"/>
      <c r="M1025"/>
      <c r="N1025"/>
      <c r="O1025"/>
      <c r="P1025"/>
      <c r="Q1025"/>
      <c r="R1025"/>
      <c r="S1025"/>
      <c r="T1025"/>
      <c r="U1025"/>
      <c r="V1025"/>
      <c r="W1025"/>
      <c r="X1025"/>
      <c r="Y1025"/>
      <c r="Z1025"/>
      <c r="AA1025"/>
      <c r="AB1025"/>
      <c r="AC1025"/>
      <c r="AD1025"/>
      <c r="AE1025"/>
      <c r="AF1025"/>
      <c r="AG1025"/>
      <c r="AS1025"/>
      <c r="AT1025"/>
      <c r="BP1025"/>
    </row>
    <row r="1026" spans="1:68" s="7" customFormat="1">
      <c r="A1026"/>
      <c r="B1026"/>
      <c r="C1026"/>
      <c r="D1026"/>
      <c r="E1026"/>
      <c r="F1026"/>
      <c r="G1026"/>
      <c r="H1026"/>
      <c r="I1026"/>
      <c r="J1026"/>
      <c r="K1026"/>
      <c r="L1026"/>
      <c r="M1026"/>
      <c r="N1026"/>
      <c r="O1026"/>
      <c r="P1026"/>
      <c r="Q1026"/>
      <c r="R1026"/>
      <c r="S1026"/>
      <c r="T1026"/>
      <c r="U1026"/>
      <c r="V1026"/>
      <c r="W1026"/>
      <c r="X1026"/>
      <c r="Y1026"/>
      <c r="Z1026"/>
      <c r="AA1026"/>
      <c r="AB1026"/>
      <c r="AC1026"/>
      <c r="AD1026"/>
      <c r="AE1026"/>
      <c r="AF1026"/>
      <c r="AG1026"/>
      <c r="AS1026"/>
      <c r="AT1026"/>
      <c r="BP1026"/>
    </row>
    <row r="1027" spans="1:68" s="7" customFormat="1">
      <c r="A1027"/>
      <c r="B1027"/>
      <c r="C1027"/>
      <c r="D1027"/>
      <c r="E1027"/>
      <c r="F1027"/>
      <c r="G1027"/>
      <c r="H1027"/>
      <c r="I1027"/>
      <c r="J1027"/>
      <c r="K1027"/>
      <c r="L1027"/>
      <c r="M1027"/>
      <c r="N1027"/>
      <c r="O1027"/>
      <c r="P1027"/>
      <c r="Q1027"/>
      <c r="R1027"/>
      <c r="S1027"/>
      <c r="T1027"/>
      <c r="U1027"/>
      <c r="V1027"/>
      <c r="W1027"/>
      <c r="X1027"/>
      <c r="Y1027"/>
      <c r="Z1027"/>
      <c r="AA1027"/>
      <c r="AB1027"/>
      <c r="AC1027"/>
      <c r="AD1027"/>
      <c r="AE1027"/>
      <c r="AF1027"/>
      <c r="AG1027"/>
      <c r="AS1027"/>
      <c r="AT1027"/>
      <c r="BP1027"/>
    </row>
    <row r="1028" spans="1:68" s="7" customFormat="1">
      <c r="A1028"/>
      <c r="B1028"/>
      <c r="C1028"/>
      <c r="D1028"/>
      <c r="E1028"/>
      <c r="F1028"/>
      <c r="G1028"/>
      <c r="H1028"/>
      <c r="I1028"/>
      <c r="J1028"/>
      <c r="K1028"/>
      <c r="L1028"/>
      <c r="M1028"/>
      <c r="N1028"/>
      <c r="O1028"/>
      <c r="P1028"/>
      <c r="Q1028"/>
      <c r="R1028"/>
      <c r="S1028"/>
      <c r="T1028"/>
      <c r="U1028"/>
      <c r="V1028"/>
      <c r="W1028"/>
      <c r="X1028"/>
      <c r="Y1028"/>
      <c r="Z1028"/>
      <c r="AA1028"/>
      <c r="AB1028"/>
      <c r="AC1028"/>
      <c r="AD1028"/>
      <c r="AE1028"/>
      <c r="AF1028"/>
      <c r="AG1028"/>
      <c r="AS1028"/>
      <c r="AT1028"/>
      <c r="BP1028"/>
    </row>
    <row r="1029" spans="1:68" s="7" customFormat="1">
      <c r="A1029"/>
      <c r="B1029"/>
      <c r="C1029"/>
      <c r="D1029"/>
      <c r="E1029"/>
      <c r="F1029"/>
      <c r="G1029"/>
      <c r="H1029"/>
      <c r="I1029"/>
      <c r="J1029"/>
      <c r="K1029"/>
      <c r="L1029"/>
      <c r="M1029"/>
      <c r="N1029"/>
      <c r="O1029"/>
      <c r="P1029"/>
      <c r="Q1029"/>
      <c r="R1029"/>
      <c r="S1029"/>
      <c r="T1029"/>
      <c r="U1029"/>
      <c r="V1029"/>
      <c r="W1029"/>
      <c r="X1029"/>
      <c r="Y1029"/>
      <c r="Z1029"/>
      <c r="AA1029"/>
      <c r="AB1029"/>
      <c r="AC1029"/>
      <c r="AD1029"/>
      <c r="AE1029"/>
      <c r="AF1029"/>
      <c r="AG1029"/>
      <c r="AS1029"/>
      <c r="AT1029"/>
      <c r="BP1029"/>
    </row>
    <row r="1030" spans="1:68" s="7" customFormat="1">
      <c r="A1030"/>
      <c r="B1030"/>
      <c r="C1030"/>
      <c r="D1030"/>
      <c r="E1030"/>
      <c r="F1030"/>
      <c r="G1030"/>
      <c r="H1030"/>
      <c r="I1030"/>
      <c r="J1030"/>
      <c r="K1030"/>
      <c r="L1030"/>
      <c r="M1030"/>
      <c r="N1030"/>
      <c r="O1030"/>
      <c r="P1030"/>
      <c r="Q1030"/>
      <c r="R1030"/>
      <c r="S1030"/>
      <c r="T1030"/>
      <c r="U1030"/>
      <c r="V1030"/>
      <c r="W1030"/>
      <c r="X1030"/>
      <c r="Y1030"/>
      <c r="Z1030"/>
      <c r="AA1030"/>
      <c r="AB1030"/>
      <c r="AC1030"/>
      <c r="AD1030"/>
      <c r="AE1030"/>
      <c r="AF1030"/>
      <c r="AG1030"/>
      <c r="AS1030"/>
      <c r="AT1030"/>
      <c r="BP1030"/>
    </row>
    <row r="1031" spans="1:68" s="7" customFormat="1">
      <c r="A1031"/>
      <c r="B1031"/>
      <c r="C1031"/>
      <c r="D1031"/>
      <c r="E1031"/>
      <c r="F1031"/>
      <c r="G1031"/>
      <c r="H1031"/>
      <c r="I1031"/>
      <c r="J1031"/>
      <c r="K1031"/>
      <c r="L1031"/>
      <c r="M1031"/>
      <c r="N1031"/>
      <c r="O1031"/>
      <c r="P1031"/>
      <c r="Q1031"/>
      <c r="R1031"/>
      <c r="S1031"/>
      <c r="T1031"/>
      <c r="U1031"/>
      <c r="V1031"/>
      <c r="W1031"/>
      <c r="X1031"/>
      <c r="Y1031"/>
      <c r="Z1031"/>
      <c r="AA1031"/>
      <c r="AB1031"/>
      <c r="AC1031"/>
      <c r="AD1031"/>
      <c r="AE1031"/>
      <c r="AF1031"/>
      <c r="AG1031"/>
      <c r="AS1031"/>
      <c r="AT1031"/>
      <c r="BP1031"/>
    </row>
    <row r="1032" spans="1:68" s="7" customFormat="1">
      <c r="A1032"/>
      <c r="B1032"/>
      <c r="C1032"/>
      <c r="D1032"/>
      <c r="E1032"/>
      <c r="F1032"/>
      <c r="G1032"/>
      <c r="H1032"/>
      <c r="I1032"/>
      <c r="J1032"/>
      <c r="K1032"/>
      <c r="L1032"/>
      <c r="M1032"/>
      <c r="N1032"/>
      <c r="O1032"/>
      <c r="P1032"/>
      <c r="Q1032"/>
      <c r="R1032"/>
      <c r="S1032"/>
      <c r="T1032"/>
      <c r="U1032"/>
      <c r="V1032"/>
      <c r="W1032"/>
      <c r="X1032"/>
      <c r="Y1032"/>
      <c r="Z1032"/>
      <c r="AA1032"/>
      <c r="AB1032"/>
      <c r="AC1032"/>
      <c r="AD1032"/>
      <c r="AE1032"/>
      <c r="AF1032"/>
      <c r="AG1032"/>
      <c r="AS1032"/>
      <c r="AT1032"/>
      <c r="BP1032"/>
    </row>
    <row r="1033" spans="1:68" s="7" customFormat="1">
      <c r="A1033"/>
      <c r="B1033"/>
      <c r="C1033"/>
      <c r="D1033"/>
      <c r="E1033"/>
      <c r="F1033"/>
      <c r="G1033"/>
      <c r="H1033"/>
      <c r="I1033"/>
      <c r="J1033"/>
      <c r="K1033"/>
      <c r="L1033"/>
      <c r="M1033"/>
      <c r="N1033"/>
      <c r="O1033"/>
      <c r="P1033"/>
      <c r="Q1033"/>
      <c r="R1033"/>
      <c r="S1033"/>
      <c r="T1033"/>
      <c r="U1033"/>
      <c r="V1033"/>
      <c r="W1033"/>
      <c r="X1033"/>
      <c r="Y1033"/>
      <c r="Z1033"/>
      <c r="AA1033"/>
      <c r="AB1033"/>
      <c r="AC1033"/>
      <c r="AD1033"/>
      <c r="AE1033"/>
      <c r="AF1033"/>
      <c r="AG1033"/>
      <c r="AS1033"/>
      <c r="AT1033"/>
      <c r="BP1033"/>
    </row>
    <row r="1034" spans="1:68" s="7" customFormat="1">
      <c r="A1034"/>
      <c r="B1034"/>
      <c r="C1034"/>
      <c r="D1034"/>
      <c r="E1034"/>
      <c r="F1034"/>
      <c r="G1034"/>
      <c r="H1034"/>
      <c r="I1034"/>
      <c r="J1034"/>
      <c r="K1034"/>
      <c r="L1034"/>
      <c r="M1034"/>
      <c r="N1034"/>
      <c r="O1034"/>
      <c r="P1034"/>
      <c r="Q1034"/>
      <c r="R1034"/>
      <c r="S1034"/>
      <c r="T1034"/>
      <c r="U1034"/>
      <c r="V1034"/>
      <c r="W1034"/>
      <c r="X1034"/>
      <c r="Y1034"/>
      <c r="Z1034"/>
      <c r="AA1034"/>
      <c r="AB1034"/>
      <c r="AC1034"/>
      <c r="AD1034"/>
      <c r="AE1034"/>
      <c r="AF1034"/>
      <c r="AG1034"/>
      <c r="AS1034"/>
      <c r="AT1034"/>
      <c r="BP1034"/>
    </row>
    <row r="1035" spans="1:68" s="7" customFormat="1">
      <c r="A1035"/>
      <c r="B1035"/>
      <c r="C1035"/>
      <c r="D1035"/>
      <c r="E1035"/>
      <c r="F1035"/>
      <c r="G1035"/>
      <c r="H1035"/>
      <c r="I1035"/>
      <c r="J1035"/>
      <c r="K1035"/>
      <c r="L1035"/>
      <c r="M1035"/>
      <c r="N1035"/>
      <c r="O1035"/>
      <c r="P1035"/>
      <c r="Q1035"/>
      <c r="R1035"/>
      <c r="S1035"/>
      <c r="T1035"/>
      <c r="U1035"/>
      <c r="V1035"/>
      <c r="W1035"/>
      <c r="X1035"/>
      <c r="Y1035"/>
      <c r="Z1035"/>
      <c r="AA1035"/>
      <c r="AB1035"/>
      <c r="AC1035"/>
      <c r="AD1035"/>
      <c r="AE1035"/>
      <c r="AF1035"/>
      <c r="AG1035"/>
      <c r="AS1035"/>
      <c r="AT1035"/>
      <c r="BP1035"/>
    </row>
    <row r="1036" spans="1:68" s="7" customFormat="1">
      <c r="A1036"/>
      <c r="B1036"/>
      <c r="C1036"/>
      <c r="D1036"/>
      <c r="E1036"/>
      <c r="F1036"/>
      <c r="G1036"/>
      <c r="H1036"/>
      <c r="I1036"/>
      <c r="J1036"/>
      <c r="K1036"/>
      <c r="L1036"/>
      <c r="M1036"/>
      <c r="N1036"/>
      <c r="O1036"/>
      <c r="P1036"/>
      <c r="Q1036"/>
      <c r="R1036"/>
      <c r="S1036"/>
      <c r="T1036"/>
      <c r="U1036"/>
      <c r="V1036"/>
      <c r="W1036"/>
      <c r="X1036"/>
      <c r="Y1036"/>
      <c r="Z1036"/>
      <c r="AA1036"/>
      <c r="AB1036"/>
      <c r="AC1036"/>
      <c r="AD1036"/>
      <c r="AE1036"/>
      <c r="AF1036"/>
      <c r="AG1036"/>
      <c r="AS1036"/>
      <c r="AT1036"/>
      <c r="BP1036"/>
    </row>
    <row r="1037" spans="1:68" s="7" customFormat="1">
      <c r="A1037"/>
      <c r="B1037"/>
      <c r="C1037"/>
      <c r="D1037"/>
      <c r="E1037"/>
      <c r="F1037"/>
      <c r="G1037"/>
      <c r="H1037"/>
      <c r="I1037"/>
      <c r="J1037"/>
      <c r="K1037"/>
      <c r="L1037"/>
      <c r="M1037"/>
      <c r="N1037"/>
      <c r="O1037"/>
      <c r="P1037"/>
      <c r="Q1037"/>
      <c r="R1037"/>
      <c r="S1037"/>
      <c r="T1037"/>
      <c r="U1037"/>
      <c r="V1037"/>
      <c r="W1037"/>
      <c r="X1037"/>
      <c r="Y1037"/>
      <c r="Z1037"/>
      <c r="AA1037"/>
      <c r="AB1037"/>
      <c r="AC1037"/>
      <c r="AD1037"/>
      <c r="AE1037"/>
      <c r="AF1037"/>
      <c r="AG1037"/>
      <c r="AS1037"/>
      <c r="AT1037"/>
      <c r="BP1037"/>
    </row>
    <row r="1038" spans="1:68" s="7" customFormat="1">
      <c r="A1038"/>
      <c r="B1038"/>
      <c r="C1038"/>
      <c r="D1038"/>
      <c r="E1038"/>
      <c r="F1038"/>
      <c r="G1038"/>
      <c r="H1038"/>
      <c r="I1038"/>
      <c r="J1038"/>
      <c r="K1038"/>
      <c r="L1038"/>
      <c r="M1038"/>
      <c r="N1038"/>
      <c r="O1038"/>
      <c r="P1038"/>
      <c r="Q1038"/>
      <c r="R1038"/>
      <c r="S1038"/>
      <c r="T1038"/>
      <c r="U1038"/>
      <c r="V1038"/>
      <c r="W1038"/>
      <c r="X1038"/>
      <c r="Y1038"/>
      <c r="Z1038"/>
      <c r="AA1038"/>
      <c r="AB1038"/>
      <c r="AC1038"/>
      <c r="AD1038"/>
      <c r="AE1038"/>
      <c r="AF1038"/>
      <c r="AG1038"/>
      <c r="AS1038"/>
      <c r="AT1038"/>
      <c r="BP1038"/>
    </row>
    <row r="1039" spans="1:68" s="7" customFormat="1">
      <c r="A1039"/>
      <c r="B1039"/>
      <c r="C1039"/>
      <c r="D1039"/>
      <c r="E1039"/>
      <c r="F1039"/>
      <c r="G1039"/>
      <c r="H1039"/>
      <c r="I1039"/>
      <c r="J1039"/>
      <c r="K1039"/>
      <c r="L1039"/>
      <c r="M1039"/>
      <c r="N1039"/>
      <c r="O1039"/>
      <c r="P1039"/>
      <c r="Q1039"/>
      <c r="R1039"/>
      <c r="S1039"/>
      <c r="T1039"/>
      <c r="U1039"/>
      <c r="V1039"/>
      <c r="W1039"/>
      <c r="X1039"/>
      <c r="Y1039"/>
      <c r="Z1039"/>
      <c r="AA1039"/>
      <c r="AB1039"/>
      <c r="AC1039"/>
      <c r="AD1039"/>
      <c r="AE1039"/>
      <c r="AF1039"/>
      <c r="AG1039"/>
      <c r="AS1039"/>
      <c r="AT1039"/>
      <c r="BP1039"/>
    </row>
    <row r="1040" spans="1:68" s="7" customFormat="1">
      <c r="A1040"/>
      <c r="B1040"/>
      <c r="C1040"/>
      <c r="D1040"/>
      <c r="E1040"/>
      <c r="F1040"/>
      <c r="G1040"/>
      <c r="H1040"/>
      <c r="I1040"/>
      <c r="J1040"/>
      <c r="K1040"/>
      <c r="L1040"/>
      <c r="M1040"/>
      <c r="N1040"/>
      <c r="O1040"/>
      <c r="P1040"/>
      <c r="Q1040"/>
      <c r="R1040"/>
      <c r="S1040"/>
      <c r="T1040"/>
      <c r="U1040"/>
      <c r="V1040"/>
      <c r="W1040"/>
      <c r="X1040"/>
      <c r="Y1040"/>
      <c r="Z1040"/>
      <c r="AA1040"/>
      <c r="AB1040"/>
      <c r="AC1040"/>
      <c r="AD1040"/>
      <c r="AE1040"/>
      <c r="AF1040"/>
      <c r="AG1040"/>
      <c r="AS1040"/>
      <c r="AT1040"/>
      <c r="BP1040"/>
    </row>
    <row r="1041" spans="1:68" s="7" customFormat="1">
      <c r="A1041"/>
      <c r="B1041"/>
      <c r="C1041"/>
      <c r="D1041"/>
      <c r="E1041"/>
      <c r="F1041"/>
      <c r="G1041"/>
      <c r="H1041"/>
      <c r="I1041"/>
      <c r="J1041"/>
      <c r="K1041"/>
      <c r="L1041"/>
      <c r="M1041"/>
      <c r="N1041"/>
      <c r="O1041"/>
      <c r="P1041"/>
      <c r="Q1041"/>
      <c r="R1041"/>
      <c r="S1041"/>
      <c r="T1041"/>
      <c r="U1041"/>
      <c r="V1041"/>
      <c r="W1041"/>
      <c r="X1041"/>
      <c r="Y1041"/>
      <c r="Z1041"/>
      <c r="AA1041"/>
      <c r="AB1041"/>
      <c r="AC1041"/>
      <c r="AD1041"/>
      <c r="AE1041"/>
      <c r="AF1041"/>
      <c r="AG1041"/>
      <c r="AS1041"/>
      <c r="AT1041"/>
      <c r="BP1041"/>
    </row>
    <row r="1042" spans="1:68" s="7" customFormat="1">
      <c r="A1042"/>
      <c r="B1042"/>
      <c r="C1042"/>
      <c r="D1042"/>
      <c r="E1042"/>
      <c r="F1042"/>
      <c r="G1042"/>
      <c r="H1042"/>
      <c r="I1042"/>
      <c r="J1042"/>
      <c r="K1042"/>
      <c r="L1042"/>
      <c r="M1042"/>
      <c r="N1042"/>
      <c r="O1042"/>
      <c r="P1042"/>
      <c r="Q1042"/>
      <c r="R1042"/>
      <c r="S1042"/>
      <c r="T1042"/>
      <c r="U1042"/>
      <c r="V1042"/>
      <c r="W1042"/>
      <c r="X1042"/>
      <c r="Y1042"/>
      <c r="Z1042"/>
      <c r="AA1042"/>
      <c r="AB1042"/>
      <c r="AC1042"/>
      <c r="AD1042"/>
      <c r="AE1042"/>
      <c r="AF1042"/>
      <c r="AG1042"/>
      <c r="AS1042"/>
      <c r="AT1042"/>
      <c r="BP1042"/>
    </row>
    <row r="1043" spans="1:68" s="7" customFormat="1">
      <c r="A1043"/>
      <c r="B1043"/>
      <c r="C1043"/>
      <c r="D1043"/>
      <c r="E1043"/>
      <c r="F1043"/>
      <c r="G1043"/>
      <c r="H1043"/>
      <c r="I1043"/>
      <c r="J1043"/>
      <c r="K1043"/>
      <c r="L1043"/>
      <c r="M1043"/>
      <c r="N1043"/>
      <c r="O1043"/>
      <c r="P1043"/>
      <c r="Q1043"/>
      <c r="R1043"/>
      <c r="S1043"/>
      <c r="T1043"/>
      <c r="U1043"/>
      <c r="V1043"/>
      <c r="W1043"/>
      <c r="X1043"/>
      <c r="Y1043"/>
      <c r="Z1043"/>
      <c r="AA1043"/>
      <c r="AB1043"/>
      <c r="AC1043"/>
      <c r="AD1043"/>
      <c r="AE1043"/>
      <c r="AF1043"/>
      <c r="AG1043"/>
      <c r="AS1043"/>
      <c r="AT1043"/>
      <c r="BP1043"/>
    </row>
    <row r="1044" spans="1:68" s="7" customFormat="1">
      <c r="A1044"/>
      <c r="B1044"/>
      <c r="C1044"/>
      <c r="D1044"/>
      <c r="E1044"/>
      <c r="F1044"/>
      <c r="G1044"/>
      <c r="H1044"/>
      <c r="I1044"/>
      <c r="J1044"/>
      <c r="K1044"/>
      <c r="L1044"/>
      <c r="M1044"/>
      <c r="N1044"/>
      <c r="O1044"/>
      <c r="P1044"/>
      <c r="Q1044"/>
      <c r="R1044"/>
      <c r="S1044"/>
      <c r="T1044"/>
      <c r="U1044"/>
      <c r="V1044"/>
      <c r="W1044"/>
      <c r="X1044"/>
      <c r="Y1044"/>
      <c r="Z1044"/>
      <c r="AA1044"/>
      <c r="AB1044"/>
      <c r="AC1044"/>
      <c r="AD1044"/>
      <c r="AE1044"/>
      <c r="AF1044"/>
      <c r="AG1044"/>
      <c r="AS1044"/>
      <c r="AT1044"/>
      <c r="BP1044"/>
    </row>
    <row r="1045" spans="1:68" s="7" customFormat="1">
      <c r="A1045"/>
      <c r="B1045"/>
      <c r="C1045"/>
      <c r="D1045"/>
      <c r="E1045"/>
      <c r="F1045"/>
      <c r="G1045"/>
      <c r="H1045"/>
      <c r="I1045"/>
      <c r="J1045"/>
      <c r="K1045"/>
      <c r="L1045"/>
      <c r="M1045"/>
      <c r="N1045"/>
      <c r="O1045"/>
      <c r="P1045"/>
      <c r="Q1045"/>
      <c r="R1045"/>
      <c r="S1045"/>
      <c r="T1045"/>
      <c r="U1045"/>
      <c r="V1045"/>
      <c r="W1045"/>
      <c r="X1045"/>
      <c r="Y1045"/>
      <c r="Z1045"/>
      <c r="AA1045"/>
      <c r="AB1045"/>
      <c r="AC1045"/>
      <c r="AD1045"/>
      <c r="AE1045"/>
      <c r="AF1045"/>
      <c r="AG1045"/>
      <c r="AS1045"/>
      <c r="AT1045"/>
      <c r="BP1045"/>
    </row>
    <row r="1046" spans="1:68" s="7" customFormat="1">
      <c r="A1046"/>
      <c r="B1046"/>
      <c r="C1046"/>
      <c r="D1046"/>
      <c r="E1046"/>
      <c r="F1046"/>
      <c r="G1046"/>
      <c r="H1046"/>
      <c r="I1046"/>
      <c r="J1046"/>
      <c r="K1046"/>
      <c r="L1046"/>
      <c r="M1046"/>
      <c r="N1046"/>
      <c r="O1046"/>
      <c r="P1046"/>
      <c r="Q1046"/>
      <c r="R1046"/>
      <c r="S1046"/>
      <c r="T1046"/>
      <c r="U1046"/>
      <c r="V1046"/>
      <c r="W1046"/>
      <c r="X1046"/>
      <c r="Y1046"/>
      <c r="Z1046"/>
      <c r="AA1046"/>
      <c r="AB1046"/>
      <c r="AC1046"/>
      <c r="AD1046"/>
      <c r="AE1046"/>
      <c r="AF1046"/>
      <c r="AG1046"/>
      <c r="AS1046"/>
      <c r="AT1046"/>
      <c r="BP1046"/>
    </row>
    <row r="1047" spans="1:68" s="7" customFormat="1">
      <c r="A1047"/>
      <c r="B1047"/>
      <c r="C1047"/>
      <c r="D1047"/>
      <c r="E1047"/>
      <c r="F1047"/>
      <c r="G1047"/>
      <c r="H1047"/>
      <c r="I1047"/>
      <c r="J1047"/>
      <c r="K1047"/>
      <c r="L1047"/>
      <c r="M1047"/>
      <c r="N1047"/>
      <c r="O1047"/>
      <c r="P1047"/>
      <c r="Q1047"/>
      <c r="R1047"/>
      <c r="S1047"/>
      <c r="T1047"/>
      <c r="U1047"/>
      <c r="V1047"/>
      <c r="W1047"/>
      <c r="X1047"/>
      <c r="Y1047"/>
      <c r="Z1047"/>
      <c r="AA1047"/>
      <c r="AB1047"/>
      <c r="AC1047"/>
      <c r="AD1047"/>
      <c r="AE1047"/>
      <c r="AF1047"/>
      <c r="AG1047"/>
      <c r="AS1047"/>
      <c r="AT1047"/>
      <c r="BP1047"/>
    </row>
    <row r="1048" spans="1:68" s="7" customFormat="1">
      <c r="A1048"/>
      <c r="B1048"/>
      <c r="C1048"/>
      <c r="D1048"/>
      <c r="E1048"/>
      <c r="F1048"/>
      <c r="G1048"/>
      <c r="H1048"/>
      <c r="I1048"/>
      <c r="J1048"/>
      <c r="K1048"/>
      <c r="L1048"/>
      <c r="M1048"/>
      <c r="N1048"/>
      <c r="O1048"/>
      <c r="P1048"/>
      <c r="Q1048"/>
      <c r="R1048"/>
      <c r="S1048"/>
      <c r="T1048"/>
      <c r="U1048"/>
      <c r="V1048"/>
      <c r="W1048"/>
      <c r="X1048"/>
      <c r="Y1048"/>
      <c r="Z1048"/>
      <c r="AA1048"/>
      <c r="AB1048"/>
      <c r="AC1048"/>
      <c r="AD1048"/>
      <c r="AE1048"/>
      <c r="AF1048"/>
      <c r="AG1048"/>
      <c r="AS1048"/>
      <c r="AT1048"/>
      <c r="BP1048"/>
    </row>
    <row r="1049" spans="1:68" s="7" customFormat="1">
      <c r="A1049"/>
      <c r="B1049"/>
      <c r="C1049"/>
      <c r="D1049"/>
      <c r="E1049"/>
      <c r="F1049"/>
      <c r="G1049"/>
      <c r="H1049"/>
      <c r="I1049"/>
      <c r="J1049"/>
      <c r="K1049"/>
      <c r="L1049"/>
      <c r="M1049"/>
      <c r="N1049"/>
      <c r="O1049"/>
      <c r="P1049"/>
      <c r="Q1049"/>
      <c r="R1049"/>
      <c r="S1049"/>
      <c r="T1049"/>
      <c r="U1049"/>
      <c r="V1049"/>
      <c r="W1049"/>
      <c r="X1049"/>
      <c r="Y1049"/>
      <c r="Z1049"/>
      <c r="AA1049"/>
      <c r="AB1049"/>
      <c r="AC1049"/>
      <c r="AD1049"/>
      <c r="AE1049"/>
      <c r="AF1049"/>
      <c r="AG1049"/>
      <c r="AS1049"/>
      <c r="AT1049"/>
      <c r="BP1049"/>
    </row>
    <row r="1050" spans="1:68" s="7" customFormat="1">
      <c r="A1050"/>
      <c r="B1050"/>
      <c r="C1050"/>
      <c r="D1050"/>
      <c r="E1050"/>
      <c r="F1050"/>
      <c r="G1050"/>
      <c r="H1050"/>
      <c r="I1050"/>
      <c r="J1050"/>
      <c r="K1050"/>
      <c r="L1050"/>
      <c r="M1050"/>
      <c r="N1050"/>
      <c r="O1050"/>
      <c r="P1050"/>
      <c r="Q1050"/>
      <c r="R1050"/>
      <c r="S1050"/>
      <c r="T1050"/>
      <c r="U1050"/>
      <c r="V1050"/>
      <c r="W1050"/>
      <c r="X1050"/>
      <c r="Y1050"/>
      <c r="Z1050"/>
      <c r="AA1050"/>
      <c r="AB1050"/>
      <c r="AC1050"/>
      <c r="AD1050"/>
      <c r="AE1050"/>
      <c r="AF1050"/>
      <c r="AG1050"/>
      <c r="AS1050"/>
      <c r="AT1050"/>
      <c r="BP1050"/>
    </row>
    <row r="1051" spans="1:68" s="7" customFormat="1">
      <c r="A1051"/>
      <c r="B1051"/>
      <c r="C1051"/>
      <c r="D1051"/>
      <c r="E1051"/>
      <c r="F1051"/>
      <c r="G1051"/>
      <c r="H1051"/>
      <c r="I1051"/>
      <c r="J1051"/>
      <c r="K1051"/>
      <c r="L1051"/>
      <c r="M1051"/>
      <c r="N1051"/>
      <c r="O1051"/>
      <c r="P1051"/>
      <c r="Q1051"/>
      <c r="R1051"/>
      <c r="S1051"/>
      <c r="T1051"/>
      <c r="U1051"/>
      <c r="V1051"/>
      <c r="W1051"/>
      <c r="X1051"/>
      <c r="Y1051"/>
      <c r="Z1051"/>
      <c r="AA1051"/>
      <c r="AB1051"/>
      <c r="AC1051"/>
      <c r="AD1051"/>
      <c r="AE1051"/>
      <c r="AF1051"/>
      <c r="AG1051"/>
      <c r="AS1051"/>
      <c r="AT1051"/>
      <c r="BP1051"/>
    </row>
    <row r="1052" spans="1:68" s="7" customFormat="1">
      <c r="A1052"/>
      <c r="B1052"/>
      <c r="C1052"/>
      <c r="D1052"/>
      <c r="E1052"/>
      <c r="F1052"/>
      <c r="G1052"/>
      <c r="H1052"/>
      <c r="I1052"/>
      <c r="J1052"/>
      <c r="K1052"/>
      <c r="L1052"/>
      <c r="M1052"/>
      <c r="N1052"/>
      <c r="O1052"/>
      <c r="P1052"/>
      <c r="Q1052"/>
      <c r="R1052"/>
      <c r="S1052"/>
      <c r="T1052"/>
      <c r="U1052"/>
      <c r="V1052"/>
      <c r="W1052"/>
      <c r="X1052"/>
      <c r="Y1052"/>
      <c r="Z1052"/>
      <c r="AA1052"/>
      <c r="AB1052"/>
      <c r="AC1052"/>
      <c r="AD1052"/>
      <c r="AE1052"/>
      <c r="AF1052"/>
      <c r="AG1052"/>
      <c r="AS1052"/>
      <c r="AT1052"/>
      <c r="BP1052"/>
    </row>
    <row r="1053" spans="1:68" s="7" customFormat="1">
      <c r="A1053"/>
      <c r="B1053"/>
      <c r="C1053"/>
      <c r="D1053"/>
      <c r="E1053"/>
      <c r="F1053"/>
      <c r="G1053"/>
      <c r="H1053"/>
      <c r="I1053"/>
      <c r="J1053"/>
      <c r="K1053"/>
      <c r="L1053"/>
      <c r="M1053"/>
      <c r="N1053"/>
      <c r="O1053"/>
      <c r="P1053"/>
      <c r="Q1053"/>
      <c r="R1053"/>
      <c r="S1053"/>
      <c r="T1053"/>
      <c r="U1053"/>
      <c r="V1053"/>
      <c r="W1053"/>
      <c r="X1053"/>
      <c r="Y1053"/>
      <c r="Z1053"/>
      <c r="AA1053"/>
      <c r="AB1053"/>
      <c r="AC1053"/>
      <c r="AD1053"/>
      <c r="AE1053"/>
      <c r="AF1053"/>
      <c r="AG1053"/>
      <c r="AS1053"/>
      <c r="AT1053"/>
      <c r="BP1053"/>
    </row>
    <row r="1054" spans="1:68" s="7" customFormat="1">
      <c r="A1054"/>
      <c r="B1054"/>
      <c r="C1054"/>
      <c r="D1054"/>
      <c r="E1054"/>
      <c r="F1054"/>
      <c r="G1054"/>
      <c r="H1054"/>
      <c r="I1054"/>
      <c r="J1054"/>
      <c r="K1054"/>
      <c r="L1054"/>
      <c r="M1054"/>
      <c r="N1054"/>
      <c r="O1054"/>
      <c r="P1054"/>
      <c r="Q1054"/>
      <c r="R1054"/>
      <c r="S1054"/>
      <c r="T1054"/>
      <c r="U1054"/>
      <c r="V1054"/>
      <c r="W1054"/>
      <c r="X1054"/>
      <c r="Y1054"/>
      <c r="Z1054"/>
      <c r="AA1054"/>
      <c r="AB1054"/>
      <c r="AC1054"/>
      <c r="AD1054"/>
      <c r="AE1054"/>
      <c r="AF1054"/>
      <c r="AG1054"/>
      <c r="AS1054"/>
      <c r="AT1054"/>
      <c r="BP1054"/>
    </row>
    <row r="1055" spans="1:68" s="7" customFormat="1">
      <c r="A1055"/>
      <c r="B1055"/>
      <c r="C1055"/>
      <c r="D1055"/>
      <c r="E1055"/>
      <c r="F1055"/>
      <c r="G1055"/>
      <c r="H1055"/>
      <c r="I1055"/>
      <c r="J1055"/>
      <c r="K1055"/>
      <c r="L1055"/>
      <c r="M1055"/>
      <c r="N1055"/>
      <c r="O1055"/>
      <c r="P1055"/>
      <c r="Q1055"/>
      <c r="R1055"/>
      <c r="S1055"/>
      <c r="T1055"/>
      <c r="U1055"/>
      <c r="V1055"/>
      <c r="W1055"/>
      <c r="X1055"/>
      <c r="Y1055"/>
      <c r="Z1055"/>
      <c r="AA1055"/>
      <c r="AB1055"/>
      <c r="AC1055"/>
      <c r="AD1055"/>
      <c r="AE1055"/>
      <c r="AF1055"/>
      <c r="AG1055"/>
      <c r="AS1055"/>
      <c r="AT1055"/>
      <c r="BP1055"/>
    </row>
    <row r="1056" spans="1:68" s="7" customFormat="1">
      <c r="A1056"/>
      <c r="B1056"/>
      <c r="C1056"/>
      <c r="D1056"/>
      <c r="E1056"/>
      <c r="F1056"/>
      <c r="G1056"/>
      <c r="H1056"/>
      <c r="I1056"/>
      <c r="J1056"/>
      <c r="K1056"/>
      <c r="L1056"/>
      <c r="M1056"/>
      <c r="N1056"/>
      <c r="O1056"/>
      <c r="P1056"/>
      <c r="Q1056"/>
      <c r="R1056"/>
      <c r="S1056"/>
      <c r="T1056"/>
      <c r="U1056"/>
      <c r="V1056"/>
      <c r="W1056"/>
      <c r="X1056"/>
      <c r="Y1056"/>
      <c r="Z1056"/>
      <c r="AA1056"/>
      <c r="AB1056"/>
      <c r="AC1056"/>
      <c r="AD1056"/>
      <c r="AE1056"/>
      <c r="AF1056"/>
      <c r="AG1056"/>
      <c r="AS1056"/>
      <c r="AT1056"/>
      <c r="BP1056"/>
    </row>
    <row r="1057" spans="1:68" s="7" customFormat="1">
      <c r="A1057"/>
      <c r="B1057"/>
      <c r="C1057"/>
      <c r="D1057"/>
      <c r="E1057"/>
      <c r="F1057"/>
      <c r="G1057"/>
      <c r="H1057"/>
      <c r="I1057"/>
      <c r="J1057"/>
      <c r="K1057"/>
      <c r="L1057"/>
      <c r="M1057"/>
      <c r="N1057"/>
      <c r="O1057"/>
      <c r="P1057"/>
      <c r="Q1057"/>
      <c r="R1057"/>
      <c r="S1057"/>
      <c r="T1057"/>
      <c r="U1057"/>
      <c r="V1057"/>
      <c r="W1057"/>
      <c r="X1057"/>
      <c r="Y1057"/>
      <c r="Z1057"/>
      <c r="AA1057"/>
      <c r="AB1057"/>
      <c r="AC1057"/>
      <c r="AD1057"/>
      <c r="AE1057"/>
      <c r="AF1057"/>
      <c r="AG1057"/>
      <c r="AS1057"/>
      <c r="AT1057"/>
      <c r="BP1057"/>
    </row>
    <row r="1058" spans="1:68" s="7" customFormat="1">
      <c r="A1058"/>
      <c r="B1058"/>
      <c r="C1058"/>
      <c r="D1058"/>
      <c r="E1058"/>
      <c r="F1058"/>
      <c r="G1058"/>
      <c r="H1058"/>
      <c r="I1058"/>
      <c r="J1058"/>
      <c r="K1058"/>
      <c r="L1058"/>
      <c r="M1058"/>
      <c r="N1058"/>
      <c r="O1058"/>
      <c r="P1058"/>
      <c r="Q1058"/>
      <c r="R1058"/>
      <c r="S1058"/>
      <c r="T1058"/>
      <c r="U1058"/>
      <c r="V1058"/>
      <c r="W1058"/>
      <c r="X1058"/>
      <c r="Y1058"/>
      <c r="Z1058"/>
      <c r="AA1058"/>
      <c r="AB1058"/>
      <c r="AC1058"/>
      <c r="AD1058"/>
      <c r="AE1058"/>
      <c r="AF1058"/>
      <c r="AG1058"/>
      <c r="AS1058"/>
      <c r="AT1058"/>
      <c r="BP1058"/>
    </row>
    <row r="1059" spans="1:68" s="7" customFormat="1">
      <c r="A1059"/>
      <c r="B1059"/>
      <c r="C1059"/>
      <c r="D1059"/>
      <c r="E1059"/>
      <c r="F1059"/>
      <c r="G1059"/>
      <c r="H1059"/>
      <c r="I1059"/>
      <c r="J1059"/>
      <c r="K1059"/>
      <c r="L1059"/>
      <c r="M1059"/>
      <c r="N1059"/>
      <c r="O1059"/>
      <c r="P1059"/>
      <c r="Q1059"/>
      <c r="R1059"/>
      <c r="S1059"/>
      <c r="T1059"/>
      <c r="U1059"/>
      <c r="V1059"/>
      <c r="W1059"/>
      <c r="X1059"/>
      <c r="Y1059"/>
      <c r="Z1059"/>
      <c r="AA1059"/>
      <c r="AB1059"/>
      <c r="AC1059"/>
      <c r="AD1059"/>
      <c r="AE1059"/>
      <c r="AF1059"/>
      <c r="AG1059"/>
      <c r="AS1059"/>
      <c r="AT1059"/>
      <c r="BP1059"/>
    </row>
    <row r="1060" spans="1:68" s="7" customFormat="1">
      <c r="A1060"/>
      <c r="B1060"/>
      <c r="C1060"/>
      <c r="D1060"/>
      <c r="E1060"/>
      <c r="F1060"/>
      <c r="G1060"/>
      <c r="H1060"/>
      <c r="I1060"/>
      <c r="J1060"/>
      <c r="K1060"/>
      <c r="L1060"/>
      <c r="M1060"/>
      <c r="N1060"/>
      <c r="O1060"/>
      <c r="P1060"/>
      <c r="Q1060"/>
      <c r="R1060"/>
      <c r="S1060"/>
      <c r="T1060"/>
      <c r="U1060"/>
      <c r="V1060"/>
      <c r="W1060"/>
      <c r="X1060"/>
      <c r="Y1060"/>
      <c r="Z1060"/>
      <c r="AA1060"/>
      <c r="AB1060"/>
      <c r="AC1060"/>
      <c r="AD1060"/>
      <c r="AE1060"/>
      <c r="AF1060"/>
      <c r="AG1060"/>
      <c r="AS1060"/>
      <c r="AT1060"/>
      <c r="BP1060"/>
    </row>
    <row r="1061" spans="1:68" s="7" customFormat="1">
      <c r="A1061"/>
      <c r="B1061"/>
      <c r="C1061"/>
      <c r="D1061"/>
      <c r="E1061"/>
      <c r="F1061"/>
      <c r="G1061"/>
      <c r="H1061"/>
      <c r="I1061"/>
      <c r="J1061"/>
      <c r="K1061"/>
      <c r="L1061"/>
      <c r="M1061"/>
      <c r="N1061"/>
      <c r="O1061"/>
      <c r="P1061"/>
      <c r="Q1061"/>
      <c r="R1061"/>
      <c r="S1061"/>
      <c r="T1061"/>
      <c r="U1061"/>
      <c r="V1061"/>
      <c r="W1061"/>
      <c r="X1061"/>
      <c r="Y1061"/>
      <c r="Z1061"/>
      <c r="AA1061"/>
      <c r="AB1061"/>
      <c r="AC1061"/>
      <c r="AD1061"/>
      <c r="AE1061"/>
      <c r="AF1061"/>
      <c r="AG1061"/>
      <c r="AS1061"/>
      <c r="AT1061"/>
      <c r="BP1061"/>
    </row>
    <row r="1062" spans="1:68" s="7" customFormat="1">
      <c r="A1062"/>
      <c r="B1062"/>
      <c r="C1062"/>
      <c r="D1062"/>
      <c r="E1062"/>
      <c r="F1062"/>
      <c r="G1062"/>
      <c r="H1062"/>
      <c r="I1062"/>
      <c r="J1062"/>
      <c r="K1062"/>
      <c r="L1062"/>
      <c r="M1062"/>
      <c r="N1062"/>
      <c r="O1062"/>
      <c r="P1062"/>
      <c r="Q1062"/>
      <c r="R1062"/>
      <c r="S1062"/>
      <c r="T1062"/>
      <c r="U1062"/>
      <c r="V1062"/>
      <c r="W1062"/>
      <c r="X1062"/>
      <c r="Y1062"/>
      <c r="Z1062"/>
      <c r="AA1062"/>
      <c r="AB1062"/>
      <c r="AC1062"/>
      <c r="AD1062"/>
      <c r="AE1062"/>
      <c r="AF1062"/>
      <c r="AG1062"/>
      <c r="AS1062"/>
      <c r="AT1062"/>
      <c r="BP1062"/>
    </row>
    <row r="1063" spans="1:68" s="7" customFormat="1">
      <c r="A1063"/>
      <c r="B1063"/>
      <c r="C1063"/>
      <c r="D1063"/>
      <c r="E1063"/>
      <c r="F1063"/>
      <c r="G1063"/>
      <c r="H1063"/>
      <c r="I1063"/>
      <c r="J1063"/>
      <c r="K1063"/>
      <c r="L1063"/>
      <c r="M1063"/>
      <c r="N1063"/>
      <c r="O1063"/>
      <c r="P1063"/>
      <c r="Q1063"/>
      <c r="R1063"/>
      <c r="S1063"/>
      <c r="T1063"/>
      <c r="U1063"/>
      <c r="V1063"/>
      <c r="W1063"/>
      <c r="X1063"/>
      <c r="Y1063"/>
      <c r="Z1063"/>
      <c r="AA1063"/>
      <c r="AB1063"/>
      <c r="AC1063"/>
      <c r="AD1063"/>
      <c r="AE1063"/>
      <c r="AF1063"/>
      <c r="AG1063"/>
      <c r="AS1063"/>
      <c r="AT1063"/>
      <c r="BP1063"/>
    </row>
    <row r="1064" spans="1:68" s="7" customFormat="1">
      <c r="A1064"/>
      <c r="B1064"/>
      <c r="C1064"/>
      <c r="D1064"/>
      <c r="E1064"/>
      <c r="F1064"/>
      <c r="G1064"/>
      <c r="H1064"/>
      <c r="I1064"/>
      <c r="J1064"/>
      <c r="K1064"/>
      <c r="L1064"/>
      <c r="M1064"/>
      <c r="N1064"/>
      <c r="O1064"/>
      <c r="P1064"/>
      <c r="Q1064"/>
      <c r="R1064"/>
      <c r="S1064"/>
      <c r="T1064"/>
      <c r="U1064"/>
      <c r="V1064"/>
      <c r="W1064"/>
      <c r="X1064"/>
      <c r="Y1064"/>
      <c r="Z1064"/>
      <c r="AA1064"/>
      <c r="AB1064"/>
      <c r="AC1064"/>
      <c r="AD1064"/>
      <c r="AE1064"/>
      <c r="AF1064"/>
      <c r="AG1064"/>
      <c r="AS1064"/>
      <c r="AT1064"/>
      <c r="BP1064"/>
    </row>
    <row r="1065" spans="1:68" s="7" customFormat="1">
      <c r="A1065"/>
      <c r="B1065"/>
      <c r="C1065"/>
      <c r="D1065"/>
      <c r="E1065"/>
      <c r="F1065"/>
      <c r="G1065"/>
      <c r="H1065"/>
      <c r="I1065"/>
      <c r="J1065"/>
      <c r="K1065"/>
      <c r="L1065"/>
      <c r="M1065"/>
      <c r="N1065"/>
      <c r="O1065"/>
      <c r="P1065"/>
      <c r="Q1065"/>
      <c r="R1065"/>
      <c r="S1065"/>
      <c r="T1065"/>
      <c r="U1065"/>
      <c r="V1065"/>
      <c r="W1065"/>
      <c r="X1065"/>
      <c r="Y1065"/>
      <c r="Z1065"/>
      <c r="AA1065"/>
      <c r="AB1065"/>
      <c r="AC1065"/>
      <c r="AD1065"/>
      <c r="AE1065"/>
      <c r="AF1065"/>
      <c r="AG1065"/>
      <c r="AS1065"/>
      <c r="AT1065"/>
      <c r="BP1065"/>
    </row>
    <row r="1066" spans="1:68" s="7" customFormat="1">
      <c r="A1066"/>
      <c r="B1066"/>
      <c r="C1066"/>
      <c r="D1066"/>
      <c r="E1066"/>
      <c r="F1066"/>
      <c r="G1066"/>
      <c r="H1066"/>
      <c r="I1066"/>
      <c r="J1066"/>
      <c r="K1066"/>
      <c r="L1066"/>
      <c r="M1066"/>
      <c r="N1066"/>
      <c r="O1066"/>
      <c r="P1066"/>
      <c r="Q1066"/>
      <c r="R1066"/>
      <c r="S1066"/>
      <c r="T1066"/>
      <c r="U1066"/>
      <c r="V1066"/>
      <c r="W1066"/>
      <c r="X1066"/>
      <c r="Y1066"/>
      <c r="Z1066"/>
      <c r="AA1066"/>
      <c r="AB1066"/>
      <c r="AC1066"/>
      <c r="AD1066"/>
      <c r="AE1066"/>
      <c r="AF1066"/>
      <c r="AG1066"/>
      <c r="AS1066"/>
      <c r="AT1066"/>
      <c r="BP1066"/>
    </row>
    <row r="1067" spans="1:68" s="7" customFormat="1">
      <c r="A1067"/>
      <c r="B1067"/>
      <c r="C1067"/>
      <c r="D1067"/>
      <c r="E1067"/>
      <c r="F1067"/>
      <c r="G1067"/>
      <c r="H1067"/>
      <c r="I1067"/>
      <c r="J1067"/>
      <c r="K1067"/>
      <c r="L1067"/>
      <c r="M1067"/>
      <c r="N1067"/>
      <c r="O1067"/>
      <c r="P1067"/>
      <c r="Q1067"/>
      <c r="R1067"/>
      <c r="S1067"/>
      <c r="T1067"/>
      <c r="U1067"/>
      <c r="V1067"/>
      <c r="W1067"/>
      <c r="X1067"/>
      <c r="Y1067"/>
      <c r="Z1067"/>
      <c r="AA1067"/>
      <c r="AB1067"/>
      <c r="AC1067"/>
      <c r="AD1067"/>
      <c r="AE1067"/>
      <c r="AF1067"/>
      <c r="AG1067"/>
      <c r="AS1067"/>
      <c r="AT1067"/>
      <c r="BP1067"/>
    </row>
    <row r="1068" spans="1:68" s="7" customFormat="1">
      <c r="A1068"/>
      <c r="B1068"/>
      <c r="C1068"/>
      <c r="D1068"/>
      <c r="E1068"/>
      <c r="F1068"/>
      <c r="G1068"/>
      <c r="H1068"/>
      <c r="I1068"/>
      <c r="J1068"/>
      <c r="K1068"/>
      <c r="L1068"/>
      <c r="M1068"/>
      <c r="N1068"/>
      <c r="O1068"/>
      <c r="P1068"/>
      <c r="Q1068"/>
      <c r="R1068"/>
      <c r="S1068"/>
      <c r="T1068"/>
      <c r="U1068"/>
      <c r="V1068"/>
      <c r="W1068"/>
      <c r="X1068"/>
      <c r="Y1068"/>
      <c r="Z1068"/>
      <c r="AA1068"/>
      <c r="AB1068"/>
      <c r="AC1068"/>
      <c r="AD1068"/>
      <c r="AE1068"/>
      <c r="AF1068"/>
      <c r="AG1068"/>
      <c r="AS1068"/>
      <c r="AT1068"/>
      <c r="BP1068"/>
    </row>
    <row r="1069" spans="1:68" s="7" customFormat="1">
      <c r="A1069"/>
      <c r="B1069"/>
      <c r="C1069"/>
      <c r="D1069"/>
      <c r="E1069"/>
      <c r="F1069"/>
      <c r="G1069"/>
      <c r="H1069"/>
      <c r="I1069"/>
      <c r="J1069"/>
      <c r="K1069"/>
      <c r="L1069"/>
      <c r="M1069"/>
      <c r="N1069"/>
      <c r="O1069"/>
      <c r="P1069"/>
      <c r="Q1069"/>
      <c r="R1069"/>
      <c r="S1069"/>
      <c r="T1069"/>
      <c r="U1069"/>
      <c r="V1069"/>
      <c r="W1069"/>
      <c r="X1069"/>
      <c r="Y1069"/>
      <c r="Z1069"/>
      <c r="AA1069"/>
      <c r="AB1069"/>
      <c r="AC1069"/>
      <c r="AD1069"/>
      <c r="AE1069"/>
      <c r="AF1069"/>
      <c r="AG1069"/>
      <c r="AS1069"/>
      <c r="AT1069"/>
      <c r="BP1069"/>
    </row>
    <row r="1070" spans="1:68" s="7" customFormat="1">
      <c r="A1070"/>
      <c r="B1070"/>
      <c r="C1070"/>
      <c r="D1070"/>
      <c r="E1070"/>
      <c r="F1070"/>
      <c r="G1070"/>
      <c r="H1070"/>
      <c r="I1070"/>
      <c r="J1070"/>
      <c r="K1070"/>
      <c r="L1070"/>
      <c r="M1070"/>
      <c r="N1070"/>
      <c r="O1070"/>
      <c r="P1070"/>
      <c r="Q1070"/>
      <c r="R1070"/>
      <c r="S1070"/>
      <c r="T1070"/>
      <c r="U1070"/>
      <c r="V1070"/>
      <c r="W1070"/>
      <c r="X1070"/>
      <c r="Y1070"/>
      <c r="Z1070"/>
      <c r="AA1070"/>
      <c r="AB1070"/>
      <c r="AC1070"/>
      <c r="AD1070"/>
      <c r="AE1070"/>
      <c r="AF1070"/>
      <c r="AG1070"/>
      <c r="AS1070"/>
      <c r="AT1070"/>
      <c r="BP1070"/>
    </row>
    <row r="1071" spans="1:68" s="7" customFormat="1">
      <c r="A1071"/>
      <c r="B1071"/>
      <c r="C1071"/>
      <c r="D1071"/>
      <c r="E1071"/>
      <c r="F1071"/>
      <c r="G1071"/>
      <c r="H1071"/>
      <c r="I1071"/>
      <c r="J1071"/>
      <c r="K1071"/>
      <c r="L1071"/>
      <c r="M1071"/>
      <c r="N1071"/>
      <c r="O1071"/>
      <c r="P1071"/>
      <c r="Q1071"/>
      <c r="R1071"/>
      <c r="S1071"/>
      <c r="T1071"/>
      <c r="U1071"/>
      <c r="V1071"/>
      <c r="W1071"/>
      <c r="X1071"/>
      <c r="Y1071"/>
      <c r="Z1071"/>
      <c r="AA1071"/>
      <c r="AB1071"/>
      <c r="AC1071"/>
      <c r="AD1071"/>
      <c r="AE1071"/>
      <c r="AF1071"/>
      <c r="AG1071"/>
      <c r="AS1071"/>
      <c r="AT1071"/>
      <c r="BP1071"/>
    </row>
    <row r="1072" spans="1:68" s="7" customFormat="1">
      <c r="A1072"/>
      <c r="B1072"/>
      <c r="C1072"/>
      <c r="D1072"/>
      <c r="E1072"/>
      <c r="F1072"/>
      <c r="G1072"/>
      <c r="H1072"/>
      <c r="I1072"/>
      <c r="J1072"/>
      <c r="K1072"/>
      <c r="L1072"/>
      <c r="M1072"/>
      <c r="N1072"/>
      <c r="O1072"/>
      <c r="P1072"/>
      <c r="Q1072"/>
      <c r="R1072"/>
      <c r="S1072"/>
      <c r="T1072"/>
      <c r="U1072"/>
      <c r="V1072"/>
      <c r="W1072"/>
      <c r="X1072"/>
      <c r="Y1072"/>
      <c r="Z1072"/>
      <c r="AA1072"/>
      <c r="AB1072"/>
      <c r="AC1072"/>
      <c r="AD1072"/>
      <c r="AE1072"/>
      <c r="AF1072"/>
      <c r="AG1072"/>
      <c r="AS1072"/>
      <c r="AT1072"/>
      <c r="BP1072"/>
    </row>
    <row r="1073" spans="1:68" s="7" customFormat="1">
      <c r="A1073"/>
      <c r="B1073"/>
      <c r="C1073"/>
      <c r="D1073"/>
      <c r="E1073"/>
      <c r="F1073"/>
      <c r="G1073"/>
      <c r="H1073"/>
      <c r="I1073"/>
      <c r="J1073"/>
      <c r="K1073"/>
      <c r="L1073"/>
      <c r="M1073"/>
      <c r="N1073"/>
      <c r="O1073"/>
      <c r="P1073"/>
      <c r="Q1073"/>
      <c r="R1073"/>
      <c r="S1073"/>
      <c r="T1073"/>
      <c r="U1073"/>
      <c r="V1073"/>
      <c r="W1073"/>
      <c r="X1073"/>
      <c r="Y1073"/>
      <c r="Z1073"/>
      <c r="AA1073"/>
      <c r="AB1073"/>
      <c r="AC1073"/>
      <c r="AD1073"/>
      <c r="AE1073"/>
      <c r="AF1073"/>
      <c r="AG1073"/>
      <c r="AS1073"/>
      <c r="AT1073"/>
      <c r="BP1073"/>
    </row>
    <row r="1074" spans="1:68" s="7" customFormat="1">
      <c r="A1074"/>
      <c r="B1074"/>
      <c r="C1074"/>
      <c r="D1074"/>
      <c r="E1074"/>
      <c r="F1074"/>
      <c r="G1074"/>
      <c r="H1074"/>
      <c r="I1074"/>
      <c r="J1074"/>
      <c r="K1074"/>
      <c r="L1074"/>
      <c r="M1074"/>
      <c r="N1074"/>
      <c r="O1074"/>
      <c r="P1074"/>
      <c r="Q1074"/>
      <c r="R1074"/>
      <c r="S1074"/>
      <c r="T1074"/>
      <c r="U1074"/>
      <c r="V1074"/>
      <c r="W1074"/>
      <c r="X1074"/>
      <c r="Y1074"/>
      <c r="Z1074"/>
      <c r="AA1074"/>
      <c r="AB1074"/>
      <c r="AC1074"/>
      <c r="AD1074"/>
      <c r="AE1074"/>
      <c r="AF1074"/>
      <c r="AG1074"/>
      <c r="AS1074"/>
      <c r="AT1074"/>
      <c r="BP1074"/>
    </row>
    <row r="1075" spans="1:68" s="7" customFormat="1">
      <c r="A1075"/>
      <c r="B1075"/>
      <c r="C1075"/>
      <c r="D1075"/>
      <c r="E1075"/>
      <c r="F1075"/>
      <c r="G1075"/>
      <c r="H1075"/>
      <c r="I1075"/>
      <c r="J1075"/>
      <c r="K1075"/>
      <c r="L1075"/>
      <c r="M1075"/>
      <c r="N1075"/>
      <c r="O1075"/>
      <c r="P1075"/>
      <c r="Q1075"/>
      <c r="R1075"/>
      <c r="S1075"/>
      <c r="T1075"/>
      <c r="U1075"/>
      <c r="V1075"/>
      <c r="W1075"/>
      <c r="X1075"/>
      <c r="Y1075"/>
      <c r="Z1075"/>
      <c r="AA1075"/>
      <c r="AB1075"/>
      <c r="AC1075"/>
      <c r="AD1075"/>
      <c r="AE1075"/>
      <c r="AF1075"/>
      <c r="AG1075"/>
      <c r="AS1075"/>
      <c r="AT1075"/>
      <c r="BP1075"/>
    </row>
    <row r="1076" spans="1:68" s="7" customFormat="1">
      <c r="A1076"/>
      <c r="B1076"/>
      <c r="C1076"/>
      <c r="D1076"/>
      <c r="E1076"/>
      <c r="F1076"/>
      <c r="G1076"/>
      <c r="H1076"/>
      <c r="I1076"/>
      <c r="J1076"/>
      <c r="K1076"/>
      <c r="L1076"/>
      <c r="M1076"/>
      <c r="N1076"/>
      <c r="O1076"/>
      <c r="P1076"/>
      <c r="Q1076"/>
      <c r="R1076"/>
      <c r="S1076"/>
      <c r="T1076"/>
      <c r="U1076"/>
      <c r="V1076"/>
      <c r="W1076"/>
      <c r="X1076"/>
      <c r="Y1076"/>
      <c r="Z1076"/>
      <c r="AA1076"/>
      <c r="AB1076"/>
      <c r="AC1076"/>
      <c r="AD1076"/>
      <c r="AE1076"/>
      <c r="AF1076"/>
      <c r="AG1076"/>
      <c r="AS1076"/>
      <c r="AT1076"/>
      <c r="BP1076"/>
    </row>
    <row r="1077" spans="1:68" s="7" customFormat="1">
      <c r="A1077"/>
      <c r="B1077"/>
      <c r="C1077"/>
      <c r="D1077"/>
      <c r="E1077"/>
      <c r="F1077"/>
      <c r="G1077"/>
      <c r="H1077"/>
      <c r="I1077"/>
      <c r="J1077"/>
      <c r="K1077"/>
      <c r="L1077"/>
      <c r="M1077"/>
      <c r="N1077"/>
      <c r="O1077"/>
      <c r="P1077"/>
      <c r="Q1077"/>
      <c r="R1077"/>
      <c r="S1077"/>
      <c r="T1077"/>
      <c r="U1077"/>
      <c r="V1077"/>
      <c r="W1077"/>
      <c r="X1077"/>
      <c r="Y1077"/>
      <c r="Z1077"/>
      <c r="AA1077"/>
      <c r="AB1077"/>
      <c r="AC1077"/>
      <c r="AD1077"/>
      <c r="AE1077"/>
      <c r="AF1077"/>
      <c r="AG1077"/>
      <c r="AS1077"/>
      <c r="AT1077"/>
      <c r="BP1077"/>
    </row>
    <row r="1078" spans="1:68" s="7" customFormat="1">
      <c r="A1078"/>
      <c r="B1078"/>
      <c r="C1078"/>
      <c r="D1078"/>
      <c r="E1078"/>
      <c r="F1078"/>
      <c r="G1078"/>
      <c r="H1078"/>
      <c r="I1078"/>
      <c r="J1078"/>
      <c r="K1078"/>
      <c r="L1078"/>
      <c r="M1078"/>
      <c r="N1078"/>
      <c r="O1078"/>
      <c r="P1078"/>
      <c r="Q1078"/>
      <c r="R1078"/>
      <c r="S1078"/>
      <c r="T1078"/>
      <c r="U1078"/>
      <c r="V1078"/>
      <c r="W1078"/>
      <c r="X1078"/>
      <c r="Y1078"/>
      <c r="Z1078"/>
      <c r="AA1078"/>
      <c r="AB1078"/>
      <c r="AC1078"/>
      <c r="AD1078"/>
      <c r="AE1078"/>
      <c r="AF1078"/>
      <c r="AG1078"/>
      <c r="AS1078"/>
      <c r="AT1078"/>
      <c r="BP1078"/>
    </row>
    <row r="1079" spans="1:68" s="7" customFormat="1">
      <c r="A1079"/>
      <c r="B1079"/>
      <c r="C1079"/>
      <c r="D1079"/>
      <c r="E1079"/>
      <c r="F1079"/>
      <c r="G1079"/>
      <c r="H1079"/>
      <c r="I1079"/>
      <c r="J1079"/>
      <c r="K1079"/>
      <c r="L1079"/>
      <c r="M1079"/>
      <c r="N1079"/>
      <c r="O1079"/>
      <c r="P1079"/>
      <c r="Q1079"/>
      <c r="R1079"/>
      <c r="S1079"/>
      <c r="T1079"/>
      <c r="U1079"/>
      <c r="V1079"/>
      <c r="W1079"/>
      <c r="X1079"/>
      <c r="Y1079"/>
      <c r="Z1079"/>
      <c r="AA1079"/>
      <c r="AB1079"/>
      <c r="AC1079"/>
      <c r="AD1079"/>
      <c r="AE1079"/>
      <c r="AF1079"/>
      <c r="AG1079"/>
      <c r="AS1079"/>
      <c r="AT1079"/>
      <c r="BP1079"/>
    </row>
    <row r="1080" spans="1:68" s="7" customFormat="1">
      <c r="A1080"/>
      <c r="B1080"/>
      <c r="C1080"/>
      <c r="D1080"/>
      <c r="E1080"/>
      <c r="F1080"/>
      <c r="G1080"/>
      <c r="H1080"/>
      <c r="I1080"/>
      <c r="J1080"/>
      <c r="K1080"/>
      <c r="L1080"/>
      <c r="M1080"/>
      <c r="N1080"/>
      <c r="O1080"/>
      <c r="P1080"/>
      <c r="Q1080"/>
      <c r="R1080"/>
      <c r="S1080"/>
      <c r="T1080"/>
      <c r="U1080"/>
      <c r="V1080"/>
      <c r="W1080"/>
      <c r="X1080"/>
      <c r="Y1080"/>
      <c r="Z1080"/>
      <c r="AA1080"/>
      <c r="AB1080"/>
      <c r="AC1080"/>
      <c r="AD1080"/>
      <c r="AE1080"/>
      <c r="AF1080"/>
      <c r="AG1080"/>
      <c r="AS1080"/>
      <c r="AT1080"/>
      <c r="BP1080"/>
    </row>
    <row r="1081" spans="1:68" s="7" customFormat="1">
      <c r="A1081"/>
      <c r="B1081"/>
      <c r="C1081"/>
      <c r="D1081"/>
      <c r="E1081"/>
      <c r="F1081"/>
      <c r="G1081"/>
      <c r="H1081"/>
      <c r="I1081"/>
      <c r="J1081"/>
      <c r="K1081"/>
      <c r="L1081"/>
      <c r="M1081"/>
      <c r="N1081"/>
      <c r="O1081"/>
      <c r="P1081"/>
      <c r="Q1081"/>
      <c r="R1081"/>
      <c r="S1081"/>
      <c r="T1081"/>
      <c r="U1081"/>
      <c r="V1081"/>
      <c r="W1081"/>
      <c r="X1081"/>
      <c r="Y1081"/>
      <c r="Z1081"/>
      <c r="AA1081"/>
      <c r="AB1081"/>
      <c r="AC1081"/>
      <c r="AD1081"/>
      <c r="AE1081"/>
      <c r="AF1081"/>
      <c r="AG1081"/>
      <c r="AS1081"/>
      <c r="AT1081"/>
      <c r="BP1081"/>
    </row>
    <row r="1082" spans="1:68" s="7" customFormat="1">
      <c r="A1082"/>
      <c r="B1082"/>
      <c r="C1082"/>
      <c r="D1082"/>
      <c r="E1082"/>
      <c r="F1082"/>
      <c r="G1082"/>
      <c r="H1082"/>
      <c r="I1082"/>
      <c r="J1082"/>
      <c r="K1082"/>
      <c r="L1082"/>
      <c r="M1082"/>
      <c r="N1082"/>
      <c r="O1082"/>
      <c r="P1082"/>
      <c r="Q1082"/>
      <c r="R1082"/>
      <c r="S1082"/>
      <c r="T1082"/>
      <c r="U1082"/>
      <c r="V1082"/>
      <c r="W1082"/>
      <c r="X1082"/>
      <c r="Y1082"/>
      <c r="Z1082"/>
      <c r="AA1082"/>
      <c r="AB1082"/>
      <c r="AC1082"/>
      <c r="AD1082"/>
      <c r="AE1082"/>
      <c r="AF1082"/>
      <c r="AG1082"/>
      <c r="AS1082"/>
      <c r="AT1082"/>
      <c r="BP1082"/>
    </row>
    <row r="1083" spans="1:68" s="7" customFormat="1">
      <c r="A1083"/>
      <c r="B1083"/>
      <c r="C1083"/>
      <c r="D1083"/>
      <c r="E1083"/>
      <c r="F1083"/>
      <c r="G1083"/>
      <c r="H1083"/>
      <c r="I1083"/>
      <c r="J1083"/>
      <c r="K1083"/>
      <c r="L1083"/>
      <c r="M1083"/>
      <c r="N1083"/>
      <c r="O1083"/>
      <c r="P1083"/>
      <c r="Q1083"/>
      <c r="R1083"/>
      <c r="S1083"/>
      <c r="T1083"/>
      <c r="U1083"/>
      <c r="V1083"/>
      <c r="W1083"/>
      <c r="X1083"/>
      <c r="Y1083"/>
      <c r="Z1083"/>
      <c r="AA1083"/>
      <c r="AB1083"/>
      <c r="AC1083"/>
      <c r="AD1083"/>
      <c r="AE1083"/>
      <c r="AF1083"/>
      <c r="AG1083"/>
      <c r="AS1083"/>
      <c r="AT1083"/>
      <c r="BP1083"/>
    </row>
    <row r="1084" spans="1:68" s="7" customFormat="1">
      <c r="A1084"/>
      <c r="B1084"/>
      <c r="C1084"/>
      <c r="D1084"/>
      <c r="E1084"/>
      <c r="F1084"/>
      <c r="G1084"/>
      <c r="H1084"/>
      <c r="I1084"/>
      <c r="J1084"/>
      <c r="K1084"/>
      <c r="L1084"/>
      <c r="M1084"/>
      <c r="N1084"/>
      <c r="O1084"/>
      <c r="P1084"/>
      <c r="Q1084"/>
      <c r="R1084"/>
      <c r="S1084"/>
      <c r="T1084"/>
      <c r="U1084"/>
      <c r="V1084"/>
      <c r="W1084"/>
      <c r="X1084"/>
      <c r="Y1084"/>
      <c r="Z1084"/>
      <c r="AA1084"/>
      <c r="AB1084"/>
      <c r="AC1084"/>
      <c r="AD1084"/>
      <c r="AE1084"/>
      <c r="AF1084"/>
      <c r="AG1084"/>
      <c r="AS1084"/>
      <c r="AT1084"/>
      <c r="BP1084"/>
    </row>
    <row r="1085" spans="1:68" s="7" customFormat="1">
      <c r="A1085"/>
      <c r="B1085"/>
      <c r="C1085"/>
      <c r="D1085"/>
      <c r="E1085"/>
      <c r="F1085"/>
      <c r="G1085"/>
      <c r="H1085"/>
      <c r="I1085"/>
      <c r="J1085"/>
      <c r="K1085"/>
      <c r="L1085"/>
      <c r="M1085"/>
      <c r="N1085"/>
      <c r="O1085"/>
      <c r="P1085"/>
      <c r="Q1085"/>
      <c r="R1085"/>
      <c r="S1085"/>
      <c r="T1085"/>
      <c r="U1085"/>
      <c r="V1085"/>
      <c r="W1085"/>
      <c r="X1085"/>
      <c r="Y1085"/>
      <c r="Z1085"/>
      <c r="AA1085"/>
      <c r="AB1085"/>
      <c r="AC1085"/>
      <c r="AD1085"/>
      <c r="AE1085"/>
      <c r="AF1085"/>
      <c r="AG1085"/>
      <c r="AS1085"/>
      <c r="AT1085"/>
      <c r="BP1085"/>
    </row>
    <row r="1086" spans="1:68" s="7" customFormat="1">
      <c r="A1086"/>
      <c r="B1086"/>
      <c r="C1086"/>
      <c r="D1086"/>
      <c r="E1086"/>
      <c r="F1086"/>
      <c r="G1086"/>
      <c r="H1086"/>
      <c r="I1086"/>
      <c r="J1086"/>
      <c r="K1086"/>
      <c r="L1086"/>
      <c r="M1086"/>
      <c r="N1086"/>
      <c r="O1086"/>
      <c r="P1086"/>
      <c r="Q1086"/>
      <c r="R1086"/>
      <c r="S1086"/>
      <c r="T1086"/>
      <c r="U1086"/>
      <c r="V1086"/>
      <c r="W1086"/>
      <c r="X1086"/>
      <c r="Y1086"/>
      <c r="Z1086"/>
      <c r="AA1086"/>
      <c r="AB1086"/>
      <c r="AC1086"/>
      <c r="AD1086"/>
      <c r="AE1086"/>
      <c r="AF1086"/>
      <c r="AG1086"/>
      <c r="AS1086"/>
      <c r="AT1086"/>
      <c r="BP1086"/>
    </row>
    <row r="1087" spans="1:68" s="7" customFormat="1">
      <c r="A1087"/>
      <c r="B1087"/>
      <c r="C1087"/>
      <c r="D1087"/>
      <c r="E1087"/>
      <c r="F1087"/>
      <c r="G1087"/>
      <c r="H1087"/>
      <c r="I1087"/>
      <c r="J1087"/>
      <c r="K1087"/>
      <c r="L1087"/>
      <c r="M1087"/>
      <c r="N1087"/>
      <c r="O1087"/>
      <c r="P1087"/>
      <c r="Q1087"/>
      <c r="R1087"/>
      <c r="S1087"/>
      <c r="T1087"/>
      <c r="U1087"/>
      <c r="V1087"/>
      <c r="W1087"/>
      <c r="X1087"/>
      <c r="Y1087"/>
      <c r="Z1087"/>
      <c r="AA1087"/>
      <c r="AB1087"/>
      <c r="AC1087"/>
      <c r="AD1087"/>
      <c r="AE1087"/>
      <c r="AF1087"/>
      <c r="AG1087"/>
      <c r="AS1087"/>
      <c r="AT1087"/>
      <c r="BP1087"/>
    </row>
    <row r="1088" spans="1:68" s="7" customFormat="1">
      <c r="A1088"/>
      <c r="B1088"/>
      <c r="C1088"/>
      <c r="D1088"/>
      <c r="E1088"/>
      <c r="F1088"/>
      <c r="G1088"/>
      <c r="H1088"/>
      <c r="I1088"/>
      <c r="J1088"/>
      <c r="K1088"/>
      <c r="L1088"/>
      <c r="M1088"/>
      <c r="N1088"/>
      <c r="O1088"/>
      <c r="P1088"/>
      <c r="Q1088"/>
      <c r="R1088"/>
      <c r="S1088"/>
      <c r="T1088"/>
      <c r="U1088"/>
      <c r="V1088"/>
      <c r="W1088"/>
      <c r="X1088"/>
      <c r="Y1088"/>
      <c r="Z1088"/>
      <c r="AA1088"/>
      <c r="AB1088"/>
      <c r="AC1088"/>
      <c r="AD1088"/>
      <c r="AE1088"/>
      <c r="AF1088"/>
      <c r="AG1088"/>
      <c r="AS1088"/>
      <c r="AT1088"/>
      <c r="BP1088"/>
    </row>
    <row r="1089" spans="1:68" s="7" customFormat="1">
      <c r="A1089"/>
      <c r="B1089"/>
      <c r="C1089"/>
      <c r="D1089"/>
      <c r="E1089"/>
      <c r="F1089"/>
      <c r="G1089"/>
      <c r="H1089"/>
      <c r="I1089"/>
      <c r="J1089"/>
      <c r="K1089"/>
      <c r="L1089"/>
      <c r="M1089"/>
      <c r="N1089"/>
      <c r="O1089"/>
      <c r="P1089"/>
      <c r="Q1089"/>
      <c r="R1089"/>
      <c r="S1089"/>
      <c r="T1089"/>
      <c r="U1089"/>
      <c r="V1089"/>
      <c r="W1089"/>
      <c r="X1089"/>
      <c r="Y1089"/>
      <c r="Z1089"/>
      <c r="AA1089"/>
      <c r="AB1089"/>
      <c r="AC1089"/>
      <c r="AD1089"/>
      <c r="AE1089"/>
      <c r="AF1089"/>
      <c r="AG1089"/>
      <c r="AS1089"/>
      <c r="AT1089"/>
      <c r="BP1089"/>
    </row>
    <row r="1090" spans="1:68" s="7" customFormat="1">
      <c r="A1090"/>
      <c r="B1090"/>
      <c r="C1090"/>
      <c r="D1090"/>
      <c r="E1090"/>
      <c r="F1090"/>
      <c r="G1090"/>
      <c r="H1090"/>
      <c r="I1090"/>
      <c r="J1090"/>
      <c r="K1090"/>
      <c r="L1090"/>
      <c r="M1090"/>
      <c r="N1090"/>
      <c r="O1090"/>
      <c r="P1090"/>
      <c r="Q1090"/>
      <c r="R1090"/>
      <c r="S1090"/>
      <c r="T1090"/>
      <c r="U1090"/>
      <c r="V1090"/>
      <c r="W1090"/>
      <c r="X1090"/>
      <c r="Y1090"/>
      <c r="Z1090"/>
      <c r="AA1090"/>
      <c r="AB1090"/>
      <c r="AC1090"/>
      <c r="AD1090"/>
      <c r="AE1090"/>
      <c r="AF1090"/>
      <c r="AG1090"/>
      <c r="AS1090"/>
      <c r="AT1090"/>
      <c r="BP1090"/>
    </row>
    <row r="1091" spans="1:68" s="7" customFormat="1">
      <c r="A1091"/>
      <c r="B1091"/>
      <c r="C1091"/>
      <c r="D1091"/>
      <c r="E1091"/>
      <c r="F1091"/>
      <c r="G1091"/>
      <c r="H1091"/>
      <c r="I1091"/>
      <c r="J1091"/>
      <c r="K1091"/>
      <c r="L1091"/>
      <c r="M1091"/>
      <c r="N1091"/>
      <c r="O1091"/>
      <c r="P1091"/>
      <c r="Q1091"/>
      <c r="R1091"/>
      <c r="S1091"/>
      <c r="T1091"/>
      <c r="U1091"/>
      <c r="V1091"/>
      <c r="W1091"/>
      <c r="X1091"/>
      <c r="Y1091"/>
      <c r="Z1091"/>
      <c r="AA1091"/>
      <c r="AB1091"/>
      <c r="AC1091"/>
      <c r="AD1091"/>
      <c r="AE1091"/>
      <c r="AF1091"/>
      <c r="AG1091"/>
      <c r="AS1091"/>
      <c r="AT1091"/>
      <c r="BP1091"/>
    </row>
    <row r="1092" spans="1:68" s="7" customFormat="1">
      <c r="A1092"/>
      <c r="B1092"/>
      <c r="C1092"/>
      <c r="D1092"/>
      <c r="E1092"/>
      <c r="F1092"/>
      <c r="G1092"/>
      <c r="H1092"/>
      <c r="I1092"/>
      <c r="J1092"/>
      <c r="K1092"/>
      <c r="L1092"/>
      <c r="M1092"/>
      <c r="N1092"/>
      <c r="O1092"/>
      <c r="P1092"/>
      <c r="Q1092"/>
      <c r="R1092"/>
      <c r="S1092"/>
      <c r="T1092"/>
      <c r="U1092"/>
      <c r="V1092"/>
      <c r="W1092"/>
      <c r="X1092"/>
      <c r="Y1092"/>
      <c r="Z1092"/>
      <c r="AA1092"/>
      <c r="AB1092"/>
      <c r="AC1092"/>
      <c r="AD1092"/>
      <c r="AE1092"/>
      <c r="AF1092"/>
      <c r="AG1092"/>
      <c r="AS1092"/>
      <c r="AT1092"/>
      <c r="BP1092"/>
    </row>
    <row r="1093" spans="1:68" s="7" customFormat="1">
      <c r="A1093"/>
      <c r="B1093"/>
      <c r="C1093"/>
      <c r="D1093"/>
      <c r="E1093"/>
      <c r="F1093"/>
      <c r="G1093"/>
      <c r="H1093"/>
      <c r="I1093"/>
      <c r="J1093"/>
      <c r="K1093"/>
      <c r="L1093"/>
      <c r="M1093"/>
      <c r="N1093"/>
      <c r="O1093"/>
      <c r="P1093"/>
      <c r="Q1093"/>
      <c r="R1093"/>
      <c r="S1093"/>
      <c r="T1093"/>
      <c r="U1093"/>
      <c r="V1093"/>
      <c r="W1093"/>
      <c r="X1093"/>
      <c r="Y1093"/>
      <c r="Z1093"/>
      <c r="AA1093"/>
      <c r="AB1093"/>
      <c r="AC1093"/>
      <c r="AD1093"/>
      <c r="AE1093"/>
      <c r="AF1093"/>
      <c r="AG1093"/>
      <c r="AS1093"/>
      <c r="AT1093"/>
      <c r="BP1093"/>
    </row>
    <row r="1094" spans="1:68" s="7" customFormat="1">
      <c r="A1094"/>
      <c r="B1094"/>
      <c r="C1094"/>
      <c r="D1094"/>
      <c r="E1094"/>
      <c r="F1094"/>
      <c r="G1094"/>
      <c r="H1094"/>
      <c r="I1094"/>
      <c r="J1094"/>
      <c r="K1094"/>
      <c r="L1094"/>
      <c r="M1094"/>
      <c r="N1094"/>
      <c r="O1094"/>
      <c r="P1094"/>
      <c r="Q1094"/>
      <c r="R1094"/>
      <c r="S1094"/>
      <c r="T1094"/>
      <c r="U1094"/>
      <c r="V1094"/>
      <c r="W1094"/>
      <c r="X1094"/>
      <c r="Y1094"/>
      <c r="Z1094"/>
      <c r="AA1094"/>
      <c r="AB1094"/>
      <c r="AC1094"/>
      <c r="AD1094"/>
      <c r="AE1094"/>
      <c r="AF1094"/>
      <c r="AG1094"/>
      <c r="AS1094"/>
      <c r="AT1094"/>
      <c r="BP1094"/>
    </row>
    <row r="1095" spans="1:68" s="7" customFormat="1">
      <c r="A1095"/>
      <c r="B1095"/>
      <c r="C1095"/>
      <c r="D1095"/>
      <c r="E1095"/>
      <c r="F1095"/>
      <c r="G1095"/>
      <c r="H1095"/>
      <c r="I1095"/>
      <c r="J1095"/>
      <c r="K1095"/>
      <c r="L1095"/>
      <c r="M1095"/>
      <c r="N1095"/>
      <c r="O1095"/>
      <c r="P1095"/>
      <c r="Q1095"/>
      <c r="R1095"/>
      <c r="S1095"/>
      <c r="T1095"/>
      <c r="U1095"/>
      <c r="V1095"/>
      <c r="W1095"/>
      <c r="X1095"/>
      <c r="Y1095"/>
      <c r="Z1095"/>
      <c r="AA1095"/>
      <c r="AB1095"/>
      <c r="AC1095"/>
      <c r="AD1095"/>
      <c r="AE1095"/>
      <c r="AF1095"/>
      <c r="AG1095"/>
      <c r="AS1095"/>
      <c r="AT1095"/>
      <c r="BP1095"/>
    </row>
    <row r="1096" spans="1:68" s="7" customFormat="1">
      <c r="A1096"/>
      <c r="B1096"/>
      <c r="C1096"/>
      <c r="D1096"/>
      <c r="E1096"/>
      <c r="F1096"/>
      <c r="G1096"/>
      <c r="H1096"/>
      <c r="I1096"/>
      <c r="J1096"/>
      <c r="K1096"/>
      <c r="L1096"/>
      <c r="M1096"/>
      <c r="N1096"/>
      <c r="O1096"/>
      <c r="P1096"/>
      <c r="Q1096"/>
      <c r="R1096"/>
      <c r="S1096"/>
      <c r="T1096"/>
      <c r="U1096"/>
      <c r="V1096"/>
      <c r="W1096"/>
      <c r="X1096"/>
      <c r="Y1096"/>
      <c r="Z1096"/>
      <c r="AA1096"/>
      <c r="AB1096"/>
      <c r="AC1096"/>
      <c r="AD1096"/>
      <c r="AE1096"/>
      <c r="AF1096"/>
      <c r="AG1096"/>
      <c r="AS1096"/>
      <c r="AT1096"/>
      <c r="BP1096"/>
    </row>
    <row r="1097" spans="1:68" s="7" customFormat="1">
      <c r="A1097"/>
      <c r="B1097"/>
      <c r="C1097"/>
      <c r="D1097"/>
      <c r="E1097"/>
      <c r="F1097"/>
      <c r="G1097"/>
      <c r="H1097"/>
      <c r="I1097"/>
      <c r="J1097"/>
      <c r="K1097"/>
      <c r="L1097"/>
      <c r="M1097"/>
      <c r="N1097"/>
      <c r="O1097"/>
      <c r="P1097"/>
      <c r="Q1097"/>
      <c r="R1097"/>
      <c r="S1097"/>
      <c r="T1097"/>
      <c r="U1097"/>
      <c r="V1097"/>
      <c r="W1097"/>
      <c r="X1097"/>
      <c r="Y1097"/>
      <c r="Z1097"/>
      <c r="AA1097"/>
      <c r="AB1097"/>
      <c r="AC1097"/>
      <c r="AD1097"/>
      <c r="AE1097"/>
      <c r="AF1097"/>
      <c r="AG1097"/>
      <c r="AS1097"/>
      <c r="AT1097"/>
      <c r="BP1097"/>
    </row>
    <row r="1098" spans="1:68" s="7" customFormat="1">
      <c r="A1098"/>
      <c r="B1098"/>
      <c r="C1098"/>
      <c r="D1098"/>
      <c r="E1098"/>
      <c r="F1098"/>
      <c r="G1098"/>
      <c r="H1098"/>
      <c r="I1098"/>
      <c r="J1098"/>
      <c r="K1098"/>
      <c r="L1098"/>
      <c r="M1098"/>
      <c r="N1098"/>
      <c r="O1098"/>
      <c r="P1098"/>
      <c r="Q1098"/>
      <c r="R1098"/>
      <c r="S1098"/>
      <c r="T1098"/>
      <c r="U1098"/>
      <c r="V1098"/>
      <c r="W1098"/>
      <c r="X1098"/>
      <c r="Y1098"/>
      <c r="Z1098"/>
      <c r="AA1098"/>
      <c r="AB1098"/>
      <c r="AC1098"/>
      <c r="AD1098"/>
      <c r="AE1098"/>
      <c r="AF1098"/>
      <c r="AG1098"/>
      <c r="AS1098"/>
      <c r="AT1098"/>
      <c r="BP1098"/>
    </row>
    <row r="1099" spans="1:68" s="7" customFormat="1">
      <c r="A1099"/>
      <c r="B1099"/>
      <c r="C1099"/>
      <c r="D1099"/>
      <c r="E1099"/>
      <c r="F1099"/>
      <c r="G1099"/>
      <c r="H1099"/>
      <c r="I1099"/>
      <c r="J1099"/>
      <c r="K1099"/>
      <c r="L1099"/>
      <c r="M1099"/>
      <c r="N1099"/>
      <c r="O1099"/>
      <c r="P1099"/>
      <c r="Q1099"/>
      <c r="R1099"/>
      <c r="S1099"/>
      <c r="T1099"/>
      <c r="U1099"/>
      <c r="V1099"/>
      <c r="W1099"/>
      <c r="X1099"/>
      <c r="Y1099"/>
      <c r="Z1099"/>
      <c r="AA1099"/>
      <c r="AB1099"/>
      <c r="AC1099"/>
      <c r="AD1099"/>
      <c r="AE1099"/>
      <c r="AF1099"/>
      <c r="AG1099"/>
      <c r="AS1099"/>
      <c r="AT1099"/>
      <c r="BP1099"/>
    </row>
    <row r="1100" spans="1:68" s="7" customFormat="1">
      <c r="A1100"/>
      <c r="B1100"/>
      <c r="C1100"/>
      <c r="D1100"/>
      <c r="E1100"/>
      <c r="F1100"/>
      <c r="G1100"/>
      <c r="H1100"/>
      <c r="I1100"/>
      <c r="J1100"/>
      <c r="K1100"/>
      <c r="L1100"/>
      <c r="M1100"/>
      <c r="N1100"/>
      <c r="O1100"/>
      <c r="P1100"/>
      <c r="Q1100"/>
      <c r="R1100"/>
      <c r="S1100"/>
      <c r="T1100"/>
      <c r="U1100"/>
      <c r="V1100"/>
      <c r="W1100"/>
      <c r="X1100"/>
      <c r="Y1100"/>
      <c r="Z1100"/>
      <c r="AA1100"/>
      <c r="AB1100"/>
      <c r="AC1100"/>
      <c r="AD1100"/>
      <c r="AE1100"/>
      <c r="AF1100"/>
      <c r="AG1100"/>
      <c r="AS1100"/>
      <c r="AT1100"/>
      <c r="BP1100"/>
    </row>
    <row r="1101" spans="1:68" s="7" customFormat="1">
      <c r="A1101"/>
      <c r="B1101"/>
      <c r="C1101"/>
      <c r="D1101"/>
      <c r="E1101"/>
      <c r="F1101"/>
      <c r="G1101"/>
      <c r="H1101"/>
      <c r="I1101"/>
      <c r="J1101"/>
      <c r="K1101"/>
      <c r="L1101"/>
      <c r="M1101"/>
      <c r="N1101"/>
      <c r="O1101"/>
      <c r="P1101"/>
      <c r="Q1101"/>
      <c r="R1101"/>
      <c r="S1101"/>
      <c r="T1101"/>
      <c r="U1101"/>
      <c r="V1101"/>
      <c r="W1101"/>
      <c r="X1101"/>
      <c r="Y1101"/>
      <c r="Z1101"/>
      <c r="AA1101"/>
      <c r="AB1101"/>
      <c r="AC1101"/>
      <c r="AD1101"/>
      <c r="AE1101"/>
      <c r="AF1101"/>
      <c r="AG1101"/>
      <c r="AS1101"/>
      <c r="AT1101"/>
      <c r="BP1101"/>
    </row>
    <row r="1102" spans="1:68" s="7" customFormat="1">
      <c r="A1102"/>
      <c r="B1102"/>
      <c r="C1102"/>
      <c r="D1102"/>
      <c r="E1102"/>
      <c r="F1102"/>
      <c r="G1102"/>
      <c r="H1102"/>
      <c r="I1102"/>
      <c r="J1102"/>
      <c r="K1102"/>
      <c r="L1102"/>
      <c r="M1102"/>
      <c r="N1102"/>
      <c r="O1102"/>
      <c r="P1102"/>
      <c r="Q1102"/>
      <c r="R1102"/>
      <c r="S1102"/>
      <c r="T1102"/>
      <c r="U1102"/>
      <c r="V1102"/>
      <c r="W1102"/>
      <c r="X1102"/>
      <c r="Y1102"/>
      <c r="Z1102"/>
      <c r="AA1102"/>
      <c r="AB1102"/>
      <c r="AC1102"/>
      <c r="AD1102"/>
      <c r="AE1102"/>
      <c r="AF1102"/>
      <c r="AG1102"/>
      <c r="AS1102"/>
      <c r="AT1102"/>
      <c r="BP1102"/>
    </row>
    <row r="1103" spans="1:68" s="7" customFormat="1">
      <c r="A1103"/>
      <c r="B1103"/>
      <c r="C1103"/>
      <c r="D1103"/>
      <c r="E1103"/>
      <c r="F1103"/>
      <c r="G1103"/>
      <c r="H1103"/>
      <c r="I1103"/>
      <c r="J1103"/>
      <c r="K1103"/>
      <c r="L1103"/>
      <c r="M1103"/>
      <c r="N1103"/>
      <c r="O1103"/>
      <c r="P1103"/>
      <c r="Q1103"/>
      <c r="R1103"/>
      <c r="S1103"/>
      <c r="T1103"/>
      <c r="U1103"/>
      <c r="V1103"/>
      <c r="W1103"/>
      <c r="X1103"/>
      <c r="Y1103"/>
      <c r="Z1103"/>
      <c r="AA1103"/>
      <c r="AB1103"/>
      <c r="AC1103"/>
      <c r="AD1103"/>
      <c r="AE1103"/>
      <c r="AF1103"/>
      <c r="AG1103"/>
      <c r="AS1103"/>
      <c r="AT1103"/>
      <c r="BP1103"/>
    </row>
    <row r="1104" spans="1:68" s="7" customFormat="1">
      <c r="A1104"/>
      <c r="B1104"/>
      <c r="C1104"/>
      <c r="D1104"/>
      <c r="E1104"/>
      <c r="F1104"/>
      <c r="G1104"/>
      <c r="H1104"/>
      <c r="I1104"/>
      <c r="J1104"/>
      <c r="K1104"/>
      <c r="L1104"/>
      <c r="M1104"/>
      <c r="N1104"/>
      <c r="O1104"/>
      <c r="P1104"/>
      <c r="Q1104"/>
      <c r="R1104"/>
      <c r="S1104"/>
      <c r="T1104"/>
      <c r="U1104"/>
      <c r="V1104"/>
      <c r="W1104"/>
      <c r="X1104"/>
      <c r="Y1104"/>
      <c r="Z1104"/>
      <c r="AA1104"/>
      <c r="AB1104"/>
      <c r="AC1104"/>
      <c r="AD1104"/>
      <c r="AE1104"/>
      <c r="AF1104"/>
      <c r="AG1104"/>
      <c r="AS1104"/>
      <c r="AT1104"/>
      <c r="BP1104"/>
    </row>
    <row r="1105" spans="1:68" s="7" customFormat="1">
      <c r="A1105"/>
      <c r="B1105"/>
      <c r="C1105"/>
      <c r="D1105"/>
      <c r="E1105"/>
      <c r="F1105"/>
      <c r="G1105"/>
      <c r="H1105"/>
      <c r="I1105"/>
      <c r="J1105"/>
      <c r="K1105"/>
      <c r="L1105"/>
      <c r="M1105"/>
      <c r="N1105"/>
      <c r="O1105"/>
      <c r="P1105"/>
      <c r="Q1105"/>
      <c r="R1105"/>
      <c r="S1105"/>
      <c r="T1105"/>
      <c r="U1105"/>
      <c r="V1105"/>
      <c r="W1105"/>
      <c r="X1105"/>
      <c r="Y1105"/>
      <c r="Z1105"/>
      <c r="AA1105"/>
      <c r="AB1105"/>
      <c r="AC1105"/>
      <c r="AD1105"/>
      <c r="AE1105"/>
      <c r="AF1105"/>
      <c r="AG1105"/>
      <c r="AS1105"/>
      <c r="AT1105"/>
      <c r="BP1105"/>
    </row>
    <row r="1106" spans="1:68" s="7" customFormat="1">
      <c r="A1106"/>
      <c r="B1106"/>
      <c r="C1106"/>
      <c r="D1106"/>
      <c r="E1106"/>
      <c r="F1106"/>
      <c r="G1106"/>
      <c r="H1106"/>
      <c r="I1106"/>
      <c r="J1106"/>
      <c r="K1106"/>
      <c r="L1106"/>
      <c r="M1106"/>
      <c r="N1106"/>
      <c r="O1106"/>
      <c r="P1106"/>
      <c r="Q1106"/>
      <c r="R1106"/>
      <c r="S1106"/>
      <c r="T1106"/>
      <c r="U1106"/>
      <c r="V1106"/>
      <c r="W1106"/>
      <c r="X1106"/>
      <c r="Y1106"/>
      <c r="Z1106"/>
      <c r="AA1106"/>
      <c r="AB1106"/>
      <c r="AC1106"/>
      <c r="AD1106"/>
      <c r="AE1106"/>
      <c r="AF1106"/>
      <c r="AG1106"/>
      <c r="AS1106"/>
      <c r="AT1106"/>
      <c r="BP1106"/>
    </row>
    <row r="1107" spans="1:68" s="7" customFormat="1">
      <c r="A1107"/>
      <c r="B1107"/>
      <c r="C1107"/>
      <c r="D1107"/>
      <c r="E1107"/>
      <c r="F1107"/>
      <c r="G1107"/>
      <c r="H1107"/>
      <c r="I1107"/>
      <c r="J1107"/>
      <c r="K1107"/>
      <c r="L1107"/>
      <c r="M1107"/>
      <c r="N1107"/>
      <c r="O1107"/>
      <c r="P1107"/>
      <c r="Q1107"/>
      <c r="R1107"/>
      <c r="S1107"/>
      <c r="T1107"/>
      <c r="U1107"/>
      <c r="V1107"/>
      <c r="W1107"/>
      <c r="X1107"/>
      <c r="Y1107"/>
      <c r="Z1107"/>
      <c r="AA1107"/>
      <c r="AB1107"/>
      <c r="AC1107"/>
      <c r="AD1107"/>
      <c r="AE1107"/>
      <c r="AF1107"/>
      <c r="AG1107"/>
      <c r="AS1107"/>
      <c r="AT1107"/>
      <c r="BP1107"/>
    </row>
    <row r="1108" spans="1:68" s="7" customFormat="1">
      <c r="A1108"/>
      <c r="B1108"/>
      <c r="C1108"/>
      <c r="D1108"/>
      <c r="E1108"/>
      <c r="F1108"/>
      <c r="G1108"/>
      <c r="H1108"/>
      <c r="I1108"/>
      <c r="J1108"/>
      <c r="K1108"/>
      <c r="L1108"/>
      <c r="M1108"/>
      <c r="N1108"/>
      <c r="O1108"/>
      <c r="P1108"/>
      <c r="Q1108"/>
      <c r="R1108"/>
      <c r="S1108"/>
      <c r="T1108"/>
      <c r="U1108"/>
      <c r="V1108"/>
      <c r="W1108"/>
      <c r="X1108"/>
      <c r="Y1108"/>
      <c r="Z1108"/>
      <c r="AA1108"/>
      <c r="AB1108"/>
      <c r="AC1108"/>
      <c r="AD1108"/>
      <c r="AE1108"/>
      <c r="AF1108"/>
      <c r="AG1108"/>
      <c r="AS1108"/>
      <c r="AT1108"/>
      <c r="BP1108"/>
    </row>
    <row r="1109" spans="1:68" s="7" customFormat="1">
      <c r="A1109"/>
      <c r="B1109"/>
      <c r="C1109"/>
      <c r="D1109"/>
      <c r="E1109"/>
      <c r="F1109"/>
      <c r="G1109"/>
      <c r="H1109"/>
      <c r="I1109"/>
      <c r="J1109"/>
      <c r="K1109"/>
      <c r="L1109"/>
      <c r="M1109"/>
      <c r="N1109"/>
      <c r="O1109"/>
      <c r="P1109"/>
      <c r="Q1109"/>
      <c r="R1109"/>
      <c r="S1109"/>
      <c r="T1109"/>
      <c r="U1109"/>
      <c r="V1109"/>
      <c r="W1109"/>
      <c r="X1109"/>
      <c r="Y1109"/>
      <c r="Z1109"/>
      <c r="AA1109"/>
      <c r="AB1109"/>
      <c r="AC1109"/>
      <c r="AD1109"/>
      <c r="AE1109"/>
      <c r="AF1109"/>
      <c r="AG1109"/>
      <c r="AS1109"/>
      <c r="AT1109"/>
      <c r="BP1109"/>
    </row>
    <row r="1110" spans="1:68" s="7" customFormat="1">
      <c r="A1110"/>
      <c r="B1110"/>
      <c r="C1110"/>
      <c r="D1110"/>
      <c r="E1110"/>
      <c r="F1110"/>
      <c r="G1110"/>
      <c r="H1110"/>
      <c r="I1110"/>
      <c r="J1110"/>
      <c r="K1110"/>
      <c r="L1110"/>
      <c r="M1110"/>
      <c r="N1110"/>
      <c r="O1110"/>
      <c r="P1110"/>
      <c r="Q1110"/>
      <c r="R1110"/>
      <c r="S1110"/>
      <c r="T1110"/>
      <c r="U1110"/>
      <c r="V1110"/>
      <c r="W1110"/>
      <c r="X1110"/>
      <c r="Y1110"/>
      <c r="Z1110"/>
      <c r="AA1110"/>
      <c r="AB1110"/>
      <c r="AC1110"/>
      <c r="AD1110"/>
      <c r="AE1110"/>
      <c r="AF1110"/>
      <c r="AG1110"/>
      <c r="AS1110"/>
      <c r="AT1110"/>
      <c r="BP1110"/>
    </row>
    <row r="1111" spans="1:68" s="7" customFormat="1">
      <c r="A1111"/>
      <c r="B1111"/>
      <c r="C1111"/>
      <c r="D1111"/>
      <c r="E1111"/>
      <c r="F1111"/>
      <c r="G1111"/>
      <c r="H1111"/>
      <c r="I1111"/>
      <c r="J1111"/>
      <c r="K1111"/>
      <c r="L1111"/>
      <c r="M1111"/>
      <c r="N1111"/>
      <c r="O1111"/>
      <c r="P1111"/>
      <c r="Q1111"/>
      <c r="R1111"/>
      <c r="S1111"/>
      <c r="T1111"/>
      <c r="U1111"/>
      <c r="V1111"/>
      <c r="W1111"/>
      <c r="X1111"/>
      <c r="Y1111"/>
      <c r="Z1111"/>
      <c r="AA1111"/>
      <c r="AB1111"/>
      <c r="AC1111"/>
      <c r="AD1111"/>
      <c r="AE1111"/>
      <c r="AF1111"/>
      <c r="AG1111"/>
      <c r="AS1111"/>
      <c r="AT1111"/>
      <c r="BP1111"/>
    </row>
    <row r="1112" spans="1:68" s="7" customFormat="1">
      <c r="A1112"/>
      <c r="B1112"/>
      <c r="C1112"/>
      <c r="D1112"/>
      <c r="E1112"/>
      <c r="F1112"/>
      <c r="G1112"/>
      <c r="H1112"/>
      <c r="I1112"/>
      <c r="J1112"/>
      <c r="K1112"/>
      <c r="L1112"/>
      <c r="M1112"/>
      <c r="N1112"/>
      <c r="O1112"/>
      <c r="P1112"/>
      <c r="Q1112"/>
      <c r="R1112"/>
      <c r="S1112"/>
      <c r="T1112"/>
      <c r="U1112"/>
      <c r="V1112"/>
      <c r="W1112"/>
      <c r="X1112"/>
      <c r="Y1112"/>
      <c r="Z1112"/>
      <c r="AA1112"/>
      <c r="AB1112"/>
      <c r="AC1112"/>
      <c r="AD1112"/>
      <c r="AE1112"/>
      <c r="AF1112"/>
      <c r="AG1112"/>
      <c r="AS1112"/>
      <c r="AT1112"/>
      <c r="BP1112"/>
    </row>
    <row r="1113" spans="1:68" s="7" customFormat="1">
      <c r="A1113"/>
      <c r="B1113"/>
      <c r="C1113"/>
      <c r="D1113"/>
      <c r="E1113"/>
      <c r="F1113"/>
      <c r="G1113"/>
      <c r="H1113"/>
      <c r="I1113"/>
      <c r="J1113"/>
      <c r="K1113"/>
      <c r="L1113"/>
      <c r="M1113"/>
      <c r="N1113"/>
      <c r="O1113"/>
      <c r="P1113"/>
      <c r="Q1113"/>
      <c r="R1113"/>
      <c r="S1113"/>
      <c r="T1113"/>
      <c r="U1113"/>
      <c r="V1113"/>
      <c r="W1113"/>
      <c r="X1113"/>
      <c r="Y1113"/>
      <c r="Z1113"/>
      <c r="AA1113"/>
      <c r="AB1113"/>
      <c r="AC1113"/>
      <c r="AD1113"/>
      <c r="AE1113"/>
      <c r="AF1113"/>
      <c r="AG1113"/>
      <c r="AS1113"/>
      <c r="AT1113"/>
      <c r="BP1113"/>
    </row>
    <row r="1114" spans="1:68" s="7" customFormat="1">
      <c r="A1114"/>
      <c r="B1114"/>
      <c r="C1114"/>
      <c r="D1114"/>
      <c r="E1114"/>
      <c r="F1114"/>
      <c r="G1114"/>
      <c r="H1114"/>
      <c r="I1114"/>
      <c r="J1114"/>
      <c r="K1114"/>
      <c r="L1114"/>
      <c r="M1114"/>
      <c r="N1114"/>
      <c r="O1114"/>
      <c r="P1114"/>
      <c r="Q1114"/>
      <c r="R1114"/>
      <c r="S1114"/>
      <c r="T1114"/>
      <c r="U1114"/>
      <c r="V1114"/>
      <c r="W1114"/>
      <c r="X1114"/>
      <c r="Y1114"/>
      <c r="Z1114"/>
      <c r="AA1114"/>
      <c r="AB1114"/>
      <c r="AC1114"/>
      <c r="AD1114"/>
      <c r="AE1114"/>
      <c r="AF1114"/>
      <c r="AG1114"/>
      <c r="AS1114"/>
      <c r="AT1114"/>
      <c r="BP1114"/>
    </row>
    <row r="1115" spans="1:68" s="7" customFormat="1">
      <c r="A1115"/>
      <c r="B1115"/>
      <c r="C1115"/>
      <c r="D1115"/>
      <c r="E1115"/>
      <c r="F1115"/>
      <c r="G1115"/>
      <c r="H1115"/>
      <c r="I1115"/>
      <c r="J1115"/>
      <c r="K1115"/>
      <c r="L1115"/>
      <c r="M1115"/>
      <c r="N1115"/>
      <c r="O1115"/>
      <c r="P1115"/>
      <c r="Q1115"/>
      <c r="R1115"/>
      <c r="S1115"/>
      <c r="T1115"/>
      <c r="U1115"/>
      <c r="V1115"/>
      <c r="W1115"/>
      <c r="X1115"/>
      <c r="Y1115"/>
      <c r="Z1115"/>
      <c r="AA1115"/>
      <c r="AB1115"/>
      <c r="AC1115"/>
      <c r="AD1115"/>
      <c r="AE1115"/>
      <c r="AF1115"/>
      <c r="AG1115"/>
      <c r="AS1115"/>
      <c r="AT1115"/>
      <c r="BP1115"/>
    </row>
    <row r="1116" spans="1:68" s="7" customFormat="1">
      <c r="A1116"/>
      <c r="B1116"/>
      <c r="C1116"/>
      <c r="D1116"/>
      <c r="E1116"/>
      <c r="F1116"/>
      <c r="G1116"/>
      <c r="H1116"/>
      <c r="I1116"/>
      <c r="J1116"/>
      <c r="K1116"/>
      <c r="L1116"/>
      <c r="M1116"/>
      <c r="N1116"/>
      <c r="O1116"/>
      <c r="P1116"/>
      <c r="Q1116"/>
      <c r="R1116"/>
      <c r="S1116"/>
      <c r="T1116"/>
      <c r="U1116"/>
      <c r="V1116"/>
      <c r="W1116"/>
      <c r="X1116"/>
      <c r="Y1116"/>
      <c r="Z1116"/>
      <c r="AA1116"/>
      <c r="AB1116"/>
      <c r="AC1116"/>
      <c r="AD1116"/>
      <c r="AE1116"/>
      <c r="AF1116"/>
      <c r="AG1116"/>
      <c r="AS1116"/>
      <c r="AT1116"/>
      <c r="BP1116"/>
    </row>
    <row r="1117" spans="1:68" s="7" customFormat="1">
      <c r="A1117"/>
      <c r="B1117"/>
      <c r="C1117"/>
      <c r="D1117"/>
      <c r="E1117"/>
      <c r="F1117"/>
      <c r="G1117"/>
      <c r="H1117"/>
      <c r="I1117"/>
      <c r="J1117"/>
      <c r="K1117"/>
      <c r="L1117"/>
      <c r="M1117"/>
      <c r="N1117"/>
      <c r="O1117"/>
      <c r="P1117"/>
      <c r="Q1117"/>
      <c r="R1117"/>
      <c r="S1117"/>
      <c r="T1117"/>
      <c r="U1117"/>
      <c r="V1117"/>
      <c r="W1117"/>
      <c r="X1117"/>
      <c r="Y1117"/>
      <c r="Z1117"/>
      <c r="AA1117"/>
      <c r="AB1117"/>
      <c r="AC1117"/>
      <c r="AD1117"/>
      <c r="AE1117"/>
      <c r="AF1117"/>
      <c r="AG1117"/>
      <c r="AS1117"/>
      <c r="AT1117"/>
      <c r="BP1117"/>
    </row>
    <row r="1118" spans="1:68" s="7" customFormat="1">
      <c r="A1118"/>
      <c r="B1118"/>
      <c r="C1118"/>
      <c r="D1118"/>
      <c r="E1118"/>
      <c r="F1118"/>
      <c r="G1118"/>
      <c r="H1118"/>
      <c r="I1118"/>
      <c r="J1118"/>
      <c r="K1118"/>
      <c r="L1118"/>
      <c r="M1118"/>
      <c r="N1118"/>
      <c r="O1118"/>
      <c r="P1118"/>
      <c r="Q1118"/>
      <c r="R1118"/>
      <c r="S1118"/>
      <c r="T1118"/>
      <c r="U1118"/>
      <c r="V1118"/>
      <c r="W1118"/>
      <c r="X1118"/>
      <c r="Y1118"/>
      <c r="Z1118"/>
      <c r="AA1118"/>
      <c r="AB1118"/>
      <c r="AC1118"/>
      <c r="AD1118"/>
      <c r="AE1118"/>
      <c r="AF1118"/>
      <c r="AG1118"/>
      <c r="AS1118"/>
      <c r="AT1118"/>
      <c r="BP1118"/>
    </row>
    <row r="1119" spans="1:68" s="7" customFormat="1">
      <c r="A1119"/>
      <c r="B1119"/>
      <c r="C1119"/>
      <c r="D1119"/>
      <c r="E1119"/>
      <c r="F1119"/>
      <c r="G1119"/>
      <c r="H1119"/>
      <c r="I1119"/>
      <c r="J1119"/>
      <c r="K1119"/>
      <c r="L1119"/>
      <c r="M1119"/>
      <c r="N1119"/>
      <c r="O1119"/>
      <c r="P1119"/>
      <c r="Q1119"/>
      <c r="R1119"/>
      <c r="S1119"/>
      <c r="T1119"/>
      <c r="U1119"/>
      <c r="V1119"/>
      <c r="W1119"/>
      <c r="X1119"/>
      <c r="Y1119"/>
      <c r="Z1119"/>
      <c r="AA1119"/>
      <c r="AB1119"/>
      <c r="AC1119"/>
      <c r="AD1119"/>
      <c r="AE1119"/>
      <c r="AF1119"/>
      <c r="AG1119"/>
      <c r="AS1119"/>
      <c r="AT1119"/>
      <c r="BP1119"/>
    </row>
    <row r="1120" spans="1:68" s="7" customFormat="1">
      <c r="A1120"/>
      <c r="B1120"/>
      <c r="C1120"/>
      <c r="D1120"/>
      <c r="E1120"/>
      <c r="F1120"/>
      <c r="G1120"/>
      <c r="H1120"/>
      <c r="I1120"/>
      <c r="J1120"/>
      <c r="K1120"/>
      <c r="L1120"/>
      <c r="M1120"/>
      <c r="N1120"/>
      <c r="O1120"/>
      <c r="P1120"/>
      <c r="Q1120"/>
      <c r="R1120"/>
      <c r="S1120"/>
      <c r="T1120"/>
      <c r="U1120"/>
      <c r="V1120"/>
      <c r="W1120"/>
      <c r="X1120"/>
      <c r="Y1120"/>
      <c r="Z1120"/>
      <c r="AA1120"/>
      <c r="AB1120"/>
      <c r="AC1120"/>
      <c r="AD1120"/>
      <c r="AE1120"/>
      <c r="AF1120"/>
      <c r="AG1120"/>
      <c r="AS1120"/>
      <c r="AT1120"/>
      <c r="BP1120"/>
    </row>
    <row r="1121" spans="1:68" s="7" customFormat="1">
      <c r="A1121"/>
      <c r="B1121"/>
      <c r="C1121"/>
      <c r="D1121"/>
      <c r="E1121"/>
      <c r="F1121"/>
      <c r="G1121"/>
      <c r="H1121"/>
      <c r="I1121"/>
      <c r="J1121"/>
      <c r="K1121"/>
      <c r="L1121"/>
      <c r="M1121"/>
      <c r="N1121"/>
      <c r="O1121"/>
      <c r="P1121"/>
      <c r="Q1121"/>
      <c r="R1121"/>
      <c r="S1121"/>
      <c r="T1121"/>
      <c r="U1121"/>
      <c r="V1121"/>
      <c r="W1121"/>
      <c r="X1121"/>
      <c r="Y1121"/>
      <c r="Z1121"/>
      <c r="AA1121"/>
      <c r="AB1121"/>
      <c r="AC1121"/>
      <c r="AD1121"/>
      <c r="AE1121"/>
      <c r="AF1121"/>
      <c r="AG1121"/>
      <c r="AS1121"/>
      <c r="AT1121"/>
      <c r="BP1121"/>
    </row>
    <row r="1122" spans="1:68" s="7" customFormat="1">
      <c r="A1122"/>
      <c r="B1122"/>
      <c r="C1122"/>
      <c r="D1122"/>
      <c r="E1122"/>
      <c r="F1122"/>
      <c r="G1122"/>
      <c r="H1122"/>
      <c r="I1122"/>
      <c r="J1122"/>
      <c r="K1122"/>
      <c r="L1122"/>
      <c r="M1122"/>
      <c r="N1122"/>
      <c r="O1122"/>
      <c r="P1122"/>
      <c r="Q1122"/>
      <c r="R1122"/>
      <c r="S1122"/>
      <c r="T1122"/>
      <c r="U1122"/>
      <c r="V1122"/>
      <c r="W1122"/>
      <c r="X1122"/>
      <c r="Y1122"/>
      <c r="Z1122"/>
      <c r="AA1122"/>
      <c r="AB1122"/>
      <c r="AC1122"/>
      <c r="AD1122"/>
      <c r="AE1122"/>
      <c r="AF1122"/>
      <c r="AG1122"/>
      <c r="AS1122"/>
      <c r="AT1122"/>
      <c r="BP1122"/>
    </row>
    <row r="1123" spans="1:68" s="7" customFormat="1">
      <c r="A1123"/>
      <c r="B1123"/>
      <c r="C1123"/>
      <c r="D1123"/>
      <c r="E1123"/>
      <c r="F1123"/>
      <c r="G1123"/>
      <c r="H1123"/>
      <c r="I1123"/>
      <c r="J1123"/>
      <c r="K1123"/>
      <c r="L1123"/>
      <c r="M1123"/>
      <c r="N1123"/>
      <c r="O1123"/>
      <c r="P1123"/>
      <c r="Q1123"/>
      <c r="R1123"/>
      <c r="S1123"/>
      <c r="T1123"/>
      <c r="U1123"/>
      <c r="V1123"/>
      <c r="W1123"/>
      <c r="X1123"/>
      <c r="Y1123"/>
      <c r="Z1123"/>
      <c r="AA1123"/>
      <c r="AB1123"/>
      <c r="AC1123"/>
      <c r="AD1123"/>
      <c r="AE1123"/>
      <c r="AF1123"/>
      <c r="AG1123"/>
      <c r="AS1123"/>
      <c r="AT1123"/>
      <c r="BP1123"/>
    </row>
    <row r="1124" spans="1:68" s="7" customFormat="1">
      <c r="A1124"/>
      <c r="B1124"/>
      <c r="C1124"/>
      <c r="D1124"/>
      <c r="E1124"/>
      <c r="F1124"/>
      <c r="G1124"/>
      <c r="H1124"/>
      <c r="I1124"/>
      <c r="J1124"/>
      <c r="K1124"/>
      <c r="L1124"/>
      <c r="M1124"/>
      <c r="N1124"/>
      <c r="O1124"/>
      <c r="P1124"/>
      <c r="Q1124"/>
      <c r="R1124"/>
      <c r="S1124"/>
      <c r="T1124"/>
      <c r="U1124"/>
      <c r="V1124"/>
      <c r="W1124"/>
      <c r="X1124"/>
      <c r="Y1124"/>
      <c r="Z1124"/>
      <c r="AA1124"/>
      <c r="AB1124"/>
      <c r="AC1124"/>
      <c r="AD1124"/>
      <c r="AE1124"/>
      <c r="AF1124"/>
      <c r="AG1124"/>
      <c r="AS1124"/>
      <c r="AT1124"/>
      <c r="BP1124"/>
    </row>
    <row r="1125" spans="1:68" s="7" customFormat="1">
      <c r="A1125"/>
      <c r="B1125"/>
      <c r="C1125"/>
      <c r="D1125"/>
      <c r="E1125"/>
      <c r="F1125"/>
      <c r="G1125"/>
      <c r="H1125"/>
      <c r="I1125"/>
      <c r="J1125"/>
      <c r="K1125"/>
      <c r="L1125"/>
      <c r="M1125"/>
      <c r="N1125"/>
      <c r="O1125"/>
      <c r="P1125"/>
      <c r="Q1125"/>
      <c r="R1125"/>
      <c r="S1125"/>
      <c r="T1125"/>
      <c r="U1125"/>
      <c r="V1125"/>
      <c r="W1125"/>
      <c r="X1125"/>
      <c r="Y1125"/>
      <c r="Z1125"/>
      <c r="AA1125"/>
      <c r="AB1125"/>
      <c r="AC1125"/>
      <c r="AD1125"/>
      <c r="AE1125"/>
      <c r="AF1125"/>
      <c r="AG1125"/>
      <c r="AS1125"/>
      <c r="AT1125"/>
      <c r="BP1125"/>
    </row>
    <row r="1126" spans="1:68" s="7" customFormat="1">
      <c r="A1126"/>
      <c r="B1126"/>
      <c r="C1126"/>
      <c r="D1126"/>
      <c r="E1126"/>
      <c r="F1126"/>
      <c r="G1126"/>
      <c r="H1126"/>
      <c r="I1126"/>
      <c r="J1126"/>
      <c r="K1126"/>
      <c r="L1126"/>
      <c r="M1126"/>
      <c r="N1126"/>
      <c r="O1126"/>
      <c r="P1126"/>
      <c r="Q1126"/>
      <c r="R1126"/>
      <c r="S1126"/>
      <c r="T1126"/>
      <c r="U1126"/>
      <c r="V1126"/>
      <c r="W1126"/>
      <c r="X1126"/>
      <c r="Y1126"/>
      <c r="Z1126"/>
      <c r="AA1126"/>
      <c r="AB1126"/>
      <c r="AC1126"/>
      <c r="AD1126"/>
      <c r="AE1126"/>
      <c r="AF1126"/>
      <c r="AG1126"/>
      <c r="AS1126"/>
      <c r="AT1126"/>
      <c r="BP1126"/>
    </row>
    <row r="1127" spans="1:68" s="7" customFormat="1">
      <c r="A1127"/>
      <c r="B1127"/>
      <c r="C1127"/>
      <c r="D1127"/>
      <c r="E1127"/>
      <c r="F1127"/>
      <c r="G1127"/>
      <c r="H1127"/>
      <c r="I1127"/>
      <c r="J1127"/>
      <c r="K1127"/>
      <c r="L1127"/>
      <c r="M1127"/>
      <c r="N1127"/>
      <c r="O1127"/>
      <c r="P1127"/>
      <c r="Q1127"/>
      <c r="R1127"/>
      <c r="S1127"/>
      <c r="T1127"/>
      <c r="U1127"/>
      <c r="V1127"/>
      <c r="W1127"/>
      <c r="X1127"/>
      <c r="Y1127"/>
      <c r="Z1127"/>
      <c r="AA1127"/>
      <c r="AB1127"/>
      <c r="AC1127"/>
      <c r="AD1127"/>
      <c r="AE1127"/>
      <c r="AF1127"/>
      <c r="AG1127"/>
      <c r="AS1127"/>
      <c r="AT1127"/>
      <c r="BP1127"/>
    </row>
    <row r="1128" spans="1:68" s="7" customFormat="1">
      <c r="A1128"/>
      <c r="B1128"/>
      <c r="C1128"/>
      <c r="D1128"/>
      <c r="E1128"/>
      <c r="F1128"/>
      <c r="G1128"/>
      <c r="H1128"/>
      <c r="I1128"/>
      <c r="J1128"/>
      <c r="K1128"/>
      <c r="L1128"/>
      <c r="M1128"/>
      <c r="N1128"/>
      <c r="O1128"/>
      <c r="P1128"/>
      <c r="Q1128"/>
      <c r="R1128"/>
      <c r="S1128"/>
      <c r="T1128"/>
      <c r="U1128"/>
      <c r="V1128"/>
      <c r="W1128"/>
      <c r="X1128"/>
      <c r="Y1128"/>
      <c r="Z1128"/>
      <c r="AA1128"/>
      <c r="AB1128"/>
      <c r="AC1128"/>
      <c r="AD1128"/>
      <c r="AE1128"/>
      <c r="AF1128"/>
      <c r="AG1128"/>
      <c r="AS1128"/>
      <c r="AT1128"/>
      <c r="BP1128"/>
    </row>
    <row r="1129" spans="1:68" s="7" customFormat="1">
      <c r="A1129"/>
      <c r="B1129"/>
      <c r="C1129"/>
      <c r="D1129"/>
      <c r="E1129"/>
      <c r="F1129"/>
      <c r="G1129"/>
      <c r="H1129"/>
      <c r="I1129"/>
      <c r="J1129"/>
      <c r="K1129"/>
      <c r="L1129"/>
      <c r="M1129"/>
      <c r="N1129"/>
      <c r="O1129"/>
      <c r="P1129"/>
      <c r="Q1129"/>
      <c r="R1129"/>
      <c r="S1129"/>
      <c r="T1129"/>
      <c r="U1129"/>
      <c r="V1129"/>
      <c r="W1129"/>
      <c r="X1129"/>
      <c r="Y1129"/>
      <c r="Z1129"/>
      <c r="AA1129"/>
      <c r="AB1129"/>
      <c r="AC1129"/>
      <c r="AD1129"/>
      <c r="AE1129"/>
      <c r="AF1129"/>
      <c r="AG1129"/>
      <c r="AS1129"/>
      <c r="AT1129"/>
      <c r="BP1129"/>
    </row>
    <row r="1130" spans="1:68" s="7" customFormat="1">
      <c r="A1130"/>
      <c r="B1130"/>
      <c r="C1130"/>
      <c r="D1130"/>
      <c r="E1130"/>
      <c r="F1130"/>
      <c r="G1130"/>
      <c r="H1130"/>
      <c r="I1130"/>
      <c r="J1130"/>
      <c r="K1130"/>
      <c r="L1130"/>
      <c r="M1130"/>
      <c r="N1130"/>
      <c r="O1130"/>
      <c r="P1130"/>
      <c r="Q1130"/>
      <c r="R1130"/>
      <c r="S1130"/>
      <c r="T1130"/>
      <c r="U1130"/>
      <c r="V1130"/>
      <c r="W1130"/>
      <c r="X1130"/>
      <c r="Y1130"/>
      <c r="Z1130"/>
      <c r="AA1130"/>
      <c r="AB1130"/>
      <c r="AC1130"/>
      <c r="AD1130"/>
      <c r="AE1130"/>
      <c r="AF1130"/>
      <c r="AG1130"/>
      <c r="AS1130"/>
      <c r="AT1130"/>
      <c r="BP1130"/>
    </row>
    <row r="1131" spans="1:68" s="7" customFormat="1">
      <c r="A1131"/>
      <c r="B1131"/>
      <c r="C1131"/>
      <c r="D1131"/>
      <c r="E1131"/>
      <c r="F1131"/>
      <c r="G1131"/>
      <c r="H1131"/>
      <c r="I1131"/>
      <c r="J1131"/>
      <c r="K1131"/>
      <c r="L1131"/>
      <c r="M1131"/>
      <c r="N1131"/>
      <c r="O1131"/>
      <c r="P1131"/>
      <c r="Q1131"/>
      <c r="R1131"/>
      <c r="S1131"/>
      <c r="T1131"/>
      <c r="U1131"/>
      <c r="V1131"/>
      <c r="W1131"/>
      <c r="X1131"/>
      <c r="Y1131"/>
      <c r="Z1131"/>
      <c r="AA1131"/>
      <c r="AB1131"/>
      <c r="AC1131"/>
      <c r="AD1131"/>
      <c r="AE1131"/>
      <c r="AF1131"/>
      <c r="AG1131"/>
      <c r="AS1131"/>
      <c r="AT1131"/>
      <c r="BP1131"/>
    </row>
    <row r="1132" spans="1:68" s="7" customFormat="1">
      <c r="A1132"/>
      <c r="B1132"/>
      <c r="C1132"/>
      <c r="D1132"/>
      <c r="E1132"/>
      <c r="F1132"/>
      <c r="G1132"/>
      <c r="H1132"/>
      <c r="I1132"/>
      <c r="J1132"/>
      <c r="K1132"/>
      <c r="L1132"/>
      <c r="M1132"/>
      <c r="N1132"/>
      <c r="O1132"/>
      <c r="P1132"/>
      <c r="Q1132"/>
      <c r="R1132"/>
      <c r="S1132"/>
      <c r="T1132"/>
      <c r="U1132"/>
      <c r="V1132"/>
      <c r="W1132"/>
      <c r="X1132"/>
      <c r="Y1132"/>
      <c r="Z1132"/>
      <c r="AA1132"/>
      <c r="AB1132"/>
      <c r="AC1132"/>
      <c r="AD1132"/>
      <c r="AE1132"/>
      <c r="AF1132"/>
      <c r="AG1132"/>
      <c r="AS1132"/>
      <c r="AT1132"/>
      <c r="BP1132"/>
    </row>
    <row r="1133" spans="1:68" s="7" customFormat="1">
      <c r="A1133"/>
      <c r="B1133"/>
      <c r="C1133"/>
      <c r="D1133"/>
      <c r="E1133"/>
      <c r="F1133"/>
      <c r="G1133"/>
      <c r="H1133"/>
      <c r="I1133"/>
      <c r="J1133"/>
      <c r="K1133"/>
      <c r="L1133"/>
      <c r="M1133"/>
      <c r="N1133"/>
      <c r="O1133"/>
      <c r="P1133"/>
      <c r="Q1133"/>
      <c r="R1133"/>
      <c r="S1133"/>
      <c r="T1133"/>
      <c r="U1133"/>
      <c r="V1133"/>
      <c r="W1133"/>
      <c r="X1133"/>
      <c r="Y1133"/>
      <c r="Z1133"/>
      <c r="AA1133"/>
      <c r="AB1133"/>
      <c r="AC1133"/>
      <c r="AD1133"/>
      <c r="AE1133"/>
      <c r="AF1133"/>
      <c r="AG1133"/>
      <c r="AS1133"/>
      <c r="AT1133"/>
      <c r="BP1133"/>
    </row>
    <row r="1134" spans="1:68" s="7" customFormat="1">
      <c r="A1134"/>
      <c r="B1134"/>
      <c r="C1134"/>
      <c r="D1134"/>
      <c r="E1134"/>
      <c r="F1134"/>
      <c r="G1134"/>
      <c r="H1134"/>
      <c r="I1134"/>
      <c r="J1134"/>
      <c r="K1134"/>
      <c r="L1134"/>
      <c r="M1134"/>
      <c r="N1134"/>
      <c r="O1134"/>
      <c r="P1134"/>
      <c r="Q1134"/>
      <c r="R1134"/>
      <c r="S1134"/>
      <c r="T1134"/>
      <c r="U1134"/>
      <c r="V1134"/>
      <c r="W1134"/>
      <c r="X1134"/>
      <c r="Y1134"/>
      <c r="Z1134"/>
      <c r="AA1134"/>
      <c r="AB1134"/>
      <c r="AC1134"/>
      <c r="AD1134"/>
      <c r="AE1134"/>
      <c r="AF1134"/>
      <c r="AG1134"/>
      <c r="AS1134"/>
      <c r="AT1134"/>
      <c r="BP1134"/>
    </row>
    <row r="1135" spans="1:68" s="7" customFormat="1">
      <c r="A1135"/>
      <c r="B1135"/>
      <c r="C1135"/>
      <c r="D1135"/>
      <c r="E1135"/>
      <c r="F1135"/>
      <c r="G1135"/>
      <c r="H1135"/>
      <c r="I1135"/>
      <c r="J1135"/>
      <c r="K1135"/>
      <c r="L1135"/>
      <c r="M1135"/>
      <c r="N1135"/>
      <c r="O1135"/>
      <c r="P1135"/>
      <c r="Q1135"/>
      <c r="R1135"/>
      <c r="S1135"/>
      <c r="T1135"/>
      <c r="U1135"/>
      <c r="V1135"/>
      <c r="W1135"/>
      <c r="X1135"/>
      <c r="Y1135"/>
      <c r="Z1135"/>
      <c r="AA1135"/>
      <c r="AB1135"/>
      <c r="AC1135"/>
      <c r="AD1135"/>
      <c r="AE1135"/>
      <c r="AF1135"/>
      <c r="AG1135"/>
      <c r="AS1135"/>
      <c r="AT1135"/>
      <c r="BP1135"/>
    </row>
    <row r="1136" spans="1:68" s="7" customFormat="1">
      <c r="A1136"/>
      <c r="B1136"/>
      <c r="C1136"/>
      <c r="D1136"/>
      <c r="E1136"/>
      <c r="F1136"/>
      <c r="G1136"/>
      <c r="H1136"/>
      <c r="I1136"/>
      <c r="J1136"/>
      <c r="K1136"/>
      <c r="L1136"/>
      <c r="M1136"/>
      <c r="N1136"/>
      <c r="O1136"/>
      <c r="P1136"/>
      <c r="Q1136"/>
      <c r="R1136"/>
      <c r="S1136"/>
      <c r="T1136"/>
      <c r="U1136"/>
      <c r="V1136"/>
      <c r="W1136"/>
      <c r="X1136"/>
      <c r="Y1136"/>
      <c r="Z1136"/>
      <c r="AA1136"/>
      <c r="AB1136"/>
      <c r="AC1136"/>
      <c r="AD1136"/>
      <c r="AE1136"/>
      <c r="AF1136"/>
      <c r="AG1136"/>
      <c r="AS1136"/>
      <c r="AT1136"/>
      <c r="BP1136"/>
    </row>
    <row r="1137" spans="1:68" s="7" customFormat="1">
      <c r="A1137"/>
      <c r="B1137"/>
      <c r="C1137"/>
      <c r="D1137"/>
      <c r="E1137"/>
      <c r="F1137"/>
      <c r="G1137"/>
      <c r="H1137"/>
      <c r="I1137"/>
      <c r="J1137"/>
      <c r="K1137"/>
      <c r="L1137"/>
      <c r="M1137"/>
      <c r="N1137"/>
      <c r="O1137"/>
      <c r="P1137"/>
      <c r="Q1137"/>
      <c r="R1137"/>
      <c r="S1137"/>
      <c r="T1137"/>
      <c r="U1137"/>
      <c r="V1137"/>
      <c r="W1137"/>
      <c r="X1137"/>
      <c r="Y1137"/>
      <c r="Z1137"/>
      <c r="AA1137"/>
      <c r="AB1137"/>
      <c r="AC1137"/>
      <c r="AD1137"/>
      <c r="AE1137"/>
      <c r="AF1137"/>
      <c r="AG1137"/>
      <c r="AS1137"/>
      <c r="AT1137"/>
      <c r="BP1137"/>
    </row>
    <row r="1138" spans="1:68" s="7" customFormat="1">
      <c r="A1138"/>
      <c r="B1138"/>
      <c r="C1138"/>
      <c r="D1138"/>
      <c r="E1138"/>
      <c r="F1138"/>
      <c r="G1138"/>
      <c r="H1138"/>
      <c r="I1138"/>
      <c r="J1138"/>
      <c r="K1138"/>
      <c r="L1138"/>
      <c r="M1138"/>
      <c r="N1138"/>
      <c r="O1138"/>
      <c r="P1138"/>
      <c r="Q1138"/>
      <c r="R1138"/>
      <c r="S1138"/>
      <c r="T1138"/>
      <c r="U1138"/>
      <c r="V1138"/>
      <c r="W1138"/>
      <c r="X1138"/>
      <c r="Y1138"/>
      <c r="Z1138"/>
      <c r="AA1138"/>
      <c r="AB1138"/>
      <c r="AC1138"/>
      <c r="AD1138"/>
      <c r="AE1138"/>
      <c r="AF1138"/>
      <c r="AG1138"/>
      <c r="AS1138"/>
      <c r="AT1138"/>
      <c r="BP1138"/>
    </row>
    <row r="1139" spans="1:68" s="7" customFormat="1">
      <c r="A1139"/>
      <c r="B1139"/>
      <c r="C1139"/>
      <c r="D1139"/>
      <c r="E1139"/>
      <c r="F1139"/>
      <c r="G1139"/>
      <c r="H1139"/>
      <c r="I1139"/>
      <c r="J1139"/>
      <c r="K1139"/>
      <c r="L1139"/>
      <c r="M1139"/>
      <c r="N1139"/>
      <c r="O1139"/>
      <c r="P1139"/>
      <c r="Q1139"/>
      <c r="R1139"/>
      <c r="S1139"/>
      <c r="T1139"/>
      <c r="U1139"/>
      <c r="V1139"/>
      <c r="W1139"/>
      <c r="X1139"/>
      <c r="Y1139"/>
      <c r="Z1139"/>
      <c r="AA1139"/>
      <c r="AB1139"/>
      <c r="AC1139"/>
      <c r="AD1139"/>
      <c r="AE1139"/>
      <c r="AF1139"/>
      <c r="AG1139"/>
      <c r="AS1139"/>
      <c r="AT1139"/>
      <c r="BP1139"/>
    </row>
    <row r="1140" spans="1:68" s="7" customFormat="1">
      <c r="A1140"/>
      <c r="B1140"/>
      <c r="C1140"/>
      <c r="D1140"/>
      <c r="E1140"/>
      <c r="F1140"/>
      <c r="G1140"/>
      <c r="H1140"/>
      <c r="I1140"/>
      <c r="J1140"/>
      <c r="K1140"/>
      <c r="L1140"/>
      <c r="M1140"/>
      <c r="N1140"/>
      <c r="O1140"/>
      <c r="P1140"/>
      <c r="Q1140"/>
      <c r="R1140"/>
      <c r="S1140"/>
      <c r="T1140"/>
      <c r="U1140"/>
      <c r="V1140"/>
      <c r="W1140"/>
      <c r="X1140"/>
      <c r="Y1140"/>
      <c r="Z1140"/>
      <c r="AA1140"/>
      <c r="AB1140"/>
      <c r="AC1140"/>
      <c r="AD1140"/>
      <c r="AE1140"/>
      <c r="AF1140"/>
      <c r="AG1140"/>
      <c r="AS1140"/>
      <c r="AT1140"/>
      <c r="BP1140"/>
    </row>
    <row r="1141" spans="1:68" s="7" customFormat="1">
      <c r="A1141"/>
      <c r="B1141"/>
      <c r="C1141"/>
      <c r="D1141"/>
      <c r="E1141"/>
      <c r="F1141"/>
      <c r="G1141"/>
      <c r="H1141"/>
      <c r="I1141"/>
      <c r="J1141"/>
      <c r="K1141"/>
      <c r="L1141"/>
      <c r="M1141"/>
      <c r="N1141"/>
      <c r="O1141"/>
      <c r="P1141"/>
      <c r="Q1141"/>
      <c r="R1141"/>
      <c r="S1141"/>
      <c r="T1141"/>
      <c r="U1141"/>
      <c r="V1141"/>
      <c r="W1141"/>
      <c r="X1141"/>
      <c r="Y1141"/>
      <c r="Z1141"/>
      <c r="AA1141"/>
      <c r="AB1141"/>
      <c r="AC1141"/>
      <c r="AD1141"/>
      <c r="AE1141"/>
      <c r="AF1141"/>
      <c r="AG1141"/>
      <c r="AS1141"/>
      <c r="AT1141"/>
      <c r="BP1141"/>
    </row>
    <row r="1142" spans="1:68" s="7" customFormat="1">
      <c r="A1142"/>
      <c r="B1142"/>
      <c r="C1142"/>
      <c r="D1142"/>
      <c r="E1142"/>
      <c r="F1142"/>
      <c r="G1142"/>
      <c r="H1142"/>
      <c r="I1142"/>
      <c r="J1142"/>
      <c r="K1142"/>
      <c r="L1142"/>
      <c r="M1142"/>
      <c r="N1142"/>
      <c r="O1142"/>
      <c r="P1142"/>
      <c r="Q1142"/>
      <c r="R1142"/>
      <c r="S1142"/>
      <c r="T1142"/>
      <c r="U1142"/>
      <c r="V1142"/>
      <c r="W1142"/>
      <c r="X1142"/>
      <c r="Y1142"/>
      <c r="Z1142"/>
      <c r="AA1142"/>
      <c r="AB1142"/>
      <c r="AC1142"/>
      <c r="AD1142"/>
      <c r="AE1142"/>
      <c r="AF1142"/>
      <c r="AG1142"/>
      <c r="AS1142"/>
      <c r="AT1142"/>
      <c r="BP1142"/>
    </row>
    <row r="1143" spans="1:68" s="7" customFormat="1">
      <c r="A1143"/>
      <c r="B1143"/>
      <c r="C1143"/>
      <c r="D1143"/>
      <c r="E1143"/>
      <c r="F1143"/>
      <c r="G1143"/>
      <c r="H1143"/>
      <c r="I1143"/>
      <c r="J1143"/>
      <c r="K1143"/>
      <c r="L1143"/>
      <c r="M1143"/>
      <c r="N1143"/>
      <c r="O1143"/>
      <c r="P1143"/>
      <c r="Q1143"/>
      <c r="R1143"/>
      <c r="S1143"/>
      <c r="T1143"/>
      <c r="U1143"/>
      <c r="V1143"/>
      <c r="W1143"/>
      <c r="X1143"/>
      <c r="Y1143"/>
      <c r="Z1143"/>
      <c r="AA1143"/>
      <c r="AB1143"/>
      <c r="AC1143"/>
      <c r="AD1143"/>
      <c r="AE1143"/>
      <c r="AF1143"/>
      <c r="AG1143"/>
      <c r="AS1143"/>
      <c r="AT1143"/>
      <c r="BP1143"/>
    </row>
    <row r="1144" spans="1:68" s="7" customFormat="1">
      <c r="A1144"/>
      <c r="B1144"/>
      <c r="C1144"/>
      <c r="D1144"/>
      <c r="E1144"/>
      <c r="F1144"/>
      <c r="G1144"/>
      <c r="H1144"/>
      <c r="I1144"/>
      <c r="J1144"/>
      <c r="K1144"/>
      <c r="L1144"/>
      <c r="M1144"/>
      <c r="N1144"/>
      <c r="O1144"/>
      <c r="P1144"/>
      <c r="Q1144"/>
      <c r="R1144"/>
      <c r="S1144"/>
      <c r="T1144"/>
      <c r="U1144"/>
      <c r="V1144"/>
      <c r="W1144"/>
      <c r="X1144"/>
      <c r="Y1144"/>
      <c r="Z1144"/>
      <c r="AA1144"/>
      <c r="AB1144"/>
      <c r="AC1144"/>
      <c r="AD1144"/>
      <c r="AE1144"/>
      <c r="AF1144"/>
      <c r="AG1144"/>
      <c r="AS1144"/>
      <c r="AT1144"/>
      <c r="BP1144"/>
    </row>
    <row r="1145" spans="1:68" s="7" customFormat="1">
      <c r="A1145"/>
      <c r="B1145"/>
      <c r="C1145"/>
      <c r="D1145"/>
      <c r="E1145"/>
      <c r="F1145"/>
      <c r="G1145"/>
      <c r="H1145"/>
      <c r="I1145"/>
      <c r="J1145"/>
      <c r="K1145"/>
      <c r="L1145"/>
      <c r="M1145"/>
      <c r="N1145"/>
      <c r="O1145"/>
      <c r="P1145"/>
      <c r="Q1145"/>
      <c r="R1145"/>
      <c r="S1145"/>
      <c r="T1145"/>
      <c r="U1145"/>
      <c r="V1145"/>
      <c r="W1145"/>
      <c r="X1145"/>
      <c r="Y1145"/>
      <c r="Z1145"/>
      <c r="AA1145"/>
      <c r="AB1145"/>
      <c r="AC1145"/>
      <c r="AD1145"/>
      <c r="AE1145"/>
      <c r="AF1145"/>
      <c r="AG1145"/>
      <c r="AS1145"/>
      <c r="AT1145"/>
      <c r="BP1145"/>
    </row>
    <row r="1146" spans="1:68" s="7" customFormat="1">
      <c r="A1146"/>
      <c r="B1146"/>
      <c r="C1146"/>
      <c r="D1146"/>
      <c r="E1146"/>
      <c r="F1146"/>
      <c r="G1146"/>
      <c r="H1146"/>
      <c r="I1146"/>
      <c r="J1146"/>
      <c r="K1146"/>
      <c r="L1146"/>
      <c r="M1146"/>
      <c r="N1146"/>
      <c r="O1146"/>
      <c r="P1146"/>
      <c r="Q1146"/>
      <c r="R1146"/>
      <c r="S1146"/>
      <c r="T1146"/>
      <c r="U1146"/>
      <c r="V1146"/>
      <c r="W1146"/>
      <c r="X1146"/>
      <c r="Y1146"/>
      <c r="Z1146"/>
      <c r="AA1146"/>
      <c r="AB1146"/>
      <c r="AC1146"/>
      <c r="AD1146"/>
      <c r="AE1146"/>
      <c r="AF1146"/>
      <c r="AG1146"/>
      <c r="AS1146"/>
      <c r="AT1146"/>
      <c r="BP1146"/>
    </row>
    <row r="1147" spans="1:68" s="7" customFormat="1">
      <c r="A1147"/>
      <c r="B1147"/>
      <c r="C1147"/>
      <c r="D1147"/>
      <c r="E1147"/>
      <c r="F1147"/>
      <c r="G1147"/>
      <c r="H1147"/>
      <c r="I1147"/>
      <c r="J1147"/>
      <c r="K1147"/>
      <c r="L1147"/>
      <c r="M1147"/>
      <c r="N1147"/>
      <c r="O1147"/>
      <c r="P1147"/>
      <c r="Q1147"/>
      <c r="R1147"/>
      <c r="S1147"/>
      <c r="T1147"/>
      <c r="U1147"/>
      <c r="V1147"/>
      <c r="W1147"/>
      <c r="X1147"/>
      <c r="Y1147"/>
      <c r="Z1147"/>
      <c r="AA1147"/>
      <c r="AB1147"/>
      <c r="AC1147"/>
      <c r="AD1147"/>
      <c r="AE1147"/>
      <c r="AF1147"/>
      <c r="AG1147"/>
      <c r="AS1147"/>
      <c r="AT1147"/>
      <c r="BP1147"/>
    </row>
    <row r="1148" spans="1:68" s="7" customFormat="1">
      <c r="A1148"/>
      <c r="B1148"/>
      <c r="C1148"/>
      <c r="D1148"/>
      <c r="E1148"/>
      <c r="F1148"/>
      <c r="G1148"/>
      <c r="H1148"/>
      <c r="I1148"/>
      <c r="J1148"/>
      <c r="K1148"/>
      <c r="L1148"/>
      <c r="M1148"/>
      <c r="N1148"/>
      <c r="O1148"/>
      <c r="P1148"/>
      <c r="Q1148"/>
      <c r="R1148"/>
      <c r="S1148"/>
      <c r="T1148"/>
      <c r="U1148"/>
      <c r="V1148"/>
      <c r="W1148"/>
      <c r="X1148"/>
      <c r="Y1148"/>
      <c r="Z1148"/>
      <c r="AA1148"/>
      <c r="AB1148"/>
      <c r="AC1148"/>
      <c r="AD1148"/>
      <c r="AE1148"/>
      <c r="AF1148"/>
      <c r="AG1148"/>
      <c r="AS1148"/>
      <c r="AT1148"/>
      <c r="BP1148"/>
    </row>
    <row r="1149" spans="1:68" s="7" customFormat="1">
      <c r="A1149"/>
      <c r="B1149"/>
      <c r="C1149"/>
      <c r="D1149"/>
      <c r="E1149"/>
      <c r="F1149"/>
      <c r="G1149"/>
      <c r="H1149"/>
      <c r="I1149"/>
      <c r="J1149"/>
      <c r="K1149"/>
      <c r="L1149"/>
      <c r="M1149"/>
      <c r="N1149"/>
      <c r="O1149"/>
      <c r="P1149"/>
      <c r="Q1149"/>
      <c r="R1149"/>
      <c r="S1149"/>
      <c r="T1149"/>
      <c r="U1149"/>
      <c r="V1149"/>
      <c r="W1149"/>
      <c r="X1149"/>
      <c r="Y1149"/>
      <c r="Z1149"/>
      <c r="AA1149"/>
      <c r="AB1149"/>
      <c r="AC1149"/>
      <c r="AD1149"/>
      <c r="AE1149"/>
      <c r="AF1149"/>
      <c r="AG1149"/>
      <c r="AS1149"/>
      <c r="AT1149"/>
      <c r="BP1149"/>
    </row>
    <row r="1150" spans="1:68" s="7" customFormat="1">
      <c r="A1150"/>
      <c r="B1150"/>
      <c r="C1150"/>
      <c r="D1150"/>
      <c r="E1150"/>
      <c r="F1150"/>
      <c r="G1150"/>
      <c r="H1150"/>
      <c r="I1150"/>
      <c r="J1150"/>
      <c r="K1150"/>
      <c r="L1150"/>
      <c r="M1150"/>
      <c r="N1150"/>
      <c r="O1150"/>
      <c r="P1150"/>
      <c r="Q1150"/>
      <c r="R1150"/>
      <c r="S1150"/>
      <c r="T1150"/>
      <c r="U1150"/>
      <c r="V1150"/>
      <c r="W1150"/>
      <c r="X1150"/>
      <c r="Y1150"/>
      <c r="Z1150"/>
      <c r="AA1150"/>
      <c r="AB1150"/>
      <c r="AC1150"/>
      <c r="AD1150"/>
      <c r="AE1150"/>
      <c r="AF1150"/>
      <c r="AG1150"/>
      <c r="AS1150"/>
      <c r="AT1150"/>
      <c r="BP1150"/>
    </row>
    <row r="1151" spans="1:68" s="7" customFormat="1">
      <c r="A1151"/>
      <c r="B1151"/>
      <c r="C1151"/>
      <c r="D1151"/>
      <c r="E1151"/>
      <c r="F1151"/>
      <c r="G1151"/>
      <c r="H1151"/>
      <c r="I1151"/>
      <c r="J1151"/>
      <c r="K1151"/>
      <c r="L1151"/>
      <c r="M1151"/>
      <c r="N1151"/>
      <c r="O1151"/>
      <c r="P1151"/>
      <c r="Q1151"/>
      <c r="R1151"/>
      <c r="S1151"/>
      <c r="T1151"/>
      <c r="U1151"/>
      <c r="V1151"/>
      <c r="W1151"/>
      <c r="X1151"/>
      <c r="Y1151"/>
      <c r="Z1151"/>
      <c r="AA1151"/>
      <c r="AB1151"/>
      <c r="AC1151"/>
      <c r="AD1151"/>
      <c r="AE1151"/>
      <c r="AF1151"/>
      <c r="AG1151"/>
      <c r="AS1151"/>
      <c r="AT1151"/>
      <c r="BP1151"/>
    </row>
    <row r="1152" spans="1:68" s="7" customFormat="1">
      <c r="A1152"/>
      <c r="B1152"/>
      <c r="C1152"/>
      <c r="D1152"/>
      <c r="E1152"/>
      <c r="F1152"/>
      <c r="G1152"/>
      <c r="H1152"/>
      <c r="I1152"/>
      <c r="J1152"/>
      <c r="K1152"/>
      <c r="L1152"/>
      <c r="M1152"/>
      <c r="N1152"/>
      <c r="O1152"/>
      <c r="P1152"/>
      <c r="Q1152"/>
      <c r="R1152"/>
      <c r="S1152"/>
      <c r="T1152"/>
      <c r="U1152"/>
      <c r="V1152"/>
      <c r="W1152"/>
      <c r="X1152"/>
      <c r="Y1152"/>
      <c r="Z1152"/>
      <c r="AA1152"/>
      <c r="AB1152"/>
      <c r="AC1152"/>
      <c r="AD1152"/>
      <c r="AE1152"/>
      <c r="AF1152"/>
      <c r="AG1152"/>
      <c r="AS1152"/>
      <c r="AT1152"/>
      <c r="BP1152"/>
    </row>
    <row r="1153" spans="1:68" s="7" customFormat="1">
      <c r="A1153"/>
      <c r="B1153"/>
      <c r="C1153"/>
      <c r="D1153"/>
      <c r="E1153"/>
      <c r="F1153"/>
      <c r="G1153"/>
      <c r="H1153"/>
      <c r="I1153"/>
      <c r="J1153"/>
      <c r="K1153"/>
      <c r="L1153"/>
      <c r="M1153"/>
      <c r="N1153"/>
      <c r="O1153"/>
      <c r="P1153"/>
      <c r="Q1153"/>
      <c r="R1153"/>
      <c r="S1153"/>
      <c r="T1153"/>
      <c r="U1153"/>
      <c r="V1153"/>
      <c r="W1153"/>
      <c r="X1153"/>
      <c r="Y1153"/>
      <c r="Z1153"/>
      <c r="AA1153"/>
      <c r="AB1153"/>
      <c r="AC1153"/>
      <c r="AD1153"/>
      <c r="AE1153"/>
      <c r="AF1153"/>
      <c r="AG1153"/>
      <c r="AS1153"/>
      <c r="AT1153"/>
      <c r="BP1153"/>
    </row>
    <row r="1154" spans="1:68" s="7" customFormat="1">
      <c r="A1154"/>
      <c r="B1154"/>
      <c r="C1154"/>
      <c r="D1154"/>
      <c r="E1154"/>
      <c r="F1154"/>
      <c r="G1154"/>
      <c r="H1154"/>
      <c r="I1154"/>
      <c r="J1154"/>
      <c r="K1154"/>
      <c r="L1154"/>
      <c r="M1154"/>
      <c r="N1154"/>
      <c r="O1154"/>
      <c r="P1154"/>
      <c r="Q1154"/>
      <c r="R1154"/>
      <c r="S1154"/>
      <c r="T1154"/>
      <c r="U1154"/>
      <c r="V1154"/>
      <c r="W1154"/>
      <c r="X1154"/>
      <c r="Y1154"/>
      <c r="Z1154"/>
      <c r="AA1154"/>
      <c r="AB1154"/>
      <c r="AC1154"/>
      <c r="AD1154"/>
      <c r="AE1154"/>
      <c r="AF1154"/>
      <c r="AG1154"/>
      <c r="AS1154"/>
      <c r="AT1154"/>
      <c r="BP1154"/>
    </row>
    <row r="1155" spans="1:68" s="7" customFormat="1">
      <c r="A1155"/>
      <c r="B1155"/>
      <c r="C1155"/>
      <c r="D1155"/>
      <c r="E1155"/>
      <c r="F1155"/>
      <c r="G1155"/>
      <c r="H1155"/>
      <c r="I1155"/>
      <c r="J1155"/>
      <c r="K1155"/>
      <c r="L1155"/>
      <c r="M1155"/>
      <c r="N1155"/>
      <c r="O1155"/>
      <c r="P1155"/>
      <c r="Q1155"/>
      <c r="R1155"/>
      <c r="S1155"/>
      <c r="T1155"/>
      <c r="U1155"/>
      <c r="V1155"/>
      <c r="W1155"/>
      <c r="X1155"/>
      <c r="Y1155"/>
      <c r="Z1155"/>
      <c r="AA1155"/>
      <c r="AB1155"/>
      <c r="AC1155"/>
      <c r="AD1155"/>
      <c r="AE1155"/>
      <c r="AF1155"/>
      <c r="AG1155"/>
      <c r="AS1155"/>
      <c r="AT1155"/>
      <c r="BP1155"/>
    </row>
    <row r="1156" spans="1:68" s="7" customFormat="1">
      <c r="A1156"/>
      <c r="B1156"/>
      <c r="C1156"/>
      <c r="D1156"/>
      <c r="E1156"/>
      <c r="F1156"/>
      <c r="G1156"/>
      <c r="H1156"/>
      <c r="I1156"/>
      <c r="J1156"/>
      <c r="K1156"/>
      <c r="L1156"/>
      <c r="M1156"/>
      <c r="N1156"/>
      <c r="O1156"/>
      <c r="P1156"/>
      <c r="Q1156"/>
      <c r="R1156"/>
      <c r="S1156"/>
      <c r="T1156"/>
      <c r="U1156"/>
      <c r="V1156"/>
      <c r="W1156"/>
      <c r="X1156"/>
      <c r="Y1156"/>
      <c r="Z1156"/>
      <c r="AA1156"/>
      <c r="AB1156"/>
      <c r="AC1156"/>
      <c r="AD1156"/>
      <c r="AE1156"/>
      <c r="AF1156"/>
      <c r="AG1156"/>
      <c r="AS1156"/>
      <c r="AT1156"/>
      <c r="BP1156"/>
    </row>
    <row r="1157" spans="1:68" s="7" customFormat="1">
      <c r="A1157"/>
      <c r="B1157"/>
      <c r="C1157"/>
      <c r="D1157"/>
      <c r="E1157"/>
      <c r="F1157"/>
      <c r="G1157"/>
      <c r="H1157"/>
      <c r="I1157"/>
      <c r="J1157"/>
      <c r="K1157"/>
      <c r="L1157"/>
      <c r="M1157"/>
      <c r="N1157"/>
      <c r="O1157"/>
      <c r="P1157"/>
      <c r="Q1157"/>
      <c r="R1157"/>
      <c r="S1157"/>
      <c r="T1157"/>
      <c r="U1157"/>
      <c r="V1157"/>
      <c r="W1157"/>
      <c r="X1157"/>
      <c r="Y1157"/>
      <c r="Z1157"/>
      <c r="AA1157"/>
      <c r="AB1157"/>
      <c r="AC1157"/>
      <c r="AD1157"/>
      <c r="AE1157"/>
      <c r="AF1157"/>
      <c r="AG1157"/>
      <c r="AS1157"/>
      <c r="AT1157"/>
      <c r="BP1157"/>
    </row>
    <row r="1158" spans="1:68" s="7" customFormat="1">
      <c r="A1158"/>
      <c r="B1158"/>
      <c r="C1158"/>
      <c r="D1158"/>
      <c r="E1158"/>
      <c r="F1158"/>
      <c r="G1158"/>
      <c r="H1158"/>
      <c r="I1158"/>
      <c r="J1158"/>
      <c r="K1158"/>
      <c r="L1158"/>
      <c r="M1158"/>
      <c r="N1158"/>
      <c r="O1158"/>
      <c r="P1158"/>
      <c r="Q1158"/>
      <c r="R1158"/>
      <c r="S1158"/>
      <c r="T1158"/>
      <c r="U1158"/>
      <c r="V1158"/>
      <c r="W1158"/>
      <c r="X1158"/>
      <c r="Y1158"/>
      <c r="Z1158"/>
      <c r="AA1158"/>
      <c r="AB1158"/>
      <c r="AC1158"/>
      <c r="AD1158"/>
      <c r="AE1158"/>
      <c r="AF1158"/>
      <c r="AG1158"/>
      <c r="AS1158"/>
      <c r="AT1158"/>
      <c r="BP1158"/>
    </row>
    <row r="1159" spans="1:68" s="7" customFormat="1">
      <c r="A1159"/>
      <c r="B1159"/>
      <c r="C1159"/>
      <c r="D1159"/>
      <c r="E1159"/>
      <c r="F1159"/>
      <c r="G1159"/>
      <c r="H1159"/>
      <c r="I1159"/>
      <c r="J1159"/>
      <c r="K1159"/>
      <c r="L1159"/>
      <c r="M1159"/>
      <c r="N1159"/>
      <c r="O1159"/>
      <c r="P1159"/>
      <c r="Q1159"/>
      <c r="R1159"/>
      <c r="S1159"/>
      <c r="T1159"/>
      <c r="U1159"/>
      <c r="V1159"/>
      <c r="W1159"/>
      <c r="X1159"/>
      <c r="Y1159"/>
      <c r="Z1159"/>
      <c r="AA1159"/>
      <c r="AB1159"/>
      <c r="AC1159"/>
      <c r="AD1159"/>
      <c r="AE1159"/>
      <c r="AF1159"/>
      <c r="AG1159"/>
      <c r="AS1159"/>
      <c r="AT1159"/>
      <c r="BP1159"/>
    </row>
    <row r="1160" spans="1:68" s="7" customFormat="1">
      <c r="A1160"/>
      <c r="B1160"/>
      <c r="C1160"/>
      <c r="D1160"/>
      <c r="E1160"/>
      <c r="F1160"/>
      <c r="G1160"/>
      <c r="H1160"/>
      <c r="I1160"/>
      <c r="J1160"/>
      <c r="K1160"/>
      <c r="L1160"/>
      <c r="M1160"/>
      <c r="N1160"/>
      <c r="O1160"/>
      <c r="P1160"/>
      <c r="Q1160"/>
      <c r="R1160"/>
      <c r="S1160"/>
      <c r="T1160"/>
      <c r="U1160"/>
      <c r="V1160"/>
      <c r="W1160"/>
      <c r="X1160"/>
      <c r="Y1160"/>
      <c r="Z1160"/>
      <c r="AA1160"/>
      <c r="AB1160"/>
      <c r="AC1160"/>
      <c r="AD1160"/>
      <c r="AE1160"/>
      <c r="AF1160"/>
      <c r="AG1160"/>
      <c r="AS1160"/>
      <c r="AT1160"/>
      <c r="BP1160"/>
    </row>
    <row r="1161" spans="1:68" s="7" customFormat="1">
      <c r="A1161"/>
      <c r="B1161"/>
      <c r="C1161"/>
      <c r="D1161"/>
      <c r="E1161"/>
      <c r="F1161"/>
      <c r="G1161"/>
      <c r="H1161"/>
      <c r="I1161"/>
      <c r="J1161"/>
      <c r="K1161"/>
      <c r="L1161"/>
      <c r="M1161"/>
      <c r="N1161"/>
      <c r="O1161"/>
      <c r="P1161"/>
      <c r="Q1161"/>
      <c r="R1161"/>
      <c r="S1161"/>
      <c r="T1161"/>
      <c r="U1161"/>
      <c r="V1161"/>
      <c r="W1161"/>
      <c r="X1161"/>
      <c r="Y1161"/>
      <c r="Z1161"/>
      <c r="AA1161"/>
      <c r="AB1161"/>
      <c r="AC1161"/>
      <c r="AD1161"/>
      <c r="AE1161"/>
      <c r="AF1161"/>
      <c r="AG1161"/>
      <c r="AS1161"/>
      <c r="AT1161"/>
      <c r="BP1161"/>
    </row>
    <row r="1162" spans="1:68" s="7" customFormat="1">
      <c r="A1162"/>
      <c r="B1162"/>
      <c r="C1162"/>
      <c r="D1162"/>
      <c r="E1162"/>
      <c r="F1162"/>
      <c r="G1162"/>
      <c r="H1162"/>
      <c r="I1162"/>
      <c r="J1162"/>
      <c r="K1162"/>
      <c r="L1162"/>
      <c r="M1162"/>
      <c r="N1162"/>
      <c r="O1162"/>
      <c r="P1162"/>
      <c r="Q1162"/>
      <c r="R1162"/>
      <c r="S1162"/>
      <c r="T1162"/>
      <c r="U1162"/>
      <c r="V1162"/>
      <c r="W1162"/>
      <c r="X1162"/>
      <c r="Y1162"/>
      <c r="Z1162"/>
      <c r="AA1162"/>
      <c r="AB1162"/>
      <c r="AC1162"/>
      <c r="AD1162"/>
      <c r="AE1162"/>
      <c r="AF1162"/>
      <c r="AG1162"/>
      <c r="AS1162"/>
      <c r="AT1162"/>
      <c r="BP1162"/>
    </row>
    <row r="1163" spans="1:68" s="7" customFormat="1">
      <c r="A1163"/>
      <c r="B1163"/>
      <c r="C1163"/>
      <c r="D1163"/>
      <c r="E1163"/>
      <c r="F1163"/>
      <c r="G1163"/>
      <c r="H1163"/>
      <c r="I1163"/>
      <c r="J1163"/>
      <c r="K1163"/>
      <c r="L1163"/>
      <c r="M1163"/>
      <c r="N1163"/>
      <c r="O1163"/>
      <c r="P1163"/>
      <c r="Q1163"/>
      <c r="R1163"/>
      <c r="S1163"/>
      <c r="T1163"/>
      <c r="U1163"/>
      <c r="V1163"/>
      <c r="W1163"/>
      <c r="X1163"/>
      <c r="Y1163"/>
      <c r="Z1163"/>
      <c r="AA1163"/>
      <c r="AB1163"/>
      <c r="AC1163"/>
      <c r="AD1163"/>
      <c r="AE1163"/>
      <c r="AF1163"/>
      <c r="AG1163"/>
      <c r="AS1163"/>
      <c r="AT1163"/>
      <c r="BP1163"/>
    </row>
    <row r="1164" spans="1:68" s="7" customFormat="1">
      <c r="A1164"/>
      <c r="B1164"/>
      <c r="C1164"/>
      <c r="D1164"/>
      <c r="E1164"/>
      <c r="F1164"/>
      <c r="G1164"/>
      <c r="H1164"/>
      <c r="I1164"/>
      <c r="J1164"/>
      <c r="K1164"/>
      <c r="L1164"/>
      <c r="M1164"/>
      <c r="N1164"/>
      <c r="O1164"/>
      <c r="P1164"/>
      <c r="Q1164"/>
      <c r="R1164"/>
      <c r="S1164"/>
      <c r="T1164"/>
      <c r="U1164"/>
      <c r="V1164"/>
      <c r="W1164"/>
      <c r="X1164"/>
      <c r="Y1164"/>
      <c r="Z1164"/>
      <c r="AA1164"/>
      <c r="AB1164"/>
      <c r="AC1164"/>
      <c r="AD1164"/>
      <c r="AE1164"/>
      <c r="AF1164"/>
      <c r="AG1164"/>
      <c r="AS1164"/>
      <c r="AT1164"/>
      <c r="BP1164"/>
    </row>
    <row r="1165" spans="1:68" s="7" customFormat="1">
      <c r="A1165"/>
      <c r="B1165"/>
      <c r="C1165"/>
      <c r="D1165"/>
      <c r="E1165"/>
      <c r="F1165"/>
      <c r="G1165"/>
      <c r="H1165"/>
      <c r="I1165"/>
      <c r="J1165"/>
      <c r="K1165"/>
      <c r="L1165"/>
      <c r="M1165"/>
      <c r="N1165"/>
      <c r="O1165"/>
      <c r="P1165"/>
      <c r="Q1165"/>
      <c r="R1165"/>
      <c r="S1165"/>
      <c r="T1165"/>
      <c r="U1165"/>
      <c r="V1165"/>
      <c r="W1165"/>
      <c r="X1165"/>
      <c r="Y1165"/>
      <c r="Z1165"/>
      <c r="AA1165"/>
      <c r="AB1165"/>
      <c r="AC1165"/>
      <c r="AD1165"/>
      <c r="AE1165"/>
      <c r="AF1165"/>
      <c r="AG1165"/>
      <c r="AS1165"/>
      <c r="AT1165"/>
      <c r="BP1165"/>
    </row>
    <row r="1166" spans="1:68" s="7" customFormat="1">
      <c r="A1166"/>
      <c r="B1166"/>
      <c r="C1166"/>
      <c r="D1166"/>
      <c r="E1166"/>
      <c r="F1166"/>
      <c r="G1166"/>
      <c r="H1166"/>
      <c r="I1166"/>
      <c r="J1166"/>
      <c r="K1166"/>
      <c r="L1166"/>
      <c r="M1166"/>
      <c r="N1166"/>
      <c r="O1166"/>
      <c r="P1166"/>
      <c r="Q1166"/>
      <c r="R1166"/>
      <c r="S1166"/>
      <c r="T1166"/>
      <c r="U1166"/>
      <c r="V1166"/>
      <c r="W1166"/>
      <c r="X1166"/>
      <c r="Y1166"/>
      <c r="Z1166"/>
      <c r="AA1166"/>
      <c r="AB1166"/>
      <c r="AC1166"/>
      <c r="AD1166"/>
      <c r="AE1166"/>
      <c r="AF1166"/>
      <c r="AG1166"/>
      <c r="AS1166"/>
      <c r="AT1166"/>
      <c r="BP1166"/>
    </row>
    <row r="1167" spans="1:68" s="7" customFormat="1">
      <c r="A1167"/>
      <c r="B1167"/>
      <c r="C1167"/>
      <c r="D1167"/>
      <c r="E1167"/>
      <c r="F1167"/>
      <c r="G1167"/>
      <c r="H1167"/>
      <c r="I1167"/>
      <c r="J1167"/>
      <c r="K1167"/>
      <c r="L1167"/>
      <c r="M1167"/>
      <c r="N1167"/>
      <c r="O1167"/>
      <c r="P1167"/>
      <c r="Q1167"/>
      <c r="R1167"/>
      <c r="S1167"/>
      <c r="T1167"/>
      <c r="U1167"/>
      <c r="V1167"/>
      <c r="W1167"/>
      <c r="X1167"/>
      <c r="Y1167"/>
      <c r="Z1167"/>
      <c r="AA1167"/>
      <c r="AB1167"/>
      <c r="AC1167"/>
      <c r="AD1167"/>
      <c r="AE1167"/>
      <c r="AF1167"/>
      <c r="AG1167"/>
      <c r="AS1167"/>
      <c r="AT1167"/>
      <c r="BP1167"/>
    </row>
    <row r="1168" spans="1:68" s="7" customFormat="1">
      <c r="A1168"/>
      <c r="B1168"/>
      <c r="C1168"/>
      <c r="D1168"/>
      <c r="E1168"/>
      <c r="F1168"/>
      <c r="G1168"/>
      <c r="H1168"/>
      <c r="I1168"/>
      <c r="J1168"/>
      <c r="K1168"/>
      <c r="L1168"/>
      <c r="M1168"/>
      <c r="N1168"/>
      <c r="O1168"/>
      <c r="P1168"/>
      <c r="Q1168"/>
      <c r="R1168"/>
      <c r="S1168"/>
      <c r="T1168"/>
      <c r="U1168"/>
      <c r="V1168"/>
      <c r="W1168"/>
      <c r="X1168"/>
      <c r="Y1168"/>
      <c r="Z1168"/>
      <c r="AA1168"/>
      <c r="AB1168"/>
      <c r="AC1168"/>
      <c r="AD1168"/>
      <c r="AE1168"/>
      <c r="AF1168"/>
      <c r="AG1168"/>
      <c r="AS1168"/>
      <c r="AT1168"/>
      <c r="BP1168"/>
    </row>
    <row r="1169" spans="1:68" s="7" customFormat="1">
      <c r="A1169"/>
      <c r="B1169"/>
      <c r="C1169"/>
      <c r="D1169"/>
      <c r="E1169"/>
      <c r="F1169"/>
      <c r="G1169"/>
      <c r="H1169"/>
      <c r="I1169"/>
      <c r="J1169"/>
      <c r="K1169"/>
      <c r="L1169"/>
      <c r="M1169"/>
      <c r="N1169"/>
      <c r="O1169"/>
      <c r="P1169"/>
      <c r="Q1169"/>
      <c r="R1169"/>
      <c r="S1169"/>
      <c r="T1169"/>
      <c r="U1169"/>
      <c r="V1169"/>
      <c r="W1169"/>
      <c r="X1169"/>
      <c r="Y1169"/>
      <c r="Z1169"/>
      <c r="AA1169"/>
      <c r="AB1169"/>
      <c r="AC1169"/>
      <c r="AD1169"/>
      <c r="AE1169"/>
      <c r="AF1169"/>
      <c r="AG1169"/>
      <c r="AS1169"/>
      <c r="AT1169"/>
      <c r="BP1169"/>
    </row>
    <row r="1170" spans="1:68" s="7" customFormat="1">
      <c r="A1170"/>
      <c r="B1170"/>
      <c r="C1170"/>
      <c r="D1170"/>
      <c r="E1170"/>
      <c r="F1170"/>
      <c r="G1170"/>
      <c r="H1170"/>
      <c r="I1170"/>
      <c r="J1170"/>
      <c r="K1170"/>
      <c r="L1170"/>
      <c r="M1170"/>
      <c r="N1170"/>
      <c r="O1170"/>
      <c r="P1170"/>
      <c r="Q1170"/>
      <c r="R1170"/>
      <c r="S1170"/>
      <c r="T1170"/>
      <c r="U1170"/>
      <c r="V1170"/>
      <c r="W1170"/>
      <c r="X1170"/>
      <c r="Y1170"/>
      <c r="Z1170"/>
      <c r="AA1170"/>
      <c r="AB1170"/>
      <c r="AC1170"/>
      <c r="AD1170"/>
      <c r="AE1170"/>
      <c r="AF1170"/>
      <c r="AG1170"/>
      <c r="AS1170"/>
      <c r="AT1170"/>
      <c r="BP1170"/>
    </row>
    <row r="1171" spans="1:68" s="7" customFormat="1">
      <c r="A1171"/>
      <c r="B1171"/>
      <c r="C1171"/>
      <c r="D1171"/>
      <c r="E1171"/>
      <c r="F1171"/>
      <c r="G1171"/>
      <c r="H1171"/>
      <c r="I1171"/>
      <c r="J1171"/>
      <c r="K1171"/>
      <c r="L1171"/>
      <c r="M1171"/>
      <c r="N1171"/>
      <c r="O1171"/>
      <c r="P1171"/>
      <c r="Q1171"/>
      <c r="R1171"/>
      <c r="S1171"/>
      <c r="T1171"/>
      <c r="U1171"/>
      <c r="V1171"/>
      <c r="W1171"/>
      <c r="X1171"/>
      <c r="Y1171"/>
      <c r="Z1171"/>
      <c r="AA1171"/>
      <c r="AB1171"/>
      <c r="AC1171"/>
      <c r="AD1171"/>
      <c r="AE1171"/>
      <c r="AF1171"/>
      <c r="AG1171"/>
      <c r="AS1171"/>
      <c r="AT1171"/>
      <c r="BP1171"/>
    </row>
    <row r="1172" spans="1:68" s="7" customFormat="1">
      <c r="A1172"/>
      <c r="B1172"/>
      <c r="C1172"/>
      <c r="D1172"/>
      <c r="E1172"/>
      <c r="F1172"/>
      <c r="G1172"/>
      <c r="H1172"/>
      <c r="I1172"/>
      <c r="J1172"/>
      <c r="K1172"/>
      <c r="L1172"/>
      <c r="M1172"/>
      <c r="N1172"/>
      <c r="O1172"/>
      <c r="P1172"/>
      <c r="Q1172"/>
      <c r="R1172"/>
      <c r="S1172"/>
      <c r="T1172"/>
      <c r="U1172"/>
      <c r="V1172"/>
      <c r="W1172"/>
      <c r="X1172"/>
      <c r="Y1172"/>
      <c r="Z1172"/>
      <c r="AA1172"/>
      <c r="AB1172"/>
      <c r="AC1172"/>
      <c r="AD1172"/>
      <c r="AE1172"/>
      <c r="AF1172"/>
      <c r="AG1172"/>
      <c r="AS1172"/>
      <c r="AT1172"/>
      <c r="BP1172"/>
    </row>
    <row r="1173" spans="1:68" s="7" customFormat="1">
      <c r="A1173"/>
      <c r="B1173"/>
      <c r="C1173"/>
      <c r="D1173"/>
      <c r="E1173"/>
      <c r="F1173"/>
      <c r="G1173"/>
      <c r="H1173"/>
      <c r="I1173"/>
      <c r="J1173"/>
      <c r="K1173"/>
      <c r="L1173"/>
      <c r="M1173"/>
      <c r="N1173"/>
      <c r="O1173"/>
      <c r="P1173"/>
      <c r="Q1173"/>
      <c r="R1173"/>
      <c r="S1173"/>
      <c r="T1173"/>
      <c r="U1173"/>
      <c r="V1173"/>
      <c r="W1173"/>
      <c r="X1173"/>
      <c r="Y1173"/>
      <c r="Z1173"/>
      <c r="AA1173"/>
      <c r="AB1173"/>
      <c r="AC1173"/>
      <c r="AD1173"/>
      <c r="AE1173"/>
      <c r="AF1173"/>
      <c r="AG1173"/>
      <c r="AS1173"/>
      <c r="AT1173"/>
      <c r="BP1173"/>
    </row>
    <row r="1174" spans="1:68" s="7" customFormat="1">
      <c r="A1174"/>
      <c r="B1174"/>
      <c r="C1174"/>
      <c r="D1174"/>
      <c r="E1174"/>
      <c r="F1174"/>
      <c r="G1174"/>
      <c r="H1174"/>
      <c r="I1174"/>
      <c r="J1174"/>
      <c r="K1174"/>
      <c r="L1174"/>
      <c r="M1174"/>
      <c r="N1174"/>
      <c r="O1174"/>
      <c r="P1174"/>
      <c r="Q1174"/>
      <c r="R1174"/>
      <c r="S1174"/>
      <c r="T1174"/>
      <c r="U1174"/>
      <c r="V1174"/>
      <c r="W1174"/>
      <c r="X1174"/>
      <c r="Y1174"/>
      <c r="Z1174"/>
      <c r="AA1174"/>
      <c r="AB1174"/>
      <c r="AC1174"/>
      <c r="AD1174"/>
      <c r="AE1174"/>
      <c r="AF1174"/>
      <c r="AG1174"/>
      <c r="AS1174"/>
      <c r="AT1174"/>
      <c r="BP1174"/>
    </row>
    <row r="1175" spans="1:68" s="7" customFormat="1">
      <c r="A1175"/>
      <c r="B1175"/>
      <c r="C1175"/>
      <c r="D1175"/>
      <c r="E1175"/>
      <c r="F1175"/>
      <c r="G1175"/>
      <c r="H1175"/>
      <c r="I1175"/>
      <c r="J1175"/>
      <c r="K1175"/>
      <c r="L1175"/>
      <c r="M1175"/>
      <c r="N1175"/>
      <c r="O1175"/>
      <c r="P1175"/>
      <c r="Q1175"/>
      <c r="R1175"/>
      <c r="S1175"/>
      <c r="T1175"/>
      <c r="U1175"/>
      <c r="V1175"/>
      <c r="W1175"/>
      <c r="X1175"/>
      <c r="Y1175"/>
      <c r="Z1175"/>
      <c r="AA1175"/>
      <c r="AB1175"/>
      <c r="AC1175"/>
      <c r="AD1175"/>
      <c r="AE1175"/>
      <c r="AF1175"/>
      <c r="AG1175"/>
      <c r="AS1175"/>
      <c r="AT1175"/>
      <c r="BP1175"/>
    </row>
    <row r="1176" spans="1:68" s="7" customFormat="1">
      <c r="A1176"/>
      <c r="B1176"/>
      <c r="C1176"/>
      <c r="D1176"/>
      <c r="E1176"/>
      <c r="F1176"/>
      <c r="G1176"/>
      <c r="H1176"/>
      <c r="I1176"/>
      <c r="J1176"/>
      <c r="K1176"/>
      <c r="L1176"/>
      <c r="M1176"/>
      <c r="N1176"/>
      <c r="O1176"/>
      <c r="P1176"/>
      <c r="Q1176"/>
      <c r="R1176"/>
      <c r="S1176"/>
      <c r="T1176"/>
      <c r="U1176"/>
      <c r="V1176"/>
      <c r="W1176"/>
      <c r="X1176"/>
      <c r="Y1176"/>
      <c r="Z1176"/>
      <c r="AA1176"/>
      <c r="AB1176"/>
      <c r="AC1176"/>
      <c r="AD1176"/>
      <c r="AE1176"/>
      <c r="AF1176"/>
      <c r="AG1176"/>
      <c r="AS1176"/>
      <c r="AT1176"/>
      <c r="BP1176"/>
    </row>
    <row r="1177" spans="1:68" s="7" customFormat="1">
      <c r="A1177"/>
      <c r="B1177"/>
      <c r="C1177"/>
      <c r="D1177"/>
      <c r="E1177"/>
      <c r="F1177"/>
      <c r="G1177"/>
      <c r="H1177"/>
      <c r="I1177"/>
      <c r="J1177"/>
      <c r="K1177"/>
      <c r="L1177"/>
      <c r="M1177"/>
      <c r="N1177"/>
      <c r="O1177"/>
      <c r="P1177"/>
      <c r="Q1177"/>
      <c r="R1177"/>
      <c r="S1177"/>
      <c r="T1177"/>
      <c r="U1177"/>
      <c r="V1177"/>
      <c r="W1177"/>
      <c r="X1177"/>
      <c r="Y1177"/>
      <c r="Z1177"/>
      <c r="AA1177"/>
      <c r="AB1177"/>
      <c r="AC1177"/>
      <c r="AD1177"/>
      <c r="AE1177"/>
      <c r="AF1177"/>
      <c r="AG1177"/>
      <c r="AS1177"/>
      <c r="AT1177"/>
      <c r="BP1177"/>
    </row>
    <row r="1178" spans="1:68" s="7" customFormat="1">
      <c r="A1178"/>
      <c r="B1178"/>
      <c r="C1178"/>
      <c r="D1178"/>
      <c r="E1178"/>
      <c r="F1178"/>
      <c r="G1178"/>
      <c r="H1178"/>
      <c r="I1178"/>
      <c r="J1178"/>
      <c r="K1178"/>
      <c r="L1178"/>
      <c r="M1178"/>
      <c r="N1178"/>
      <c r="O1178"/>
      <c r="P1178"/>
      <c r="Q1178"/>
      <c r="R1178"/>
      <c r="S1178"/>
      <c r="T1178"/>
      <c r="U1178"/>
      <c r="V1178"/>
      <c r="W1178"/>
      <c r="X1178"/>
      <c r="Y1178"/>
      <c r="Z1178"/>
      <c r="AA1178"/>
      <c r="AB1178"/>
      <c r="AC1178"/>
      <c r="AD1178"/>
      <c r="AE1178"/>
      <c r="AF1178"/>
      <c r="AG1178"/>
      <c r="AS1178"/>
      <c r="AT1178"/>
      <c r="BP1178"/>
    </row>
    <row r="1179" spans="1:68" s="7" customFormat="1">
      <c r="A1179"/>
      <c r="B1179"/>
      <c r="C1179"/>
      <c r="D1179"/>
      <c r="E1179"/>
      <c r="F1179"/>
      <c r="G1179"/>
      <c r="H1179"/>
      <c r="I1179"/>
      <c r="J1179"/>
      <c r="K1179"/>
      <c r="L1179"/>
      <c r="M1179"/>
      <c r="N1179"/>
      <c r="O1179"/>
      <c r="P1179"/>
      <c r="Q1179"/>
      <c r="R1179"/>
      <c r="S1179"/>
      <c r="T1179"/>
      <c r="U1179"/>
      <c r="V1179"/>
      <c r="W1179"/>
      <c r="X1179"/>
      <c r="Y1179"/>
      <c r="Z1179"/>
      <c r="AA1179"/>
      <c r="AB1179"/>
      <c r="AC1179"/>
      <c r="AD1179"/>
      <c r="AE1179"/>
      <c r="AF1179"/>
      <c r="AG1179"/>
      <c r="AS1179"/>
      <c r="AT1179"/>
      <c r="BP1179"/>
    </row>
    <row r="1180" spans="1:68" s="7" customFormat="1">
      <c r="A1180"/>
      <c r="B1180"/>
      <c r="C1180"/>
      <c r="D1180"/>
      <c r="E1180"/>
      <c r="F1180"/>
      <c r="G1180"/>
      <c r="H1180"/>
      <c r="I1180"/>
      <c r="J1180"/>
      <c r="K1180"/>
      <c r="L1180"/>
      <c r="M1180"/>
      <c r="N1180"/>
      <c r="O1180"/>
      <c r="P1180"/>
      <c r="Q1180"/>
      <c r="R1180"/>
      <c r="S1180"/>
      <c r="T1180"/>
      <c r="U1180"/>
      <c r="V1180"/>
      <c r="W1180"/>
      <c r="X1180"/>
      <c r="Y1180"/>
      <c r="Z1180"/>
      <c r="AA1180"/>
      <c r="AB1180"/>
      <c r="AC1180"/>
      <c r="AD1180"/>
      <c r="AE1180"/>
      <c r="AF1180"/>
      <c r="AG1180"/>
      <c r="AS1180"/>
      <c r="AT1180"/>
      <c r="BP1180"/>
    </row>
    <row r="1181" spans="1:68" s="7" customFormat="1">
      <c r="A1181"/>
      <c r="B1181"/>
      <c r="C1181"/>
      <c r="D1181"/>
      <c r="E1181"/>
      <c r="F1181"/>
      <c r="G1181"/>
      <c r="H1181"/>
      <c r="I1181"/>
      <c r="J1181"/>
      <c r="K1181"/>
      <c r="L1181"/>
      <c r="M1181"/>
      <c r="N1181"/>
      <c r="O1181"/>
      <c r="P1181"/>
      <c r="Q1181"/>
      <c r="R1181"/>
      <c r="S1181"/>
      <c r="T1181"/>
      <c r="U1181"/>
      <c r="V1181"/>
      <c r="W1181"/>
      <c r="X1181"/>
      <c r="Y1181"/>
      <c r="Z1181"/>
      <c r="AA1181"/>
      <c r="AB1181"/>
      <c r="AC1181"/>
      <c r="AD1181"/>
      <c r="AE1181"/>
      <c r="AF1181"/>
      <c r="AG1181"/>
      <c r="AS1181"/>
      <c r="AT1181"/>
      <c r="BP1181"/>
    </row>
    <row r="1182" spans="1:68" s="7" customFormat="1">
      <c r="A1182"/>
      <c r="B1182"/>
      <c r="C1182"/>
      <c r="D1182"/>
      <c r="E1182"/>
      <c r="F1182"/>
      <c r="G1182"/>
      <c r="H1182"/>
      <c r="I1182"/>
      <c r="J1182"/>
      <c r="K1182"/>
      <c r="L1182"/>
      <c r="M1182"/>
      <c r="N1182"/>
      <c r="O1182"/>
      <c r="P1182"/>
      <c r="Q1182"/>
      <c r="R1182"/>
      <c r="S1182"/>
      <c r="T1182"/>
      <c r="U1182"/>
      <c r="V1182"/>
      <c r="W1182"/>
      <c r="X1182"/>
      <c r="Y1182"/>
      <c r="Z1182"/>
      <c r="AA1182"/>
      <c r="AB1182"/>
      <c r="AC1182"/>
      <c r="AD1182"/>
      <c r="AE1182"/>
      <c r="AF1182"/>
      <c r="AG1182"/>
      <c r="AS1182"/>
      <c r="AT1182"/>
      <c r="BP1182"/>
    </row>
    <row r="1183" spans="1:68" s="7" customFormat="1">
      <c r="A1183"/>
      <c r="B1183"/>
      <c r="C1183"/>
      <c r="D1183"/>
      <c r="E1183"/>
      <c r="F1183"/>
      <c r="G1183"/>
      <c r="H1183"/>
      <c r="I1183"/>
      <c r="J1183"/>
      <c r="K1183"/>
      <c r="L1183"/>
      <c r="M1183"/>
      <c r="N1183"/>
      <c r="O1183"/>
      <c r="P1183"/>
      <c r="Q1183"/>
      <c r="R1183"/>
      <c r="S1183"/>
      <c r="T1183"/>
      <c r="U1183"/>
      <c r="V1183"/>
      <c r="W1183"/>
      <c r="X1183"/>
      <c r="Y1183"/>
      <c r="Z1183"/>
      <c r="AA1183"/>
      <c r="AB1183"/>
      <c r="AC1183"/>
      <c r="AD1183"/>
      <c r="AE1183"/>
      <c r="AF1183"/>
      <c r="AG1183"/>
      <c r="AS1183"/>
      <c r="AT1183"/>
      <c r="BP1183"/>
    </row>
    <row r="1184" spans="1:68" s="7" customFormat="1">
      <c r="A1184"/>
      <c r="B1184"/>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S1184"/>
      <c r="AT1184"/>
      <c r="BP1184"/>
    </row>
    <row r="1185" spans="1:68" s="7" customFormat="1">
      <c r="A1185"/>
      <c r="B1185"/>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S1185"/>
      <c r="AT1185"/>
      <c r="BP1185"/>
    </row>
    <row r="1186" spans="1:68" s="7" customFormat="1">
      <c r="A1186"/>
      <c r="B1186"/>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S1186"/>
      <c r="AT1186"/>
      <c r="BP1186"/>
    </row>
    <row r="1187" spans="1:68" s="7" customFormat="1">
      <c r="A1187"/>
      <c r="B1187"/>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S1187"/>
      <c r="AT1187"/>
      <c r="BP1187"/>
    </row>
    <row r="1188" spans="1:68" s="7" customFormat="1">
      <c r="A1188"/>
      <c r="B1188"/>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S1188"/>
      <c r="AT1188"/>
      <c r="BP1188"/>
    </row>
    <row r="1189" spans="1:68" s="7" customFormat="1">
      <c r="A1189"/>
      <c r="B1189"/>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S1189"/>
      <c r="AT1189"/>
      <c r="BP1189"/>
    </row>
    <row r="1190" spans="1:68" s="7" customFormat="1">
      <c r="A1190"/>
      <c r="B1190"/>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S1190"/>
      <c r="AT1190"/>
      <c r="BP1190"/>
    </row>
    <row r="1191" spans="1:68" s="7" customFormat="1">
      <c r="A1191"/>
      <c r="B1191"/>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S1191"/>
      <c r="AT1191"/>
      <c r="BP1191"/>
    </row>
    <row r="1192" spans="1:68" s="7" customFormat="1">
      <c r="A1192"/>
      <c r="B1192"/>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S1192"/>
      <c r="AT1192"/>
      <c r="BP1192"/>
    </row>
    <row r="1193" spans="1:68" s="7" customFormat="1">
      <c r="A1193"/>
      <c r="B119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S1193"/>
      <c r="AT1193"/>
      <c r="BP1193"/>
    </row>
    <row r="1194" spans="1:68" s="7" customFormat="1">
      <c r="A1194"/>
      <c r="B1194"/>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S1194"/>
      <c r="AT1194"/>
      <c r="BP1194"/>
    </row>
    <row r="1195" spans="1:68" s="7" customFormat="1">
      <c r="A1195"/>
      <c r="B1195"/>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S1195"/>
      <c r="AT1195"/>
      <c r="BP1195"/>
    </row>
    <row r="1196" spans="1:68" s="7" customFormat="1">
      <c r="A1196"/>
      <c r="B1196"/>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S1196"/>
      <c r="AT1196"/>
      <c r="BP1196"/>
    </row>
    <row r="1197" spans="1:68" s="7" customFormat="1">
      <c r="A1197"/>
      <c r="B1197"/>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S1197"/>
      <c r="AT1197"/>
      <c r="BP1197"/>
    </row>
    <row r="1198" spans="1:68" s="7" customFormat="1">
      <c r="A1198"/>
      <c r="B1198"/>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S1198"/>
      <c r="AT1198"/>
      <c r="BP1198"/>
    </row>
    <row r="1199" spans="1:68" s="7" customFormat="1">
      <c r="A1199"/>
      <c r="B1199"/>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S1199"/>
      <c r="AT1199"/>
      <c r="BP1199"/>
    </row>
    <row r="1200" spans="1:68" s="7" customFormat="1">
      <c r="A1200"/>
      <c r="B1200"/>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S1200"/>
      <c r="AT1200"/>
      <c r="BP1200"/>
    </row>
    <row r="1201" spans="1:68" s="7" customFormat="1">
      <c r="A1201"/>
      <c r="B1201"/>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S1201"/>
      <c r="AT1201"/>
      <c r="BP1201"/>
    </row>
    <row r="1202" spans="1:68" s="7" customFormat="1">
      <c r="A1202"/>
      <c r="B1202"/>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S1202"/>
      <c r="AT1202"/>
      <c r="BP1202"/>
    </row>
    <row r="1203" spans="1:68" s="7" customFormat="1">
      <c r="A1203"/>
      <c r="B120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S1203"/>
      <c r="AT1203"/>
      <c r="BP1203"/>
    </row>
    <row r="1204" spans="1:68" s="7" customFormat="1">
      <c r="A1204"/>
      <c r="B1204"/>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S1204"/>
      <c r="AT1204"/>
      <c r="BP1204"/>
    </row>
    <row r="1205" spans="1:68" s="7" customFormat="1">
      <c r="A1205"/>
      <c r="B1205"/>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S1205"/>
      <c r="AT1205"/>
      <c r="BP1205"/>
    </row>
    <row r="1206" spans="1:68" s="7" customFormat="1">
      <c r="A1206"/>
      <c r="B1206"/>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S1206"/>
      <c r="AT1206"/>
      <c r="BP1206"/>
    </row>
    <row r="1207" spans="1:68" s="7" customFormat="1">
      <c r="A1207"/>
      <c r="B1207"/>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S1207"/>
      <c r="AT1207"/>
      <c r="BP1207"/>
    </row>
    <row r="1208" spans="1:68" s="7" customFormat="1">
      <c r="A1208"/>
      <c r="B1208"/>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S1208"/>
      <c r="AT1208"/>
      <c r="BP1208"/>
    </row>
    <row r="1209" spans="1:68" s="7" customFormat="1">
      <c r="A1209"/>
      <c r="B1209"/>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S1209"/>
      <c r="AT1209"/>
      <c r="BP1209"/>
    </row>
    <row r="1210" spans="1:68" s="7" customFormat="1">
      <c r="A1210"/>
      <c r="B1210"/>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S1210"/>
      <c r="AT1210"/>
      <c r="BP1210"/>
    </row>
    <row r="1211" spans="1:68" s="7" customFormat="1">
      <c r="A1211"/>
      <c r="B1211"/>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S1211"/>
      <c r="AT1211"/>
      <c r="BP1211"/>
    </row>
    <row r="1212" spans="1:68" s="7" customFormat="1">
      <c r="A1212"/>
      <c r="B1212"/>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S1212"/>
      <c r="AT1212"/>
      <c r="BP1212"/>
    </row>
    <row r="1213" spans="1:68" s="7" customFormat="1">
      <c r="A1213"/>
      <c r="B121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S1213"/>
      <c r="AT1213"/>
      <c r="BP1213"/>
    </row>
    <row r="1214" spans="1:68" s="7" customFormat="1">
      <c r="A1214"/>
      <c r="B1214"/>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S1214"/>
      <c r="AT1214"/>
      <c r="BP1214"/>
    </row>
    <row r="1215" spans="1:68" s="7" customFormat="1">
      <c r="A1215"/>
      <c r="B1215"/>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S1215"/>
      <c r="AT1215"/>
      <c r="BP1215"/>
    </row>
    <row r="1216" spans="1:68" s="7" customFormat="1">
      <c r="A1216"/>
      <c r="B1216"/>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S1216"/>
      <c r="AT1216"/>
      <c r="BP1216"/>
    </row>
    <row r="1217" spans="1:68" s="7" customFormat="1">
      <c r="A1217"/>
      <c r="B1217"/>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S1217"/>
      <c r="AT1217"/>
      <c r="BP1217"/>
    </row>
    <row r="1218" spans="1:68" s="7" customFormat="1">
      <c r="A1218"/>
      <c r="B1218"/>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S1218"/>
      <c r="AT1218"/>
      <c r="BP1218"/>
    </row>
    <row r="1219" spans="1:68" s="7" customFormat="1">
      <c r="A1219"/>
      <c r="B1219"/>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S1219"/>
      <c r="AT1219"/>
      <c r="BP1219"/>
    </row>
    <row r="1220" spans="1:68" s="7" customFormat="1">
      <c r="A1220"/>
      <c r="B1220"/>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S1220"/>
      <c r="AT1220"/>
      <c r="BP1220"/>
    </row>
    <row r="1221" spans="1:68" s="7" customFormat="1">
      <c r="A1221"/>
      <c r="B1221"/>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S1221"/>
      <c r="AT1221"/>
      <c r="BP1221"/>
    </row>
    <row r="1222" spans="1:68" s="7" customFormat="1">
      <c r="A1222"/>
      <c r="B1222"/>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S1222"/>
      <c r="AT1222"/>
      <c r="BP1222"/>
    </row>
    <row r="1223" spans="1:68" s="7" customFormat="1">
      <c r="A1223"/>
      <c r="B122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S1223"/>
      <c r="AT1223"/>
      <c r="BP1223"/>
    </row>
    <row r="1224" spans="1:68" s="7" customFormat="1">
      <c r="A1224"/>
      <c r="B1224"/>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S1224"/>
      <c r="AT1224"/>
      <c r="BP1224"/>
    </row>
    <row r="1225" spans="1:68" s="7" customFormat="1">
      <c r="A1225"/>
      <c r="B1225"/>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S1225"/>
      <c r="AT1225"/>
      <c r="BP1225"/>
    </row>
    <row r="1226" spans="1:68" s="7" customFormat="1">
      <c r="A1226"/>
      <c r="B1226"/>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S1226"/>
      <c r="AT1226"/>
      <c r="BP1226"/>
    </row>
    <row r="1227" spans="1:68" s="7" customFormat="1">
      <c r="A1227"/>
      <c r="B1227"/>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S1227"/>
      <c r="AT1227"/>
      <c r="BP1227"/>
    </row>
    <row r="1228" spans="1:68" s="7" customFormat="1">
      <c r="A1228"/>
      <c r="B1228"/>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S1228"/>
      <c r="AT1228"/>
      <c r="BP1228"/>
    </row>
    <row r="1229" spans="1:68" s="7" customFormat="1">
      <c r="A1229"/>
      <c r="B1229"/>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S1229"/>
      <c r="AT1229"/>
      <c r="BP1229"/>
    </row>
    <row r="1230" spans="1:68" s="7" customFormat="1">
      <c r="A1230"/>
      <c r="B1230"/>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S1230"/>
      <c r="AT1230"/>
      <c r="BP1230"/>
    </row>
    <row r="1231" spans="1:68" s="7" customFormat="1">
      <c r="A1231"/>
      <c r="B1231"/>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S1231"/>
      <c r="AT1231"/>
      <c r="BP1231"/>
    </row>
    <row r="1232" spans="1:68" s="7" customFormat="1">
      <c r="A1232"/>
      <c r="B1232"/>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S1232"/>
      <c r="AT1232"/>
      <c r="BP1232"/>
    </row>
    <row r="1233" spans="1:68" s="7" customFormat="1">
      <c r="A1233"/>
      <c r="B123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S1233"/>
      <c r="AT1233"/>
      <c r="BP1233"/>
    </row>
    <row r="1234" spans="1:68" s="7" customFormat="1">
      <c r="A1234"/>
      <c r="B1234"/>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S1234"/>
      <c r="AT1234"/>
      <c r="BP1234"/>
    </row>
    <row r="1235" spans="1:68" s="7" customFormat="1">
      <c r="A1235"/>
      <c r="B1235"/>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S1235"/>
      <c r="AT1235"/>
      <c r="BP1235"/>
    </row>
    <row r="1236" spans="1:68" s="7" customFormat="1">
      <c r="A1236"/>
      <c r="B1236"/>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S1236"/>
      <c r="AT1236"/>
      <c r="BP1236"/>
    </row>
    <row r="1237" spans="1:68" s="7" customFormat="1">
      <c r="A1237"/>
      <c r="B1237"/>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S1237"/>
      <c r="AT1237"/>
      <c r="BP1237"/>
    </row>
    <row r="1238" spans="1:68" s="7" customFormat="1">
      <c r="A1238"/>
      <c r="B1238"/>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S1238"/>
      <c r="AT1238"/>
      <c r="BP1238"/>
    </row>
    <row r="1239" spans="1:68" s="7" customFormat="1">
      <c r="A1239"/>
      <c r="B1239"/>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S1239"/>
      <c r="AT1239"/>
      <c r="BP1239"/>
    </row>
    <row r="1240" spans="1:68" s="7" customFormat="1">
      <c r="A1240"/>
      <c r="B1240"/>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S1240"/>
      <c r="AT1240"/>
      <c r="BP1240"/>
    </row>
    <row r="1241" spans="1:68" s="7" customFormat="1">
      <c r="A1241"/>
      <c r="B1241"/>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S1241"/>
      <c r="AT1241"/>
      <c r="BP1241"/>
    </row>
    <row r="1242" spans="1:68" s="7" customFormat="1">
      <c r="A1242"/>
      <c r="B1242"/>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S1242"/>
      <c r="AT1242"/>
      <c r="BP1242"/>
    </row>
    <row r="1243" spans="1:68" s="7" customFormat="1">
      <c r="A1243"/>
      <c r="B124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S1243"/>
      <c r="AT1243"/>
      <c r="BP1243"/>
    </row>
    <row r="1244" spans="1:68" s="7" customFormat="1">
      <c r="A1244"/>
      <c r="B1244"/>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S1244"/>
      <c r="AT1244"/>
      <c r="BP1244"/>
    </row>
    <row r="1245" spans="1:68" s="7" customFormat="1">
      <c r="A1245"/>
      <c r="B1245"/>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S1245"/>
      <c r="AT1245"/>
      <c r="BP1245"/>
    </row>
    <row r="1246" spans="1:68" s="7" customFormat="1">
      <c r="A1246"/>
      <c r="B1246"/>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S1246"/>
      <c r="AT1246"/>
      <c r="BP1246"/>
    </row>
    <row r="1247" spans="1:68" s="7" customFormat="1">
      <c r="A1247"/>
      <c r="B1247"/>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S1247"/>
      <c r="AT1247"/>
      <c r="BP1247"/>
    </row>
    <row r="1248" spans="1:68" s="7" customFormat="1">
      <c r="A1248"/>
      <c r="B1248"/>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S1248"/>
      <c r="AT1248"/>
      <c r="BP1248"/>
    </row>
    <row r="1249" spans="1:68" s="7" customFormat="1">
      <c r="A1249"/>
      <c r="B1249"/>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S1249"/>
      <c r="AT1249"/>
      <c r="BP1249"/>
    </row>
    <row r="1250" spans="1:68" s="7" customFormat="1">
      <c r="A1250"/>
      <c r="B1250"/>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S1250"/>
      <c r="AT1250"/>
      <c r="BP1250"/>
    </row>
    <row r="1251" spans="1:68" s="7" customFormat="1">
      <c r="A1251"/>
      <c r="B1251"/>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S1251"/>
      <c r="AT1251"/>
      <c r="BP1251"/>
    </row>
    <row r="1252" spans="1:68" s="7" customFormat="1">
      <c r="A1252"/>
      <c r="B1252"/>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S1252"/>
      <c r="AT1252"/>
      <c r="BP1252"/>
    </row>
    <row r="1253" spans="1:68" s="7" customFormat="1">
      <c r="A1253"/>
      <c r="B12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S1253"/>
      <c r="AT1253"/>
      <c r="BP1253"/>
    </row>
    <row r="1254" spans="1:68" s="7" customFormat="1">
      <c r="A1254"/>
      <c r="B1254"/>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S1254"/>
      <c r="AT1254"/>
      <c r="BP1254"/>
    </row>
    <row r="1255" spans="1:68" s="7" customFormat="1">
      <c r="A1255"/>
      <c r="B1255"/>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S1255"/>
      <c r="AT1255"/>
      <c r="BP1255"/>
    </row>
    <row r="1256" spans="1:68" s="7" customFormat="1">
      <c r="A1256"/>
      <c r="B1256"/>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S1256"/>
      <c r="AT1256"/>
      <c r="BP1256"/>
    </row>
    <row r="1257" spans="1:68" s="7" customFormat="1">
      <c r="A1257"/>
      <c r="B1257"/>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S1257"/>
      <c r="AT1257"/>
      <c r="BP1257"/>
    </row>
    <row r="1258" spans="1:68" s="7" customFormat="1">
      <c r="A1258"/>
      <c r="B1258"/>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S1258"/>
      <c r="AT1258"/>
      <c r="BP1258"/>
    </row>
    <row r="1259" spans="1:68" s="7" customFormat="1">
      <c r="A1259"/>
      <c r="B1259"/>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S1259"/>
      <c r="AT1259"/>
      <c r="BP1259"/>
    </row>
    <row r="1260" spans="1:68" s="7" customFormat="1">
      <c r="A1260"/>
      <c r="B1260"/>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S1260"/>
      <c r="AT1260"/>
      <c r="BP1260"/>
    </row>
    <row r="1261" spans="1:68" s="7" customFormat="1">
      <c r="A1261"/>
      <c r="B1261"/>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S1261"/>
      <c r="AT1261"/>
      <c r="BP1261"/>
    </row>
    <row r="1262" spans="1:68" s="7" customFormat="1">
      <c r="A1262"/>
      <c r="B1262"/>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S1262"/>
      <c r="AT1262"/>
      <c r="BP1262"/>
    </row>
    <row r="1263" spans="1:68" s="7" customFormat="1">
      <c r="A1263"/>
      <c r="B126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S1263"/>
      <c r="AT1263"/>
      <c r="BP1263"/>
    </row>
    <row r="1264" spans="1:68" s="7" customFormat="1">
      <c r="A1264"/>
      <c r="B1264"/>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S1264"/>
      <c r="AT1264"/>
      <c r="BP1264"/>
    </row>
    <row r="1265" spans="1:68" s="7" customFormat="1">
      <c r="A1265"/>
      <c r="B126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S1265"/>
      <c r="AT1265"/>
      <c r="BP1265"/>
    </row>
    <row r="1266" spans="1:68" s="7" customFormat="1">
      <c r="A1266"/>
      <c r="B1266"/>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S1266"/>
      <c r="AT1266"/>
      <c r="BP1266"/>
    </row>
    <row r="1267" spans="1:68" s="7" customFormat="1">
      <c r="A1267"/>
      <c r="B1267"/>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S1267"/>
      <c r="AT1267"/>
      <c r="BP1267"/>
    </row>
    <row r="1268" spans="1:68" s="7" customFormat="1">
      <c r="A1268"/>
      <c r="B1268"/>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S1268"/>
      <c r="AT1268"/>
      <c r="BP1268"/>
    </row>
    <row r="1269" spans="1:68" s="7" customFormat="1">
      <c r="A1269"/>
      <c r="B1269"/>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S1269"/>
      <c r="AT1269"/>
      <c r="BP1269"/>
    </row>
    <row r="1270" spans="1:68" s="7" customFormat="1">
      <c r="A1270"/>
      <c r="B1270"/>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S1270"/>
      <c r="AT1270"/>
      <c r="BP1270"/>
    </row>
    <row r="1271" spans="1:68" s="7" customFormat="1">
      <c r="A1271"/>
      <c r="B1271"/>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S1271"/>
      <c r="AT1271"/>
      <c r="BP1271"/>
    </row>
    <row r="1272" spans="1:68" s="7" customFormat="1">
      <c r="A1272"/>
      <c r="B1272"/>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S1272"/>
      <c r="AT1272"/>
      <c r="BP1272"/>
    </row>
    <row r="1273" spans="1:68" s="7" customFormat="1">
      <c r="A1273"/>
      <c r="B1273"/>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S1273"/>
      <c r="AT1273"/>
      <c r="BP1273"/>
    </row>
    <row r="1274" spans="1:68" s="7" customFormat="1">
      <c r="A1274"/>
      <c r="B1274"/>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S1274"/>
      <c r="AT1274"/>
      <c r="BP1274"/>
    </row>
    <row r="1275" spans="1:68" s="7" customFormat="1">
      <c r="A1275"/>
      <c r="B127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S1275"/>
      <c r="AT1275"/>
      <c r="BP1275"/>
    </row>
    <row r="1276" spans="1:68" s="7" customFormat="1">
      <c r="A1276"/>
      <c r="B1276"/>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S1276"/>
      <c r="AT1276"/>
      <c r="BP1276"/>
    </row>
    <row r="1277" spans="1:68" s="7" customFormat="1">
      <c r="A1277"/>
      <c r="B1277"/>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S1277"/>
      <c r="AT1277"/>
      <c r="BP1277"/>
    </row>
    <row r="1278" spans="1:68" s="7" customFormat="1">
      <c r="A1278"/>
      <c r="B1278"/>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S1278"/>
      <c r="AT1278"/>
      <c r="BP1278"/>
    </row>
    <row r="1279" spans="1:68" s="7" customFormat="1">
      <c r="A1279"/>
      <c r="B1279"/>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S1279"/>
      <c r="AT1279"/>
      <c r="BP1279"/>
    </row>
    <row r="1280" spans="1:68" s="7" customFormat="1">
      <c r="A1280"/>
      <c r="B1280"/>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S1280"/>
      <c r="AT1280"/>
      <c r="BP1280"/>
    </row>
    <row r="1281" spans="1:68" s="7" customFormat="1">
      <c r="A1281"/>
      <c r="B1281"/>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S1281"/>
      <c r="AT1281"/>
      <c r="BP1281"/>
    </row>
    <row r="1282" spans="1:68" s="7" customFormat="1">
      <c r="A1282"/>
      <c r="B1282"/>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S1282"/>
      <c r="AT1282"/>
      <c r="BP1282"/>
    </row>
    <row r="1283" spans="1:68" s="7" customFormat="1">
      <c r="A1283"/>
      <c r="B1283"/>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S1283"/>
      <c r="AT1283"/>
      <c r="BP1283"/>
    </row>
    <row r="1284" spans="1:68" s="7" customFormat="1">
      <c r="A1284"/>
      <c r="B1284"/>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S1284"/>
      <c r="AT1284"/>
      <c r="BP1284"/>
    </row>
    <row r="1285" spans="1:68" s="7" customFormat="1">
      <c r="A1285"/>
      <c r="B128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S1285"/>
      <c r="AT1285"/>
      <c r="BP1285"/>
    </row>
    <row r="1286" spans="1:68" s="7" customFormat="1">
      <c r="A1286"/>
      <c r="B1286"/>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S1286"/>
      <c r="AT1286"/>
      <c r="BP1286"/>
    </row>
    <row r="1287" spans="1:68" s="7" customFormat="1">
      <c r="A1287"/>
      <c r="B1287"/>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S1287"/>
      <c r="AT1287"/>
      <c r="BP1287"/>
    </row>
    <row r="1288" spans="1:68" s="7" customFormat="1">
      <c r="A1288"/>
      <c r="B1288"/>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S1288"/>
      <c r="AT1288"/>
      <c r="BP1288"/>
    </row>
    <row r="1289" spans="1:68" s="7" customFormat="1">
      <c r="A1289"/>
      <c r="B1289"/>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S1289"/>
      <c r="AT1289"/>
      <c r="BP1289"/>
    </row>
    <row r="1290" spans="1:68" s="7" customFormat="1">
      <c r="A1290"/>
      <c r="B1290"/>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S1290"/>
      <c r="AT1290"/>
      <c r="BP1290"/>
    </row>
    <row r="1291" spans="1:68" s="7" customFormat="1">
      <c r="A1291"/>
      <c r="B1291"/>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S1291"/>
      <c r="AT1291"/>
      <c r="BP1291"/>
    </row>
    <row r="1292" spans="1:68" s="7" customFormat="1">
      <c r="A1292"/>
      <c r="B1292"/>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S1292"/>
      <c r="AT1292"/>
      <c r="BP1292"/>
    </row>
    <row r="1293" spans="1:68" s="7" customFormat="1">
      <c r="A1293"/>
      <c r="B1293"/>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S1293"/>
      <c r="AT1293"/>
      <c r="BP1293"/>
    </row>
    <row r="1294" spans="1:68" s="7" customFormat="1">
      <c r="A1294"/>
      <c r="B1294"/>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S1294"/>
      <c r="AT1294"/>
      <c r="BP1294"/>
    </row>
    <row r="1295" spans="1:68" s="7" customFormat="1">
      <c r="A1295"/>
      <c r="B129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S1295"/>
      <c r="AT1295"/>
      <c r="BP1295"/>
    </row>
    <row r="1296" spans="1:68" s="7" customFormat="1">
      <c r="A1296"/>
      <c r="B1296"/>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S1296"/>
      <c r="AT1296"/>
      <c r="BP1296"/>
    </row>
    <row r="1297" spans="1:68" s="7" customFormat="1">
      <c r="A1297"/>
      <c r="B1297"/>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S1297"/>
      <c r="AT1297"/>
      <c r="BP1297"/>
    </row>
    <row r="1298" spans="1:68" s="7" customFormat="1">
      <c r="A1298"/>
      <c r="B1298"/>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S1298"/>
      <c r="AT1298"/>
      <c r="BP1298"/>
    </row>
    <row r="1299" spans="1:68" s="7" customFormat="1">
      <c r="A1299"/>
      <c r="B1299"/>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S1299"/>
      <c r="AT1299"/>
      <c r="BP1299"/>
    </row>
    <row r="1300" spans="1:68" s="7" customFormat="1">
      <c r="A1300"/>
      <c r="B1300"/>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S1300"/>
      <c r="AT1300"/>
      <c r="BP1300"/>
    </row>
    <row r="1301" spans="1:68" s="7" customFormat="1">
      <c r="A1301"/>
      <c r="B1301"/>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S1301"/>
      <c r="AT1301"/>
      <c r="BP1301"/>
    </row>
    <row r="1302" spans="1:68" s="7" customFormat="1">
      <c r="A1302"/>
      <c r="B1302"/>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S1302"/>
      <c r="AT1302"/>
      <c r="BP1302"/>
    </row>
    <row r="1303" spans="1:68" s="7" customFormat="1">
      <c r="A1303"/>
      <c r="B130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S1303"/>
      <c r="AT1303"/>
      <c r="BP1303"/>
    </row>
    <row r="1304" spans="1:68" s="7" customFormat="1">
      <c r="A1304"/>
      <c r="B1304"/>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S1304"/>
      <c r="AT1304"/>
      <c r="BP1304"/>
    </row>
    <row r="1305" spans="1:68" s="7" customFormat="1">
      <c r="A1305"/>
      <c r="B1305"/>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S1305"/>
      <c r="AT1305"/>
      <c r="BP1305"/>
    </row>
    <row r="1306" spans="1:68" s="7" customFormat="1">
      <c r="A1306"/>
      <c r="B1306"/>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S1306"/>
      <c r="AT1306"/>
      <c r="BP1306"/>
    </row>
    <row r="1307" spans="1:68" s="7" customFormat="1">
      <c r="A1307"/>
      <c r="B1307"/>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S1307"/>
      <c r="AT1307"/>
      <c r="BP1307"/>
    </row>
    <row r="1308" spans="1:68" s="7" customFormat="1">
      <c r="A1308"/>
      <c r="B1308"/>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S1308"/>
      <c r="AT1308"/>
      <c r="BP1308"/>
    </row>
    <row r="1309" spans="1:68" s="7" customFormat="1">
      <c r="A1309"/>
      <c r="B1309"/>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S1309"/>
      <c r="AT1309"/>
      <c r="BP1309"/>
    </row>
    <row r="1310" spans="1:68" s="7" customFormat="1">
      <c r="A1310"/>
      <c r="B1310"/>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S1310"/>
      <c r="AT1310"/>
      <c r="BP1310"/>
    </row>
    <row r="1311" spans="1:68" s="7" customFormat="1">
      <c r="A1311"/>
      <c r="B1311"/>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S1311"/>
      <c r="AT1311"/>
      <c r="BP1311"/>
    </row>
    <row r="1312" spans="1:68" s="7" customFormat="1">
      <c r="A1312"/>
      <c r="B1312"/>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S1312"/>
      <c r="AT1312"/>
      <c r="BP1312"/>
    </row>
    <row r="1313" spans="1:68" s="7" customFormat="1">
      <c r="A1313"/>
      <c r="B131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S1313"/>
      <c r="AT1313"/>
      <c r="BP1313"/>
    </row>
    <row r="1314" spans="1:68" s="7" customFormat="1">
      <c r="A1314"/>
      <c r="B1314"/>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S1314"/>
      <c r="AT1314"/>
      <c r="BP1314"/>
    </row>
    <row r="1315" spans="1:68" s="7" customFormat="1">
      <c r="A1315"/>
      <c r="B1315"/>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S1315"/>
      <c r="AT1315"/>
      <c r="BP1315"/>
    </row>
    <row r="1316" spans="1:68" s="7" customFormat="1">
      <c r="A1316"/>
      <c r="B1316"/>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S1316"/>
      <c r="AT1316"/>
      <c r="BP1316"/>
    </row>
    <row r="1317" spans="1:68" s="7" customFormat="1">
      <c r="A1317"/>
      <c r="B1317"/>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S1317"/>
      <c r="AT1317"/>
      <c r="BP1317"/>
    </row>
    <row r="1318" spans="1:68" s="7" customFormat="1">
      <c r="A1318"/>
      <c r="B1318"/>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S1318"/>
      <c r="AT1318"/>
      <c r="BP1318"/>
    </row>
    <row r="1319" spans="1:68" s="7" customFormat="1">
      <c r="A1319"/>
      <c r="B1319"/>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S1319"/>
      <c r="AT1319"/>
      <c r="BP1319"/>
    </row>
    <row r="1320" spans="1:68" s="7" customFormat="1">
      <c r="A1320"/>
      <c r="B1320"/>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S1320"/>
      <c r="AT1320"/>
      <c r="BP1320"/>
    </row>
    <row r="1321" spans="1:68" s="7" customFormat="1">
      <c r="A1321"/>
      <c r="B1321"/>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S1321"/>
      <c r="AT1321"/>
      <c r="BP1321"/>
    </row>
    <row r="1322" spans="1:68" s="7" customFormat="1">
      <c r="A1322"/>
      <c r="B1322"/>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S1322"/>
      <c r="AT1322"/>
      <c r="BP1322"/>
    </row>
    <row r="1323" spans="1:68" s="7" customFormat="1">
      <c r="A1323"/>
      <c r="B132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S1323"/>
      <c r="AT1323"/>
      <c r="BP1323"/>
    </row>
    <row r="1324" spans="1:68" s="7" customFormat="1">
      <c r="A1324"/>
      <c r="B1324"/>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S1324"/>
      <c r="AT1324"/>
      <c r="BP1324"/>
    </row>
    <row r="1325" spans="1:68" s="7" customFormat="1">
      <c r="A1325"/>
      <c r="B1325"/>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S1325"/>
      <c r="AT1325"/>
      <c r="BP1325"/>
    </row>
    <row r="1326" spans="1:68" s="7" customFormat="1">
      <c r="A1326"/>
      <c r="B1326"/>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S1326"/>
      <c r="AT1326"/>
      <c r="BP1326"/>
    </row>
    <row r="1327" spans="1:68" s="7" customFormat="1">
      <c r="A1327"/>
      <c r="B1327"/>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S1327"/>
      <c r="AT1327"/>
      <c r="BP1327"/>
    </row>
    <row r="1328" spans="1:68" s="7" customFormat="1">
      <c r="A1328"/>
      <c r="B1328"/>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S1328"/>
      <c r="AT1328"/>
      <c r="BP1328"/>
    </row>
    <row r="1329" spans="1:68" s="7" customFormat="1">
      <c r="A1329"/>
      <c r="B1329"/>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S1329"/>
      <c r="AT1329"/>
      <c r="BP1329"/>
    </row>
    <row r="1330" spans="1:68" s="7" customFormat="1">
      <c r="A1330"/>
      <c r="B1330"/>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S1330"/>
      <c r="AT1330"/>
      <c r="BP1330"/>
    </row>
    <row r="1331" spans="1:68" s="7" customFormat="1">
      <c r="A1331"/>
      <c r="B1331"/>
      <c r="C1331"/>
      <c r="D1331"/>
      <c r="E1331"/>
      <c r="F1331"/>
      <c r="G1331"/>
      <c r="H1331"/>
      <c r="I1331"/>
      <c r="J1331"/>
      <c r="K1331"/>
      <c r="L1331"/>
      <c r="M1331"/>
      <c r="N1331"/>
      <c r="O1331"/>
      <c r="P1331"/>
      <c r="Q1331"/>
      <c r="R1331"/>
      <c r="S1331"/>
      <c r="T1331"/>
      <c r="U1331"/>
      <c r="V1331"/>
      <c r="W1331"/>
      <c r="X1331"/>
      <c r="Y1331"/>
      <c r="Z1331"/>
      <c r="AA1331"/>
      <c r="AB1331"/>
      <c r="AC1331"/>
      <c r="AD1331"/>
      <c r="AE1331"/>
      <c r="AF1331"/>
      <c r="AG1331"/>
      <c r="AS1331"/>
      <c r="AT1331"/>
      <c r="BP1331"/>
    </row>
    <row r="1332" spans="1:68" s="7" customFormat="1">
      <c r="A1332"/>
      <c r="B1332"/>
      <c r="C1332"/>
      <c r="D1332"/>
      <c r="E1332"/>
      <c r="F1332"/>
      <c r="G1332"/>
      <c r="H1332"/>
      <c r="I1332"/>
      <c r="J1332"/>
      <c r="K1332"/>
      <c r="L1332"/>
      <c r="M1332"/>
      <c r="N1332"/>
      <c r="O1332"/>
      <c r="P1332"/>
      <c r="Q1332"/>
      <c r="R1332"/>
      <c r="S1332"/>
      <c r="T1332"/>
      <c r="U1332"/>
      <c r="V1332"/>
      <c r="W1332"/>
      <c r="X1332"/>
      <c r="Y1332"/>
      <c r="Z1332"/>
      <c r="AA1332"/>
      <c r="AB1332"/>
      <c r="AC1332"/>
      <c r="AD1332"/>
      <c r="AE1332"/>
      <c r="AF1332"/>
      <c r="AG1332"/>
      <c r="AS1332"/>
      <c r="AT1332"/>
      <c r="BP1332"/>
    </row>
    <row r="1333" spans="1:68" s="7" customFormat="1">
      <c r="A1333"/>
      <c r="B1333"/>
      <c r="C1333"/>
      <c r="D1333"/>
      <c r="E1333"/>
      <c r="F1333"/>
      <c r="G1333"/>
      <c r="H1333"/>
      <c r="I1333"/>
      <c r="J1333"/>
      <c r="K1333"/>
      <c r="L1333"/>
      <c r="M1333"/>
      <c r="N1333"/>
      <c r="O1333"/>
      <c r="P1333"/>
      <c r="Q1333"/>
      <c r="R1333"/>
      <c r="S1333"/>
      <c r="T1333"/>
      <c r="U1333"/>
      <c r="V1333"/>
      <c r="W1333"/>
      <c r="X1333"/>
      <c r="Y1333"/>
      <c r="Z1333"/>
      <c r="AA1333"/>
      <c r="AB1333"/>
      <c r="AC1333"/>
      <c r="AD1333"/>
      <c r="AE1333"/>
      <c r="AF1333"/>
      <c r="AG1333"/>
      <c r="AS1333"/>
      <c r="AT1333"/>
      <c r="BP1333"/>
    </row>
    <row r="1334" spans="1:68" s="7" customFormat="1">
      <c r="A1334"/>
      <c r="B1334"/>
      <c r="C1334"/>
      <c r="D1334"/>
      <c r="E1334"/>
      <c r="F1334"/>
      <c r="G1334"/>
      <c r="H1334"/>
      <c r="I1334"/>
      <c r="J1334"/>
      <c r="K1334"/>
      <c r="L1334"/>
      <c r="M1334"/>
      <c r="N1334"/>
      <c r="O1334"/>
      <c r="P1334"/>
      <c r="Q1334"/>
      <c r="R1334"/>
      <c r="S1334"/>
      <c r="T1334"/>
      <c r="U1334"/>
      <c r="V1334"/>
      <c r="W1334"/>
      <c r="X1334"/>
      <c r="Y1334"/>
      <c r="Z1334"/>
      <c r="AA1334"/>
      <c r="AB1334"/>
      <c r="AC1334"/>
      <c r="AD1334"/>
      <c r="AE1334"/>
      <c r="AF1334"/>
      <c r="AG1334"/>
      <c r="AS1334"/>
      <c r="AT1334"/>
      <c r="BP1334"/>
    </row>
    <row r="1335" spans="1:68" s="7" customFormat="1">
      <c r="A1335"/>
      <c r="B1335"/>
      <c r="C1335"/>
      <c r="D1335"/>
      <c r="E1335"/>
      <c r="F1335"/>
      <c r="G1335"/>
      <c r="H1335"/>
      <c r="I1335"/>
      <c r="J1335"/>
      <c r="K1335"/>
      <c r="L1335"/>
      <c r="M1335"/>
      <c r="N1335"/>
      <c r="O1335"/>
      <c r="P1335"/>
      <c r="Q1335"/>
      <c r="R1335"/>
      <c r="S1335"/>
      <c r="T1335"/>
      <c r="U1335"/>
      <c r="V1335"/>
      <c r="W1335"/>
      <c r="X1335"/>
      <c r="Y1335"/>
      <c r="Z1335"/>
      <c r="AA1335"/>
      <c r="AB1335"/>
      <c r="AC1335"/>
      <c r="AD1335"/>
      <c r="AE1335"/>
      <c r="AF1335"/>
      <c r="AG1335"/>
      <c r="AS1335"/>
      <c r="AT1335"/>
      <c r="BP1335"/>
    </row>
    <row r="1336" spans="1:68" s="7" customFormat="1">
      <c r="A1336"/>
      <c r="B1336"/>
      <c r="C1336"/>
      <c r="D1336"/>
      <c r="E1336"/>
      <c r="F1336"/>
      <c r="G1336"/>
      <c r="H1336"/>
      <c r="I1336"/>
      <c r="J1336"/>
      <c r="K1336"/>
      <c r="L1336"/>
      <c r="M1336"/>
      <c r="N1336"/>
      <c r="O1336"/>
      <c r="P1336"/>
      <c r="Q1336"/>
      <c r="R1336"/>
      <c r="S1336"/>
      <c r="T1336"/>
      <c r="U1336"/>
      <c r="V1336"/>
      <c r="W1336"/>
      <c r="X1336"/>
      <c r="Y1336"/>
      <c r="Z1336"/>
      <c r="AA1336"/>
      <c r="AB1336"/>
      <c r="AC1336"/>
      <c r="AD1336"/>
      <c r="AE1336"/>
      <c r="AF1336"/>
      <c r="AG1336"/>
      <c r="AS1336"/>
      <c r="AT1336"/>
      <c r="BP1336"/>
    </row>
    <row r="1337" spans="1:68" s="7" customFormat="1">
      <c r="A1337"/>
      <c r="B1337"/>
      <c r="C1337"/>
      <c r="D1337"/>
      <c r="E1337"/>
      <c r="F1337"/>
      <c r="G1337"/>
      <c r="H1337"/>
      <c r="I1337"/>
      <c r="J1337"/>
      <c r="K1337"/>
      <c r="L1337"/>
      <c r="M1337"/>
      <c r="N1337"/>
      <c r="O1337"/>
      <c r="P1337"/>
      <c r="Q1337"/>
      <c r="R1337"/>
      <c r="S1337"/>
      <c r="T1337"/>
      <c r="U1337"/>
      <c r="V1337"/>
      <c r="W1337"/>
      <c r="X1337"/>
      <c r="Y1337"/>
      <c r="Z1337"/>
      <c r="AA1337"/>
      <c r="AB1337"/>
      <c r="AC1337"/>
      <c r="AD1337"/>
      <c r="AE1337"/>
      <c r="AF1337"/>
      <c r="AG1337"/>
      <c r="AS1337"/>
      <c r="AT1337"/>
      <c r="BP1337"/>
    </row>
    <row r="1338" spans="1:68" s="7" customFormat="1">
      <c r="A1338"/>
      <c r="B1338"/>
      <c r="C1338"/>
      <c r="D1338"/>
      <c r="E1338"/>
      <c r="F1338"/>
      <c r="G1338"/>
      <c r="H1338"/>
      <c r="I1338"/>
      <c r="J1338"/>
      <c r="K1338"/>
      <c r="L1338"/>
      <c r="M1338"/>
      <c r="N1338"/>
      <c r="O1338"/>
      <c r="P1338"/>
      <c r="Q1338"/>
      <c r="R1338"/>
      <c r="S1338"/>
      <c r="T1338"/>
      <c r="U1338"/>
      <c r="V1338"/>
      <c r="W1338"/>
      <c r="X1338"/>
      <c r="Y1338"/>
      <c r="Z1338"/>
      <c r="AA1338"/>
      <c r="AB1338"/>
      <c r="AC1338"/>
      <c r="AD1338"/>
      <c r="AE1338"/>
      <c r="AF1338"/>
      <c r="AG1338"/>
      <c r="AS1338"/>
      <c r="AT1338"/>
      <c r="BP1338"/>
    </row>
    <row r="1339" spans="1:68" s="7" customFormat="1">
      <c r="A1339"/>
      <c r="B1339"/>
      <c r="C1339"/>
      <c r="D1339"/>
      <c r="E1339"/>
      <c r="F1339"/>
      <c r="G1339"/>
      <c r="H1339"/>
      <c r="I1339"/>
      <c r="J1339"/>
      <c r="K1339"/>
      <c r="L1339"/>
      <c r="M1339"/>
      <c r="N1339"/>
      <c r="O1339"/>
      <c r="P1339"/>
      <c r="Q1339"/>
      <c r="R1339"/>
      <c r="S1339"/>
      <c r="T1339"/>
      <c r="U1339"/>
      <c r="V1339"/>
      <c r="W1339"/>
      <c r="X1339"/>
      <c r="Y1339"/>
      <c r="Z1339"/>
      <c r="AA1339"/>
      <c r="AB1339"/>
      <c r="AC1339"/>
      <c r="AD1339"/>
      <c r="AE1339"/>
      <c r="AF1339"/>
      <c r="AG1339"/>
      <c r="AS1339"/>
      <c r="AT1339"/>
      <c r="BP1339"/>
    </row>
    <row r="1340" spans="1:68" s="7" customFormat="1">
      <c r="A1340"/>
      <c r="B1340"/>
      <c r="C1340"/>
      <c r="D1340"/>
      <c r="E1340"/>
      <c r="F1340"/>
      <c r="G1340"/>
      <c r="H1340"/>
      <c r="I1340"/>
      <c r="J1340"/>
      <c r="K1340"/>
      <c r="L1340"/>
      <c r="M1340"/>
      <c r="N1340"/>
      <c r="O1340"/>
      <c r="P1340"/>
      <c r="Q1340"/>
      <c r="R1340"/>
      <c r="S1340"/>
      <c r="T1340"/>
      <c r="U1340"/>
      <c r="V1340"/>
      <c r="W1340"/>
      <c r="X1340"/>
      <c r="Y1340"/>
      <c r="Z1340"/>
      <c r="AA1340"/>
      <c r="AB1340"/>
      <c r="AC1340"/>
      <c r="AD1340"/>
      <c r="AE1340"/>
      <c r="AF1340"/>
      <c r="AG1340"/>
      <c r="AS1340"/>
      <c r="AT1340"/>
      <c r="BP1340"/>
    </row>
    <row r="1341" spans="1:68" s="7" customFormat="1">
      <c r="A1341"/>
      <c r="B1341"/>
      <c r="C1341"/>
      <c r="D1341"/>
      <c r="E1341"/>
      <c r="F1341"/>
      <c r="G1341"/>
      <c r="H1341"/>
      <c r="I1341"/>
      <c r="J1341"/>
      <c r="K1341"/>
      <c r="L1341"/>
      <c r="M1341"/>
      <c r="N1341"/>
      <c r="O1341"/>
      <c r="P1341"/>
      <c r="Q1341"/>
      <c r="R1341"/>
      <c r="S1341"/>
      <c r="T1341"/>
      <c r="U1341"/>
      <c r="V1341"/>
      <c r="W1341"/>
      <c r="X1341"/>
      <c r="Y1341"/>
      <c r="Z1341"/>
      <c r="AA1341"/>
      <c r="AB1341"/>
      <c r="AC1341"/>
      <c r="AD1341"/>
      <c r="AE1341"/>
      <c r="AF1341"/>
      <c r="AG1341"/>
      <c r="AS1341"/>
      <c r="AT1341"/>
      <c r="BP1341"/>
    </row>
    <row r="1342" spans="1:68" s="7" customFormat="1">
      <c r="A1342"/>
      <c r="B1342"/>
      <c r="C1342"/>
      <c r="D1342"/>
      <c r="E1342"/>
      <c r="F1342"/>
      <c r="G1342"/>
      <c r="H1342"/>
      <c r="I1342"/>
      <c r="J1342"/>
      <c r="K1342"/>
      <c r="L1342"/>
      <c r="M1342"/>
      <c r="N1342"/>
      <c r="O1342"/>
      <c r="P1342"/>
      <c r="Q1342"/>
      <c r="R1342"/>
      <c r="S1342"/>
      <c r="T1342"/>
      <c r="U1342"/>
      <c r="V1342"/>
      <c r="W1342"/>
      <c r="X1342"/>
      <c r="Y1342"/>
      <c r="Z1342"/>
      <c r="AA1342"/>
      <c r="AB1342"/>
      <c r="AC1342"/>
      <c r="AD1342"/>
      <c r="AE1342"/>
      <c r="AF1342"/>
      <c r="AG1342"/>
      <c r="AS1342"/>
      <c r="AT1342"/>
      <c r="BP1342"/>
    </row>
    <row r="1343" spans="1:68" s="7" customFormat="1">
      <c r="A1343"/>
      <c r="B1343"/>
      <c r="C1343"/>
      <c r="D1343"/>
      <c r="E1343"/>
      <c r="F1343"/>
      <c r="G1343"/>
      <c r="H1343"/>
      <c r="I1343"/>
      <c r="J1343"/>
      <c r="K1343"/>
      <c r="L1343"/>
      <c r="M1343"/>
      <c r="N1343"/>
      <c r="O1343"/>
      <c r="P1343"/>
      <c r="Q1343"/>
      <c r="R1343"/>
      <c r="S1343"/>
      <c r="T1343"/>
      <c r="U1343"/>
      <c r="V1343"/>
      <c r="W1343"/>
      <c r="X1343"/>
      <c r="Y1343"/>
      <c r="Z1343"/>
      <c r="AA1343"/>
      <c r="AB1343"/>
      <c r="AC1343"/>
      <c r="AD1343"/>
      <c r="AE1343"/>
      <c r="AF1343"/>
      <c r="AG1343"/>
      <c r="AS1343"/>
      <c r="AT1343"/>
      <c r="BP1343"/>
    </row>
    <row r="1344" spans="1:68" s="7" customFormat="1">
      <c r="A1344"/>
      <c r="B1344"/>
      <c r="C1344"/>
      <c r="D1344"/>
      <c r="E1344"/>
      <c r="F1344"/>
      <c r="G1344"/>
      <c r="H1344"/>
      <c r="I1344"/>
      <c r="J1344"/>
      <c r="K1344"/>
      <c r="L1344"/>
      <c r="M1344"/>
      <c r="N1344"/>
      <c r="O1344"/>
      <c r="P1344"/>
      <c r="Q1344"/>
      <c r="R1344"/>
      <c r="S1344"/>
      <c r="T1344"/>
      <c r="U1344"/>
      <c r="V1344"/>
      <c r="W1344"/>
      <c r="X1344"/>
      <c r="Y1344"/>
      <c r="Z1344"/>
      <c r="AA1344"/>
      <c r="AB1344"/>
      <c r="AC1344"/>
      <c r="AD1344"/>
      <c r="AE1344"/>
      <c r="AF1344"/>
      <c r="AG1344"/>
      <c r="AS1344"/>
      <c r="AT1344"/>
      <c r="BP1344"/>
    </row>
    <row r="1345" spans="1:68" s="7" customFormat="1">
      <c r="A1345"/>
      <c r="B1345"/>
      <c r="C1345"/>
      <c r="D1345"/>
      <c r="E1345"/>
      <c r="F1345"/>
      <c r="G1345"/>
      <c r="H1345"/>
      <c r="I1345"/>
      <c r="J1345"/>
      <c r="K1345"/>
      <c r="L1345"/>
      <c r="M1345"/>
      <c r="N1345"/>
      <c r="O1345"/>
      <c r="P1345"/>
      <c r="Q1345"/>
      <c r="R1345"/>
      <c r="S1345"/>
      <c r="T1345"/>
      <c r="U1345"/>
      <c r="V1345"/>
      <c r="W1345"/>
      <c r="X1345"/>
      <c r="Y1345"/>
      <c r="Z1345"/>
      <c r="AA1345"/>
      <c r="AB1345"/>
      <c r="AC1345"/>
      <c r="AD1345"/>
      <c r="AE1345"/>
      <c r="AF1345"/>
      <c r="AG1345"/>
      <c r="AS1345"/>
      <c r="AT1345"/>
      <c r="BP1345"/>
    </row>
    <row r="1346" spans="1:68" s="7" customFormat="1">
      <c r="A1346"/>
      <c r="B1346"/>
      <c r="C1346"/>
      <c r="D1346"/>
      <c r="E1346"/>
      <c r="F1346"/>
      <c r="G1346"/>
      <c r="H1346"/>
      <c r="I1346"/>
      <c r="J1346"/>
      <c r="K1346"/>
      <c r="L1346"/>
      <c r="M1346"/>
      <c r="N1346"/>
      <c r="O1346"/>
      <c r="P1346"/>
      <c r="Q1346"/>
      <c r="R1346"/>
      <c r="S1346"/>
      <c r="T1346"/>
      <c r="U1346"/>
      <c r="V1346"/>
      <c r="W1346"/>
      <c r="X1346"/>
      <c r="Y1346"/>
      <c r="Z1346"/>
      <c r="AA1346"/>
      <c r="AB1346"/>
      <c r="AC1346"/>
      <c r="AD1346"/>
      <c r="AE1346"/>
      <c r="AF1346"/>
      <c r="AG1346"/>
      <c r="AS1346"/>
      <c r="AT1346"/>
      <c r="BP1346"/>
    </row>
    <row r="1347" spans="1:68" s="7" customFormat="1">
      <c r="A1347"/>
      <c r="B1347"/>
      <c r="C1347"/>
      <c r="D1347"/>
      <c r="E1347"/>
      <c r="F1347"/>
      <c r="G1347"/>
      <c r="H1347"/>
      <c r="I1347"/>
      <c r="J1347"/>
      <c r="K1347"/>
      <c r="L1347"/>
      <c r="M1347"/>
      <c r="N1347"/>
      <c r="O1347"/>
      <c r="P1347"/>
      <c r="Q1347"/>
      <c r="R1347"/>
      <c r="S1347"/>
      <c r="T1347"/>
      <c r="U1347"/>
      <c r="V1347"/>
      <c r="W1347"/>
      <c r="X1347"/>
      <c r="Y1347"/>
      <c r="Z1347"/>
      <c r="AA1347"/>
      <c r="AB1347"/>
      <c r="AC1347"/>
      <c r="AD1347"/>
      <c r="AE1347"/>
      <c r="AF1347"/>
      <c r="AG1347"/>
      <c r="AS1347"/>
      <c r="AT1347"/>
      <c r="BP1347"/>
    </row>
    <row r="1348" spans="1:68" s="7" customFormat="1">
      <c r="A1348"/>
      <c r="B1348"/>
      <c r="C1348"/>
      <c r="D1348"/>
      <c r="E1348"/>
      <c r="F1348"/>
      <c r="G1348"/>
      <c r="H1348"/>
      <c r="I1348"/>
      <c r="J1348"/>
      <c r="K1348"/>
      <c r="L1348"/>
      <c r="M1348"/>
      <c r="N1348"/>
      <c r="O1348"/>
      <c r="P1348"/>
      <c r="Q1348"/>
      <c r="R1348"/>
      <c r="S1348"/>
      <c r="T1348"/>
      <c r="U1348"/>
      <c r="V1348"/>
      <c r="W1348"/>
      <c r="X1348"/>
      <c r="Y1348"/>
      <c r="Z1348"/>
      <c r="AA1348"/>
      <c r="AB1348"/>
      <c r="AC1348"/>
      <c r="AD1348"/>
      <c r="AE1348"/>
      <c r="AF1348"/>
      <c r="AG1348"/>
      <c r="AS1348"/>
      <c r="AT1348"/>
      <c r="BP1348"/>
    </row>
    <row r="1349" spans="1:68" s="7" customFormat="1">
      <c r="A1349"/>
      <c r="B1349"/>
      <c r="C1349"/>
      <c r="D1349"/>
      <c r="E1349"/>
      <c r="F1349"/>
      <c r="G1349"/>
      <c r="H1349"/>
      <c r="I1349"/>
      <c r="J1349"/>
      <c r="K1349"/>
      <c r="L1349"/>
      <c r="M1349"/>
      <c r="N1349"/>
      <c r="O1349"/>
      <c r="P1349"/>
      <c r="Q1349"/>
      <c r="R1349"/>
      <c r="S1349"/>
      <c r="T1349"/>
      <c r="U1349"/>
      <c r="V1349"/>
      <c r="W1349"/>
      <c r="X1349"/>
      <c r="Y1349"/>
      <c r="Z1349"/>
      <c r="AA1349"/>
      <c r="AB1349"/>
      <c r="AC1349"/>
      <c r="AD1349"/>
      <c r="AE1349"/>
      <c r="AF1349"/>
      <c r="AG1349"/>
      <c r="AS1349"/>
      <c r="AT1349"/>
      <c r="BP1349"/>
    </row>
    <row r="1350" spans="1:68" s="7" customFormat="1">
      <c r="A1350"/>
      <c r="B1350"/>
      <c r="C1350"/>
      <c r="D1350"/>
      <c r="E1350"/>
      <c r="F1350"/>
      <c r="G1350"/>
      <c r="H1350"/>
      <c r="I1350"/>
      <c r="J1350"/>
      <c r="K1350"/>
      <c r="L1350"/>
      <c r="M1350"/>
      <c r="N1350"/>
      <c r="O1350"/>
      <c r="P1350"/>
      <c r="Q1350"/>
      <c r="R1350"/>
      <c r="S1350"/>
      <c r="T1350"/>
      <c r="U1350"/>
      <c r="V1350"/>
      <c r="W1350"/>
      <c r="X1350"/>
      <c r="Y1350"/>
      <c r="Z1350"/>
      <c r="AA1350"/>
      <c r="AB1350"/>
      <c r="AC1350"/>
      <c r="AD1350"/>
      <c r="AE1350"/>
      <c r="AF1350"/>
      <c r="AG1350"/>
      <c r="AS1350"/>
      <c r="AT1350"/>
      <c r="BP1350"/>
    </row>
    <row r="1351" spans="1:68" s="7" customFormat="1">
      <c r="A1351"/>
      <c r="B1351"/>
      <c r="C1351"/>
      <c r="D1351"/>
      <c r="E1351"/>
      <c r="F1351"/>
      <c r="G1351"/>
      <c r="H1351"/>
      <c r="I1351"/>
      <c r="J1351"/>
      <c r="K1351"/>
      <c r="L1351"/>
      <c r="M1351"/>
      <c r="N1351"/>
      <c r="O1351"/>
      <c r="P1351"/>
      <c r="Q1351"/>
      <c r="R1351"/>
      <c r="S1351"/>
      <c r="T1351"/>
      <c r="U1351"/>
      <c r="V1351"/>
      <c r="W1351"/>
      <c r="X1351"/>
      <c r="Y1351"/>
      <c r="Z1351"/>
      <c r="AA1351"/>
      <c r="AB1351"/>
      <c r="AC1351"/>
      <c r="AD1351"/>
      <c r="AE1351"/>
      <c r="AF1351"/>
      <c r="AG1351"/>
      <c r="AS1351"/>
      <c r="AT1351"/>
      <c r="BP1351"/>
    </row>
    <row r="1352" spans="1:68" s="7" customFormat="1">
      <c r="A1352"/>
      <c r="B1352"/>
      <c r="C1352"/>
      <c r="D1352"/>
      <c r="E1352"/>
      <c r="F1352"/>
      <c r="G1352"/>
      <c r="H1352"/>
      <c r="I1352"/>
      <c r="J1352"/>
      <c r="K1352"/>
      <c r="L1352"/>
      <c r="M1352"/>
      <c r="N1352"/>
      <c r="O1352"/>
      <c r="P1352"/>
      <c r="Q1352"/>
      <c r="R1352"/>
      <c r="S1352"/>
      <c r="T1352"/>
      <c r="U1352"/>
      <c r="V1352"/>
      <c r="W1352"/>
      <c r="X1352"/>
      <c r="Y1352"/>
      <c r="Z1352"/>
      <c r="AA1352"/>
      <c r="AB1352"/>
      <c r="AC1352"/>
      <c r="AD1352"/>
      <c r="AE1352"/>
      <c r="AF1352"/>
      <c r="AG1352"/>
      <c r="AS1352"/>
      <c r="AT1352"/>
      <c r="BP1352"/>
    </row>
    <row r="1353" spans="1:68" s="7" customFormat="1">
      <c r="A1353"/>
      <c r="B1353"/>
      <c r="C1353"/>
      <c r="D1353"/>
      <c r="E1353"/>
      <c r="F1353"/>
      <c r="G1353"/>
      <c r="H1353"/>
      <c r="I1353"/>
      <c r="J1353"/>
      <c r="K1353"/>
      <c r="L1353"/>
      <c r="M1353"/>
      <c r="N1353"/>
      <c r="O1353"/>
      <c r="P1353"/>
      <c r="Q1353"/>
      <c r="R1353"/>
      <c r="S1353"/>
      <c r="T1353"/>
      <c r="U1353"/>
      <c r="V1353"/>
      <c r="W1353"/>
      <c r="X1353"/>
      <c r="Y1353"/>
      <c r="Z1353"/>
      <c r="AA1353"/>
      <c r="AB1353"/>
      <c r="AC1353"/>
      <c r="AD1353"/>
      <c r="AE1353"/>
      <c r="AF1353"/>
      <c r="AG1353"/>
      <c r="AS1353"/>
      <c r="AT1353"/>
      <c r="BP1353"/>
    </row>
    <row r="1354" spans="1:68" s="7" customFormat="1">
      <c r="A1354"/>
      <c r="B1354"/>
      <c r="C1354"/>
      <c r="D1354"/>
      <c r="E1354"/>
      <c r="F1354"/>
      <c r="G1354"/>
      <c r="H1354"/>
      <c r="I1354"/>
      <c r="J1354"/>
      <c r="K1354"/>
      <c r="L1354"/>
      <c r="M1354"/>
      <c r="N1354"/>
      <c r="O1354"/>
      <c r="P1354"/>
      <c r="Q1354"/>
      <c r="R1354"/>
      <c r="S1354"/>
      <c r="T1354"/>
      <c r="U1354"/>
      <c r="V1354"/>
      <c r="W1354"/>
      <c r="X1354"/>
      <c r="Y1354"/>
      <c r="Z1354"/>
      <c r="AA1354"/>
      <c r="AB1354"/>
      <c r="AC1354"/>
      <c r="AD1354"/>
      <c r="AE1354"/>
      <c r="AF1354"/>
      <c r="AG1354"/>
      <c r="AS1354"/>
      <c r="AT1354"/>
      <c r="BP1354"/>
    </row>
    <row r="1355" spans="1:68" s="7" customFormat="1">
      <c r="A1355"/>
      <c r="B1355"/>
      <c r="C1355"/>
      <c r="D1355"/>
      <c r="E1355"/>
      <c r="F1355"/>
      <c r="G1355"/>
      <c r="H1355"/>
      <c r="I1355"/>
      <c r="J1355"/>
      <c r="K1355"/>
      <c r="L1355"/>
      <c r="M1355"/>
      <c r="N1355"/>
      <c r="O1355"/>
      <c r="P1355"/>
      <c r="Q1355"/>
      <c r="R1355"/>
      <c r="S1355"/>
      <c r="T1355"/>
      <c r="U1355"/>
      <c r="V1355"/>
      <c r="W1355"/>
      <c r="X1355"/>
      <c r="Y1355"/>
      <c r="Z1355"/>
      <c r="AA1355"/>
      <c r="AB1355"/>
      <c r="AC1355"/>
      <c r="AD1355"/>
      <c r="AE1355"/>
      <c r="AF1355"/>
      <c r="AG1355"/>
      <c r="AS1355"/>
      <c r="AT1355"/>
      <c r="BP1355"/>
    </row>
    <row r="1356" spans="1:68" s="7" customFormat="1">
      <c r="A1356"/>
      <c r="B1356"/>
      <c r="C1356"/>
      <c r="D1356"/>
      <c r="E1356"/>
      <c r="F1356"/>
      <c r="G1356"/>
      <c r="H1356"/>
      <c r="I1356"/>
      <c r="J1356"/>
      <c r="K1356"/>
      <c r="L1356"/>
      <c r="M1356"/>
      <c r="N1356"/>
      <c r="O1356"/>
      <c r="P1356"/>
      <c r="Q1356"/>
      <c r="R1356"/>
      <c r="S1356"/>
      <c r="T1356"/>
      <c r="U1356"/>
      <c r="V1356"/>
      <c r="W1356"/>
      <c r="X1356"/>
      <c r="Y1356"/>
      <c r="Z1356"/>
      <c r="AA1356"/>
      <c r="AB1356"/>
      <c r="AC1356"/>
      <c r="AD1356"/>
      <c r="AE1356"/>
      <c r="AF1356"/>
      <c r="AG1356"/>
      <c r="AS1356"/>
      <c r="AT1356"/>
      <c r="BP1356"/>
    </row>
    <row r="1357" spans="1:68" s="7" customFormat="1">
      <c r="A1357"/>
      <c r="B1357"/>
      <c r="C1357"/>
      <c r="D1357"/>
      <c r="E1357"/>
      <c r="F1357"/>
      <c r="G1357"/>
      <c r="H1357"/>
      <c r="I1357"/>
      <c r="J1357"/>
      <c r="K1357"/>
      <c r="L1357"/>
      <c r="M1357"/>
      <c r="N1357"/>
      <c r="O1357"/>
      <c r="P1357"/>
      <c r="Q1357"/>
      <c r="R1357"/>
      <c r="S1357"/>
      <c r="T1357"/>
      <c r="U1357"/>
      <c r="V1357"/>
      <c r="W1357"/>
      <c r="X1357"/>
      <c r="Y1357"/>
      <c r="Z1357"/>
      <c r="AA1357"/>
      <c r="AB1357"/>
      <c r="AC1357"/>
      <c r="AD1357"/>
      <c r="AE1357"/>
      <c r="AF1357"/>
      <c r="AG1357"/>
      <c r="AS1357"/>
      <c r="AT1357"/>
      <c r="BP1357"/>
    </row>
    <row r="1358" spans="1:68" s="7" customFormat="1">
      <c r="A1358"/>
      <c r="B1358"/>
      <c r="C1358"/>
      <c r="D1358"/>
      <c r="E1358"/>
      <c r="F1358"/>
      <c r="G1358"/>
      <c r="H1358"/>
      <c r="I1358"/>
      <c r="J1358"/>
      <c r="K1358"/>
      <c r="L1358"/>
      <c r="M1358"/>
      <c r="N1358"/>
      <c r="O1358"/>
      <c r="P1358"/>
      <c r="Q1358"/>
      <c r="R1358"/>
      <c r="S1358"/>
      <c r="T1358"/>
      <c r="U1358"/>
      <c r="V1358"/>
      <c r="W1358"/>
      <c r="X1358"/>
      <c r="Y1358"/>
      <c r="Z1358"/>
      <c r="AA1358"/>
      <c r="AB1358"/>
      <c r="AC1358"/>
      <c r="AD1358"/>
      <c r="AE1358"/>
      <c r="AF1358"/>
      <c r="AG1358"/>
      <c r="AS1358"/>
      <c r="AT1358"/>
      <c r="BP1358"/>
    </row>
    <row r="1359" spans="1:68" s="7" customFormat="1">
      <c r="A1359"/>
      <c r="B1359"/>
      <c r="C1359"/>
      <c r="D1359"/>
      <c r="E1359"/>
      <c r="F1359"/>
      <c r="G1359"/>
      <c r="H1359"/>
      <c r="I1359"/>
      <c r="J1359"/>
      <c r="K1359"/>
      <c r="L1359"/>
      <c r="M1359"/>
      <c r="N1359"/>
      <c r="O1359"/>
      <c r="P1359"/>
      <c r="Q1359"/>
      <c r="R1359"/>
      <c r="S1359"/>
      <c r="T1359"/>
      <c r="U1359"/>
      <c r="V1359"/>
      <c r="W1359"/>
      <c r="X1359"/>
      <c r="Y1359"/>
      <c r="Z1359"/>
      <c r="AA1359"/>
      <c r="AB1359"/>
      <c r="AC1359"/>
      <c r="AD1359"/>
      <c r="AE1359"/>
      <c r="AF1359"/>
      <c r="AG1359"/>
      <c r="AS1359"/>
      <c r="AT1359"/>
      <c r="BP1359"/>
    </row>
    <row r="1360" spans="1:68" s="7" customFormat="1">
      <c r="A1360"/>
      <c r="B1360"/>
      <c r="C1360"/>
      <c r="D1360"/>
      <c r="E1360"/>
      <c r="F1360"/>
      <c r="G1360"/>
      <c r="H1360"/>
      <c r="I1360"/>
      <c r="J1360"/>
      <c r="K1360"/>
      <c r="L1360"/>
      <c r="M1360"/>
      <c r="N1360"/>
      <c r="O1360"/>
      <c r="P1360"/>
      <c r="Q1360"/>
      <c r="R1360"/>
      <c r="S1360"/>
      <c r="T1360"/>
      <c r="U1360"/>
      <c r="V1360"/>
      <c r="W1360"/>
      <c r="X1360"/>
      <c r="Y1360"/>
      <c r="Z1360"/>
      <c r="AA1360"/>
      <c r="AB1360"/>
      <c r="AC1360"/>
      <c r="AD1360"/>
      <c r="AE1360"/>
      <c r="AF1360"/>
      <c r="AG1360"/>
      <c r="AS1360"/>
      <c r="AT1360"/>
      <c r="BP1360"/>
    </row>
    <row r="1361" spans="1:68" s="7" customFormat="1">
      <c r="A1361"/>
      <c r="B1361"/>
      <c r="C1361"/>
      <c r="D1361"/>
      <c r="E1361"/>
      <c r="F1361"/>
      <c r="G1361"/>
      <c r="H1361"/>
      <c r="I1361"/>
      <c r="J1361"/>
      <c r="K1361"/>
      <c r="L1361"/>
      <c r="M1361"/>
      <c r="N1361"/>
      <c r="O1361"/>
      <c r="P1361"/>
      <c r="Q1361"/>
      <c r="R1361"/>
      <c r="S1361"/>
      <c r="T1361"/>
      <c r="U1361"/>
      <c r="V1361"/>
      <c r="W1361"/>
      <c r="X1361"/>
      <c r="Y1361"/>
      <c r="Z1361"/>
      <c r="AA1361"/>
      <c r="AB1361"/>
      <c r="AC1361"/>
      <c r="AD1361"/>
      <c r="AE1361"/>
      <c r="AF1361"/>
      <c r="AG1361"/>
      <c r="AS1361"/>
      <c r="AT1361"/>
      <c r="BP1361"/>
    </row>
    <row r="1362" spans="1:68" s="7" customFormat="1">
      <c r="A1362"/>
      <c r="B1362"/>
      <c r="C1362"/>
      <c r="D1362"/>
      <c r="E1362"/>
      <c r="F1362"/>
      <c r="G1362"/>
      <c r="H1362"/>
      <c r="I1362"/>
      <c r="J1362"/>
      <c r="K1362"/>
      <c r="L1362"/>
      <c r="M1362"/>
      <c r="N1362"/>
      <c r="O1362"/>
      <c r="P1362"/>
      <c r="Q1362"/>
      <c r="R1362"/>
      <c r="S1362"/>
      <c r="T1362"/>
      <c r="U1362"/>
      <c r="V1362"/>
      <c r="W1362"/>
      <c r="X1362"/>
      <c r="Y1362"/>
      <c r="Z1362"/>
      <c r="AA1362"/>
      <c r="AB1362"/>
      <c r="AC1362"/>
      <c r="AD1362"/>
      <c r="AE1362"/>
      <c r="AF1362"/>
      <c r="AG1362"/>
      <c r="AS1362"/>
      <c r="AT1362"/>
      <c r="BP1362"/>
    </row>
    <row r="1363" spans="1:68" s="7" customFormat="1">
      <c r="A1363"/>
      <c r="B1363"/>
      <c r="C1363"/>
      <c r="D1363"/>
      <c r="E1363"/>
      <c r="F1363"/>
      <c r="G1363"/>
      <c r="H1363"/>
      <c r="I1363"/>
      <c r="J1363"/>
      <c r="K1363"/>
      <c r="L1363"/>
      <c r="M1363"/>
      <c r="N1363"/>
      <c r="O1363"/>
      <c r="P1363"/>
      <c r="Q1363"/>
      <c r="R1363"/>
      <c r="S1363"/>
      <c r="T1363"/>
      <c r="U1363"/>
      <c r="V1363"/>
      <c r="W1363"/>
      <c r="X1363"/>
      <c r="Y1363"/>
      <c r="Z1363"/>
      <c r="AA1363"/>
      <c r="AB1363"/>
      <c r="AC1363"/>
      <c r="AD1363"/>
      <c r="AE1363"/>
      <c r="AF1363"/>
      <c r="AG1363"/>
      <c r="AS1363"/>
      <c r="AT1363"/>
      <c r="BP1363"/>
    </row>
    <row r="1364" spans="1:68" s="7" customFormat="1">
      <c r="A1364"/>
      <c r="B1364"/>
      <c r="C1364"/>
      <c r="D1364"/>
      <c r="E1364"/>
      <c r="F1364"/>
      <c r="G1364"/>
      <c r="H1364"/>
      <c r="I1364"/>
      <c r="J1364"/>
      <c r="K1364"/>
      <c r="L1364"/>
      <c r="M1364"/>
      <c r="N1364"/>
      <c r="O1364"/>
      <c r="P1364"/>
      <c r="Q1364"/>
      <c r="R1364"/>
      <c r="S1364"/>
      <c r="T1364"/>
      <c r="U1364"/>
      <c r="V1364"/>
      <c r="W1364"/>
      <c r="X1364"/>
      <c r="Y1364"/>
      <c r="Z1364"/>
      <c r="AA1364"/>
      <c r="AB1364"/>
      <c r="AC1364"/>
      <c r="AD1364"/>
      <c r="AE1364"/>
      <c r="AF1364"/>
      <c r="AG1364"/>
      <c r="AS1364"/>
      <c r="AT1364"/>
      <c r="BP1364"/>
    </row>
    <row r="1365" spans="1:68" s="7" customFormat="1">
      <c r="A1365"/>
      <c r="B1365"/>
      <c r="C1365"/>
      <c r="D1365"/>
      <c r="E1365"/>
      <c r="F1365"/>
      <c r="G1365"/>
      <c r="H1365"/>
      <c r="I1365"/>
      <c r="J1365"/>
      <c r="K1365"/>
      <c r="L1365"/>
      <c r="M1365"/>
      <c r="N1365"/>
      <c r="O1365"/>
      <c r="P1365"/>
      <c r="Q1365"/>
      <c r="R1365"/>
      <c r="S1365"/>
      <c r="T1365"/>
      <c r="U1365"/>
      <c r="V1365"/>
      <c r="W1365"/>
      <c r="X1365"/>
      <c r="Y1365"/>
      <c r="Z1365"/>
      <c r="AA1365"/>
      <c r="AB1365"/>
      <c r="AC1365"/>
      <c r="AD1365"/>
      <c r="AE1365"/>
      <c r="AF1365"/>
      <c r="AG1365"/>
      <c r="AS1365"/>
      <c r="AT1365"/>
      <c r="BP1365"/>
    </row>
    <row r="1366" spans="1:68" s="7" customFormat="1">
      <c r="A1366"/>
      <c r="B1366"/>
      <c r="C1366"/>
      <c r="D1366"/>
      <c r="E1366"/>
      <c r="F1366"/>
      <c r="G1366"/>
      <c r="H1366"/>
      <c r="I1366"/>
      <c r="J1366"/>
      <c r="K1366"/>
      <c r="L1366"/>
      <c r="M1366"/>
      <c r="N1366"/>
      <c r="O1366"/>
      <c r="P1366"/>
      <c r="Q1366"/>
      <c r="R1366"/>
      <c r="S1366"/>
      <c r="T1366"/>
      <c r="U1366"/>
      <c r="V1366"/>
      <c r="W1366"/>
      <c r="X1366"/>
      <c r="Y1366"/>
      <c r="Z1366"/>
      <c r="AA1366"/>
      <c r="AB1366"/>
      <c r="AC1366"/>
      <c r="AD1366"/>
      <c r="AE1366"/>
      <c r="AF1366"/>
      <c r="AG1366"/>
      <c r="AS1366"/>
      <c r="AT1366"/>
      <c r="BP1366"/>
    </row>
    <row r="1367" spans="1:68" s="7" customFormat="1">
      <c r="A1367"/>
      <c r="B1367"/>
      <c r="C1367"/>
      <c r="D1367"/>
      <c r="E1367"/>
      <c r="F1367"/>
      <c r="G1367"/>
      <c r="H1367"/>
      <c r="I1367"/>
      <c r="J1367"/>
      <c r="K1367"/>
      <c r="L1367"/>
      <c r="M1367"/>
      <c r="N1367"/>
      <c r="O1367"/>
      <c r="P1367"/>
      <c r="Q1367"/>
      <c r="R1367"/>
      <c r="S1367"/>
      <c r="T1367"/>
      <c r="U1367"/>
      <c r="V1367"/>
      <c r="W1367"/>
      <c r="X1367"/>
      <c r="Y1367"/>
      <c r="Z1367"/>
      <c r="AA1367"/>
      <c r="AB1367"/>
      <c r="AC1367"/>
      <c r="AD1367"/>
      <c r="AE1367"/>
      <c r="AF1367"/>
      <c r="AG1367"/>
      <c r="AS1367"/>
      <c r="AT1367"/>
      <c r="BP1367"/>
    </row>
    <row r="1368" spans="1:68" s="7" customFormat="1">
      <c r="A1368"/>
      <c r="B1368"/>
      <c r="C1368"/>
      <c r="D1368"/>
      <c r="E1368"/>
      <c r="F1368"/>
      <c r="G1368"/>
      <c r="H1368"/>
      <c r="I1368"/>
      <c r="J1368"/>
      <c r="K1368"/>
      <c r="L1368"/>
      <c r="M1368"/>
      <c r="N1368"/>
      <c r="O1368"/>
      <c r="P1368"/>
      <c r="Q1368"/>
      <c r="R1368"/>
      <c r="S1368"/>
      <c r="T1368"/>
      <c r="U1368"/>
      <c r="V1368"/>
      <c r="W1368"/>
      <c r="X1368"/>
      <c r="Y1368"/>
      <c r="Z1368"/>
      <c r="AA1368"/>
      <c r="AB1368"/>
      <c r="AC1368"/>
      <c r="AD1368"/>
      <c r="AE1368"/>
      <c r="AF1368"/>
      <c r="AG1368"/>
      <c r="AS1368"/>
      <c r="AT1368"/>
      <c r="BP1368"/>
    </row>
    <row r="1369" spans="1:68" s="7" customFormat="1">
      <c r="A1369"/>
      <c r="B1369"/>
      <c r="C1369"/>
      <c r="D1369"/>
      <c r="E1369"/>
      <c r="F1369"/>
      <c r="G1369"/>
      <c r="H1369"/>
      <c r="I1369"/>
      <c r="J1369"/>
      <c r="K1369"/>
      <c r="L1369"/>
      <c r="M1369"/>
      <c r="N1369"/>
      <c r="O1369"/>
      <c r="P1369"/>
      <c r="Q1369"/>
      <c r="R1369"/>
      <c r="S1369"/>
      <c r="T1369"/>
      <c r="U1369"/>
      <c r="V1369"/>
      <c r="W1369"/>
      <c r="X1369"/>
      <c r="Y1369"/>
      <c r="Z1369"/>
      <c r="AA1369"/>
      <c r="AB1369"/>
      <c r="AC1369"/>
      <c r="AD1369"/>
      <c r="AE1369"/>
      <c r="AF1369"/>
      <c r="AG1369"/>
      <c r="AS1369"/>
      <c r="AT1369"/>
      <c r="BP1369"/>
    </row>
    <row r="1370" spans="1:68" s="7" customFormat="1">
      <c r="A1370"/>
      <c r="B1370"/>
      <c r="C1370"/>
      <c r="D1370"/>
      <c r="E1370"/>
      <c r="F1370"/>
      <c r="G1370"/>
      <c r="H1370"/>
      <c r="I1370"/>
      <c r="J1370"/>
      <c r="K1370"/>
      <c r="L1370"/>
      <c r="M1370"/>
      <c r="N1370"/>
      <c r="O1370"/>
      <c r="P1370"/>
      <c r="Q1370"/>
      <c r="R1370"/>
      <c r="S1370"/>
      <c r="T1370"/>
      <c r="U1370"/>
      <c r="V1370"/>
      <c r="W1370"/>
      <c r="X1370"/>
      <c r="Y1370"/>
      <c r="Z1370"/>
      <c r="AA1370"/>
      <c r="AB1370"/>
      <c r="AC1370"/>
      <c r="AD1370"/>
      <c r="AE1370"/>
      <c r="AF1370"/>
      <c r="AG1370"/>
      <c r="AS1370"/>
      <c r="AT1370"/>
      <c r="BP1370"/>
    </row>
    <row r="1371" spans="1:68" s="7" customFormat="1">
      <c r="A1371"/>
      <c r="B1371"/>
      <c r="C1371"/>
      <c r="D1371"/>
      <c r="E1371"/>
      <c r="F1371"/>
      <c r="G1371"/>
      <c r="H1371"/>
      <c r="I1371"/>
      <c r="J1371"/>
      <c r="K1371"/>
      <c r="L1371"/>
      <c r="M1371"/>
      <c r="N1371"/>
      <c r="O1371"/>
      <c r="P1371"/>
      <c r="Q1371"/>
      <c r="R1371"/>
      <c r="S1371"/>
      <c r="T1371"/>
      <c r="U1371"/>
      <c r="V1371"/>
      <c r="W1371"/>
      <c r="X1371"/>
      <c r="Y1371"/>
      <c r="Z1371"/>
      <c r="AA1371"/>
      <c r="AB1371"/>
      <c r="AC1371"/>
      <c r="AD1371"/>
      <c r="AE1371"/>
      <c r="AF1371"/>
      <c r="AG1371"/>
      <c r="AS1371"/>
      <c r="AT1371"/>
      <c r="BP1371"/>
    </row>
    <row r="1372" spans="1:68" s="7" customFormat="1">
      <c r="A1372"/>
      <c r="B1372"/>
      <c r="C1372"/>
      <c r="D1372"/>
      <c r="E1372"/>
      <c r="F1372"/>
      <c r="G1372"/>
      <c r="H1372"/>
      <c r="I1372"/>
      <c r="J1372"/>
      <c r="K1372"/>
      <c r="L1372"/>
      <c r="M1372"/>
      <c r="N1372"/>
      <c r="O1372"/>
      <c r="P1372"/>
      <c r="Q1372"/>
      <c r="R1372"/>
      <c r="S1372"/>
      <c r="T1372"/>
      <c r="U1372"/>
      <c r="V1372"/>
      <c r="W1372"/>
      <c r="X1372"/>
      <c r="Y1372"/>
      <c r="Z1372"/>
      <c r="AA1372"/>
      <c r="AB1372"/>
      <c r="AC1372"/>
      <c r="AD1372"/>
      <c r="AE1372"/>
      <c r="AF1372"/>
      <c r="AG1372"/>
      <c r="AS1372"/>
      <c r="AT1372"/>
      <c r="BP1372"/>
    </row>
    <row r="1373" spans="1:68" s="7" customFormat="1">
      <c r="A1373"/>
      <c r="B1373"/>
      <c r="C1373"/>
      <c r="D1373"/>
      <c r="E1373"/>
      <c r="F1373"/>
      <c r="G1373"/>
      <c r="H1373"/>
      <c r="I1373"/>
      <c r="J1373"/>
      <c r="K1373"/>
      <c r="L1373"/>
      <c r="M1373"/>
      <c r="N1373"/>
      <c r="O1373"/>
      <c r="P1373"/>
      <c r="Q1373"/>
      <c r="R1373"/>
      <c r="S1373"/>
      <c r="T1373"/>
      <c r="U1373"/>
      <c r="V1373"/>
      <c r="W1373"/>
      <c r="X1373"/>
      <c r="Y1373"/>
      <c r="Z1373"/>
      <c r="AA1373"/>
      <c r="AB1373"/>
      <c r="AC1373"/>
      <c r="AD1373"/>
      <c r="AE1373"/>
      <c r="AF1373"/>
      <c r="AG1373"/>
      <c r="AS1373"/>
      <c r="AT1373"/>
      <c r="BP1373"/>
    </row>
    <row r="1374" spans="1:68" s="7" customFormat="1">
      <c r="A1374"/>
      <c r="B1374"/>
      <c r="C1374"/>
      <c r="D1374"/>
      <c r="E1374"/>
      <c r="F1374"/>
      <c r="G1374"/>
      <c r="H1374"/>
      <c r="I1374"/>
      <c r="J1374"/>
      <c r="K1374"/>
      <c r="L1374"/>
      <c r="M1374"/>
      <c r="N1374"/>
      <c r="O1374"/>
      <c r="P1374"/>
      <c r="Q1374"/>
      <c r="R1374"/>
      <c r="S1374"/>
      <c r="T1374"/>
      <c r="U1374"/>
      <c r="V1374"/>
      <c r="W1374"/>
      <c r="X1374"/>
      <c r="Y1374"/>
      <c r="Z1374"/>
      <c r="AA1374"/>
      <c r="AB1374"/>
      <c r="AC1374"/>
      <c r="AD1374"/>
      <c r="AE1374"/>
      <c r="AF1374"/>
      <c r="AG1374"/>
      <c r="AS1374"/>
      <c r="AT1374"/>
      <c r="BP1374"/>
    </row>
    <row r="1375" spans="1:68" s="7" customFormat="1">
      <c r="A1375"/>
      <c r="B1375"/>
      <c r="C1375"/>
      <c r="D1375"/>
      <c r="E1375"/>
      <c r="F1375"/>
      <c r="G1375"/>
      <c r="H1375"/>
      <c r="I1375"/>
      <c r="J1375"/>
      <c r="K1375"/>
      <c r="L1375"/>
      <c r="M1375"/>
      <c r="N1375"/>
      <c r="O1375"/>
      <c r="P1375"/>
      <c r="Q1375"/>
      <c r="R1375"/>
      <c r="S1375"/>
      <c r="T1375"/>
      <c r="U1375"/>
      <c r="V1375"/>
      <c r="W1375"/>
      <c r="X1375"/>
      <c r="Y1375"/>
      <c r="Z1375"/>
      <c r="AA1375"/>
      <c r="AB1375"/>
      <c r="AC1375"/>
      <c r="AD1375"/>
      <c r="AE1375"/>
      <c r="AF1375"/>
      <c r="AG1375"/>
      <c r="AS1375"/>
      <c r="AT1375"/>
      <c r="BP1375"/>
    </row>
    <row r="1376" spans="1:68" s="7" customFormat="1">
      <c r="A1376"/>
      <c r="B1376"/>
      <c r="C1376"/>
      <c r="D1376"/>
      <c r="E1376"/>
      <c r="F1376"/>
      <c r="G1376"/>
      <c r="H1376"/>
      <c r="I1376"/>
      <c r="J1376"/>
      <c r="K1376"/>
      <c r="L1376"/>
      <c r="M1376"/>
      <c r="N1376"/>
      <c r="O1376"/>
      <c r="P1376"/>
      <c r="Q1376"/>
      <c r="R1376"/>
      <c r="S1376"/>
      <c r="T1376"/>
      <c r="U1376"/>
      <c r="V1376"/>
      <c r="W1376"/>
      <c r="X1376"/>
      <c r="Y1376"/>
      <c r="Z1376"/>
      <c r="AA1376"/>
      <c r="AB1376"/>
      <c r="AC1376"/>
      <c r="AD1376"/>
      <c r="AE1376"/>
      <c r="AF1376"/>
      <c r="AG1376"/>
      <c r="AS1376"/>
      <c r="AT1376"/>
      <c r="BP1376"/>
    </row>
    <row r="1377" spans="1:68" s="7" customFormat="1">
      <c r="A1377"/>
      <c r="B1377"/>
      <c r="C1377"/>
      <c r="D1377"/>
      <c r="E1377"/>
      <c r="F1377"/>
      <c r="G1377"/>
      <c r="H1377"/>
      <c r="I1377"/>
      <c r="J1377"/>
      <c r="K1377"/>
      <c r="L1377"/>
      <c r="M1377"/>
      <c r="N1377"/>
      <c r="O1377"/>
      <c r="P1377"/>
      <c r="Q1377"/>
      <c r="R1377"/>
      <c r="S1377"/>
      <c r="T1377"/>
      <c r="U1377"/>
      <c r="V1377"/>
      <c r="W1377"/>
      <c r="X1377"/>
      <c r="Y1377"/>
      <c r="Z1377"/>
      <c r="AA1377"/>
      <c r="AB1377"/>
      <c r="AC1377"/>
      <c r="AD1377"/>
      <c r="AE1377"/>
      <c r="AF1377"/>
      <c r="AG1377"/>
      <c r="AS1377"/>
      <c r="AT1377"/>
      <c r="BP1377"/>
    </row>
    <row r="1378" spans="1:68" s="7" customFormat="1">
      <c r="A1378"/>
      <c r="B1378"/>
      <c r="C1378"/>
      <c r="D1378"/>
      <c r="E1378"/>
      <c r="F1378"/>
      <c r="G1378"/>
      <c r="H1378"/>
      <c r="I1378"/>
      <c r="J1378"/>
      <c r="K1378"/>
      <c r="L1378"/>
      <c r="M1378"/>
      <c r="N1378"/>
      <c r="O1378"/>
      <c r="P1378"/>
      <c r="Q1378"/>
      <c r="R1378"/>
      <c r="S1378"/>
      <c r="T1378"/>
      <c r="U1378"/>
      <c r="V1378"/>
      <c r="W1378"/>
      <c r="X1378"/>
      <c r="Y1378"/>
      <c r="Z1378"/>
      <c r="AA1378"/>
      <c r="AB1378"/>
      <c r="AC1378"/>
      <c r="AD1378"/>
      <c r="AE1378"/>
      <c r="AF1378"/>
      <c r="AG1378"/>
      <c r="AS1378"/>
      <c r="AT1378"/>
      <c r="BP1378"/>
    </row>
    <row r="1379" spans="1:68" s="7" customFormat="1">
      <c r="A1379"/>
      <c r="B1379"/>
      <c r="C1379"/>
      <c r="D1379"/>
      <c r="E1379"/>
      <c r="F1379"/>
      <c r="G1379"/>
      <c r="H1379"/>
      <c r="I1379"/>
      <c r="J1379"/>
      <c r="K1379"/>
      <c r="L1379"/>
      <c r="M1379"/>
      <c r="N1379"/>
      <c r="O1379"/>
      <c r="P1379"/>
      <c r="Q1379"/>
      <c r="R1379"/>
      <c r="S1379"/>
      <c r="T1379"/>
      <c r="U1379"/>
      <c r="V1379"/>
      <c r="W1379"/>
      <c r="X1379"/>
      <c r="Y1379"/>
      <c r="Z1379"/>
      <c r="AA1379"/>
      <c r="AB1379"/>
      <c r="AC1379"/>
      <c r="AD1379"/>
      <c r="AE1379"/>
      <c r="AF1379"/>
      <c r="AG1379"/>
      <c r="AS1379"/>
      <c r="AT1379"/>
      <c r="BP1379"/>
    </row>
    <row r="1380" spans="1:68" s="7" customFormat="1">
      <c r="A1380"/>
      <c r="B1380"/>
      <c r="C1380"/>
      <c r="D1380"/>
      <c r="E1380"/>
      <c r="F1380"/>
      <c r="G1380"/>
      <c r="H1380"/>
      <c r="I1380"/>
      <c r="J1380"/>
      <c r="K1380"/>
      <c r="L1380"/>
      <c r="M1380"/>
      <c r="N1380"/>
      <c r="O1380"/>
      <c r="P1380"/>
      <c r="Q1380"/>
      <c r="R1380"/>
      <c r="S1380"/>
      <c r="T1380"/>
      <c r="U1380"/>
      <c r="V1380"/>
      <c r="W1380"/>
      <c r="X1380"/>
      <c r="Y1380"/>
      <c r="Z1380"/>
      <c r="AA1380"/>
      <c r="AB1380"/>
      <c r="AC1380"/>
      <c r="AD1380"/>
      <c r="AE1380"/>
      <c r="AF1380"/>
      <c r="AG1380"/>
      <c r="AS1380"/>
      <c r="AT1380"/>
      <c r="BP1380"/>
    </row>
    <row r="1381" spans="1:68" s="7" customFormat="1">
      <c r="A1381"/>
      <c r="B1381"/>
      <c r="C1381"/>
      <c r="D1381"/>
      <c r="E1381"/>
      <c r="F1381"/>
      <c r="G1381"/>
      <c r="H1381"/>
      <c r="I1381"/>
      <c r="J1381"/>
      <c r="K1381"/>
      <c r="L1381"/>
      <c r="M1381"/>
      <c r="N1381"/>
      <c r="O1381"/>
      <c r="P1381"/>
      <c r="Q1381"/>
      <c r="R1381"/>
      <c r="S1381"/>
      <c r="T1381"/>
      <c r="U1381"/>
      <c r="V1381"/>
      <c r="W1381"/>
      <c r="X1381"/>
      <c r="Y1381"/>
      <c r="Z1381"/>
      <c r="AA1381"/>
      <c r="AB1381"/>
      <c r="AC1381"/>
      <c r="AD1381"/>
      <c r="AE1381"/>
      <c r="AF1381"/>
      <c r="AG1381"/>
      <c r="AS1381"/>
      <c r="AT1381"/>
      <c r="BP1381"/>
    </row>
    <row r="1382" spans="1:68" s="7" customFormat="1">
      <c r="A1382"/>
      <c r="B1382"/>
      <c r="C1382"/>
      <c r="D1382"/>
      <c r="E1382"/>
      <c r="F1382"/>
      <c r="G1382"/>
      <c r="H1382"/>
      <c r="I1382"/>
      <c r="J1382"/>
      <c r="K1382"/>
      <c r="L1382"/>
      <c r="M1382"/>
      <c r="N1382"/>
      <c r="O1382"/>
      <c r="P1382"/>
      <c r="Q1382"/>
      <c r="R1382"/>
      <c r="S1382"/>
      <c r="T1382"/>
      <c r="U1382"/>
      <c r="V1382"/>
      <c r="W1382"/>
      <c r="X1382"/>
      <c r="Y1382"/>
      <c r="Z1382"/>
      <c r="AA1382"/>
      <c r="AB1382"/>
      <c r="AC1382"/>
      <c r="AD1382"/>
      <c r="AE1382"/>
      <c r="AF1382"/>
      <c r="AG1382"/>
      <c r="AS1382"/>
      <c r="AT1382"/>
      <c r="BP1382"/>
    </row>
    <row r="1383" spans="1:68" s="7" customFormat="1">
      <c r="A1383"/>
      <c r="B1383"/>
      <c r="C1383"/>
      <c r="D1383"/>
      <c r="E1383"/>
      <c r="F1383"/>
      <c r="G1383"/>
      <c r="H1383"/>
      <c r="I1383"/>
      <c r="J1383"/>
      <c r="K1383"/>
      <c r="L1383"/>
      <c r="M1383"/>
      <c r="N1383"/>
      <c r="O1383"/>
      <c r="P1383"/>
      <c r="Q1383"/>
      <c r="R1383"/>
      <c r="S1383"/>
      <c r="T1383"/>
      <c r="U1383"/>
      <c r="V1383"/>
      <c r="W1383"/>
      <c r="X1383"/>
      <c r="Y1383"/>
      <c r="Z1383"/>
      <c r="AA1383"/>
      <c r="AB1383"/>
      <c r="AC1383"/>
      <c r="AD1383"/>
      <c r="AE1383"/>
      <c r="AF1383"/>
      <c r="AG1383"/>
      <c r="AS1383"/>
      <c r="AT1383"/>
      <c r="BP1383"/>
    </row>
    <row r="1384" spans="1:68" s="7" customFormat="1">
      <c r="A1384"/>
      <c r="B1384"/>
      <c r="C1384"/>
      <c r="D1384"/>
      <c r="E1384"/>
      <c r="F1384"/>
      <c r="G1384"/>
      <c r="H1384"/>
      <c r="I1384"/>
      <c r="J1384"/>
      <c r="K1384"/>
      <c r="L1384"/>
      <c r="M1384"/>
      <c r="N1384"/>
      <c r="O1384"/>
      <c r="P1384"/>
      <c r="Q1384"/>
      <c r="R1384"/>
      <c r="S1384"/>
      <c r="T1384"/>
      <c r="U1384"/>
      <c r="V1384"/>
      <c r="W1384"/>
      <c r="X1384"/>
      <c r="Y1384"/>
      <c r="Z1384"/>
      <c r="AA1384"/>
      <c r="AB1384"/>
      <c r="AC1384"/>
      <c r="AD1384"/>
      <c r="AE1384"/>
      <c r="AF1384"/>
      <c r="AG1384"/>
      <c r="AS1384"/>
      <c r="AT1384"/>
      <c r="BP1384"/>
    </row>
    <row r="1385" spans="1:68" s="7" customFormat="1">
      <c r="A1385"/>
      <c r="B1385"/>
      <c r="C1385"/>
      <c r="D1385"/>
      <c r="E1385"/>
      <c r="F1385"/>
      <c r="G1385"/>
      <c r="H1385"/>
      <c r="I1385"/>
      <c r="J1385"/>
      <c r="K1385"/>
      <c r="L1385"/>
      <c r="M1385"/>
      <c r="N1385"/>
      <c r="O1385"/>
      <c r="P1385"/>
      <c r="Q1385"/>
      <c r="R1385"/>
      <c r="S1385"/>
      <c r="T1385"/>
      <c r="U1385"/>
      <c r="V1385"/>
      <c r="W1385"/>
      <c r="X1385"/>
      <c r="Y1385"/>
      <c r="Z1385"/>
      <c r="AA1385"/>
      <c r="AB1385"/>
      <c r="AC1385"/>
      <c r="AD1385"/>
      <c r="AE1385"/>
      <c r="AF1385"/>
      <c r="AG1385"/>
      <c r="AS1385"/>
      <c r="AT1385"/>
      <c r="BP1385"/>
    </row>
    <row r="1386" spans="1:68" s="7" customFormat="1">
      <c r="A1386"/>
      <c r="B1386"/>
      <c r="C1386"/>
      <c r="D1386"/>
      <c r="E1386"/>
      <c r="F1386"/>
      <c r="G1386"/>
      <c r="H1386"/>
      <c r="I1386"/>
      <c r="J1386"/>
      <c r="K1386"/>
      <c r="L1386"/>
      <c r="M1386"/>
      <c r="N1386"/>
      <c r="O1386"/>
      <c r="P1386"/>
      <c r="Q1386"/>
      <c r="R1386"/>
      <c r="S1386"/>
      <c r="T1386"/>
      <c r="U1386"/>
      <c r="V1386"/>
      <c r="W1386"/>
      <c r="X1386"/>
      <c r="Y1386"/>
      <c r="Z1386"/>
      <c r="AA1386"/>
      <c r="AB1386"/>
      <c r="AC1386"/>
      <c r="AD1386"/>
      <c r="AE1386"/>
      <c r="AF1386"/>
      <c r="AG1386"/>
      <c r="AS1386"/>
      <c r="AT1386"/>
      <c r="BP1386"/>
    </row>
    <row r="1387" spans="1:68" s="7" customFormat="1">
      <c r="A1387"/>
      <c r="B1387"/>
      <c r="C1387"/>
      <c r="D1387"/>
      <c r="E1387"/>
      <c r="F1387"/>
      <c r="G1387"/>
      <c r="H1387"/>
      <c r="I1387"/>
      <c r="J1387"/>
      <c r="K1387"/>
      <c r="L1387"/>
      <c r="M1387"/>
      <c r="N1387"/>
      <c r="O1387"/>
      <c r="P1387"/>
      <c r="Q1387"/>
      <c r="R1387"/>
      <c r="S1387"/>
      <c r="T1387"/>
      <c r="U1387"/>
      <c r="V1387"/>
      <c r="W1387"/>
      <c r="X1387"/>
      <c r="Y1387"/>
      <c r="Z1387"/>
      <c r="AA1387"/>
      <c r="AB1387"/>
      <c r="AC1387"/>
      <c r="AD1387"/>
      <c r="AE1387"/>
      <c r="AF1387"/>
      <c r="AG1387"/>
      <c r="AS1387"/>
      <c r="AT1387"/>
      <c r="BP1387"/>
    </row>
    <row r="1388" spans="1:68" s="7" customFormat="1">
      <c r="A1388"/>
      <c r="B1388"/>
      <c r="C1388"/>
      <c r="D1388"/>
      <c r="E1388"/>
      <c r="F1388"/>
      <c r="G1388"/>
      <c r="H1388"/>
      <c r="I1388"/>
      <c r="J1388"/>
      <c r="K1388"/>
      <c r="L1388"/>
      <c r="M1388"/>
      <c r="N1388"/>
      <c r="O1388"/>
      <c r="P1388"/>
      <c r="Q1388"/>
      <c r="R1388"/>
      <c r="S1388"/>
      <c r="T1388"/>
      <c r="U1388"/>
      <c r="V1388"/>
      <c r="W1388"/>
      <c r="X1388"/>
      <c r="Y1388"/>
      <c r="Z1388"/>
      <c r="AA1388"/>
      <c r="AB1388"/>
      <c r="AC1388"/>
      <c r="AD1388"/>
      <c r="AE1388"/>
      <c r="AF1388"/>
      <c r="AG1388"/>
      <c r="AS1388"/>
      <c r="AT1388"/>
      <c r="BP1388"/>
    </row>
    <row r="1389" spans="1:68" s="7" customFormat="1">
      <c r="A1389"/>
      <c r="B1389"/>
      <c r="C1389"/>
      <c r="D1389"/>
      <c r="E1389"/>
      <c r="F1389"/>
      <c r="G1389"/>
      <c r="H1389"/>
      <c r="I1389"/>
      <c r="J1389"/>
      <c r="K1389"/>
      <c r="L1389"/>
      <c r="M1389"/>
      <c r="N1389"/>
      <c r="O1389"/>
      <c r="P1389"/>
      <c r="Q1389"/>
      <c r="R1389"/>
      <c r="S1389"/>
      <c r="T1389"/>
      <c r="U1389"/>
      <c r="V1389"/>
      <c r="W1389"/>
      <c r="X1389"/>
      <c r="Y1389"/>
      <c r="Z1389"/>
      <c r="AA1389"/>
      <c r="AB1389"/>
      <c r="AC1389"/>
      <c r="AD1389"/>
      <c r="AE1389"/>
      <c r="AF1389"/>
      <c r="AG1389"/>
      <c r="AS1389"/>
      <c r="AT1389"/>
      <c r="BP1389"/>
    </row>
    <row r="1390" spans="1:68" s="7" customFormat="1">
      <c r="A1390"/>
      <c r="B1390"/>
      <c r="C1390"/>
      <c r="D1390"/>
      <c r="E1390"/>
      <c r="F1390"/>
      <c r="G1390"/>
      <c r="H1390"/>
      <c r="I1390"/>
      <c r="J1390"/>
      <c r="K1390"/>
      <c r="L1390"/>
      <c r="M1390"/>
      <c r="N1390"/>
      <c r="O1390"/>
      <c r="P1390"/>
      <c r="Q1390"/>
      <c r="R1390"/>
      <c r="S1390"/>
      <c r="T1390"/>
      <c r="U1390"/>
      <c r="V1390"/>
      <c r="W1390"/>
      <c r="X1390"/>
      <c r="Y1390"/>
      <c r="Z1390"/>
      <c r="AA1390"/>
      <c r="AB1390"/>
      <c r="AC1390"/>
      <c r="AD1390"/>
      <c r="AE1390"/>
      <c r="AF1390"/>
      <c r="AG1390"/>
      <c r="AS1390"/>
      <c r="AT1390"/>
      <c r="BP1390"/>
    </row>
    <row r="1391" spans="1:68" s="7" customFormat="1">
      <c r="A1391"/>
      <c r="B1391"/>
      <c r="C1391"/>
      <c r="D1391"/>
      <c r="E1391"/>
      <c r="F1391"/>
      <c r="G1391"/>
      <c r="H1391"/>
      <c r="I1391"/>
      <c r="J1391"/>
      <c r="K1391"/>
      <c r="L1391"/>
      <c r="M1391"/>
      <c r="N1391"/>
      <c r="O1391"/>
      <c r="P1391"/>
      <c r="Q1391"/>
      <c r="R1391"/>
      <c r="S1391"/>
      <c r="T1391"/>
      <c r="U1391"/>
      <c r="V1391"/>
      <c r="W1391"/>
      <c r="X1391"/>
      <c r="Y1391"/>
      <c r="Z1391"/>
      <c r="AA1391"/>
      <c r="AB1391"/>
      <c r="AC1391"/>
      <c r="AD1391"/>
      <c r="AE1391"/>
      <c r="AF1391"/>
      <c r="AG1391"/>
      <c r="AS1391"/>
      <c r="AT1391"/>
      <c r="BP1391"/>
    </row>
    <row r="1392" spans="1:68" s="7" customFormat="1">
      <c r="A1392"/>
      <c r="B1392"/>
      <c r="C1392"/>
      <c r="D1392"/>
      <c r="E1392"/>
      <c r="F1392"/>
      <c r="G1392"/>
      <c r="H1392"/>
      <c r="I1392"/>
      <c r="J1392"/>
      <c r="K1392"/>
      <c r="L1392"/>
      <c r="M1392"/>
      <c r="N1392"/>
      <c r="O1392"/>
      <c r="P1392"/>
      <c r="Q1392"/>
      <c r="R1392"/>
      <c r="S1392"/>
      <c r="T1392"/>
      <c r="U1392"/>
      <c r="V1392"/>
      <c r="W1392"/>
      <c r="X1392"/>
      <c r="Y1392"/>
      <c r="Z1392"/>
      <c r="AA1392"/>
      <c r="AB1392"/>
      <c r="AC1392"/>
      <c r="AD1392"/>
      <c r="AE1392"/>
      <c r="AF1392"/>
      <c r="AG1392"/>
      <c r="AS1392"/>
      <c r="AT1392"/>
      <c r="BP1392"/>
    </row>
    <row r="1393" spans="1:68" s="7" customFormat="1">
      <c r="A1393"/>
      <c r="B1393"/>
      <c r="C1393"/>
      <c r="D1393"/>
      <c r="E1393"/>
      <c r="F1393"/>
      <c r="G1393"/>
      <c r="H1393"/>
      <c r="I1393"/>
      <c r="J1393"/>
      <c r="K1393"/>
      <c r="L1393"/>
      <c r="M1393"/>
      <c r="N1393"/>
      <c r="O1393"/>
      <c r="P1393"/>
      <c r="Q1393"/>
      <c r="R1393"/>
      <c r="S1393"/>
      <c r="T1393"/>
      <c r="U1393"/>
      <c r="V1393"/>
      <c r="W1393"/>
      <c r="X1393"/>
      <c r="Y1393"/>
      <c r="Z1393"/>
      <c r="AA1393"/>
      <c r="AB1393"/>
      <c r="AC1393"/>
      <c r="AD1393"/>
      <c r="AE1393"/>
      <c r="AF1393"/>
      <c r="AG1393"/>
      <c r="AS1393"/>
      <c r="AT1393"/>
      <c r="BP1393"/>
    </row>
    <row r="1394" spans="1:68" s="7" customFormat="1">
      <c r="A1394"/>
      <c r="B1394"/>
      <c r="C1394"/>
      <c r="D1394"/>
      <c r="E1394"/>
      <c r="F1394"/>
      <c r="G1394"/>
      <c r="H1394"/>
      <c r="I1394"/>
      <c r="J1394"/>
      <c r="K1394"/>
      <c r="L1394"/>
      <c r="M1394"/>
      <c r="N1394"/>
      <c r="O1394"/>
      <c r="P1394"/>
      <c r="Q1394"/>
      <c r="R1394"/>
      <c r="S1394"/>
      <c r="T1394"/>
      <c r="U1394"/>
      <c r="V1394"/>
      <c r="W1394"/>
      <c r="X1394"/>
      <c r="Y1394"/>
      <c r="Z1394"/>
      <c r="AA1394"/>
      <c r="AB1394"/>
      <c r="AC1394"/>
      <c r="AD1394"/>
      <c r="AE1394"/>
      <c r="AF1394"/>
      <c r="AG1394"/>
      <c r="AS1394"/>
      <c r="AT1394"/>
      <c r="BP1394"/>
    </row>
    <row r="1395" spans="1:68" s="7" customFormat="1">
      <c r="A1395"/>
      <c r="B1395"/>
      <c r="C1395"/>
      <c r="D1395"/>
      <c r="E1395"/>
      <c r="F1395"/>
      <c r="G1395"/>
      <c r="H1395"/>
      <c r="I1395"/>
      <c r="J1395"/>
      <c r="K1395"/>
      <c r="L1395"/>
      <c r="M1395"/>
      <c r="N1395"/>
      <c r="O1395"/>
      <c r="P1395"/>
      <c r="Q1395"/>
      <c r="R1395"/>
      <c r="S1395"/>
      <c r="T1395"/>
      <c r="U1395"/>
      <c r="V1395"/>
      <c r="W1395"/>
      <c r="X1395"/>
      <c r="Y1395"/>
      <c r="Z1395"/>
      <c r="AA1395"/>
      <c r="AB1395"/>
      <c r="AC1395"/>
      <c r="AD1395"/>
      <c r="AE1395"/>
      <c r="AF1395"/>
      <c r="AG1395"/>
      <c r="AS1395"/>
      <c r="AT1395"/>
      <c r="BP1395"/>
    </row>
    <row r="1396" spans="1:68" s="7" customFormat="1">
      <c r="A1396"/>
      <c r="B1396"/>
      <c r="C1396"/>
      <c r="D1396"/>
      <c r="E1396"/>
      <c r="F1396"/>
      <c r="G1396"/>
      <c r="H1396"/>
      <c r="I1396"/>
      <c r="J1396"/>
      <c r="K1396"/>
      <c r="L1396"/>
      <c r="M1396"/>
      <c r="N1396"/>
      <c r="O1396"/>
      <c r="P1396"/>
      <c r="Q1396"/>
      <c r="R1396"/>
      <c r="S1396"/>
      <c r="T1396"/>
      <c r="U1396"/>
      <c r="V1396"/>
      <c r="W1396"/>
      <c r="X1396"/>
      <c r="Y1396"/>
      <c r="Z1396"/>
      <c r="AA1396"/>
      <c r="AB1396"/>
      <c r="AC1396"/>
      <c r="AD1396"/>
      <c r="AE1396"/>
      <c r="AF1396"/>
      <c r="AG1396"/>
      <c r="AS1396"/>
      <c r="AT1396"/>
      <c r="BP1396"/>
    </row>
    <row r="1397" spans="1:68" s="7" customFormat="1">
      <c r="A1397"/>
      <c r="B1397"/>
      <c r="C1397"/>
      <c r="D1397"/>
      <c r="E1397"/>
      <c r="F1397"/>
      <c r="G1397"/>
      <c r="H1397"/>
      <c r="I1397"/>
      <c r="J1397"/>
      <c r="K1397"/>
      <c r="L1397"/>
      <c r="M1397"/>
      <c r="N1397"/>
      <c r="O1397"/>
      <c r="P1397"/>
      <c r="Q1397"/>
      <c r="R1397"/>
      <c r="S1397"/>
      <c r="T1397"/>
      <c r="U1397"/>
      <c r="V1397"/>
      <c r="W1397"/>
      <c r="X1397"/>
      <c r="Y1397"/>
      <c r="Z1397"/>
      <c r="AA1397"/>
      <c r="AB1397"/>
      <c r="AC1397"/>
      <c r="AD1397"/>
      <c r="AE1397"/>
      <c r="AF1397"/>
      <c r="AG1397"/>
      <c r="AS1397"/>
      <c r="AT1397"/>
      <c r="BP1397"/>
    </row>
    <row r="1398" spans="1:68" s="7" customFormat="1">
      <c r="A1398"/>
      <c r="B1398"/>
      <c r="C1398"/>
      <c r="D1398"/>
      <c r="E1398"/>
      <c r="F1398"/>
      <c r="G1398"/>
      <c r="H1398"/>
      <c r="I1398"/>
      <c r="J1398"/>
      <c r="K1398"/>
      <c r="L1398"/>
      <c r="M1398"/>
      <c r="N1398"/>
      <c r="O1398"/>
      <c r="P1398"/>
      <c r="Q1398"/>
      <c r="R1398"/>
      <c r="S1398"/>
      <c r="T1398"/>
      <c r="U1398"/>
      <c r="V1398"/>
      <c r="W1398"/>
      <c r="X1398"/>
      <c r="Y1398"/>
      <c r="Z1398"/>
      <c r="AA1398"/>
      <c r="AB1398"/>
      <c r="AC1398"/>
      <c r="AD1398"/>
      <c r="AE1398"/>
      <c r="AF1398"/>
      <c r="AG1398"/>
      <c r="AS1398"/>
      <c r="AT1398"/>
      <c r="BP1398"/>
    </row>
    <row r="1399" spans="1:68" s="7" customFormat="1">
      <c r="A1399"/>
      <c r="B1399"/>
      <c r="C1399"/>
      <c r="D1399"/>
      <c r="E1399"/>
      <c r="F1399"/>
      <c r="G1399"/>
      <c r="H1399"/>
      <c r="I1399"/>
      <c r="J1399"/>
      <c r="K1399"/>
      <c r="L1399"/>
      <c r="M1399"/>
      <c r="N1399"/>
      <c r="O1399"/>
      <c r="P1399"/>
      <c r="Q1399"/>
      <c r="R1399"/>
      <c r="S1399"/>
      <c r="T1399"/>
      <c r="U1399"/>
      <c r="V1399"/>
      <c r="W1399"/>
      <c r="X1399"/>
      <c r="Y1399"/>
      <c r="Z1399"/>
      <c r="AA1399"/>
      <c r="AB1399"/>
      <c r="AC1399"/>
      <c r="AD1399"/>
      <c r="AE1399"/>
      <c r="AF1399"/>
      <c r="AG1399"/>
      <c r="AS1399"/>
      <c r="AT1399"/>
      <c r="BP1399"/>
    </row>
    <row r="1400" spans="1:68" s="7" customFormat="1">
      <c r="A1400"/>
      <c r="B1400"/>
      <c r="C1400"/>
      <c r="D1400"/>
      <c r="E1400"/>
      <c r="F1400"/>
      <c r="G1400"/>
      <c r="H1400"/>
      <c r="I1400"/>
      <c r="J1400"/>
      <c r="K1400"/>
      <c r="L1400"/>
      <c r="M1400"/>
      <c r="N1400"/>
      <c r="O1400"/>
      <c r="P1400"/>
      <c r="Q1400"/>
      <c r="R1400"/>
      <c r="S1400"/>
      <c r="T1400"/>
      <c r="U1400"/>
      <c r="V1400"/>
      <c r="W1400"/>
      <c r="X1400"/>
      <c r="Y1400"/>
      <c r="Z1400"/>
      <c r="AA1400"/>
      <c r="AB1400"/>
      <c r="AC1400"/>
      <c r="AD1400"/>
      <c r="AE1400"/>
      <c r="AF1400"/>
      <c r="AG1400"/>
      <c r="AS1400"/>
      <c r="AT1400"/>
      <c r="BP1400"/>
    </row>
    <row r="1401" spans="1:68" s="7" customFormat="1">
      <c r="A1401"/>
      <c r="B1401"/>
      <c r="C1401"/>
      <c r="D1401"/>
      <c r="E1401"/>
      <c r="F1401"/>
      <c r="G1401"/>
      <c r="H1401"/>
      <c r="I1401"/>
      <c r="J1401"/>
      <c r="K1401"/>
      <c r="L1401"/>
      <c r="M1401"/>
      <c r="N1401"/>
      <c r="O1401"/>
      <c r="P1401"/>
      <c r="Q1401"/>
      <c r="R1401"/>
      <c r="S1401"/>
      <c r="T1401"/>
      <c r="U1401"/>
      <c r="V1401"/>
      <c r="W1401"/>
      <c r="X1401"/>
      <c r="Y1401"/>
      <c r="Z1401"/>
      <c r="AA1401"/>
      <c r="AB1401"/>
      <c r="AC1401"/>
      <c r="AD1401"/>
      <c r="AE1401"/>
      <c r="AF1401"/>
      <c r="AG1401"/>
      <c r="AS1401"/>
      <c r="AT1401"/>
      <c r="BP1401"/>
    </row>
    <row r="1402" spans="1:68" s="7" customFormat="1">
      <c r="A1402"/>
      <c r="B1402"/>
      <c r="C1402"/>
      <c r="D1402"/>
      <c r="E1402"/>
      <c r="F1402"/>
      <c r="G1402"/>
      <c r="H1402"/>
      <c r="I1402"/>
      <c r="J1402"/>
      <c r="K1402"/>
      <c r="L1402"/>
      <c r="M1402"/>
      <c r="N1402"/>
      <c r="O1402"/>
      <c r="P1402"/>
      <c r="Q1402"/>
      <c r="R1402"/>
      <c r="S1402"/>
      <c r="T1402"/>
      <c r="U1402"/>
      <c r="V1402"/>
      <c r="W1402"/>
      <c r="X1402"/>
      <c r="Y1402"/>
      <c r="Z1402"/>
      <c r="AA1402"/>
      <c r="AB1402"/>
      <c r="AC1402"/>
      <c r="AD1402"/>
      <c r="AE1402"/>
      <c r="AF1402"/>
      <c r="AG1402"/>
      <c r="AS1402"/>
      <c r="AT1402"/>
      <c r="BP1402"/>
    </row>
    <row r="1403" spans="1:68" s="7" customFormat="1">
      <c r="A1403"/>
      <c r="B1403"/>
      <c r="C1403"/>
      <c r="D1403"/>
      <c r="E1403"/>
      <c r="F1403"/>
      <c r="G1403"/>
      <c r="H1403"/>
      <c r="I1403"/>
      <c r="J1403"/>
      <c r="K1403"/>
      <c r="L1403"/>
      <c r="M1403"/>
      <c r="N1403"/>
      <c r="O1403"/>
      <c r="P1403"/>
      <c r="Q1403"/>
      <c r="R1403"/>
      <c r="S1403"/>
      <c r="T1403"/>
      <c r="U1403"/>
      <c r="V1403"/>
      <c r="W1403"/>
      <c r="X1403"/>
      <c r="Y1403"/>
      <c r="Z1403"/>
      <c r="AA1403"/>
      <c r="AB1403"/>
      <c r="AC1403"/>
      <c r="AD1403"/>
      <c r="AE1403"/>
      <c r="AF1403"/>
      <c r="AG1403"/>
      <c r="AS1403"/>
      <c r="AT1403"/>
      <c r="BP1403"/>
    </row>
    <row r="1404" spans="1:68" s="7" customFormat="1">
      <c r="A1404"/>
      <c r="B1404"/>
      <c r="C1404"/>
      <c r="D1404"/>
      <c r="E1404"/>
      <c r="F1404"/>
      <c r="G1404"/>
      <c r="H1404"/>
      <c r="I1404"/>
      <c r="J1404"/>
      <c r="K1404"/>
      <c r="L1404"/>
      <c r="M1404"/>
      <c r="N1404"/>
      <c r="O1404"/>
      <c r="P1404"/>
      <c r="Q1404"/>
      <c r="R1404"/>
      <c r="S1404"/>
      <c r="T1404"/>
      <c r="U1404"/>
      <c r="V1404"/>
      <c r="W1404"/>
      <c r="X1404"/>
      <c r="Y1404"/>
      <c r="Z1404"/>
      <c r="AA1404"/>
      <c r="AB1404"/>
      <c r="AC1404"/>
      <c r="AD1404"/>
      <c r="AE1404"/>
      <c r="AF1404"/>
      <c r="AG1404"/>
      <c r="AS1404"/>
      <c r="AT1404"/>
      <c r="BP1404"/>
    </row>
    <row r="1405" spans="1:68" s="7" customFormat="1">
      <c r="A1405"/>
      <c r="B1405"/>
      <c r="C1405"/>
      <c r="D1405"/>
      <c r="E1405"/>
      <c r="F1405"/>
      <c r="G1405"/>
      <c r="H1405"/>
      <c r="I1405"/>
      <c r="J1405"/>
      <c r="K1405"/>
      <c r="L1405"/>
      <c r="M1405"/>
      <c r="N1405"/>
      <c r="O1405"/>
      <c r="P1405"/>
      <c r="Q1405"/>
      <c r="R1405"/>
      <c r="S1405"/>
      <c r="T1405"/>
      <c r="U1405"/>
      <c r="V1405"/>
      <c r="W1405"/>
      <c r="X1405"/>
      <c r="Y1405"/>
      <c r="Z1405"/>
      <c r="AA1405"/>
      <c r="AB1405"/>
      <c r="AC1405"/>
      <c r="AD1405"/>
      <c r="AE1405"/>
      <c r="AF1405"/>
      <c r="AG1405"/>
      <c r="AS1405"/>
      <c r="AT1405"/>
      <c r="BP1405"/>
    </row>
    <row r="1406" spans="1:68" s="7" customFormat="1">
      <c r="A1406"/>
      <c r="B1406"/>
      <c r="C1406"/>
      <c r="D1406"/>
      <c r="E1406"/>
      <c r="F1406"/>
      <c r="G1406"/>
      <c r="H1406"/>
      <c r="I1406"/>
      <c r="J1406"/>
      <c r="K1406"/>
      <c r="L1406"/>
      <c r="M1406"/>
      <c r="N1406"/>
      <c r="O1406"/>
      <c r="P1406"/>
      <c r="Q1406"/>
      <c r="R1406"/>
      <c r="S1406"/>
      <c r="T1406"/>
      <c r="U1406"/>
      <c r="V1406"/>
      <c r="W1406"/>
      <c r="X1406"/>
      <c r="Y1406"/>
      <c r="Z1406"/>
      <c r="AA1406"/>
      <c r="AB1406"/>
      <c r="AC1406"/>
      <c r="AD1406"/>
      <c r="AE1406"/>
      <c r="AF1406"/>
      <c r="AG1406"/>
      <c r="AS1406"/>
      <c r="AT1406"/>
      <c r="BP1406"/>
    </row>
    <row r="1407" spans="1:68" s="7" customFormat="1">
      <c r="A1407"/>
      <c r="B1407"/>
      <c r="C1407"/>
      <c r="D1407"/>
      <c r="E1407"/>
      <c r="F1407"/>
      <c r="G1407"/>
      <c r="H1407"/>
      <c r="I1407"/>
      <c r="J1407"/>
      <c r="K1407"/>
      <c r="L1407"/>
      <c r="M1407"/>
      <c r="N1407"/>
      <c r="O1407"/>
      <c r="P1407"/>
      <c r="Q1407"/>
      <c r="R1407"/>
      <c r="S1407"/>
      <c r="T1407"/>
      <c r="U1407"/>
      <c r="V1407"/>
      <c r="W1407"/>
      <c r="X1407"/>
      <c r="Y1407"/>
      <c r="Z1407"/>
      <c r="AA1407"/>
      <c r="AB1407"/>
      <c r="AC1407"/>
      <c r="AD1407"/>
      <c r="AE1407"/>
      <c r="AF1407"/>
      <c r="AG1407"/>
      <c r="AS1407"/>
      <c r="AT1407"/>
      <c r="BP1407"/>
    </row>
    <row r="1408" spans="1:68" s="7" customFormat="1">
      <c r="A1408"/>
      <c r="B1408"/>
      <c r="C1408"/>
      <c r="D1408"/>
      <c r="E1408"/>
      <c r="F1408"/>
      <c r="G1408"/>
      <c r="H1408"/>
      <c r="I1408"/>
      <c r="J1408"/>
      <c r="K1408"/>
      <c r="L1408"/>
      <c r="M1408"/>
      <c r="N1408"/>
      <c r="O1408"/>
      <c r="P1408"/>
      <c r="Q1408"/>
      <c r="R1408"/>
      <c r="S1408"/>
      <c r="T1408"/>
      <c r="U1408"/>
      <c r="V1408"/>
      <c r="W1408"/>
      <c r="X1408"/>
      <c r="Y1408"/>
      <c r="Z1408"/>
      <c r="AA1408"/>
      <c r="AB1408"/>
      <c r="AC1408"/>
      <c r="AD1408"/>
      <c r="AE1408"/>
      <c r="AF1408"/>
      <c r="AG1408"/>
      <c r="AS1408"/>
      <c r="AT1408"/>
      <c r="BP1408"/>
    </row>
    <row r="1409" spans="1:68" s="7" customFormat="1">
      <c r="A1409"/>
      <c r="B1409"/>
      <c r="C1409"/>
      <c r="D1409"/>
      <c r="E1409"/>
      <c r="F1409"/>
      <c r="G1409"/>
      <c r="H1409"/>
      <c r="I1409"/>
      <c r="J1409"/>
      <c r="K1409"/>
      <c r="L1409"/>
      <c r="M1409"/>
      <c r="N1409"/>
      <c r="O1409"/>
      <c r="P1409"/>
      <c r="Q1409"/>
      <c r="R1409"/>
      <c r="S1409"/>
      <c r="T1409"/>
      <c r="U1409"/>
      <c r="V1409"/>
      <c r="W1409"/>
      <c r="X1409"/>
      <c r="Y1409"/>
      <c r="Z1409"/>
      <c r="AA1409"/>
      <c r="AB1409"/>
      <c r="AC1409"/>
      <c r="AD1409"/>
      <c r="AE1409"/>
      <c r="AF1409"/>
      <c r="AG1409"/>
      <c r="AS1409"/>
      <c r="AT1409"/>
      <c r="BP1409"/>
    </row>
    <row r="1410" spans="1:68" s="7" customFormat="1">
      <c r="A1410"/>
      <c r="B1410"/>
      <c r="C1410"/>
      <c r="D1410"/>
      <c r="E1410"/>
      <c r="F1410"/>
      <c r="G1410"/>
      <c r="H1410"/>
      <c r="I1410"/>
      <c r="J1410"/>
      <c r="K1410"/>
      <c r="L1410"/>
      <c r="M1410"/>
      <c r="N1410"/>
      <c r="O1410"/>
      <c r="P1410"/>
      <c r="Q1410"/>
      <c r="R1410"/>
      <c r="S1410"/>
      <c r="T1410"/>
      <c r="U1410"/>
      <c r="V1410"/>
      <c r="W1410"/>
      <c r="X1410"/>
      <c r="Y1410"/>
      <c r="Z1410"/>
      <c r="AA1410"/>
      <c r="AB1410"/>
      <c r="AC1410"/>
      <c r="AD1410"/>
      <c r="AE1410"/>
      <c r="AF1410"/>
      <c r="AG1410"/>
      <c r="AS1410"/>
      <c r="AT1410"/>
      <c r="BP1410"/>
    </row>
    <row r="1411" spans="1:68" s="7" customFormat="1">
      <c r="A1411"/>
      <c r="B1411"/>
      <c r="C1411"/>
      <c r="D1411"/>
      <c r="E1411"/>
      <c r="F1411"/>
      <c r="G1411"/>
      <c r="H1411"/>
      <c r="I1411"/>
      <c r="J1411"/>
      <c r="K1411"/>
      <c r="L1411"/>
      <c r="M1411"/>
      <c r="N1411"/>
      <c r="O1411"/>
      <c r="P1411"/>
      <c r="Q1411"/>
      <c r="R1411"/>
      <c r="S1411"/>
      <c r="T1411"/>
      <c r="U1411"/>
      <c r="V1411"/>
      <c r="W1411"/>
      <c r="X1411"/>
      <c r="Y1411"/>
      <c r="Z1411"/>
      <c r="AA1411"/>
      <c r="AB1411"/>
      <c r="AC1411"/>
      <c r="AD1411"/>
      <c r="AE1411"/>
      <c r="AF1411"/>
      <c r="AG1411"/>
      <c r="AS1411"/>
      <c r="AT1411"/>
      <c r="BP1411"/>
    </row>
    <row r="1412" spans="1:68" s="7" customFormat="1">
      <c r="A1412"/>
      <c r="B1412"/>
      <c r="C1412"/>
      <c r="D1412"/>
      <c r="E1412"/>
      <c r="F1412"/>
      <c r="G1412"/>
      <c r="H1412"/>
      <c r="I1412"/>
      <c r="J1412"/>
      <c r="K1412"/>
      <c r="L1412"/>
      <c r="M1412"/>
      <c r="N1412"/>
      <c r="O1412"/>
      <c r="P1412"/>
      <c r="Q1412"/>
      <c r="R1412"/>
      <c r="S1412"/>
      <c r="T1412"/>
      <c r="U1412"/>
      <c r="V1412"/>
      <c r="W1412"/>
      <c r="X1412"/>
      <c r="Y1412"/>
      <c r="Z1412"/>
      <c r="AA1412"/>
      <c r="AB1412"/>
      <c r="AC1412"/>
      <c r="AD1412"/>
      <c r="AE1412"/>
      <c r="AF1412"/>
      <c r="AG1412"/>
      <c r="AS1412"/>
      <c r="AT1412"/>
      <c r="BP1412"/>
    </row>
    <row r="1413" spans="1:68" s="7" customFormat="1">
      <c r="A1413"/>
      <c r="B1413"/>
      <c r="C1413"/>
      <c r="D1413"/>
      <c r="E1413"/>
      <c r="F1413"/>
      <c r="G1413"/>
      <c r="H1413"/>
      <c r="I1413"/>
      <c r="J1413"/>
      <c r="K1413"/>
      <c r="L1413"/>
      <c r="M1413"/>
      <c r="N1413"/>
      <c r="O1413"/>
      <c r="P1413"/>
      <c r="Q1413"/>
      <c r="R1413"/>
      <c r="S1413"/>
      <c r="T1413"/>
      <c r="U1413"/>
      <c r="V1413"/>
      <c r="W1413"/>
      <c r="X1413"/>
      <c r="Y1413"/>
      <c r="Z1413"/>
      <c r="AA1413"/>
      <c r="AB1413"/>
      <c r="AC1413"/>
      <c r="AD1413"/>
      <c r="AE1413"/>
      <c r="AF1413"/>
      <c r="AG1413"/>
      <c r="AS1413"/>
      <c r="AT1413"/>
      <c r="BP1413"/>
    </row>
    <row r="1414" spans="1:68" s="7" customFormat="1">
      <c r="A1414"/>
      <c r="B1414"/>
      <c r="C1414"/>
      <c r="D1414"/>
      <c r="E1414"/>
      <c r="F1414"/>
      <c r="G1414"/>
      <c r="H1414"/>
      <c r="I1414"/>
      <c r="J1414"/>
      <c r="K1414"/>
      <c r="L1414"/>
      <c r="M1414"/>
      <c r="N1414"/>
      <c r="O1414"/>
      <c r="P1414"/>
      <c r="Q1414"/>
      <c r="R1414"/>
      <c r="S1414"/>
      <c r="T1414"/>
      <c r="U1414"/>
      <c r="V1414"/>
      <c r="W1414"/>
      <c r="X1414"/>
      <c r="Y1414"/>
      <c r="Z1414"/>
      <c r="AA1414"/>
      <c r="AB1414"/>
      <c r="AC1414"/>
      <c r="AD1414"/>
      <c r="AE1414"/>
      <c r="AF1414"/>
      <c r="AG1414"/>
      <c r="AS1414"/>
      <c r="AT1414"/>
      <c r="BP1414"/>
    </row>
    <row r="1415" spans="1:68" s="7" customFormat="1">
      <c r="A1415"/>
      <c r="B1415"/>
      <c r="C1415"/>
      <c r="D1415"/>
      <c r="E1415"/>
      <c r="F1415"/>
      <c r="G1415"/>
      <c r="H1415"/>
      <c r="I1415"/>
      <c r="J1415"/>
      <c r="K1415"/>
      <c r="L1415"/>
      <c r="M1415"/>
      <c r="N1415"/>
      <c r="O1415"/>
      <c r="P1415"/>
      <c r="Q1415"/>
      <c r="R1415"/>
      <c r="S1415"/>
      <c r="T1415"/>
      <c r="U1415"/>
      <c r="V1415"/>
      <c r="W1415"/>
      <c r="X1415"/>
      <c r="Y1415"/>
      <c r="Z1415"/>
      <c r="AA1415"/>
      <c r="AB1415"/>
      <c r="AC1415"/>
      <c r="AD1415"/>
      <c r="AE1415"/>
      <c r="AF1415"/>
      <c r="AG1415"/>
      <c r="AS1415"/>
      <c r="AT1415"/>
      <c r="BP1415"/>
    </row>
    <row r="1416" spans="1:68" s="7" customFormat="1">
      <c r="A1416"/>
      <c r="B1416"/>
      <c r="C1416"/>
      <c r="D1416"/>
      <c r="E1416"/>
      <c r="F1416"/>
      <c r="G1416"/>
      <c r="H1416"/>
      <c r="I1416"/>
      <c r="J1416"/>
      <c r="K1416"/>
      <c r="L1416"/>
      <c r="M1416"/>
      <c r="N1416"/>
      <c r="O1416"/>
      <c r="P1416"/>
      <c r="Q1416"/>
      <c r="R1416"/>
      <c r="S1416"/>
      <c r="T1416"/>
      <c r="U1416"/>
      <c r="V1416"/>
      <c r="W1416"/>
      <c r="X1416"/>
      <c r="Y1416"/>
      <c r="Z1416"/>
      <c r="AA1416"/>
      <c r="AB1416"/>
      <c r="AC1416"/>
      <c r="AD1416"/>
      <c r="AE1416"/>
      <c r="AF1416"/>
      <c r="AG1416"/>
      <c r="AS1416"/>
      <c r="AT1416"/>
      <c r="BP1416"/>
    </row>
    <row r="1417" spans="1:68" s="7" customFormat="1">
      <c r="A1417"/>
      <c r="B1417"/>
      <c r="C1417"/>
      <c r="D1417"/>
      <c r="E1417"/>
      <c r="F1417"/>
      <c r="G1417"/>
      <c r="H1417"/>
      <c r="I1417"/>
      <c r="J1417"/>
      <c r="K1417"/>
      <c r="L1417"/>
      <c r="M1417"/>
      <c r="N1417"/>
      <c r="O1417"/>
      <c r="P1417"/>
      <c r="Q1417"/>
      <c r="R1417"/>
      <c r="S1417"/>
      <c r="T1417"/>
      <c r="U1417"/>
      <c r="V1417"/>
      <c r="W1417"/>
      <c r="X1417"/>
      <c r="Y1417"/>
      <c r="Z1417"/>
      <c r="AA1417"/>
      <c r="AB1417"/>
      <c r="AC1417"/>
      <c r="AD1417"/>
      <c r="AE1417"/>
      <c r="AF1417"/>
      <c r="AG1417"/>
      <c r="AS1417"/>
      <c r="AT1417"/>
      <c r="BP1417"/>
    </row>
    <row r="1418" spans="1:68" s="7" customFormat="1">
      <c r="A1418"/>
      <c r="B1418"/>
      <c r="C1418"/>
      <c r="D1418"/>
      <c r="E1418"/>
      <c r="F1418"/>
      <c r="G1418"/>
      <c r="H1418"/>
      <c r="I1418"/>
      <c r="J1418"/>
      <c r="K1418"/>
      <c r="L1418"/>
      <c r="M1418"/>
      <c r="N1418"/>
      <c r="O1418"/>
      <c r="P1418"/>
      <c r="Q1418"/>
      <c r="R1418"/>
      <c r="S1418"/>
      <c r="T1418"/>
      <c r="U1418"/>
      <c r="V1418"/>
      <c r="W1418"/>
      <c r="X1418"/>
      <c r="Y1418"/>
      <c r="Z1418"/>
      <c r="AA1418"/>
      <c r="AB1418"/>
      <c r="AC1418"/>
      <c r="AD1418"/>
      <c r="AE1418"/>
      <c r="AF1418"/>
      <c r="AG1418"/>
      <c r="AS1418"/>
      <c r="AT1418"/>
      <c r="BP1418"/>
    </row>
    <row r="1419" spans="1:68" s="7" customFormat="1">
      <c r="A1419"/>
      <c r="B1419"/>
      <c r="C1419"/>
      <c r="D1419"/>
      <c r="E1419"/>
      <c r="F1419"/>
      <c r="G1419"/>
      <c r="H1419"/>
      <c r="I1419"/>
      <c r="J1419"/>
      <c r="K1419"/>
      <c r="L1419"/>
      <c r="M1419"/>
      <c r="N1419"/>
      <c r="O1419"/>
      <c r="P1419"/>
      <c r="Q1419"/>
      <c r="R1419"/>
      <c r="S1419"/>
      <c r="T1419"/>
      <c r="U1419"/>
      <c r="V1419"/>
      <c r="W1419"/>
      <c r="X1419"/>
      <c r="Y1419"/>
      <c r="Z1419"/>
      <c r="AA1419"/>
      <c r="AB1419"/>
      <c r="AC1419"/>
      <c r="AD1419"/>
      <c r="AE1419"/>
      <c r="AF1419"/>
      <c r="AG1419"/>
      <c r="AS1419"/>
      <c r="AT1419"/>
      <c r="BP1419"/>
    </row>
    <row r="1420" spans="1:68" s="7" customFormat="1">
      <c r="A1420"/>
      <c r="B1420"/>
      <c r="C1420"/>
      <c r="D1420"/>
      <c r="E1420"/>
      <c r="F1420"/>
      <c r="G1420"/>
      <c r="H1420"/>
      <c r="I1420"/>
      <c r="J1420"/>
      <c r="K1420"/>
      <c r="L1420"/>
      <c r="M1420"/>
      <c r="N1420"/>
      <c r="O1420"/>
      <c r="P1420"/>
      <c r="Q1420"/>
      <c r="R1420"/>
      <c r="S1420"/>
      <c r="T1420"/>
      <c r="U1420"/>
      <c r="V1420"/>
      <c r="W1420"/>
      <c r="X1420"/>
      <c r="Y1420"/>
      <c r="Z1420"/>
      <c r="AA1420"/>
      <c r="AB1420"/>
      <c r="AC1420"/>
      <c r="AD1420"/>
      <c r="AE1420"/>
      <c r="AF1420"/>
      <c r="AG1420"/>
      <c r="AS1420"/>
      <c r="AT1420"/>
      <c r="BP1420"/>
    </row>
    <row r="1421" spans="1:68" s="7" customFormat="1">
      <c r="A1421"/>
      <c r="B1421"/>
      <c r="C1421"/>
      <c r="D1421"/>
      <c r="E1421"/>
      <c r="F1421"/>
      <c r="G1421"/>
      <c r="H1421"/>
      <c r="I1421"/>
      <c r="J1421"/>
      <c r="K1421"/>
      <c r="L1421"/>
      <c r="M1421"/>
      <c r="N1421"/>
      <c r="O1421"/>
      <c r="P1421"/>
      <c r="Q1421"/>
      <c r="R1421"/>
      <c r="S1421"/>
      <c r="T1421"/>
      <c r="U1421"/>
      <c r="V1421"/>
      <c r="W1421"/>
      <c r="X1421"/>
      <c r="Y1421"/>
      <c r="Z1421"/>
      <c r="AA1421"/>
      <c r="AB1421"/>
      <c r="AC1421"/>
      <c r="AD1421"/>
      <c r="AE1421"/>
      <c r="AF1421"/>
      <c r="AG1421"/>
      <c r="AS1421"/>
      <c r="AT1421"/>
      <c r="BP1421"/>
    </row>
    <row r="1422" spans="1:68" s="7" customFormat="1">
      <c r="A1422"/>
      <c r="B1422"/>
      <c r="C1422"/>
      <c r="D1422"/>
      <c r="E1422"/>
      <c r="F1422"/>
      <c r="G1422"/>
      <c r="H1422"/>
      <c r="I1422"/>
      <c r="J1422"/>
      <c r="K1422"/>
      <c r="L1422"/>
      <c r="M1422"/>
      <c r="N1422"/>
      <c r="O1422"/>
      <c r="P1422"/>
      <c r="Q1422"/>
      <c r="R1422"/>
      <c r="S1422"/>
      <c r="T1422"/>
      <c r="U1422"/>
      <c r="V1422"/>
      <c r="W1422"/>
      <c r="X1422"/>
      <c r="Y1422"/>
      <c r="Z1422"/>
      <c r="AA1422"/>
      <c r="AB1422"/>
      <c r="AC1422"/>
      <c r="AD1422"/>
      <c r="AE1422"/>
      <c r="AF1422"/>
      <c r="AG1422"/>
      <c r="AS1422"/>
      <c r="AT1422"/>
      <c r="BP1422"/>
    </row>
    <row r="1423" spans="1:68" s="7" customFormat="1">
      <c r="A1423"/>
      <c r="B1423"/>
      <c r="C1423"/>
      <c r="D1423"/>
      <c r="E1423"/>
      <c r="F1423"/>
      <c r="G1423"/>
      <c r="H1423"/>
      <c r="I1423"/>
      <c r="J1423"/>
      <c r="K1423"/>
      <c r="L1423"/>
      <c r="M1423"/>
      <c r="N1423"/>
      <c r="O1423"/>
      <c r="P1423"/>
      <c r="Q1423"/>
      <c r="R1423"/>
      <c r="S1423"/>
      <c r="T1423"/>
      <c r="U1423"/>
      <c r="V1423"/>
      <c r="W1423"/>
      <c r="X1423"/>
      <c r="Y1423"/>
      <c r="Z1423"/>
      <c r="AA1423"/>
      <c r="AB1423"/>
      <c r="AC1423"/>
      <c r="AD1423"/>
      <c r="AE1423"/>
      <c r="AF1423"/>
      <c r="AG1423"/>
      <c r="AS1423"/>
      <c r="AT1423"/>
      <c r="BP1423"/>
    </row>
    <row r="1424" spans="1:68" s="7" customFormat="1">
      <c r="A1424"/>
      <c r="B1424"/>
      <c r="C1424"/>
      <c r="D1424"/>
      <c r="E1424"/>
      <c r="F1424"/>
      <c r="G1424"/>
      <c r="H1424"/>
      <c r="I1424"/>
      <c r="J1424"/>
      <c r="K1424"/>
      <c r="L1424"/>
      <c r="M1424"/>
      <c r="N1424"/>
      <c r="O1424"/>
      <c r="P1424"/>
      <c r="Q1424"/>
      <c r="R1424"/>
      <c r="S1424"/>
      <c r="T1424"/>
      <c r="U1424"/>
      <c r="V1424"/>
      <c r="W1424"/>
      <c r="X1424"/>
      <c r="Y1424"/>
      <c r="Z1424"/>
      <c r="AA1424"/>
      <c r="AB1424"/>
      <c r="AC1424"/>
      <c r="AD1424"/>
      <c r="AE1424"/>
      <c r="AF1424"/>
      <c r="AG1424"/>
      <c r="AS1424"/>
      <c r="AT1424"/>
      <c r="BP1424"/>
    </row>
    <row r="1425" spans="1:68" s="7" customFormat="1">
      <c r="A1425"/>
      <c r="B1425"/>
      <c r="C1425"/>
      <c r="D1425"/>
      <c r="E1425"/>
      <c r="F1425"/>
      <c r="G1425"/>
      <c r="H1425"/>
      <c r="I1425"/>
      <c r="J1425"/>
      <c r="K1425"/>
      <c r="L1425"/>
      <c r="M1425"/>
      <c r="N1425"/>
      <c r="O1425"/>
      <c r="P1425"/>
      <c r="Q1425"/>
      <c r="R1425"/>
      <c r="S1425"/>
      <c r="T1425"/>
      <c r="U1425"/>
      <c r="V1425"/>
      <c r="W1425"/>
      <c r="X1425"/>
      <c r="Y1425"/>
      <c r="Z1425"/>
      <c r="AA1425"/>
      <c r="AB1425"/>
      <c r="AC1425"/>
      <c r="AD1425"/>
      <c r="AE1425"/>
      <c r="AF1425"/>
      <c r="AG1425"/>
      <c r="AS1425"/>
      <c r="AT1425"/>
      <c r="BP1425"/>
    </row>
    <row r="1426" spans="1:68" s="7" customFormat="1">
      <c r="A1426"/>
      <c r="B1426"/>
      <c r="C1426"/>
      <c r="D1426"/>
      <c r="E1426"/>
      <c r="F1426"/>
      <c r="G1426"/>
      <c r="H1426"/>
      <c r="I1426"/>
      <c r="J1426"/>
      <c r="K1426"/>
      <c r="L1426"/>
      <c r="M1426"/>
      <c r="N1426"/>
      <c r="O1426"/>
      <c r="P1426"/>
      <c r="Q1426"/>
      <c r="R1426"/>
      <c r="S1426"/>
      <c r="T1426"/>
      <c r="U1426"/>
      <c r="V1426"/>
      <c r="W1426"/>
      <c r="X1426"/>
      <c r="Y1426"/>
      <c r="Z1426"/>
      <c r="AA1426"/>
      <c r="AB1426"/>
      <c r="AC1426"/>
      <c r="AD1426"/>
      <c r="AE1426"/>
      <c r="AF1426"/>
      <c r="AG1426"/>
      <c r="AS1426"/>
      <c r="AT1426"/>
      <c r="BP1426"/>
    </row>
    <row r="1427" spans="1:68" s="7" customFormat="1">
      <c r="A1427"/>
      <c r="B1427"/>
      <c r="C1427"/>
      <c r="D1427"/>
      <c r="E1427"/>
      <c r="F1427"/>
      <c r="G1427"/>
      <c r="H1427"/>
      <c r="I1427"/>
      <c r="J1427"/>
      <c r="K1427"/>
      <c r="L1427"/>
      <c r="M1427"/>
      <c r="N1427"/>
      <c r="O1427"/>
      <c r="P1427"/>
      <c r="Q1427"/>
      <c r="R1427"/>
      <c r="S1427"/>
      <c r="T1427"/>
      <c r="U1427"/>
      <c r="V1427"/>
      <c r="W1427"/>
      <c r="X1427"/>
      <c r="Y1427"/>
      <c r="Z1427"/>
      <c r="AA1427"/>
      <c r="AB1427"/>
      <c r="AC1427"/>
      <c r="AD1427"/>
      <c r="AE1427"/>
      <c r="AF1427"/>
      <c r="AG1427"/>
      <c r="AS1427"/>
      <c r="AT1427"/>
      <c r="BP1427"/>
    </row>
    <row r="1428" spans="1:68" s="7" customFormat="1">
      <c r="A1428"/>
      <c r="B1428"/>
      <c r="C1428"/>
      <c r="D1428"/>
      <c r="E1428"/>
      <c r="F1428"/>
      <c r="G1428"/>
      <c r="H1428"/>
      <c r="I1428"/>
      <c r="J1428"/>
      <c r="K1428"/>
      <c r="L1428"/>
      <c r="M1428"/>
      <c r="N1428"/>
      <c r="O1428"/>
      <c r="P1428"/>
      <c r="Q1428"/>
      <c r="R1428"/>
      <c r="S1428"/>
      <c r="T1428"/>
      <c r="U1428"/>
      <c r="V1428"/>
      <c r="W1428"/>
      <c r="X1428"/>
      <c r="Y1428"/>
      <c r="Z1428"/>
      <c r="AA1428"/>
      <c r="AB1428"/>
      <c r="AC1428"/>
      <c r="AD1428"/>
      <c r="AE1428"/>
      <c r="AF1428"/>
      <c r="AG1428"/>
      <c r="AS1428"/>
      <c r="AT1428"/>
      <c r="BP1428"/>
    </row>
    <row r="1429" spans="1:68" s="7" customFormat="1">
      <c r="A1429"/>
      <c r="B1429"/>
      <c r="C1429"/>
      <c r="D1429"/>
      <c r="E1429"/>
      <c r="F1429"/>
      <c r="G1429"/>
      <c r="H1429"/>
      <c r="I1429"/>
      <c r="J1429"/>
      <c r="K1429"/>
      <c r="L1429"/>
      <c r="M1429"/>
      <c r="N1429"/>
      <c r="O1429"/>
      <c r="P1429"/>
      <c r="Q1429"/>
      <c r="R1429"/>
      <c r="S1429"/>
      <c r="T1429"/>
      <c r="U1429"/>
      <c r="V1429"/>
      <c r="W1429"/>
      <c r="X1429"/>
      <c r="Y1429"/>
      <c r="Z1429"/>
      <c r="AA1429"/>
      <c r="AB1429"/>
      <c r="AC1429"/>
      <c r="AD1429"/>
      <c r="AE1429"/>
      <c r="AF1429"/>
      <c r="AG1429"/>
      <c r="AS1429"/>
      <c r="AT1429"/>
      <c r="BP1429"/>
    </row>
    <row r="1430" spans="1:68" s="7" customFormat="1">
      <c r="A1430"/>
      <c r="B1430"/>
      <c r="C1430"/>
      <c r="D1430"/>
      <c r="E1430"/>
      <c r="F1430"/>
      <c r="G1430"/>
      <c r="H1430"/>
      <c r="I1430"/>
      <c r="J1430"/>
      <c r="K1430"/>
      <c r="L1430"/>
      <c r="M1430"/>
      <c r="N1430"/>
      <c r="O1430"/>
      <c r="P1430"/>
      <c r="Q1430"/>
      <c r="R1430"/>
      <c r="S1430"/>
      <c r="T1430"/>
      <c r="U1430"/>
      <c r="V1430"/>
      <c r="W1430"/>
      <c r="X1430"/>
      <c r="Y1430"/>
      <c r="Z1430"/>
      <c r="AA1430"/>
      <c r="AB1430"/>
      <c r="AC1430"/>
      <c r="AD1430"/>
      <c r="AE1430"/>
      <c r="AF1430"/>
      <c r="AG1430"/>
      <c r="AS1430"/>
      <c r="AT1430"/>
      <c r="BP1430"/>
    </row>
    <row r="1431" spans="1:68" s="7" customFormat="1">
      <c r="A1431"/>
      <c r="B1431"/>
      <c r="C1431"/>
      <c r="D1431"/>
      <c r="E1431"/>
      <c r="F1431"/>
      <c r="G1431"/>
      <c r="H1431"/>
      <c r="I1431"/>
      <c r="J1431"/>
      <c r="K1431"/>
      <c r="L1431"/>
      <c r="M1431"/>
      <c r="N1431"/>
      <c r="O1431"/>
      <c r="P1431"/>
      <c r="Q1431"/>
      <c r="R1431"/>
      <c r="S1431"/>
      <c r="T1431"/>
      <c r="U1431"/>
      <c r="V1431"/>
      <c r="W1431"/>
      <c r="X1431"/>
      <c r="Y1431"/>
      <c r="Z1431"/>
      <c r="AA1431"/>
      <c r="AB1431"/>
      <c r="AC1431"/>
      <c r="AD1431"/>
      <c r="AE1431"/>
      <c r="AF1431"/>
      <c r="AG1431"/>
      <c r="AS1431"/>
      <c r="AT1431"/>
      <c r="BP1431"/>
    </row>
    <row r="1432" spans="1:68" s="7" customFormat="1">
      <c r="A1432"/>
      <c r="B1432"/>
      <c r="C1432"/>
      <c r="D1432"/>
      <c r="E1432"/>
      <c r="F1432"/>
      <c r="G1432"/>
      <c r="H1432"/>
      <c r="I1432"/>
      <c r="J1432"/>
      <c r="K1432"/>
      <c r="L1432"/>
      <c r="M1432"/>
      <c r="N1432"/>
      <c r="O1432"/>
      <c r="P1432"/>
      <c r="Q1432"/>
      <c r="R1432"/>
      <c r="S1432"/>
      <c r="T1432"/>
      <c r="U1432"/>
      <c r="V1432"/>
      <c r="W1432"/>
      <c r="X1432"/>
      <c r="Y1432"/>
      <c r="Z1432"/>
      <c r="AA1432"/>
      <c r="AB1432"/>
      <c r="AC1432"/>
      <c r="AD1432"/>
      <c r="AE1432"/>
      <c r="AF1432"/>
      <c r="AG1432"/>
      <c r="AS1432"/>
      <c r="AT1432"/>
      <c r="BP1432"/>
    </row>
    <row r="1433" spans="1:68" s="7" customFormat="1">
      <c r="A1433"/>
      <c r="B1433"/>
      <c r="C1433"/>
      <c r="D1433"/>
      <c r="E1433"/>
      <c r="F1433"/>
      <c r="G1433"/>
      <c r="H1433"/>
      <c r="I1433"/>
      <c r="J1433"/>
      <c r="K1433"/>
      <c r="L1433"/>
      <c r="M1433"/>
      <c r="N1433"/>
      <c r="O1433"/>
      <c r="P1433"/>
      <c r="Q1433"/>
      <c r="R1433"/>
      <c r="S1433"/>
      <c r="T1433"/>
      <c r="U1433"/>
      <c r="V1433"/>
      <c r="W1433"/>
      <c r="X1433"/>
      <c r="Y1433"/>
      <c r="Z1433"/>
      <c r="AA1433"/>
      <c r="AB1433"/>
      <c r="AC1433"/>
      <c r="AD1433"/>
      <c r="AE1433"/>
      <c r="AF1433"/>
      <c r="AG1433"/>
      <c r="AS1433"/>
      <c r="AT1433"/>
      <c r="BP1433"/>
    </row>
    <row r="1434" spans="1:68" s="7" customFormat="1">
      <c r="A1434"/>
      <c r="B1434"/>
      <c r="C1434"/>
      <c r="D1434"/>
      <c r="E1434"/>
      <c r="F1434"/>
      <c r="G1434"/>
      <c r="H1434"/>
      <c r="I1434"/>
      <c r="J1434"/>
      <c r="K1434"/>
      <c r="L1434"/>
      <c r="M1434"/>
      <c r="N1434"/>
      <c r="O1434"/>
      <c r="P1434"/>
      <c r="Q1434"/>
      <c r="R1434"/>
      <c r="S1434"/>
      <c r="T1434"/>
      <c r="U1434"/>
      <c r="V1434"/>
      <c r="W1434"/>
      <c r="X1434"/>
      <c r="Y1434"/>
      <c r="Z1434"/>
      <c r="AA1434"/>
      <c r="AB1434"/>
      <c r="AC1434"/>
      <c r="AD1434"/>
      <c r="AE1434"/>
      <c r="AF1434"/>
      <c r="AG1434"/>
      <c r="AS1434"/>
      <c r="AT1434"/>
      <c r="BP1434"/>
    </row>
    <row r="1435" spans="1:68" s="7" customFormat="1">
      <c r="A1435"/>
      <c r="B1435"/>
      <c r="C1435"/>
      <c r="D1435"/>
      <c r="E1435"/>
      <c r="F1435"/>
      <c r="G1435"/>
      <c r="H1435"/>
      <c r="I1435"/>
      <c r="J1435"/>
      <c r="K1435"/>
      <c r="L1435"/>
      <c r="M1435"/>
      <c r="N1435"/>
      <c r="O1435"/>
      <c r="P1435"/>
      <c r="Q1435"/>
      <c r="R1435"/>
      <c r="S1435"/>
      <c r="T1435"/>
      <c r="U1435"/>
      <c r="V1435"/>
      <c r="W1435"/>
      <c r="X1435"/>
      <c r="Y1435"/>
      <c r="Z1435"/>
      <c r="AA1435"/>
      <c r="AB1435"/>
      <c r="AC1435"/>
      <c r="AD1435"/>
      <c r="AE1435"/>
      <c r="AF1435"/>
      <c r="AG1435"/>
      <c r="AS1435"/>
      <c r="AT1435"/>
      <c r="BP1435"/>
    </row>
    <row r="1436" spans="1:68" s="7" customFormat="1">
      <c r="A1436"/>
      <c r="B1436"/>
      <c r="C1436"/>
      <c r="D1436"/>
      <c r="E1436"/>
      <c r="F1436"/>
      <c r="G1436"/>
      <c r="H1436"/>
      <c r="I1436"/>
      <c r="J1436"/>
      <c r="K1436"/>
      <c r="L1436"/>
      <c r="M1436"/>
      <c r="N1436"/>
      <c r="O1436"/>
      <c r="P1436"/>
      <c r="Q1436"/>
      <c r="R1436"/>
      <c r="S1436"/>
      <c r="T1436"/>
      <c r="U1436"/>
      <c r="V1436"/>
      <c r="W1436"/>
      <c r="X1436"/>
      <c r="Y1436"/>
      <c r="Z1436"/>
      <c r="AA1436"/>
      <c r="AB1436"/>
      <c r="AC1436"/>
      <c r="AD1436"/>
      <c r="AE1436"/>
      <c r="AF1436"/>
      <c r="AG1436"/>
      <c r="AS1436"/>
      <c r="AT1436"/>
      <c r="BP1436"/>
    </row>
    <row r="1437" spans="1:68" s="7" customFormat="1">
      <c r="A1437"/>
      <c r="B1437"/>
      <c r="C1437"/>
      <c r="D1437"/>
      <c r="E1437"/>
      <c r="F1437"/>
      <c r="G1437"/>
      <c r="H1437"/>
      <c r="I1437"/>
      <c r="J1437"/>
      <c r="K1437"/>
      <c r="L1437"/>
      <c r="M1437"/>
      <c r="N1437"/>
      <c r="O1437"/>
      <c r="P1437"/>
      <c r="Q1437"/>
      <c r="R1437"/>
      <c r="S1437"/>
      <c r="T1437"/>
      <c r="U1437"/>
      <c r="V1437"/>
      <c r="W1437"/>
      <c r="X1437"/>
      <c r="Y1437"/>
      <c r="Z1437"/>
      <c r="AA1437"/>
      <c r="AB1437"/>
      <c r="AC1437"/>
      <c r="AD1437"/>
      <c r="AE1437"/>
      <c r="AF1437"/>
      <c r="AG1437"/>
      <c r="AS1437"/>
      <c r="AT1437"/>
      <c r="BP1437"/>
    </row>
    <row r="1438" spans="1:68" s="7" customFormat="1">
      <c r="A1438"/>
      <c r="B1438"/>
      <c r="C1438"/>
      <c r="D1438"/>
      <c r="E1438"/>
      <c r="F1438"/>
      <c r="G1438"/>
      <c r="H1438"/>
      <c r="I1438"/>
      <c r="J1438"/>
      <c r="K1438"/>
      <c r="L1438"/>
      <c r="M1438"/>
      <c r="N1438"/>
      <c r="O1438"/>
      <c r="P1438"/>
      <c r="Q1438"/>
      <c r="R1438"/>
      <c r="S1438"/>
      <c r="T1438"/>
      <c r="U1438"/>
      <c r="V1438"/>
      <c r="W1438"/>
      <c r="X1438"/>
      <c r="Y1438"/>
      <c r="Z1438"/>
      <c r="AA1438"/>
      <c r="AB1438"/>
      <c r="AC1438"/>
      <c r="AD1438"/>
      <c r="AE1438"/>
      <c r="AF1438"/>
      <c r="AG1438"/>
      <c r="AS1438"/>
      <c r="AT1438"/>
      <c r="BP1438"/>
    </row>
    <row r="1439" spans="1:68" s="7" customFormat="1">
      <c r="A1439"/>
      <c r="B1439"/>
      <c r="C1439"/>
      <c r="D1439"/>
      <c r="E1439"/>
      <c r="F1439"/>
      <c r="G1439"/>
      <c r="H1439"/>
      <c r="I1439"/>
      <c r="J1439"/>
      <c r="K1439"/>
      <c r="L1439"/>
      <c r="M1439"/>
      <c r="N1439"/>
      <c r="O1439"/>
      <c r="P1439"/>
      <c r="Q1439"/>
      <c r="R1439"/>
      <c r="S1439"/>
      <c r="T1439"/>
      <c r="U1439"/>
      <c r="V1439"/>
      <c r="W1439"/>
      <c r="X1439"/>
      <c r="Y1439"/>
      <c r="Z1439"/>
      <c r="AA1439"/>
      <c r="AB1439"/>
      <c r="AC1439"/>
      <c r="AD1439"/>
      <c r="AE1439"/>
      <c r="AF1439"/>
      <c r="AG1439"/>
      <c r="AS1439"/>
      <c r="AT1439"/>
      <c r="BP1439"/>
    </row>
    <row r="1440" spans="1:68" s="7" customFormat="1">
      <c r="A1440"/>
      <c r="B1440"/>
      <c r="C1440"/>
      <c r="D1440"/>
      <c r="E1440"/>
      <c r="F1440"/>
      <c r="G1440"/>
      <c r="H1440"/>
      <c r="I1440"/>
      <c r="J1440"/>
      <c r="K1440"/>
      <c r="L1440"/>
      <c r="M1440"/>
      <c r="N1440"/>
      <c r="O1440"/>
      <c r="P1440"/>
      <c r="Q1440"/>
      <c r="R1440"/>
      <c r="S1440"/>
      <c r="T1440"/>
      <c r="U1440"/>
      <c r="V1440"/>
      <c r="W1440"/>
      <c r="X1440"/>
      <c r="Y1440"/>
      <c r="Z1440"/>
      <c r="AA1440"/>
      <c r="AB1440"/>
      <c r="AC1440"/>
      <c r="AD1440"/>
      <c r="AE1440"/>
      <c r="AF1440"/>
      <c r="AG1440"/>
      <c r="AS1440"/>
      <c r="AT1440"/>
      <c r="BP1440"/>
    </row>
    <row r="1441" spans="1:68" s="7" customFormat="1">
      <c r="A1441"/>
      <c r="B1441"/>
      <c r="C1441"/>
      <c r="D1441"/>
      <c r="E1441"/>
      <c r="F1441"/>
      <c r="G1441"/>
      <c r="H1441"/>
      <c r="I1441"/>
      <c r="J1441"/>
      <c r="K1441"/>
      <c r="L1441"/>
      <c r="M1441"/>
      <c r="N1441"/>
      <c r="O1441"/>
      <c r="P1441"/>
      <c r="Q1441"/>
      <c r="R1441"/>
      <c r="S1441"/>
      <c r="T1441"/>
      <c r="U1441"/>
      <c r="V1441"/>
      <c r="W1441"/>
      <c r="X1441"/>
      <c r="Y1441"/>
      <c r="Z1441"/>
      <c r="AA1441"/>
      <c r="AB1441"/>
      <c r="AC1441"/>
      <c r="AD1441"/>
      <c r="AE1441"/>
      <c r="AF1441"/>
      <c r="AG1441"/>
      <c r="AS1441"/>
      <c r="AT1441"/>
      <c r="BP1441"/>
    </row>
    <row r="1442" spans="1:68" s="7" customFormat="1">
      <c r="A1442"/>
      <c r="B1442"/>
      <c r="C1442"/>
      <c r="D1442"/>
      <c r="E1442"/>
      <c r="F1442"/>
      <c r="G1442"/>
      <c r="H1442"/>
      <c r="I1442"/>
      <c r="J1442"/>
      <c r="K1442"/>
      <c r="L1442"/>
      <c r="M1442"/>
      <c r="N1442"/>
      <c r="O1442"/>
      <c r="P1442"/>
      <c r="Q1442"/>
      <c r="R1442"/>
      <c r="S1442"/>
      <c r="T1442"/>
      <c r="U1442"/>
      <c r="V1442"/>
      <c r="W1442"/>
      <c r="X1442"/>
      <c r="Y1442"/>
      <c r="Z1442"/>
      <c r="AA1442"/>
      <c r="AB1442"/>
      <c r="AC1442"/>
      <c r="AD1442"/>
      <c r="AE1442"/>
      <c r="AF1442"/>
      <c r="AG1442"/>
      <c r="AS1442"/>
      <c r="AT1442"/>
      <c r="BP1442"/>
    </row>
    <row r="1443" spans="1:68" s="7" customFormat="1">
      <c r="A1443"/>
      <c r="B1443"/>
      <c r="C1443"/>
      <c r="D1443"/>
      <c r="E1443"/>
      <c r="F1443"/>
      <c r="G1443"/>
      <c r="H1443"/>
      <c r="I1443"/>
      <c r="J1443"/>
      <c r="K1443"/>
      <c r="L1443"/>
      <c r="M1443"/>
      <c r="N1443"/>
      <c r="O1443"/>
      <c r="P1443"/>
      <c r="Q1443"/>
      <c r="R1443"/>
      <c r="S1443"/>
      <c r="T1443"/>
      <c r="U1443"/>
      <c r="V1443"/>
      <c r="W1443"/>
      <c r="X1443"/>
      <c r="Y1443"/>
      <c r="Z1443"/>
      <c r="AA1443"/>
      <c r="AB1443"/>
      <c r="AC1443"/>
      <c r="AD1443"/>
      <c r="AE1443"/>
      <c r="AF1443"/>
      <c r="AG1443"/>
      <c r="AS1443"/>
      <c r="AT1443"/>
      <c r="BP1443"/>
    </row>
    <row r="1444" spans="1:68" s="7" customFormat="1">
      <c r="A1444"/>
      <c r="B1444"/>
      <c r="C1444"/>
      <c r="D1444"/>
      <c r="E1444"/>
      <c r="F1444"/>
      <c r="G1444"/>
      <c r="H1444"/>
      <c r="I1444"/>
      <c r="J1444"/>
      <c r="K1444"/>
      <c r="L1444"/>
      <c r="M1444"/>
      <c r="N1444"/>
      <c r="O1444"/>
      <c r="P1444"/>
      <c r="Q1444"/>
      <c r="R1444"/>
      <c r="S1444"/>
      <c r="T1444"/>
      <c r="U1444"/>
      <c r="V1444"/>
      <c r="W1444"/>
      <c r="X1444"/>
      <c r="Y1444"/>
      <c r="Z1444"/>
      <c r="AA1444"/>
      <c r="AB1444"/>
      <c r="AC1444"/>
      <c r="AD1444"/>
      <c r="AE1444"/>
      <c r="AF1444"/>
      <c r="AG1444"/>
      <c r="AS1444"/>
      <c r="AT1444"/>
      <c r="BP1444"/>
    </row>
    <row r="1445" spans="1:68" s="7" customFormat="1">
      <c r="A1445"/>
      <c r="B1445"/>
      <c r="C1445"/>
      <c r="D1445"/>
      <c r="E1445"/>
      <c r="F1445"/>
      <c r="G1445"/>
      <c r="H1445"/>
      <c r="I1445"/>
      <c r="J1445"/>
      <c r="K1445"/>
      <c r="L1445"/>
      <c r="M1445"/>
      <c r="N1445"/>
      <c r="O1445"/>
      <c r="P1445"/>
      <c r="Q1445"/>
      <c r="R1445"/>
      <c r="S1445"/>
      <c r="T1445"/>
      <c r="U1445"/>
      <c r="V1445"/>
      <c r="W1445"/>
      <c r="X1445"/>
      <c r="Y1445"/>
      <c r="Z1445"/>
      <c r="AA1445"/>
      <c r="AB1445"/>
      <c r="AC1445"/>
      <c r="AD1445"/>
      <c r="AE1445"/>
      <c r="AF1445"/>
      <c r="AG1445"/>
      <c r="AS1445"/>
      <c r="AT1445"/>
      <c r="BP1445"/>
    </row>
    <row r="1446" spans="1:68" s="7" customFormat="1">
      <c r="A1446"/>
      <c r="B1446"/>
      <c r="C1446"/>
      <c r="D1446"/>
      <c r="E1446"/>
      <c r="F1446"/>
      <c r="G1446"/>
      <c r="H1446"/>
      <c r="I1446"/>
      <c r="J1446"/>
      <c r="K1446"/>
      <c r="L1446"/>
      <c r="M1446"/>
      <c r="N1446"/>
      <c r="O1446"/>
      <c r="P1446"/>
      <c r="Q1446"/>
      <c r="R1446"/>
      <c r="S1446"/>
      <c r="T1446"/>
      <c r="U1446"/>
      <c r="V1446"/>
      <c r="W1446"/>
      <c r="X1446"/>
      <c r="Y1446"/>
      <c r="Z1446"/>
      <c r="AA1446"/>
      <c r="AB1446"/>
      <c r="AC1446"/>
      <c r="AD1446"/>
      <c r="AE1446"/>
      <c r="AF1446"/>
      <c r="AG1446"/>
      <c r="AS1446"/>
      <c r="AT1446"/>
      <c r="BP1446"/>
    </row>
    <row r="1447" spans="1:68" s="7" customFormat="1">
      <c r="A1447"/>
      <c r="B1447"/>
      <c r="C1447"/>
      <c r="D1447"/>
      <c r="E1447"/>
      <c r="F1447"/>
      <c r="G1447"/>
      <c r="H1447"/>
      <c r="I1447"/>
      <c r="J1447"/>
      <c r="K1447"/>
      <c r="L1447"/>
      <c r="M1447"/>
      <c r="N1447"/>
      <c r="O1447"/>
      <c r="P1447"/>
      <c r="Q1447"/>
      <c r="R1447"/>
      <c r="S1447"/>
      <c r="T1447"/>
      <c r="U1447"/>
      <c r="V1447"/>
      <c r="W1447"/>
      <c r="X1447"/>
      <c r="Y1447"/>
      <c r="Z1447"/>
      <c r="AA1447"/>
      <c r="AB1447"/>
      <c r="AC1447"/>
      <c r="AD1447"/>
      <c r="AE1447"/>
      <c r="AF1447"/>
      <c r="AG1447"/>
      <c r="AS1447"/>
      <c r="AT1447"/>
      <c r="BP1447"/>
    </row>
    <row r="1448" spans="1:68" s="7" customFormat="1">
      <c r="A1448"/>
      <c r="B1448"/>
      <c r="C1448"/>
      <c r="D1448"/>
      <c r="E1448"/>
      <c r="F1448"/>
      <c r="G1448"/>
      <c r="H1448"/>
      <c r="I1448"/>
      <c r="J1448"/>
      <c r="K1448"/>
      <c r="L1448"/>
      <c r="M1448"/>
      <c r="N1448"/>
      <c r="O1448"/>
      <c r="P1448"/>
      <c r="Q1448"/>
      <c r="R1448"/>
      <c r="S1448"/>
      <c r="T1448"/>
      <c r="U1448"/>
      <c r="V1448"/>
      <c r="W1448"/>
      <c r="X1448"/>
      <c r="Y1448"/>
      <c r="Z1448"/>
      <c r="AA1448"/>
      <c r="AB1448"/>
      <c r="AC1448"/>
      <c r="AD1448"/>
      <c r="AE1448"/>
      <c r="AF1448"/>
      <c r="AG1448"/>
      <c r="AS1448"/>
      <c r="AT1448"/>
      <c r="BP1448"/>
    </row>
    <row r="1449" spans="1:68" s="7" customFormat="1">
      <c r="A1449"/>
      <c r="B1449"/>
      <c r="C1449"/>
      <c r="D1449"/>
      <c r="E1449"/>
      <c r="F1449"/>
      <c r="G1449"/>
      <c r="H1449"/>
      <c r="I1449"/>
      <c r="J1449"/>
      <c r="K1449"/>
      <c r="L1449"/>
      <c r="M1449"/>
      <c r="N1449"/>
      <c r="O1449"/>
      <c r="P1449"/>
      <c r="Q1449"/>
      <c r="R1449"/>
      <c r="S1449"/>
      <c r="T1449"/>
      <c r="U1449"/>
      <c r="V1449"/>
      <c r="W1449"/>
      <c r="X1449"/>
      <c r="Y1449"/>
      <c r="Z1449"/>
      <c r="AA1449"/>
      <c r="AB1449"/>
      <c r="AC1449"/>
      <c r="AD1449"/>
      <c r="AE1449"/>
      <c r="AF1449"/>
      <c r="AG1449"/>
      <c r="AS1449"/>
      <c r="AT1449"/>
      <c r="BP1449"/>
    </row>
    <row r="1450" spans="1:68" s="7" customFormat="1">
      <c r="A1450"/>
      <c r="B1450"/>
      <c r="C1450"/>
      <c r="D1450"/>
      <c r="E1450"/>
      <c r="F1450"/>
      <c r="G1450"/>
      <c r="H1450"/>
      <c r="I1450"/>
      <c r="J1450"/>
      <c r="K1450"/>
      <c r="L1450"/>
      <c r="M1450"/>
      <c r="N1450"/>
      <c r="O1450"/>
      <c r="P1450"/>
      <c r="Q1450"/>
      <c r="R1450"/>
      <c r="S1450"/>
      <c r="T1450"/>
      <c r="U1450"/>
      <c r="V1450"/>
      <c r="W1450"/>
      <c r="X1450"/>
      <c r="Y1450"/>
      <c r="Z1450"/>
      <c r="AA1450"/>
      <c r="AB1450"/>
      <c r="AC1450"/>
      <c r="AD1450"/>
      <c r="AE1450"/>
      <c r="AF1450"/>
      <c r="AG1450"/>
      <c r="AS1450"/>
      <c r="AT1450"/>
      <c r="BP1450"/>
    </row>
    <row r="1451" spans="1:68" s="7" customFormat="1">
      <c r="A1451"/>
      <c r="B1451"/>
      <c r="C1451"/>
      <c r="D1451"/>
      <c r="E1451"/>
      <c r="F1451"/>
      <c r="G1451"/>
      <c r="H1451"/>
      <c r="I1451"/>
      <c r="J1451"/>
      <c r="K1451"/>
      <c r="L1451"/>
      <c r="M1451"/>
      <c r="N1451"/>
      <c r="O1451"/>
      <c r="P1451"/>
      <c r="Q1451"/>
      <c r="R1451"/>
      <c r="S1451"/>
      <c r="T1451"/>
      <c r="U1451"/>
      <c r="V1451"/>
      <c r="W1451"/>
      <c r="X1451"/>
      <c r="Y1451"/>
      <c r="Z1451"/>
      <c r="AA1451"/>
      <c r="AB1451"/>
      <c r="AC1451"/>
      <c r="AD1451"/>
      <c r="AE1451"/>
      <c r="AF1451"/>
      <c r="AG1451"/>
      <c r="AS1451"/>
      <c r="AT1451"/>
      <c r="BP1451"/>
    </row>
    <row r="1452" spans="1:68" s="7" customFormat="1">
      <c r="A1452"/>
      <c r="B1452"/>
      <c r="C1452"/>
      <c r="D1452"/>
      <c r="E1452"/>
      <c r="F1452"/>
      <c r="G1452"/>
      <c r="H1452"/>
      <c r="I1452"/>
      <c r="J1452"/>
      <c r="K1452"/>
      <c r="L1452"/>
      <c r="M1452"/>
      <c r="N1452"/>
      <c r="O1452"/>
      <c r="P1452"/>
      <c r="Q1452"/>
      <c r="R1452"/>
      <c r="S1452"/>
      <c r="T1452"/>
      <c r="U1452"/>
      <c r="V1452"/>
      <c r="W1452"/>
      <c r="X1452"/>
      <c r="Y1452"/>
      <c r="Z1452"/>
      <c r="AA1452"/>
      <c r="AB1452"/>
      <c r="AC1452"/>
      <c r="AD1452"/>
      <c r="AE1452"/>
      <c r="AF1452"/>
      <c r="AG1452"/>
      <c r="AS1452"/>
      <c r="AT1452"/>
      <c r="BP1452"/>
    </row>
    <row r="1453" spans="1:68" s="7" customFormat="1">
      <c r="A1453"/>
      <c r="B1453"/>
      <c r="C1453"/>
      <c r="D1453"/>
      <c r="E1453"/>
      <c r="F1453"/>
      <c r="G1453"/>
      <c r="H1453"/>
      <c r="I1453"/>
      <c r="J1453"/>
      <c r="K1453"/>
      <c r="L1453"/>
      <c r="M1453"/>
      <c r="N1453"/>
      <c r="O1453"/>
      <c r="P1453"/>
      <c r="Q1453"/>
      <c r="R1453"/>
      <c r="S1453"/>
      <c r="T1453"/>
      <c r="U1453"/>
      <c r="V1453"/>
      <c r="W1453"/>
      <c r="X1453"/>
      <c r="Y1453"/>
      <c r="Z1453"/>
      <c r="AA1453"/>
      <c r="AB1453"/>
      <c r="AC1453"/>
      <c r="AD1453"/>
      <c r="AE1453"/>
      <c r="AF1453"/>
      <c r="AG1453"/>
      <c r="AS1453"/>
      <c r="AT1453"/>
      <c r="BP1453"/>
    </row>
    <row r="1454" spans="1:68" s="7" customFormat="1">
      <c r="A1454"/>
      <c r="B1454"/>
      <c r="C1454"/>
      <c r="D1454"/>
      <c r="E1454"/>
      <c r="F1454"/>
      <c r="G1454"/>
      <c r="H1454"/>
      <c r="I1454"/>
      <c r="J1454"/>
      <c r="K1454"/>
      <c r="L1454"/>
      <c r="M1454"/>
      <c r="N1454"/>
      <c r="O1454"/>
      <c r="P1454"/>
      <c r="Q1454"/>
      <c r="R1454"/>
      <c r="S1454"/>
      <c r="T1454"/>
      <c r="U1454"/>
      <c r="V1454"/>
      <c r="W1454"/>
      <c r="X1454"/>
      <c r="Y1454"/>
      <c r="Z1454"/>
      <c r="AA1454"/>
      <c r="AB1454"/>
      <c r="AC1454"/>
      <c r="AD1454"/>
      <c r="AE1454"/>
      <c r="AF1454"/>
      <c r="AG1454"/>
      <c r="AS1454"/>
      <c r="AT1454"/>
      <c r="BP1454"/>
    </row>
    <row r="1455" spans="1:68" s="7" customFormat="1">
      <c r="A1455"/>
      <c r="B1455"/>
      <c r="C1455"/>
      <c r="D1455"/>
      <c r="E1455"/>
      <c r="F1455"/>
      <c r="G1455"/>
      <c r="H1455"/>
      <c r="I1455"/>
      <c r="J1455"/>
      <c r="K1455"/>
      <c r="L1455"/>
      <c r="M1455"/>
      <c r="N1455"/>
      <c r="O1455"/>
      <c r="P1455"/>
      <c r="Q1455"/>
      <c r="R1455"/>
      <c r="S1455"/>
      <c r="T1455"/>
      <c r="U1455"/>
      <c r="V1455"/>
      <c r="W1455"/>
      <c r="X1455"/>
      <c r="Y1455"/>
      <c r="Z1455"/>
      <c r="AA1455"/>
      <c r="AB1455"/>
      <c r="AC1455"/>
      <c r="AD1455"/>
      <c r="AE1455"/>
      <c r="AF1455"/>
      <c r="AG1455"/>
      <c r="AS1455"/>
      <c r="AT1455"/>
      <c r="BP1455"/>
    </row>
    <row r="1456" spans="1:68" s="7" customFormat="1">
      <c r="A1456"/>
      <c r="B1456"/>
      <c r="C1456"/>
      <c r="D1456"/>
      <c r="E1456"/>
      <c r="F1456"/>
      <c r="G1456"/>
      <c r="H1456"/>
      <c r="I1456"/>
      <c r="J1456"/>
      <c r="K1456"/>
      <c r="L1456"/>
      <c r="M1456"/>
      <c r="N1456"/>
      <c r="O1456"/>
      <c r="P1456"/>
      <c r="Q1456"/>
      <c r="R1456"/>
      <c r="S1456"/>
      <c r="T1456"/>
      <c r="U1456"/>
      <c r="V1456"/>
      <c r="W1456"/>
      <c r="X1456"/>
      <c r="Y1456"/>
      <c r="Z1456"/>
      <c r="AA1456"/>
      <c r="AB1456"/>
      <c r="AC1456"/>
      <c r="AD1456"/>
      <c r="AE1456"/>
      <c r="AF1456"/>
      <c r="AG1456"/>
      <c r="AS1456"/>
      <c r="AT1456"/>
      <c r="BP1456"/>
    </row>
    <row r="1457" spans="1:68" s="7" customFormat="1">
      <c r="A1457"/>
      <c r="B1457"/>
      <c r="C1457"/>
      <c r="D1457"/>
      <c r="E1457"/>
      <c r="F1457"/>
      <c r="G1457"/>
      <c r="H1457"/>
      <c r="I1457"/>
      <c r="J1457"/>
      <c r="K1457"/>
      <c r="L1457"/>
      <c r="M1457"/>
      <c r="N1457"/>
      <c r="O1457"/>
      <c r="P1457"/>
      <c r="Q1457"/>
      <c r="R1457"/>
      <c r="S1457"/>
      <c r="T1457"/>
      <c r="U1457"/>
      <c r="V1457"/>
      <c r="W1457"/>
      <c r="X1457"/>
      <c r="Y1457"/>
      <c r="Z1457"/>
      <c r="AA1457"/>
      <c r="AB1457"/>
      <c r="AC1457"/>
      <c r="AD1457"/>
      <c r="AE1457"/>
      <c r="AF1457"/>
      <c r="AG1457"/>
      <c r="AS1457"/>
      <c r="AT1457"/>
      <c r="BP1457"/>
    </row>
    <row r="1458" spans="1:68" s="7" customFormat="1">
      <c r="A1458"/>
      <c r="B1458"/>
      <c r="C1458"/>
      <c r="D1458"/>
      <c r="E1458"/>
      <c r="F1458"/>
      <c r="G1458"/>
      <c r="H1458"/>
      <c r="I1458"/>
      <c r="J1458"/>
      <c r="K1458"/>
      <c r="L1458"/>
      <c r="M1458"/>
      <c r="N1458"/>
      <c r="O1458"/>
      <c r="P1458"/>
      <c r="Q1458"/>
      <c r="R1458"/>
      <c r="S1458"/>
      <c r="T1458"/>
      <c r="U1458"/>
      <c r="V1458"/>
      <c r="W1458"/>
      <c r="X1458"/>
      <c r="Y1458"/>
      <c r="Z1458"/>
      <c r="AA1458"/>
      <c r="AB1458"/>
      <c r="AC1458"/>
      <c r="AD1458"/>
      <c r="AE1458"/>
      <c r="AF1458"/>
      <c r="AG1458"/>
      <c r="AS1458"/>
      <c r="AT1458"/>
      <c r="BP1458"/>
    </row>
    <row r="1459" spans="1:68" s="7" customFormat="1">
      <c r="A1459"/>
      <c r="B1459"/>
      <c r="C1459"/>
      <c r="D1459"/>
      <c r="E1459"/>
      <c r="F1459"/>
      <c r="G1459"/>
      <c r="H1459"/>
      <c r="I1459"/>
      <c r="J1459"/>
      <c r="K1459"/>
      <c r="L1459"/>
      <c r="M1459"/>
      <c r="N1459"/>
      <c r="O1459"/>
      <c r="P1459"/>
      <c r="Q1459"/>
      <c r="R1459"/>
      <c r="S1459"/>
      <c r="T1459"/>
      <c r="U1459"/>
      <c r="V1459"/>
      <c r="W1459"/>
      <c r="X1459"/>
      <c r="Y1459"/>
      <c r="Z1459"/>
      <c r="AA1459"/>
      <c r="AB1459"/>
      <c r="AC1459"/>
      <c r="AD1459"/>
      <c r="AE1459"/>
      <c r="AF1459"/>
      <c r="AG1459"/>
      <c r="AS1459"/>
      <c r="AT1459"/>
      <c r="BP1459"/>
    </row>
    <row r="1460" spans="1:68" s="7" customFormat="1">
      <c r="A1460"/>
      <c r="B1460"/>
      <c r="C1460"/>
      <c r="D1460"/>
      <c r="E1460"/>
      <c r="F1460"/>
      <c r="G1460"/>
      <c r="H1460"/>
      <c r="I1460"/>
      <c r="J1460"/>
      <c r="K1460"/>
      <c r="L1460"/>
      <c r="M1460"/>
      <c r="N1460"/>
      <c r="O1460"/>
      <c r="P1460"/>
      <c r="Q1460"/>
      <c r="R1460"/>
      <c r="S1460"/>
      <c r="T1460"/>
      <c r="U1460"/>
      <c r="V1460"/>
      <c r="W1460"/>
      <c r="X1460"/>
      <c r="Y1460"/>
      <c r="Z1460"/>
      <c r="AA1460"/>
      <c r="AB1460"/>
      <c r="AC1460"/>
      <c r="AD1460"/>
      <c r="AE1460"/>
      <c r="AF1460"/>
      <c r="AG1460"/>
      <c r="AS1460"/>
      <c r="AT1460"/>
      <c r="BP1460"/>
    </row>
    <row r="1461" spans="1:68" s="7" customFormat="1">
      <c r="A1461"/>
      <c r="B1461"/>
      <c r="C1461"/>
      <c r="D1461"/>
      <c r="E1461"/>
      <c r="F1461"/>
      <c r="G1461"/>
      <c r="H1461"/>
      <c r="I1461"/>
      <c r="J1461"/>
      <c r="K1461"/>
      <c r="L1461"/>
      <c r="M1461"/>
      <c r="N1461"/>
      <c r="O1461"/>
      <c r="P1461"/>
      <c r="Q1461"/>
      <c r="R1461"/>
      <c r="S1461"/>
      <c r="T1461"/>
      <c r="U1461"/>
      <c r="V1461"/>
      <c r="W1461"/>
      <c r="X1461"/>
      <c r="Y1461"/>
      <c r="Z1461"/>
      <c r="AA1461"/>
      <c r="AB1461"/>
      <c r="AC1461"/>
      <c r="AD1461"/>
      <c r="AE1461"/>
      <c r="AF1461"/>
      <c r="AG1461"/>
      <c r="AS1461"/>
      <c r="AT1461"/>
      <c r="BP1461"/>
    </row>
    <row r="1462" spans="1:68" s="7" customFormat="1">
      <c r="A1462"/>
      <c r="B1462"/>
      <c r="C1462"/>
      <c r="D1462"/>
      <c r="E1462"/>
      <c r="F1462"/>
      <c r="G1462"/>
      <c r="H1462"/>
      <c r="I1462"/>
      <c r="J1462"/>
      <c r="K1462"/>
      <c r="L1462"/>
      <c r="M1462"/>
      <c r="N1462"/>
      <c r="O1462"/>
      <c r="P1462"/>
      <c r="Q1462"/>
      <c r="R1462"/>
      <c r="S1462"/>
      <c r="T1462"/>
      <c r="U1462"/>
      <c r="V1462"/>
      <c r="W1462"/>
      <c r="X1462"/>
      <c r="Y1462"/>
      <c r="Z1462"/>
      <c r="AA1462"/>
      <c r="AB1462"/>
      <c r="AC1462"/>
      <c r="AD1462"/>
      <c r="AE1462"/>
      <c r="AF1462"/>
      <c r="AG1462"/>
      <c r="AS1462"/>
      <c r="AT1462"/>
      <c r="BP1462"/>
    </row>
    <row r="1463" spans="1:68" s="7" customFormat="1">
      <c r="A1463"/>
      <c r="B1463"/>
      <c r="C1463"/>
      <c r="D1463"/>
      <c r="E1463"/>
      <c r="F1463"/>
      <c r="G1463"/>
      <c r="H1463"/>
      <c r="I1463"/>
      <c r="J1463"/>
      <c r="K1463"/>
      <c r="L1463"/>
      <c r="M1463"/>
      <c r="N1463"/>
      <c r="O1463"/>
      <c r="P1463"/>
      <c r="Q1463"/>
      <c r="R1463"/>
      <c r="S1463"/>
      <c r="T1463"/>
      <c r="U1463"/>
      <c r="V1463"/>
      <c r="W1463"/>
      <c r="X1463"/>
      <c r="Y1463"/>
      <c r="Z1463"/>
      <c r="AA1463"/>
      <c r="AB1463"/>
      <c r="AC1463"/>
      <c r="AD1463"/>
      <c r="AE1463"/>
      <c r="AF1463"/>
      <c r="AG1463"/>
      <c r="AS1463"/>
      <c r="AT1463"/>
      <c r="BP1463"/>
    </row>
    <row r="1464" spans="1:68" s="7" customFormat="1">
      <c r="A1464"/>
      <c r="B1464"/>
      <c r="C1464"/>
      <c r="D1464"/>
      <c r="E1464"/>
      <c r="F1464"/>
      <c r="G1464"/>
      <c r="H1464"/>
      <c r="I1464"/>
      <c r="J1464"/>
      <c r="K1464"/>
      <c r="L1464"/>
      <c r="M1464"/>
      <c r="N1464"/>
      <c r="O1464"/>
      <c r="P1464"/>
      <c r="Q1464"/>
      <c r="R1464"/>
      <c r="S1464"/>
      <c r="T1464"/>
      <c r="U1464"/>
      <c r="V1464"/>
      <c r="W1464"/>
      <c r="X1464"/>
      <c r="Y1464"/>
      <c r="Z1464"/>
      <c r="AA1464"/>
      <c r="AB1464"/>
      <c r="AC1464"/>
      <c r="AD1464"/>
      <c r="AE1464"/>
      <c r="AF1464"/>
      <c r="AG1464"/>
      <c r="AS1464"/>
      <c r="AT1464"/>
      <c r="BP1464"/>
    </row>
    <row r="1465" spans="1:68" s="7" customFormat="1">
      <c r="A1465"/>
      <c r="B1465"/>
      <c r="C1465"/>
      <c r="D1465"/>
      <c r="E1465"/>
      <c r="F1465"/>
      <c r="G1465"/>
      <c r="H1465"/>
      <c r="I1465"/>
      <c r="J1465"/>
      <c r="K1465"/>
      <c r="L1465"/>
      <c r="M1465"/>
      <c r="N1465"/>
      <c r="O1465"/>
      <c r="P1465"/>
      <c r="Q1465"/>
      <c r="R1465"/>
      <c r="S1465"/>
      <c r="T1465"/>
      <c r="U1465"/>
      <c r="V1465"/>
      <c r="W1465"/>
      <c r="X1465"/>
      <c r="Y1465"/>
      <c r="Z1465"/>
      <c r="AA1465"/>
      <c r="AB1465"/>
      <c r="AC1465"/>
      <c r="AD1465"/>
      <c r="AE1465"/>
      <c r="AF1465"/>
      <c r="AG1465"/>
      <c r="AS1465"/>
      <c r="AT1465"/>
      <c r="BP1465"/>
    </row>
    <row r="1466" spans="1:68" s="7" customFormat="1">
      <c r="A1466"/>
      <c r="B1466"/>
      <c r="C1466"/>
      <c r="D1466"/>
      <c r="E1466"/>
      <c r="F1466"/>
      <c r="G1466"/>
      <c r="H1466"/>
      <c r="I1466"/>
      <c r="J1466"/>
      <c r="K1466"/>
      <c r="L1466"/>
      <c r="M1466"/>
      <c r="N1466"/>
      <c r="O1466"/>
      <c r="P1466"/>
      <c r="Q1466"/>
      <c r="R1466"/>
      <c r="S1466"/>
      <c r="T1466"/>
      <c r="U1466"/>
      <c r="V1466"/>
      <c r="W1466"/>
      <c r="X1466"/>
      <c r="Y1466"/>
      <c r="Z1466"/>
      <c r="AA1466"/>
      <c r="AB1466"/>
      <c r="AC1466"/>
      <c r="AD1466"/>
      <c r="AE1466"/>
      <c r="AF1466"/>
      <c r="AG1466"/>
      <c r="AS1466"/>
      <c r="AT1466"/>
      <c r="BP1466"/>
    </row>
    <row r="1467" spans="1:68" s="7" customFormat="1">
      <c r="A1467"/>
      <c r="B1467"/>
      <c r="C1467"/>
      <c r="D1467"/>
      <c r="E1467"/>
      <c r="F1467"/>
      <c r="G1467"/>
      <c r="H1467"/>
      <c r="I1467"/>
      <c r="J1467"/>
      <c r="K1467"/>
      <c r="L1467"/>
      <c r="M1467"/>
      <c r="N1467"/>
      <c r="O1467"/>
      <c r="P1467"/>
      <c r="Q1467"/>
      <c r="R1467"/>
      <c r="S1467"/>
      <c r="T1467"/>
      <c r="U1467"/>
      <c r="V1467"/>
      <c r="W1467"/>
      <c r="X1467"/>
      <c r="Y1467"/>
      <c r="Z1467"/>
      <c r="AA1467"/>
      <c r="AB1467"/>
      <c r="AC1467"/>
      <c r="AD1467"/>
      <c r="AE1467"/>
      <c r="AF1467"/>
      <c r="AG1467"/>
      <c r="AS1467"/>
      <c r="AT1467"/>
      <c r="BP1467"/>
    </row>
    <row r="1468" spans="1:68" s="7" customFormat="1">
      <c r="A1468"/>
      <c r="B1468"/>
      <c r="C1468"/>
      <c r="D1468"/>
      <c r="E1468"/>
      <c r="F1468"/>
      <c r="G1468"/>
      <c r="H1468"/>
      <c r="I1468"/>
      <c r="J1468"/>
      <c r="K1468"/>
      <c r="L1468"/>
      <c r="M1468"/>
      <c r="N1468"/>
      <c r="O1468"/>
      <c r="P1468"/>
      <c r="Q1468"/>
      <c r="R1468"/>
      <c r="S1468"/>
      <c r="T1468"/>
      <c r="U1468"/>
      <c r="V1468"/>
      <c r="W1468"/>
      <c r="X1468"/>
      <c r="Y1468"/>
      <c r="Z1468"/>
      <c r="AA1468"/>
      <c r="AB1468"/>
      <c r="AC1468"/>
      <c r="AD1468"/>
      <c r="AE1468"/>
      <c r="AF1468"/>
      <c r="AG1468"/>
      <c r="AS1468"/>
      <c r="AT1468"/>
      <c r="BP1468"/>
    </row>
    <row r="1469" spans="1:68" s="7" customFormat="1">
      <c r="A1469"/>
      <c r="B1469"/>
      <c r="C1469"/>
      <c r="D1469"/>
      <c r="E1469"/>
      <c r="F1469"/>
      <c r="G1469"/>
      <c r="H1469"/>
      <c r="I1469"/>
      <c r="J1469"/>
      <c r="K1469"/>
      <c r="L1469"/>
      <c r="M1469"/>
      <c r="N1469"/>
      <c r="O1469"/>
      <c r="P1469"/>
      <c r="Q1469"/>
      <c r="R1469"/>
      <c r="S1469"/>
      <c r="T1469"/>
      <c r="U1469"/>
      <c r="V1469"/>
      <c r="W1469"/>
      <c r="X1469"/>
      <c r="Y1469"/>
      <c r="Z1469"/>
      <c r="AA1469"/>
      <c r="AB1469"/>
      <c r="AC1469"/>
      <c r="AD1469"/>
      <c r="AE1469"/>
      <c r="AF1469"/>
      <c r="AG1469"/>
      <c r="AS1469"/>
      <c r="AT1469"/>
      <c r="BP1469"/>
    </row>
    <row r="1470" spans="1:68" s="7" customFormat="1">
      <c r="A1470"/>
      <c r="B1470"/>
      <c r="C1470"/>
      <c r="D1470"/>
      <c r="E1470"/>
      <c r="F1470"/>
      <c r="G1470"/>
      <c r="H1470"/>
      <c r="I1470"/>
      <c r="J1470"/>
      <c r="K1470"/>
      <c r="L1470"/>
      <c r="M1470"/>
      <c r="N1470"/>
      <c r="O1470"/>
      <c r="P1470"/>
      <c r="Q1470"/>
      <c r="R1470"/>
      <c r="S1470"/>
      <c r="T1470"/>
      <c r="U1470"/>
      <c r="V1470"/>
      <c r="W1470"/>
      <c r="X1470"/>
      <c r="Y1470"/>
      <c r="Z1470"/>
      <c r="AA1470"/>
      <c r="AB1470"/>
      <c r="AC1470"/>
      <c r="AD1470"/>
      <c r="AE1470"/>
      <c r="AF1470"/>
      <c r="AG1470"/>
      <c r="AS1470"/>
      <c r="AT1470"/>
      <c r="BP1470"/>
    </row>
    <row r="1471" spans="1:68" s="7" customFormat="1">
      <c r="A1471"/>
      <c r="B1471"/>
      <c r="C1471"/>
      <c r="D1471"/>
      <c r="E1471"/>
      <c r="F1471"/>
      <c r="G1471"/>
      <c r="H1471"/>
      <c r="I1471"/>
      <c r="J1471"/>
      <c r="K1471"/>
      <c r="L1471"/>
      <c r="M1471"/>
      <c r="N1471"/>
      <c r="O1471"/>
      <c r="P1471"/>
      <c r="Q1471"/>
      <c r="R1471"/>
      <c r="S1471"/>
      <c r="T1471"/>
      <c r="U1471"/>
      <c r="V1471"/>
      <c r="W1471"/>
      <c r="X1471"/>
      <c r="Y1471"/>
      <c r="Z1471"/>
      <c r="AA1471"/>
      <c r="AB1471"/>
      <c r="AC1471"/>
      <c r="AD1471"/>
      <c r="AE1471"/>
      <c r="AF1471"/>
      <c r="AG1471"/>
      <c r="AS1471"/>
      <c r="AT1471"/>
      <c r="BP1471"/>
    </row>
    <row r="1472" spans="1:68" s="7" customFormat="1">
      <c r="A1472"/>
      <c r="B1472"/>
      <c r="C1472"/>
      <c r="D1472"/>
      <c r="E1472"/>
      <c r="F1472"/>
      <c r="G1472"/>
      <c r="H1472"/>
      <c r="I1472"/>
      <c r="J1472"/>
      <c r="K1472"/>
      <c r="L1472"/>
      <c r="M1472"/>
      <c r="N1472"/>
      <c r="O1472"/>
      <c r="P1472"/>
      <c r="Q1472"/>
      <c r="R1472"/>
      <c r="S1472"/>
      <c r="T1472"/>
      <c r="U1472"/>
      <c r="V1472"/>
      <c r="W1472"/>
      <c r="X1472"/>
      <c r="Y1472"/>
      <c r="Z1472"/>
      <c r="AA1472"/>
      <c r="AB1472"/>
      <c r="AC1472"/>
      <c r="AD1472"/>
      <c r="AE1472"/>
      <c r="AF1472"/>
      <c r="AG1472"/>
      <c r="AS1472"/>
      <c r="AT1472"/>
      <c r="BP1472"/>
    </row>
    <row r="1473" spans="1:68" s="7" customFormat="1">
      <c r="A1473"/>
      <c r="B1473"/>
      <c r="C1473"/>
      <c r="D1473"/>
      <c r="E1473"/>
      <c r="F1473"/>
      <c r="G1473"/>
      <c r="H1473"/>
      <c r="I1473"/>
      <c r="J1473"/>
      <c r="K1473"/>
      <c r="L1473"/>
      <c r="M1473"/>
      <c r="N1473"/>
      <c r="O1473"/>
      <c r="P1473"/>
      <c r="Q1473"/>
      <c r="R1473"/>
      <c r="S1473"/>
      <c r="T1473"/>
      <c r="U1473"/>
      <c r="V1473"/>
      <c r="W1473"/>
      <c r="X1473"/>
      <c r="Y1473"/>
      <c r="Z1473"/>
      <c r="AA1473"/>
      <c r="AB1473"/>
      <c r="AC1473"/>
      <c r="AD1473"/>
      <c r="AE1473"/>
      <c r="AF1473"/>
      <c r="AG1473"/>
      <c r="AS1473"/>
      <c r="AT1473"/>
      <c r="BP1473"/>
    </row>
    <row r="1474" spans="1:68" s="7" customFormat="1">
      <c r="A1474"/>
      <c r="B1474"/>
      <c r="C1474"/>
      <c r="D1474"/>
      <c r="E1474"/>
      <c r="F1474"/>
      <c r="G1474"/>
      <c r="H1474"/>
      <c r="I1474"/>
      <c r="J1474"/>
      <c r="K1474"/>
      <c r="L1474"/>
      <c r="M1474"/>
      <c r="N1474"/>
      <c r="O1474"/>
      <c r="P1474"/>
      <c r="Q1474"/>
      <c r="R1474"/>
      <c r="S1474"/>
      <c r="T1474"/>
      <c r="U1474"/>
      <c r="V1474"/>
      <c r="W1474"/>
      <c r="X1474"/>
      <c r="Y1474"/>
      <c r="Z1474"/>
      <c r="AA1474"/>
      <c r="AB1474"/>
      <c r="AC1474"/>
      <c r="AD1474"/>
      <c r="AE1474"/>
      <c r="AF1474"/>
      <c r="AG1474"/>
      <c r="AS1474"/>
      <c r="AT1474"/>
      <c r="BP1474"/>
    </row>
    <row r="1475" spans="1:68" s="7" customFormat="1">
      <c r="A1475"/>
      <c r="B1475"/>
      <c r="C1475"/>
      <c r="D1475"/>
      <c r="E1475"/>
      <c r="F1475"/>
      <c r="G1475"/>
      <c r="H1475"/>
      <c r="I1475"/>
      <c r="J1475"/>
      <c r="K1475"/>
      <c r="L1475"/>
      <c r="M1475"/>
      <c r="N1475"/>
      <c r="O1475"/>
      <c r="P1475"/>
      <c r="Q1475"/>
      <c r="R1475"/>
      <c r="S1475"/>
      <c r="T1475"/>
      <c r="U1475"/>
      <c r="V1475"/>
      <c r="W1475"/>
      <c r="X1475"/>
      <c r="Y1475"/>
      <c r="Z1475"/>
      <c r="AA1475"/>
      <c r="AB1475"/>
      <c r="AC1475"/>
      <c r="AD1475"/>
      <c r="AE1475"/>
      <c r="AF1475"/>
      <c r="AG1475"/>
      <c r="AS1475"/>
      <c r="AT1475"/>
      <c r="BP1475"/>
    </row>
    <row r="1476" spans="1:68" s="7" customFormat="1">
      <c r="A1476"/>
      <c r="B1476"/>
      <c r="C1476"/>
      <c r="D1476"/>
      <c r="E1476"/>
      <c r="F1476"/>
      <c r="G1476"/>
      <c r="H1476"/>
      <c r="I1476"/>
      <c r="J1476"/>
      <c r="K1476"/>
      <c r="L1476"/>
      <c r="M1476"/>
      <c r="N1476"/>
      <c r="O1476"/>
      <c r="P1476"/>
      <c r="Q1476"/>
      <c r="R1476"/>
      <c r="S1476"/>
      <c r="T1476"/>
      <c r="U1476"/>
      <c r="V1476"/>
      <c r="W1476"/>
      <c r="X1476"/>
      <c r="Y1476"/>
      <c r="Z1476"/>
      <c r="AA1476"/>
      <c r="AB1476"/>
      <c r="AC1476"/>
      <c r="AD1476"/>
      <c r="AE1476"/>
      <c r="AF1476"/>
      <c r="AG1476"/>
      <c r="AS1476"/>
      <c r="AT1476"/>
      <c r="BP1476"/>
    </row>
    <row r="1477" spans="1:68" s="7" customFormat="1">
      <c r="A1477"/>
      <c r="B1477"/>
      <c r="C1477"/>
      <c r="D1477"/>
      <c r="E1477"/>
      <c r="F1477"/>
      <c r="G1477"/>
      <c r="H1477"/>
      <c r="I1477"/>
      <c r="J1477"/>
      <c r="K1477"/>
      <c r="L1477"/>
      <c r="M1477"/>
      <c r="N1477"/>
      <c r="O1477"/>
      <c r="P1477"/>
      <c r="Q1477"/>
      <c r="R1477"/>
      <c r="S1477"/>
      <c r="T1477"/>
      <c r="U1477"/>
      <c r="V1477"/>
      <c r="W1477"/>
      <c r="X1477"/>
      <c r="Y1477"/>
      <c r="Z1477"/>
      <c r="AA1477"/>
      <c r="AB1477"/>
      <c r="AC1477"/>
      <c r="AD1477"/>
      <c r="AE1477"/>
      <c r="AF1477"/>
      <c r="AG1477"/>
      <c r="AS1477"/>
      <c r="AT1477"/>
      <c r="BP1477"/>
    </row>
    <row r="1478" spans="1:68" s="7" customFormat="1">
      <c r="A1478"/>
      <c r="B1478"/>
      <c r="C1478"/>
      <c r="D1478"/>
      <c r="E1478"/>
      <c r="F1478"/>
      <c r="G1478"/>
      <c r="H1478"/>
      <c r="I1478"/>
      <c r="J1478"/>
      <c r="K1478"/>
      <c r="L1478"/>
      <c r="M1478"/>
      <c r="N1478"/>
      <c r="O1478"/>
      <c r="P1478"/>
      <c r="Q1478"/>
      <c r="R1478"/>
      <c r="S1478"/>
      <c r="T1478"/>
      <c r="U1478"/>
      <c r="V1478"/>
      <c r="W1478"/>
      <c r="X1478"/>
      <c r="Y1478"/>
      <c r="Z1478"/>
      <c r="AA1478"/>
      <c r="AB1478"/>
      <c r="AC1478"/>
      <c r="AD1478"/>
      <c r="AE1478"/>
      <c r="AF1478"/>
      <c r="AG1478"/>
      <c r="AS1478"/>
      <c r="AT1478"/>
      <c r="BP1478"/>
    </row>
    <row r="1479" spans="1:68" s="7" customFormat="1">
      <c r="A1479"/>
      <c r="B1479"/>
      <c r="C1479"/>
      <c r="D1479"/>
      <c r="E1479"/>
      <c r="F1479"/>
      <c r="G1479"/>
      <c r="H1479"/>
      <c r="I1479"/>
      <c r="J1479"/>
      <c r="K1479"/>
      <c r="L1479"/>
      <c r="M1479"/>
      <c r="N1479"/>
      <c r="O1479"/>
      <c r="P1479"/>
      <c r="Q1479"/>
      <c r="R1479"/>
      <c r="S1479"/>
      <c r="T1479"/>
      <c r="U1479"/>
      <c r="V1479"/>
      <c r="W1479"/>
      <c r="X1479"/>
      <c r="Y1479"/>
      <c r="Z1479"/>
      <c r="AA1479"/>
      <c r="AB1479"/>
      <c r="AC1479"/>
      <c r="AD1479"/>
      <c r="AE1479"/>
      <c r="AF1479"/>
      <c r="AG1479"/>
      <c r="AS1479"/>
      <c r="AT1479"/>
      <c r="BP1479"/>
    </row>
    <row r="1480" spans="1:68" s="7" customFormat="1">
      <c r="A1480"/>
      <c r="B1480"/>
      <c r="C1480"/>
      <c r="D1480"/>
      <c r="E1480"/>
      <c r="F1480"/>
      <c r="G1480"/>
      <c r="H1480"/>
      <c r="I1480"/>
      <c r="J1480"/>
      <c r="K1480"/>
      <c r="L1480"/>
      <c r="M1480"/>
      <c r="N1480"/>
      <c r="O1480"/>
      <c r="P1480"/>
      <c r="Q1480"/>
      <c r="R1480"/>
      <c r="S1480"/>
      <c r="T1480"/>
      <c r="U1480"/>
      <c r="V1480"/>
      <c r="W1480"/>
      <c r="X1480"/>
      <c r="Y1480"/>
      <c r="Z1480"/>
      <c r="AA1480"/>
      <c r="AB1480"/>
      <c r="AC1480"/>
      <c r="AD1480"/>
      <c r="AE1480"/>
      <c r="AF1480"/>
      <c r="AG1480"/>
      <c r="AS1480"/>
      <c r="AT1480"/>
      <c r="BP1480"/>
    </row>
    <row r="1481" spans="1:68" s="7" customFormat="1">
      <c r="A1481"/>
      <c r="B1481"/>
      <c r="C1481"/>
      <c r="D1481"/>
      <c r="E1481"/>
      <c r="F1481"/>
      <c r="G1481"/>
      <c r="H1481"/>
      <c r="I1481"/>
      <c r="J1481"/>
      <c r="K1481"/>
      <c r="L1481"/>
      <c r="M1481"/>
      <c r="N1481"/>
      <c r="O1481"/>
      <c r="P1481"/>
      <c r="Q1481"/>
      <c r="R1481"/>
      <c r="S1481"/>
      <c r="T1481"/>
      <c r="U1481"/>
      <c r="V1481"/>
      <c r="W1481"/>
      <c r="X1481"/>
      <c r="Y1481"/>
      <c r="Z1481"/>
      <c r="AA1481"/>
      <c r="AB1481"/>
      <c r="AC1481"/>
      <c r="AD1481"/>
      <c r="AE1481"/>
      <c r="AF1481"/>
      <c r="AG1481"/>
      <c r="AS1481"/>
      <c r="AT1481"/>
      <c r="BP1481"/>
    </row>
    <row r="1482" spans="1:68" s="7" customFormat="1">
      <c r="A1482"/>
      <c r="B1482"/>
      <c r="C1482"/>
      <c r="D1482"/>
      <c r="E1482"/>
      <c r="F1482"/>
      <c r="G1482"/>
      <c r="H1482"/>
      <c r="I1482"/>
      <c r="J1482"/>
      <c r="K1482"/>
      <c r="L1482"/>
      <c r="M1482"/>
      <c r="N1482"/>
      <c r="O1482"/>
      <c r="P1482"/>
      <c r="Q1482"/>
      <c r="R1482"/>
      <c r="S1482"/>
      <c r="T1482"/>
      <c r="U1482"/>
      <c r="V1482"/>
      <c r="W1482"/>
      <c r="X1482"/>
      <c r="Y1482"/>
      <c r="Z1482"/>
      <c r="AA1482"/>
      <c r="AB1482"/>
      <c r="AC1482"/>
      <c r="AD1482"/>
      <c r="AE1482"/>
      <c r="AF1482"/>
      <c r="AG1482"/>
      <c r="AS1482"/>
      <c r="AT1482"/>
      <c r="BP1482"/>
    </row>
    <row r="1483" spans="1:68" s="7" customFormat="1">
      <c r="A1483"/>
      <c r="B1483"/>
      <c r="C1483"/>
      <c r="D1483"/>
      <c r="E1483"/>
      <c r="F1483"/>
      <c r="G1483"/>
      <c r="H1483"/>
      <c r="I1483"/>
      <c r="J1483"/>
      <c r="K1483"/>
      <c r="L1483"/>
      <c r="M1483"/>
      <c r="N1483"/>
      <c r="O1483"/>
      <c r="P1483"/>
      <c r="Q1483"/>
      <c r="R1483"/>
      <c r="S1483"/>
      <c r="T1483"/>
      <c r="U1483"/>
      <c r="V1483"/>
      <c r="W1483"/>
      <c r="X1483"/>
      <c r="Y1483"/>
      <c r="Z1483"/>
      <c r="AA1483"/>
      <c r="AB1483"/>
      <c r="AC1483"/>
      <c r="AD1483"/>
      <c r="AE1483"/>
      <c r="AF1483"/>
      <c r="AG1483"/>
      <c r="AS1483"/>
      <c r="AT1483"/>
      <c r="BP1483"/>
    </row>
    <row r="1484" spans="1:68" s="7" customFormat="1">
      <c r="A1484"/>
      <c r="B1484"/>
      <c r="C1484"/>
      <c r="D1484"/>
      <c r="E1484"/>
      <c r="F1484"/>
      <c r="G1484"/>
      <c r="H1484"/>
      <c r="I1484"/>
      <c r="J1484"/>
      <c r="K1484"/>
      <c r="L1484"/>
      <c r="M1484"/>
      <c r="N1484"/>
      <c r="O1484"/>
      <c r="P1484"/>
      <c r="Q1484"/>
      <c r="R1484"/>
      <c r="S1484"/>
      <c r="T1484"/>
      <c r="U1484"/>
      <c r="V1484"/>
      <c r="W1484"/>
      <c r="X1484"/>
      <c r="Y1484"/>
      <c r="Z1484"/>
      <c r="AA1484"/>
      <c r="AB1484"/>
      <c r="AC1484"/>
      <c r="AD1484"/>
      <c r="AE1484"/>
      <c r="AF1484"/>
      <c r="AG1484"/>
      <c r="AS1484"/>
      <c r="AT1484"/>
      <c r="BP1484"/>
    </row>
    <row r="1485" spans="1:68" s="7" customFormat="1">
      <c r="A1485"/>
      <c r="B1485"/>
      <c r="C1485"/>
      <c r="D1485"/>
      <c r="E1485"/>
      <c r="F1485"/>
      <c r="G1485"/>
      <c r="H1485"/>
      <c r="I1485"/>
      <c r="J1485"/>
      <c r="K1485"/>
      <c r="L1485"/>
      <c r="M1485"/>
      <c r="N1485"/>
      <c r="O1485"/>
      <c r="P1485"/>
      <c r="Q1485"/>
      <c r="R1485"/>
      <c r="S1485"/>
      <c r="T1485"/>
      <c r="U1485"/>
      <c r="V1485"/>
      <c r="W1485"/>
      <c r="X1485"/>
      <c r="Y1485"/>
      <c r="Z1485"/>
      <c r="AA1485"/>
      <c r="AB1485"/>
      <c r="AC1485"/>
      <c r="AD1485"/>
      <c r="AE1485"/>
      <c r="AF1485"/>
      <c r="AG1485"/>
      <c r="AS1485"/>
      <c r="AT1485"/>
      <c r="BP1485"/>
    </row>
    <row r="1486" spans="1:68" s="7" customFormat="1">
      <c r="A1486"/>
      <c r="B1486"/>
      <c r="C1486"/>
      <c r="D1486"/>
      <c r="E1486"/>
      <c r="F1486"/>
      <c r="G1486"/>
      <c r="H1486"/>
      <c r="I1486"/>
      <c r="J1486"/>
      <c r="K1486"/>
      <c r="L1486"/>
      <c r="M1486"/>
      <c r="N1486"/>
      <c r="O1486"/>
      <c r="P1486"/>
      <c r="Q1486"/>
      <c r="R1486"/>
      <c r="S1486"/>
      <c r="T1486"/>
      <c r="U1486"/>
      <c r="V1486"/>
      <c r="W1486"/>
      <c r="X1486"/>
      <c r="Y1486"/>
      <c r="Z1486"/>
      <c r="AA1486"/>
      <c r="AB1486"/>
      <c r="AC1486"/>
      <c r="AD1486"/>
      <c r="AE1486"/>
      <c r="AF1486"/>
      <c r="AG1486"/>
      <c r="AS1486"/>
      <c r="AT1486"/>
      <c r="BP1486"/>
    </row>
    <row r="1487" spans="1:68" s="7" customFormat="1">
      <c r="A1487"/>
      <c r="B1487"/>
      <c r="C1487"/>
      <c r="D1487"/>
      <c r="E1487"/>
      <c r="F1487"/>
      <c r="G1487"/>
      <c r="H1487"/>
      <c r="I1487"/>
      <c r="J1487"/>
      <c r="K1487"/>
      <c r="L1487"/>
      <c r="M1487"/>
      <c r="N1487"/>
      <c r="O1487"/>
      <c r="P1487"/>
      <c r="Q1487"/>
      <c r="R1487"/>
      <c r="S1487"/>
      <c r="T1487"/>
      <c r="U1487"/>
      <c r="V1487"/>
      <c r="W1487"/>
      <c r="X1487"/>
      <c r="Y1487"/>
      <c r="Z1487"/>
      <c r="AA1487"/>
      <c r="AB1487"/>
      <c r="AC1487"/>
      <c r="AD1487"/>
      <c r="AE1487"/>
      <c r="AF1487"/>
      <c r="AG1487"/>
      <c r="AS1487"/>
      <c r="AT1487"/>
      <c r="BP1487"/>
    </row>
    <row r="1488" spans="1:68" s="7" customFormat="1">
      <c r="A1488"/>
      <c r="B1488"/>
      <c r="C1488"/>
      <c r="D1488"/>
      <c r="E1488"/>
      <c r="F1488"/>
      <c r="G1488"/>
      <c r="H1488"/>
      <c r="I1488"/>
      <c r="J1488"/>
      <c r="K1488"/>
      <c r="L1488"/>
      <c r="M1488"/>
      <c r="N1488"/>
      <c r="O1488"/>
      <c r="P1488"/>
      <c r="Q1488"/>
      <c r="R1488"/>
      <c r="S1488"/>
      <c r="T1488"/>
      <c r="U1488"/>
      <c r="V1488"/>
      <c r="W1488"/>
      <c r="X1488"/>
      <c r="Y1488"/>
      <c r="Z1488"/>
      <c r="AA1488"/>
      <c r="AB1488"/>
      <c r="AC1488"/>
      <c r="AD1488"/>
      <c r="AE1488"/>
      <c r="AF1488"/>
      <c r="AG1488"/>
      <c r="AS1488"/>
      <c r="AT1488"/>
      <c r="BP1488"/>
    </row>
    <row r="1489" spans="1:68" s="7" customFormat="1">
      <c r="A1489"/>
      <c r="B1489"/>
      <c r="C1489"/>
      <c r="D1489"/>
      <c r="E1489"/>
      <c r="F1489"/>
      <c r="G1489"/>
      <c r="H1489"/>
      <c r="I1489"/>
      <c r="J1489"/>
      <c r="K1489"/>
      <c r="L1489"/>
      <c r="M1489"/>
      <c r="N1489"/>
      <c r="O1489"/>
      <c r="P1489"/>
      <c r="Q1489"/>
      <c r="R1489"/>
      <c r="S1489"/>
      <c r="T1489"/>
      <c r="U1489"/>
      <c r="V1489"/>
      <c r="W1489"/>
      <c r="X1489"/>
      <c r="Y1489"/>
      <c r="Z1489"/>
      <c r="AA1489"/>
      <c r="AB1489"/>
      <c r="AC1489"/>
      <c r="AD1489"/>
      <c r="AE1489"/>
      <c r="AF1489"/>
      <c r="AG1489"/>
      <c r="AS1489"/>
      <c r="AT1489"/>
      <c r="BP1489"/>
    </row>
    <row r="1490" spans="1:68" s="7" customFormat="1">
      <c r="A1490"/>
      <c r="B1490"/>
      <c r="C1490"/>
      <c r="D1490"/>
      <c r="E1490"/>
      <c r="F1490"/>
      <c r="G1490"/>
      <c r="H1490"/>
      <c r="I1490"/>
      <c r="J1490"/>
      <c r="K1490"/>
      <c r="L1490"/>
      <c r="M1490"/>
      <c r="N1490"/>
      <c r="O1490"/>
      <c r="P1490"/>
      <c r="Q1490"/>
      <c r="R1490"/>
      <c r="S1490"/>
      <c r="T1490"/>
      <c r="U1490"/>
      <c r="V1490"/>
      <c r="W1490"/>
      <c r="X1490"/>
      <c r="Y1490"/>
      <c r="Z1490"/>
      <c r="AA1490"/>
      <c r="AB1490"/>
      <c r="AC1490"/>
      <c r="AD1490"/>
      <c r="AE1490"/>
      <c r="AF1490"/>
      <c r="AG1490"/>
      <c r="AS1490"/>
      <c r="AT1490"/>
      <c r="BP1490"/>
    </row>
    <row r="1491" spans="1:68" s="7" customFormat="1">
      <c r="A1491"/>
      <c r="B1491"/>
      <c r="C1491"/>
      <c r="D1491"/>
      <c r="E1491"/>
      <c r="F1491"/>
      <c r="G1491"/>
      <c r="H1491"/>
      <c r="I1491"/>
      <c r="J1491"/>
      <c r="K1491"/>
      <c r="L1491"/>
      <c r="M1491"/>
      <c r="N1491"/>
      <c r="O1491"/>
      <c r="P1491"/>
      <c r="Q1491"/>
      <c r="R1491"/>
      <c r="S1491"/>
      <c r="T1491"/>
      <c r="U1491"/>
      <c r="V1491"/>
      <c r="W1491"/>
      <c r="X1491"/>
      <c r="Y1491"/>
      <c r="Z1491"/>
      <c r="AA1491"/>
      <c r="AB1491"/>
      <c r="AC1491"/>
      <c r="AD1491"/>
      <c r="AE1491"/>
      <c r="AF1491"/>
      <c r="AG1491"/>
      <c r="AS1491"/>
      <c r="AT1491"/>
      <c r="BP1491"/>
    </row>
    <row r="1492" spans="1:68" s="7" customFormat="1">
      <c r="A1492"/>
      <c r="B1492"/>
      <c r="C1492"/>
      <c r="D1492"/>
      <c r="E1492"/>
      <c r="F1492"/>
      <c r="G1492"/>
      <c r="H1492"/>
      <c r="I1492"/>
      <c r="J1492"/>
      <c r="K1492"/>
      <c r="L1492"/>
      <c r="M1492"/>
      <c r="N1492"/>
      <c r="O1492"/>
      <c r="P1492"/>
      <c r="Q1492"/>
      <c r="R1492"/>
      <c r="S1492"/>
      <c r="T1492"/>
      <c r="U1492"/>
      <c r="V1492"/>
      <c r="W1492"/>
      <c r="X1492"/>
      <c r="Y1492"/>
      <c r="Z1492"/>
      <c r="AA1492"/>
      <c r="AB1492"/>
      <c r="AC1492"/>
      <c r="AD1492"/>
      <c r="AE1492"/>
      <c r="AF1492"/>
      <c r="AG1492"/>
      <c r="AS1492"/>
      <c r="AT1492"/>
      <c r="BP1492"/>
    </row>
    <row r="1493" spans="1:68" s="7" customFormat="1">
      <c r="A1493"/>
      <c r="B1493"/>
      <c r="C1493"/>
      <c r="D1493"/>
      <c r="E1493"/>
      <c r="F1493"/>
      <c r="G1493"/>
      <c r="H1493"/>
      <c r="I1493"/>
      <c r="J1493"/>
      <c r="K1493"/>
      <c r="L1493"/>
      <c r="M1493"/>
      <c r="N1493"/>
      <c r="O1493"/>
      <c r="P1493"/>
      <c r="Q1493"/>
      <c r="R1493"/>
      <c r="S1493"/>
      <c r="T1493"/>
      <c r="U1493"/>
      <c r="V1493"/>
      <c r="W1493"/>
      <c r="X1493"/>
      <c r="Y1493"/>
      <c r="Z1493"/>
      <c r="AA1493"/>
      <c r="AB1493"/>
      <c r="AC1493"/>
      <c r="AD1493"/>
      <c r="AE1493"/>
      <c r="AF1493"/>
      <c r="AG1493"/>
      <c r="AS1493"/>
      <c r="AT1493"/>
      <c r="BP1493"/>
    </row>
    <row r="1494" spans="1:68" s="7" customFormat="1">
      <c r="A1494"/>
      <c r="B1494"/>
      <c r="C1494"/>
      <c r="D1494"/>
      <c r="E1494"/>
      <c r="F1494"/>
      <c r="G1494"/>
      <c r="H1494"/>
      <c r="I1494"/>
      <c r="J1494"/>
      <c r="K1494"/>
      <c r="L1494"/>
      <c r="M1494"/>
      <c r="N1494"/>
      <c r="O1494"/>
      <c r="P1494"/>
      <c r="Q1494"/>
      <c r="R1494"/>
      <c r="S1494"/>
      <c r="T1494"/>
      <c r="U1494"/>
      <c r="V1494"/>
      <c r="W1494"/>
      <c r="X1494"/>
      <c r="Y1494"/>
      <c r="Z1494"/>
      <c r="AA1494"/>
      <c r="AB1494"/>
      <c r="AC1494"/>
      <c r="AD1494"/>
      <c r="AE1494"/>
      <c r="AF1494"/>
      <c r="AG1494"/>
      <c r="AS1494"/>
      <c r="AT1494"/>
      <c r="BP1494"/>
    </row>
    <row r="1495" spans="1:68" s="7" customFormat="1">
      <c r="A1495"/>
      <c r="B1495"/>
      <c r="C1495"/>
      <c r="D1495"/>
      <c r="E1495"/>
      <c r="F1495"/>
      <c r="G1495"/>
      <c r="H1495"/>
      <c r="I1495"/>
      <c r="J1495"/>
      <c r="K1495"/>
      <c r="L1495"/>
      <c r="M1495"/>
      <c r="N1495"/>
      <c r="O1495"/>
      <c r="P1495"/>
      <c r="Q1495"/>
      <c r="R1495"/>
      <c r="S1495"/>
      <c r="T1495"/>
      <c r="U1495"/>
      <c r="V1495"/>
      <c r="W1495"/>
      <c r="X1495"/>
      <c r="Y1495"/>
      <c r="Z1495"/>
      <c r="AA1495"/>
      <c r="AB1495"/>
      <c r="AC1495"/>
      <c r="AD1495"/>
      <c r="AE1495"/>
      <c r="AF1495"/>
      <c r="AG1495"/>
      <c r="AS1495"/>
      <c r="AT1495"/>
      <c r="BP1495"/>
    </row>
    <row r="1496" spans="1:68" s="7" customFormat="1">
      <c r="A1496"/>
      <c r="B1496"/>
      <c r="C1496"/>
      <c r="D1496"/>
      <c r="E1496"/>
      <c r="F1496"/>
      <c r="G1496"/>
      <c r="H1496"/>
      <c r="I1496"/>
      <c r="J1496"/>
      <c r="K1496"/>
      <c r="L1496"/>
      <c r="M1496"/>
      <c r="N1496"/>
      <c r="O1496"/>
      <c r="P1496"/>
      <c r="Q1496"/>
      <c r="R1496"/>
      <c r="S1496"/>
      <c r="T1496"/>
      <c r="U1496"/>
      <c r="V1496"/>
      <c r="W1496"/>
      <c r="X1496"/>
      <c r="Y1496"/>
      <c r="Z1496"/>
      <c r="AA1496"/>
      <c r="AB1496"/>
      <c r="AC1496"/>
      <c r="AD1496"/>
      <c r="AE1496"/>
      <c r="AF1496"/>
      <c r="AG1496"/>
      <c r="AS1496"/>
      <c r="AT1496"/>
      <c r="BP1496"/>
    </row>
    <row r="1497" spans="1:68" s="7" customFormat="1">
      <c r="A1497"/>
      <c r="B1497"/>
      <c r="C1497"/>
      <c r="D1497"/>
      <c r="E1497"/>
      <c r="F1497"/>
      <c r="G1497"/>
      <c r="H1497"/>
      <c r="I1497"/>
      <c r="J1497"/>
      <c r="K1497"/>
      <c r="L1497"/>
      <c r="M1497"/>
      <c r="N1497"/>
      <c r="O1497"/>
      <c r="P1497"/>
      <c r="Q1497"/>
      <c r="R1497"/>
      <c r="S1497"/>
      <c r="T1497"/>
      <c r="U1497"/>
      <c r="V1497"/>
      <c r="W1497"/>
      <c r="X1497"/>
      <c r="Y1497"/>
      <c r="Z1497"/>
      <c r="AA1497"/>
      <c r="AB1497"/>
      <c r="AC1497"/>
      <c r="AD1497"/>
      <c r="AE1497"/>
      <c r="AF1497"/>
      <c r="AG1497"/>
      <c r="AS1497"/>
      <c r="AT1497"/>
      <c r="BP1497"/>
    </row>
    <row r="1498" spans="1:68" s="7" customFormat="1">
      <c r="A1498"/>
      <c r="B1498"/>
      <c r="C1498"/>
      <c r="D1498"/>
      <c r="E1498"/>
      <c r="F1498"/>
      <c r="G1498"/>
      <c r="H1498"/>
      <c r="I1498"/>
      <c r="J1498"/>
      <c r="K1498"/>
      <c r="L1498"/>
      <c r="M1498"/>
      <c r="N1498"/>
      <c r="O1498"/>
      <c r="P1498"/>
      <c r="Q1498"/>
      <c r="R1498"/>
      <c r="S1498"/>
      <c r="T1498"/>
      <c r="U1498"/>
      <c r="V1498"/>
      <c r="W1498"/>
      <c r="X1498"/>
      <c r="Y1498"/>
      <c r="Z1498"/>
      <c r="AA1498"/>
      <c r="AB1498"/>
      <c r="AC1498"/>
      <c r="AD1498"/>
      <c r="AE1498"/>
      <c r="AF1498"/>
      <c r="AG1498"/>
      <c r="AS1498"/>
      <c r="AT1498"/>
      <c r="BP1498"/>
    </row>
    <row r="1499" spans="1:68" s="7" customFormat="1">
      <c r="A1499"/>
      <c r="B1499"/>
      <c r="C1499"/>
      <c r="D1499"/>
      <c r="E1499"/>
      <c r="F1499"/>
      <c r="G1499"/>
      <c r="H1499"/>
      <c r="I1499"/>
      <c r="J1499"/>
      <c r="K1499"/>
      <c r="L1499"/>
      <c r="M1499"/>
      <c r="N1499"/>
      <c r="O1499"/>
      <c r="P1499"/>
      <c r="Q1499"/>
      <c r="R1499"/>
      <c r="S1499"/>
      <c r="T1499"/>
      <c r="U1499"/>
      <c r="V1499"/>
      <c r="W1499"/>
      <c r="X1499"/>
      <c r="Y1499"/>
      <c r="Z1499"/>
      <c r="AA1499"/>
      <c r="AB1499"/>
      <c r="AC1499"/>
      <c r="AD1499"/>
      <c r="AE1499"/>
      <c r="AF1499"/>
      <c r="AG1499"/>
      <c r="AS1499"/>
      <c r="AT1499"/>
      <c r="BP1499"/>
    </row>
    <row r="1500" spans="1:68" s="7" customFormat="1">
      <c r="A1500"/>
      <c r="B1500"/>
      <c r="C1500"/>
      <c r="D1500"/>
      <c r="E1500"/>
      <c r="F1500"/>
      <c r="G1500"/>
      <c r="H1500"/>
      <c r="I1500"/>
      <c r="J1500"/>
      <c r="K1500"/>
      <c r="L1500"/>
      <c r="M1500"/>
      <c r="N1500"/>
      <c r="O1500"/>
      <c r="P1500"/>
      <c r="Q1500"/>
      <c r="R1500"/>
      <c r="S1500"/>
      <c r="T1500"/>
      <c r="U1500"/>
      <c r="V1500"/>
      <c r="W1500"/>
      <c r="X1500"/>
      <c r="Y1500"/>
      <c r="Z1500"/>
      <c r="AA1500"/>
      <c r="AB1500"/>
      <c r="AC1500"/>
      <c r="AD1500"/>
      <c r="AE1500"/>
      <c r="AF1500"/>
      <c r="AG1500"/>
      <c r="AS1500"/>
      <c r="AT1500"/>
      <c r="BP1500"/>
    </row>
    <row r="1501" spans="1:68" s="7" customFormat="1">
      <c r="A1501"/>
      <c r="B1501"/>
      <c r="C1501"/>
      <c r="D1501"/>
      <c r="E1501"/>
      <c r="F1501"/>
      <c r="G1501"/>
      <c r="H1501"/>
      <c r="I1501"/>
      <c r="J1501"/>
      <c r="K1501"/>
      <c r="L1501"/>
      <c r="M1501"/>
      <c r="N1501"/>
      <c r="O1501"/>
      <c r="P1501"/>
      <c r="Q1501"/>
      <c r="R1501"/>
      <c r="S1501"/>
      <c r="T1501"/>
      <c r="U1501"/>
      <c r="V1501"/>
      <c r="W1501"/>
      <c r="X1501"/>
      <c r="Y1501"/>
      <c r="Z1501"/>
      <c r="AA1501"/>
      <c r="AB1501"/>
      <c r="AC1501"/>
      <c r="AD1501"/>
      <c r="AE1501"/>
      <c r="AF1501"/>
      <c r="AG1501"/>
      <c r="AS1501"/>
      <c r="AT1501"/>
      <c r="BP1501"/>
    </row>
    <row r="1502" spans="1:68" s="7" customFormat="1">
      <c r="A1502"/>
      <c r="B1502"/>
      <c r="C1502"/>
      <c r="D1502"/>
      <c r="E1502"/>
      <c r="F1502"/>
      <c r="G1502"/>
      <c r="H1502"/>
      <c r="I1502"/>
      <c r="J1502"/>
      <c r="K1502"/>
      <c r="L1502"/>
      <c r="M1502"/>
      <c r="N1502"/>
      <c r="O1502"/>
      <c r="P1502"/>
      <c r="Q1502"/>
      <c r="R1502"/>
      <c r="S1502"/>
      <c r="T1502"/>
      <c r="U1502"/>
      <c r="V1502"/>
      <c r="W1502"/>
      <c r="X1502"/>
      <c r="Y1502"/>
      <c r="Z1502"/>
      <c r="AA1502"/>
      <c r="AB1502"/>
      <c r="AC1502"/>
      <c r="AD1502"/>
      <c r="AE1502"/>
      <c r="AF1502"/>
      <c r="AG1502"/>
      <c r="AS1502"/>
      <c r="AT1502"/>
      <c r="BP1502"/>
    </row>
    <row r="1503" spans="1:68" s="7" customFormat="1">
      <c r="A1503"/>
      <c r="B1503"/>
      <c r="C1503"/>
      <c r="D1503"/>
      <c r="E1503"/>
      <c r="F1503"/>
      <c r="G1503"/>
      <c r="H1503"/>
      <c r="I1503"/>
      <c r="J1503"/>
      <c r="K1503"/>
      <c r="L1503"/>
      <c r="M1503"/>
      <c r="N1503"/>
      <c r="O1503"/>
      <c r="P1503"/>
      <c r="Q1503"/>
      <c r="R1503"/>
      <c r="S1503"/>
      <c r="T1503"/>
      <c r="U1503"/>
      <c r="V1503"/>
      <c r="W1503"/>
      <c r="X1503"/>
      <c r="Y1503"/>
      <c r="Z1503"/>
      <c r="AA1503"/>
      <c r="AB1503"/>
      <c r="AC1503"/>
      <c r="AD1503"/>
      <c r="AE1503"/>
      <c r="AF1503"/>
      <c r="AG1503"/>
      <c r="AS1503"/>
      <c r="AT1503"/>
      <c r="BP1503"/>
    </row>
    <row r="1504" spans="1:68" s="7" customFormat="1">
      <c r="A1504"/>
      <c r="B1504"/>
      <c r="C1504"/>
      <c r="D1504"/>
      <c r="E1504"/>
      <c r="F1504"/>
      <c r="G1504"/>
      <c r="H1504"/>
      <c r="I1504"/>
      <c r="J1504"/>
      <c r="K1504"/>
      <c r="L1504"/>
      <c r="M1504"/>
      <c r="N1504"/>
      <c r="O1504"/>
      <c r="P1504"/>
      <c r="Q1504"/>
      <c r="R1504"/>
      <c r="S1504"/>
      <c r="T1504"/>
      <c r="U1504"/>
      <c r="V1504"/>
      <c r="W1504"/>
      <c r="X1504"/>
      <c r="Y1504"/>
      <c r="Z1504"/>
      <c r="AA1504"/>
      <c r="AB1504"/>
      <c r="AC1504"/>
      <c r="AD1504"/>
      <c r="AE1504"/>
      <c r="AF1504"/>
      <c r="AG1504"/>
      <c r="AS1504"/>
      <c r="AT1504"/>
      <c r="BP1504"/>
    </row>
    <row r="1505" spans="1:68" s="7" customFormat="1">
      <c r="A1505"/>
      <c r="B1505"/>
      <c r="C1505"/>
      <c r="D1505"/>
      <c r="E1505"/>
      <c r="F1505"/>
      <c r="G1505"/>
      <c r="H1505"/>
      <c r="I1505"/>
      <c r="J1505"/>
      <c r="K1505"/>
      <c r="L1505"/>
      <c r="M1505"/>
      <c r="N1505"/>
      <c r="O1505"/>
      <c r="P1505"/>
      <c r="Q1505"/>
      <c r="R1505"/>
      <c r="S1505"/>
      <c r="T1505"/>
      <c r="U1505"/>
      <c r="V1505"/>
      <c r="W1505"/>
      <c r="X1505"/>
      <c r="Y1505"/>
      <c r="Z1505"/>
      <c r="AA1505"/>
      <c r="AB1505"/>
      <c r="AC1505"/>
      <c r="AD1505"/>
      <c r="AE1505"/>
      <c r="AF1505"/>
      <c r="AG1505"/>
      <c r="AS1505"/>
      <c r="AT1505"/>
      <c r="BP1505"/>
    </row>
    <row r="1506" spans="1:68" s="7" customFormat="1">
      <c r="A1506"/>
      <c r="B1506"/>
      <c r="C1506"/>
      <c r="D1506"/>
      <c r="E1506"/>
      <c r="F1506"/>
      <c r="G1506"/>
      <c r="H1506"/>
      <c r="I1506"/>
      <c r="J1506"/>
      <c r="K1506"/>
      <c r="L1506"/>
      <c r="M1506"/>
      <c r="N1506"/>
      <c r="O1506"/>
      <c r="P1506"/>
      <c r="Q1506"/>
      <c r="R1506"/>
      <c r="S1506"/>
      <c r="T1506"/>
      <c r="U1506"/>
      <c r="V1506"/>
      <c r="W1506"/>
      <c r="X1506"/>
      <c r="Y1506"/>
      <c r="Z1506"/>
      <c r="AA1506"/>
      <c r="AB1506"/>
      <c r="AC1506"/>
      <c r="AD1506"/>
      <c r="AE1506"/>
      <c r="AF1506"/>
      <c r="AG1506"/>
      <c r="AS1506"/>
      <c r="AT1506"/>
      <c r="BP1506"/>
    </row>
    <row r="1507" spans="1:68" s="7" customFormat="1">
      <c r="A1507"/>
      <c r="B1507"/>
      <c r="C1507"/>
      <c r="D1507"/>
      <c r="E1507"/>
      <c r="F1507"/>
      <c r="G1507"/>
      <c r="H1507"/>
      <c r="I1507"/>
      <c r="J1507"/>
      <c r="K1507"/>
      <c r="L1507"/>
      <c r="M1507"/>
      <c r="N1507"/>
      <c r="O1507"/>
      <c r="P1507"/>
      <c r="Q1507"/>
      <c r="R1507"/>
      <c r="S1507"/>
      <c r="T1507"/>
      <c r="U1507"/>
      <c r="V1507"/>
      <c r="W1507"/>
      <c r="X1507"/>
      <c r="Y1507"/>
      <c r="Z1507"/>
      <c r="AA1507"/>
      <c r="AB1507"/>
      <c r="AC1507"/>
      <c r="AD1507"/>
      <c r="AE1507"/>
      <c r="AF1507"/>
      <c r="AG1507"/>
      <c r="AS1507"/>
      <c r="AT1507"/>
      <c r="BP1507"/>
    </row>
    <row r="1508" spans="1:68" s="7" customFormat="1">
      <c r="A1508"/>
      <c r="B1508"/>
      <c r="C1508"/>
      <c r="D1508"/>
      <c r="E1508"/>
      <c r="F1508"/>
      <c r="G1508"/>
      <c r="H1508"/>
      <c r="I1508"/>
      <c r="J1508"/>
      <c r="K1508"/>
      <c r="L1508"/>
      <c r="M1508"/>
      <c r="N1508"/>
      <c r="O1508"/>
      <c r="P1508"/>
      <c r="Q1508"/>
      <c r="R1508"/>
      <c r="S1508"/>
      <c r="T1508"/>
      <c r="U1508"/>
      <c r="V1508"/>
      <c r="W1508"/>
      <c r="X1508"/>
      <c r="Y1508"/>
      <c r="Z1508"/>
      <c r="AA1508"/>
      <c r="AB1508"/>
      <c r="AC1508"/>
      <c r="AD1508"/>
      <c r="AE1508"/>
      <c r="AF1508"/>
      <c r="AG1508"/>
      <c r="AS1508"/>
      <c r="AT1508"/>
      <c r="BP1508"/>
    </row>
    <row r="1509" spans="1:68" s="7" customFormat="1">
      <c r="A1509"/>
      <c r="B1509"/>
      <c r="C1509"/>
      <c r="D1509"/>
      <c r="E1509"/>
      <c r="F1509"/>
      <c r="G1509"/>
      <c r="H1509"/>
      <c r="I1509"/>
      <c r="J1509"/>
      <c r="K1509"/>
      <c r="L1509"/>
      <c r="M1509"/>
      <c r="N1509"/>
      <c r="O1509"/>
      <c r="P1509"/>
      <c r="Q1509"/>
      <c r="R1509"/>
      <c r="S1509"/>
      <c r="T1509"/>
      <c r="U1509"/>
      <c r="V1509"/>
      <c r="W1509"/>
      <c r="X1509"/>
      <c r="Y1509"/>
      <c r="Z1509"/>
      <c r="AA1509"/>
      <c r="AB1509"/>
      <c r="AC1509"/>
      <c r="AD1509"/>
      <c r="AE1509"/>
      <c r="AF1509"/>
      <c r="AG1509"/>
      <c r="AS1509"/>
      <c r="AT1509"/>
      <c r="BP1509"/>
    </row>
    <row r="1510" spans="1:68" s="7" customFormat="1">
      <c r="A1510"/>
      <c r="B1510"/>
      <c r="C1510"/>
      <c r="D1510"/>
      <c r="E1510"/>
      <c r="F1510"/>
      <c r="G1510"/>
      <c r="H1510"/>
      <c r="I1510"/>
      <c r="J1510"/>
      <c r="K1510"/>
      <c r="L1510"/>
      <c r="M1510"/>
      <c r="N1510"/>
      <c r="O1510"/>
      <c r="P1510"/>
      <c r="Q1510"/>
      <c r="R1510"/>
      <c r="S1510"/>
      <c r="T1510"/>
      <c r="U1510"/>
      <c r="V1510"/>
      <c r="W1510"/>
      <c r="X1510"/>
      <c r="Y1510"/>
      <c r="Z1510"/>
      <c r="AA1510"/>
      <c r="AB1510"/>
      <c r="AC1510"/>
      <c r="AD1510"/>
      <c r="AE1510"/>
      <c r="AF1510"/>
      <c r="AG1510"/>
      <c r="AS1510"/>
      <c r="AT1510"/>
      <c r="BP1510"/>
    </row>
    <row r="1511" spans="1:68" s="7" customFormat="1">
      <c r="A1511"/>
      <c r="B1511"/>
      <c r="C1511"/>
      <c r="D1511"/>
      <c r="E1511"/>
      <c r="F1511"/>
      <c r="G1511"/>
      <c r="H1511"/>
      <c r="I1511"/>
      <c r="J1511"/>
      <c r="K1511"/>
      <c r="L1511"/>
      <c r="M1511"/>
      <c r="N1511"/>
      <c r="O1511"/>
      <c r="P1511"/>
      <c r="Q1511"/>
      <c r="R1511"/>
      <c r="S1511"/>
      <c r="T1511"/>
      <c r="U1511"/>
      <c r="V1511"/>
      <c r="W1511"/>
      <c r="X1511"/>
      <c r="Y1511"/>
      <c r="Z1511"/>
      <c r="AA1511"/>
      <c r="AB1511"/>
      <c r="AC1511"/>
      <c r="AD1511"/>
      <c r="AE1511"/>
      <c r="AF1511"/>
      <c r="AG1511"/>
      <c r="AS1511"/>
      <c r="AT1511"/>
      <c r="BP1511"/>
    </row>
    <row r="1512" spans="1:68" s="7" customFormat="1">
      <c r="A1512"/>
      <c r="B1512"/>
      <c r="C1512"/>
      <c r="D1512"/>
      <c r="E1512"/>
      <c r="F1512"/>
      <c r="G1512"/>
      <c r="H1512"/>
      <c r="I1512"/>
      <c r="J1512"/>
      <c r="K1512"/>
      <c r="L1512"/>
      <c r="M1512"/>
      <c r="N1512"/>
      <c r="O1512"/>
      <c r="P1512"/>
      <c r="Q1512"/>
      <c r="R1512"/>
      <c r="S1512"/>
      <c r="T1512"/>
      <c r="U1512"/>
      <c r="V1512"/>
      <c r="W1512"/>
      <c r="X1512"/>
      <c r="Y1512"/>
      <c r="Z1512"/>
      <c r="AA1512"/>
      <c r="AB1512"/>
      <c r="AC1512"/>
      <c r="AD1512"/>
      <c r="AE1512"/>
      <c r="AF1512"/>
      <c r="AG1512"/>
      <c r="AS1512"/>
      <c r="AT1512"/>
      <c r="BP1512"/>
    </row>
    <row r="1513" spans="1:68" s="7" customFormat="1">
      <c r="A1513"/>
      <c r="B1513"/>
      <c r="C1513"/>
      <c r="D1513"/>
      <c r="E1513"/>
      <c r="F1513"/>
      <c r="G1513"/>
      <c r="H1513"/>
      <c r="I1513"/>
      <c r="J1513"/>
      <c r="K1513"/>
      <c r="L1513"/>
      <c r="M1513"/>
      <c r="N1513"/>
      <c r="O1513"/>
      <c r="P1513"/>
      <c r="Q1513"/>
      <c r="R1513"/>
      <c r="S1513"/>
      <c r="T1513"/>
      <c r="U1513"/>
      <c r="V1513"/>
      <c r="W1513"/>
      <c r="X1513"/>
      <c r="Y1513"/>
      <c r="Z1513"/>
      <c r="AA1513"/>
      <c r="AB1513"/>
      <c r="AC1513"/>
      <c r="AD1513"/>
      <c r="AE1513"/>
      <c r="AF1513"/>
      <c r="AG1513"/>
      <c r="AS1513"/>
      <c r="AT1513"/>
      <c r="BP1513"/>
    </row>
    <row r="1514" spans="1:68" s="7" customFormat="1">
      <c r="A1514"/>
      <c r="B1514"/>
      <c r="C1514"/>
      <c r="D1514"/>
      <c r="E1514"/>
      <c r="F1514"/>
      <c r="G1514"/>
      <c r="H1514"/>
      <c r="I1514"/>
      <c r="J1514"/>
      <c r="K1514"/>
      <c r="L1514"/>
      <c r="M1514"/>
      <c r="N1514"/>
      <c r="O1514"/>
      <c r="P1514"/>
      <c r="Q1514"/>
      <c r="R1514"/>
      <c r="S1514"/>
      <c r="T1514"/>
      <c r="U1514"/>
      <c r="V1514"/>
      <c r="W1514"/>
      <c r="X1514"/>
      <c r="Y1514"/>
      <c r="Z1514"/>
      <c r="AA1514"/>
      <c r="AB1514"/>
      <c r="AC1514"/>
      <c r="AD1514"/>
      <c r="AE1514"/>
      <c r="AF1514"/>
      <c r="AG1514"/>
      <c r="AS1514"/>
      <c r="AT1514"/>
      <c r="BP1514"/>
    </row>
    <row r="1515" spans="1:68" s="7" customFormat="1">
      <c r="A1515"/>
      <c r="B1515"/>
      <c r="C1515"/>
      <c r="D1515"/>
      <c r="E1515"/>
      <c r="F1515"/>
      <c r="G1515"/>
      <c r="H1515"/>
      <c r="I1515"/>
      <c r="J1515"/>
      <c r="K1515"/>
      <c r="L1515"/>
      <c r="M1515"/>
      <c r="N1515"/>
      <c r="O1515"/>
      <c r="P1515"/>
      <c r="Q1515"/>
      <c r="R1515"/>
      <c r="S1515"/>
      <c r="T1515"/>
      <c r="U1515"/>
      <c r="V1515"/>
      <c r="W1515"/>
      <c r="X1515"/>
      <c r="Y1515"/>
      <c r="Z1515"/>
      <c r="AA1515"/>
      <c r="AB1515"/>
      <c r="AC1515"/>
      <c r="AD1515"/>
      <c r="AE1515"/>
      <c r="AF1515"/>
      <c r="AG1515"/>
      <c r="AS1515"/>
      <c r="AT1515"/>
      <c r="BP1515"/>
    </row>
    <row r="1516" spans="1:68" s="7" customFormat="1">
      <c r="A1516"/>
      <c r="B1516"/>
      <c r="C1516"/>
      <c r="D1516"/>
      <c r="E1516"/>
      <c r="F1516"/>
      <c r="G1516"/>
      <c r="H1516"/>
      <c r="I1516"/>
      <c r="J1516"/>
      <c r="K1516"/>
      <c r="L1516"/>
      <c r="M1516"/>
      <c r="N1516"/>
      <c r="O1516"/>
      <c r="P1516"/>
      <c r="Q1516"/>
      <c r="R1516"/>
      <c r="S1516"/>
      <c r="T1516"/>
      <c r="U1516"/>
      <c r="V1516"/>
      <c r="W1516"/>
      <c r="X1516"/>
      <c r="Y1516"/>
      <c r="Z1516"/>
      <c r="AA1516"/>
      <c r="AB1516"/>
      <c r="AC1516"/>
      <c r="AD1516"/>
      <c r="AE1516"/>
      <c r="AF1516"/>
      <c r="AG1516"/>
      <c r="AS1516"/>
      <c r="AT1516"/>
      <c r="BP1516"/>
    </row>
    <row r="1517" spans="1:68" s="7" customFormat="1">
      <c r="A1517"/>
      <c r="B1517"/>
      <c r="C1517"/>
      <c r="D1517"/>
      <c r="E1517"/>
      <c r="F1517"/>
      <c r="G1517"/>
      <c r="H1517"/>
      <c r="I1517"/>
      <c r="J1517"/>
      <c r="K1517"/>
      <c r="L1517"/>
      <c r="M1517"/>
      <c r="N1517"/>
      <c r="O1517"/>
      <c r="P1517"/>
      <c r="Q1517"/>
      <c r="R1517"/>
      <c r="S1517"/>
      <c r="T1517"/>
      <c r="U1517"/>
      <c r="V1517"/>
      <c r="W1517"/>
      <c r="X1517"/>
      <c r="Y1517"/>
      <c r="Z1517"/>
      <c r="AA1517"/>
      <c r="AB1517"/>
      <c r="AC1517"/>
      <c r="AD1517"/>
      <c r="AE1517"/>
      <c r="AF1517"/>
      <c r="AG1517"/>
      <c r="AS1517"/>
      <c r="AT1517"/>
      <c r="BP1517"/>
    </row>
    <row r="1518" spans="1:68" s="7" customFormat="1">
      <c r="A1518"/>
      <c r="B1518"/>
      <c r="C1518"/>
      <c r="D1518"/>
      <c r="E1518"/>
      <c r="F1518"/>
      <c r="G1518"/>
      <c r="H1518"/>
      <c r="I1518"/>
      <c r="J1518"/>
      <c r="K1518"/>
      <c r="L1518"/>
      <c r="M1518"/>
      <c r="N1518"/>
      <c r="O1518"/>
      <c r="P1518"/>
      <c r="Q1518"/>
      <c r="R1518"/>
      <c r="S1518"/>
      <c r="T1518"/>
      <c r="U1518"/>
      <c r="V1518"/>
      <c r="W1518"/>
      <c r="X1518"/>
      <c r="Y1518"/>
      <c r="Z1518"/>
      <c r="AA1518"/>
      <c r="AB1518"/>
      <c r="AC1518"/>
      <c r="AD1518"/>
      <c r="AE1518"/>
      <c r="AF1518"/>
      <c r="AG1518"/>
      <c r="AS1518"/>
      <c r="AT1518"/>
      <c r="BP1518"/>
    </row>
    <row r="1519" spans="1:68" s="7" customFormat="1">
      <c r="A1519"/>
      <c r="B1519"/>
      <c r="C1519"/>
      <c r="D1519"/>
      <c r="E1519"/>
      <c r="F1519"/>
      <c r="G1519"/>
      <c r="H1519"/>
      <c r="I1519"/>
      <c r="J1519"/>
      <c r="K1519"/>
      <c r="L1519"/>
      <c r="M1519"/>
      <c r="N1519"/>
      <c r="O1519"/>
      <c r="P1519"/>
      <c r="Q1519"/>
      <c r="R1519"/>
      <c r="S1519"/>
      <c r="T1519"/>
      <c r="U1519"/>
      <c r="V1519"/>
      <c r="W1519"/>
      <c r="X1519"/>
      <c r="Y1519"/>
      <c r="Z1519"/>
      <c r="AA1519"/>
      <c r="AB1519"/>
      <c r="AC1519"/>
      <c r="AD1519"/>
      <c r="AE1519"/>
      <c r="AF1519"/>
      <c r="AG1519"/>
      <c r="AS1519"/>
      <c r="AT1519"/>
      <c r="BP1519"/>
    </row>
    <row r="1520" spans="1:68" s="7" customFormat="1">
      <c r="A1520"/>
      <c r="B1520"/>
      <c r="C1520"/>
      <c r="D1520"/>
      <c r="E1520"/>
      <c r="F1520"/>
      <c r="G1520"/>
      <c r="H1520"/>
      <c r="I1520"/>
      <c r="J1520"/>
      <c r="K1520"/>
      <c r="L1520"/>
      <c r="M1520"/>
      <c r="N1520"/>
      <c r="O1520"/>
      <c r="P1520"/>
      <c r="Q1520"/>
      <c r="R1520"/>
      <c r="S1520"/>
      <c r="T1520"/>
      <c r="U1520"/>
      <c r="V1520"/>
      <c r="W1520"/>
      <c r="X1520"/>
      <c r="Y1520"/>
      <c r="Z1520"/>
      <c r="AA1520"/>
      <c r="AB1520"/>
      <c r="AC1520"/>
      <c r="AD1520"/>
      <c r="AE1520"/>
      <c r="AF1520"/>
      <c r="AG1520"/>
      <c r="AS1520"/>
      <c r="AT1520"/>
      <c r="BP1520"/>
    </row>
    <row r="1521" spans="1:68" s="7" customFormat="1">
      <c r="A1521"/>
      <c r="B1521"/>
      <c r="C1521"/>
      <c r="D1521"/>
      <c r="E1521"/>
      <c r="F1521"/>
      <c r="G1521"/>
      <c r="H1521"/>
      <c r="I1521"/>
      <c r="J1521"/>
      <c r="K1521"/>
      <c r="L1521"/>
      <c r="M1521"/>
      <c r="N1521"/>
      <c r="O1521"/>
      <c r="P1521"/>
      <c r="Q1521"/>
      <c r="R1521"/>
      <c r="S1521"/>
      <c r="T1521"/>
      <c r="U1521"/>
      <c r="V1521"/>
      <c r="W1521"/>
      <c r="X1521"/>
      <c r="Y1521"/>
      <c r="Z1521"/>
      <c r="AA1521"/>
      <c r="AB1521"/>
      <c r="AC1521"/>
      <c r="AD1521"/>
      <c r="AE1521"/>
      <c r="AF1521"/>
      <c r="AG1521"/>
      <c r="AS1521"/>
      <c r="AT1521"/>
      <c r="BP1521"/>
    </row>
    <row r="1522" spans="1:68" s="7" customFormat="1">
      <c r="A1522"/>
      <c r="B1522"/>
      <c r="C1522"/>
      <c r="D1522"/>
      <c r="E1522"/>
      <c r="F1522"/>
      <c r="G1522"/>
      <c r="H1522"/>
      <c r="I1522"/>
      <c r="J1522"/>
      <c r="K1522"/>
      <c r="L1522"/>
      <c r="M1522"/>
      <c r="N1522"/>
      <c r="O1522"/>
      <c r="P1522"/>
      <c r="Q1522"/>
      <c r="R1522"/>
      <c r="S1522"/>
      <c r="T1522"/>
      <c r="U1522"/>
      <c r="V1522"/>
      <c r="W1522"/>
      <c r="X1522"/>
      <c r="Y1522"/>
      <c r="Z1522"/>
      <c r="AA1522"/>
      <c r="AB1522"/>
      <c r="AC1522"/>
      <c r="AD1522"/>
      <c r="AE1522"/>
      <c r="AF1522"/>
      <c r="AG1522"/>
      <c r="AS1522"/>
      <c r="AT1522"/>
      <c r="BP1522"/>
    </row>
    <row r="1523" spans="1:68" s="7" customFormat="1">
      <c r="A1523"/>
      <c r="B1523"/>
      <c r="C1523"/>
      <c r="D1523"/>
      <c r="E1523"/>
      <c r="F1523"/>
      <c r="G1523"/>
      <c r="H1523"/>
      <c r="I1523"/>
      <c r="J1523"/>
      <c r="K1523"/>
      <c r="L1523"/>
      <c r="M1523"/>
      <c r="N1523"/>
      <c r="O1523"/>
      <c r="P1523"/>
      <c r="Q1523"/>
      <c r="R1523"/>
      <c r="S1523"/>
      <c r="T1523"/>
      <c r="U1523"/>
      <c r="V1523"/>
      <c r="W1523"/>
      <c r="X1523"/>
      <c r="Y1523"/>
      <c r="Z1523"/>
      <c r="AA1523"/>
      <c r="AB1523"/>
      <c r="AC1523"/>
      <c r="AD1523"/>
      <c r="AE1523"/>
      <c r="AF1523"/>
      <c r="AG1523"/>
      <c r="AS1523"/>
      <c r="AT1523"/>
      <c r="BP1523"/>
    </row>
    <row r="1524" spans="1:68" s="7" customFormat="1">
      <c r="A1524"/>
      <c r="B1524"/>
      <c r="C1524"/>
      <c r="D1524"/>
      <c r="E1524"/>
      <c r="F1524"/>
      <c r="G1524"/>
      <c r="H1524"/>
      <c r="I1524"/>
      <c r="J1524"/>
      <c r="K1524"/>
      <c r="L1524"/>
      <c r="M1524"/>
      <c r="N1524"/>
      <c r="O1524"/>
      <c r="P1524"/>
      <c r="Q1524"/>
      <c r="R1524"/>
      <c r="S1524"/>
      <c r="T1524"/>
      <c r="U1524"/>
      <c r="V1524"/>
      <c r="W1524"/>
      <c r="X1524"/>
      <c r="Y1524"/>
      <c r="Z1524"/>
      <c r="AA1524"/>
      <c r="AB1524"/>
      <c r="AC1524"/>
      <c r="AD1524"/>
      <c r="AE1524"/>
      <c r="AF1524"/>
      <c r="AG1524"/>
      <c r="AS1524"/>
      <c r="AT1524"/>
      <c r="BP1524"/>
    </row>
    <row r="1525" spans="1:68" s="7" customFormat="1">
      <c r="A1525"/>
      <c r="B1525"/>
      <c r="C1525"/>
      <c r="D1525"/>
      <c r="E1525"/>
      <c r="F1525"/>
      <c r="G1525"/>
      <c r="H1525"/>
      <c r="I1525"/>
      <c r="J1525"/>
      <c r="K1525"/>
      <c r="L1525"/>
      <c r="M1525"/>
      <c r="N1525"/>
      <c r="O1525"/>
      <c r="P1525"/>
      <c r="Q1525"/>
      <c r="R1525"/>
      <c r="S1525"/>
      <c r="T1525"/>
      <c r="U1525"/>
      <c r="V1525"/>
      <c r="W1525"/>
      <c r="X1525"/>
      <c r="Y1525"/>
      <c r="Z1525"/>
      <c r="AA1525"/>
      <c r="AB1525"/>
      <c r="AC1525"/>
      <c r="AD1525"/>
      <c r="AE1525"/>
      <c r="AF1525"/>
      <c r="AG1525"/>
      <c r="AS1525"/>
      <c r="AT1525"/>
      <c r="BP1525"/>
    </row>
    <row r="1526" spans="1:68" s="7" customFormat="1">
      <c r="A1526"/>
      <c r="B1526"/>
      <c r="C1526"/>
      <c r="D1526"/>
      <c r="E1526"/>
      <c r="F1526"/>
      <c r="G1526"/>
      <c r="H1526"/>
      <c r="I1526"/>
      <c r="J1526"/>
      <c r="K1526"/>
      <c r="L1526"/>
      <c r="M1526"/>
      <c r="N1526"/>
      <c r="O1526"/>
      <c r="P1526"/>
      <c r="Q1526"/>
      <c r="R1526"/>
      <c r="S1526"/>
      <c r="T1526"/>
      <c r="U1526"/>
      <c r="V1526"/>
      <c r="W1526"/>
      <c r="X1526"/>
      <c r="Y1526"/>
      <c r="Z1526"/>
      <c r="AA1526"/>
      <c r="AB1526"/>
      <c r="AC1526"/>
      <c r="AD1526"/>
      <c r="AE1526"/>
      <c r="AF1526"/>
      <c r="AG1526"/>
      <c r="AS1526"/>
      <c r="AT1526"/>
      <c r="BP1526"/>
    </row>
    <row r="1527" spans="1:68" s="7" customFormat="1">
      <c r="A1527"/>
      <c r="B1527"/>
      <c r="C1527"/>
      <c r="D1527"/>
      <c r="E1527"/>
      <c r="F1527"/>
      <c r="G1527"/>
      <c r="H1527"/>
      <c r="I1527"/>
      <c r="J1527"/>
      <c r="K1527"/>
      <c r="L1527"/>
      <c r="M1527"/>
      <c r="N1527"/>
      <c r="O1527"/>
      <c r="P1527"/>
      <c r="Q1527"/>
      <c r="R1527"/>
      <c r="S1527"/>
      <c r="T1527"/>
      <c r="U1527"/>
      <c r="V1527"/>
      <c r="W1527"/>
      <c r="X1527"/>
      <c r="Y1527"/>
      <c r="Z1527"/>
      <c r="AA1527"/>
      <c r="AB1527"/>
      <c r="AC1527"/>
      <c r="AD1527"/>
      <c r="AE1527"/>
      <c r="AF1527"/>
      <c r="AG1527"/>
      <c r="AS1527"/>
      <c r="AT1527"/>
      <c r="BP1527"/>
    </row>
    <row r="1528" spans="1:68" s="7" customFormat="1">
      <c r="A1528"/>
      <c r="B1528"/>
      <c r="C1528"/>
      <c r="D1528"/>
      <c r="E1528"/>
      <c r="F1528"/>
      <c r="G1528"/>
      <c r="H1528"/>
      <c r="I1528"/>
      <c r="J1528"/>
      <c r="K1528"/>
      <c r="L1528"/>
      <c r="M1528"/>
      <c r="N1528"/>
      <c r="O1528"/>
      <c r="P1528"/>
      <c r="Q1528"/>
      <c r="R1528"/>
      <c r="S1528"/>
      <c r="T1528"/>
      <c r="U1528"/>
      <c r="V1528"/>
      <c r="W1528"/>
      <c r="X1528"/>
      <c r="Y1528"/>
      <c r="Z1528"/>
      <c r="AA1528"/>
      <c r="AB1528"/>
      <c r="AC1528"/>
      <c r="AD1528"/>
      <c r="AE1528"/>
      <c r="AF1528"/>
      <c r="AG1528"/>
      <c r="AS1528"/>
      <c r="AT1528"/>
      <c r="BP1528"/>
    </row>
    <row r="1529" spans="1:68" s="7" customFormat="1">
      <c r="A1529"/>
      <c r="B1529"/>
      <c r="C1529"/>
      <c r="D1529"/>
      <c r="E1529"/>
      <c r="F1529"/>
      <c r="G1529"/>
      <c r="H1529"/>
      <c r="I1529"/>
      <c r="J1529"/>
      <c r="K1529"/>
      <c r="L1529"/>
      <c r="M1529"/>
      <c r="N1529"/>
      <c r="O1529"/>
      <c r="P1529"/>
      <c r="Q1529"/>
      <c r="R1529"/>
      <c r="S1529"/>
      <c r="T1529"/>
      <c r="U1529"/>
      <c r="V1529"/>
      <c r="W1529"/>
      <c r="X1529"/>
      <c r="Y1529"/>
      <c r="Z1529"/>
      <c r="AA1529"/>
      <c r="AB1529"/>
      <c r="AC1529"/>
      <c r="AD1529"/>
      <c r="AE1529"/>
      <c r="AF1529"/>
      <c r="AG1529"/>
      <c r="AS1529"/>
      <c r="AT1529"/>
      <c r="BP1529"/>
    </row>
    <row r="1530" spans="1:68" s="7" customFormat="1">
      <c r="A1530"/>
      <c r="B1530"/>
      <c r="C1530"/>
      <c r="D1530"/>
      <c r="E1530"/>
      <c r="F1530"/>
      <c r="G1530"/>
      <c r="H1530"/>
      <c r="I1530"/>
      <c r="J1530"/>
      <c r="K1530"/>
      <c r="L1530"/>
      <c r="M1530"/>
      <c r="N1530"/>
      <c r="O1530"/>
      <c r="P1530"/>
      <c r="Q1530"/>
      <c r="R1530"/>
      <c r="S1530"/>
      <c r="T1530"/>
      <c r="U1530"/>
      <c r="V1530"/>
      <c r="W1530"/>
      <c r="X1530"/>
      <c r="Y1530"/>
      <c r="Z1530"/>
      <c r="AA1530"/>
      <c r="AB1530"/>
      <c r="AC1530"/>
      <c r="AD1530"/>
      <c r="AE1530"/>
      <c r="AF1530"/>
      <c r="AG1530"/>
      <c r="AS1530"/>
      <c r="AT1530"/>
      <c r="BP1530"/>
    </row>
    <row r="1531" spans="1:68" s="7" customFormat="1">
      <c r="A1531"/>
      <c r="B1531"/>
      <c r="C1531"/>
      <c r="D1531"/>
      <c r="E1531"/>
      <c r="F1531"/>
      <c r="G1531"/>
      <c r="H1531"/>
      <c r="I1531"/>
      <c r="J1531"/>
      <c r="K1531"/>
      <c r="L1531"/>
      <c r="M1531"/>
      <c r="N1531"/>
      <c r="O1531"/>
      <c r="P1531"/>
      <c r="Q1531"/>
      <c r="R1531"/>
      <c r="S1531"/>
      <c r="T1531"/>
      <c r="U1531"/>
      <c r="V1531"/>
      <c r="W1531"/>
      <c r="X1531"/>
      <c r="Y1531"/>
      <c r="Z1531"/>
      <c r="AA1531"/>
      <c r="AB1531"/>
      <c r="AC1531"/>
      <c r="AD1531"/>
      <c r="AE1531"/>
      <c r="AF1531"/>
      <c r="AG1531"/>
      <c r="AS1531"/>
      <c r="AT1531"/>
      <c r="BP1531"/>
    </row>
    <row r="1532" spans="1:68" s="7" customFormat="1">
      <c r="A1532"/>
      <c r="B1532"/>
      <c r="C1532"/>
      <c r="D1532"/>
      <c r="E1532"/>
      <c r="F1532"/>
      <c r="G1532"/>
      <c r="H1532"/>
      <c r="I1532"/>
      <c r="J1532"/>
      <c r="K1532"/>
      <c r="L1532"/>
      <c r="M1532"/>
      <c r="N1532"/>
      <c r="O1532"/>
      <c r="P1532"/>
      <c r="Q1532"/>
      <c r="R1532"/>
      <c r="S1532"/>
      <c r="T1532"/>
      <c r="U1532"/>
      <c r="V1532"/>
      <c r="W1532"/>
      <c r="X1532"/>
      <c r="Y1532"/>
      <c r="Z1532"/>
      <c r="AA1532"/>
      <c r="AB1532"/>
      <c r="AC1532"/>
      <c r="AD1532"/>
      <c r="AE1532"/>
      <c r="AF1532"/>
      <c r="AG1532"/>
      <c r="AS1532"/>
      <c r="AT1532"/>
      <c r="BP1532"/>
    </row>
    <row r="1533" spans="1:68" s="7" customFormat="1">
      <c r="A1533"/>
      <c r="B1533"/>
      <c r="C1533"/>
      <c r="D1533"/>
      <c r="E1533"/>
      <c r="F1533"/>
      <c r="G1533"/>
      <c r="H1533"/>
      <c r="I1533"/>
      <c r="J1533"/>
      <c r="K1533"/>
      <c r="L1533"/>
      <c r="M1533"/>
      <c r="N1533"/>
      <c r="O1533"/>
      <c r="P1533"/>
      <c r="Q1533"/>
      <c r="R1533"/>
      <c r="S1533"/>
      <c r="T1533"/>
      <c r="U1533"/>
      <c r="V1533"/>
      <c r="W1533"/>
      <c r="X1533"/>
      <c r="Y1533"/>
      <c r="Z1533"/>
      <c r="AA1533"/>
      <c r="AB1533"/>
      <c r="AC1533"/>
      <c r="AD1533"/>
      <c r="AE1533"/>
      <c r="AF1533"/>
      <c r="AG1533"/>
      <c r="AS1533"/>
      <c r="AT1533"/>
      <c r="BP1533"/>
    </row>
    <row r="1534" spans="1:68" s="7" customFormat="1">
      <c r="A1534"/>
      <c r="B1534"/>
      <c r="C1534"/>
      <c r="D1534"/>
      <c r="E1534"/>
      <c r="F1534"/>
      <c r="G1534"/>
      <c r="H1534"/>
      <c r="I1534"/>
      <c r="J1534"/>
      <c r="K1534"/>
      <c r="L1534"/>
      <c r="M1534"/>
      <c r="N1534"/>
      <c r="O1534"/>
      <c r="P1534"/>
      <c r="Q1534"/>
      <c r="R1534"/>
      <c r="S1534"/>
      <c r="T1534"/>
      <c r="U1534"/>
      <c r="V1534"/>
      <c r="W1534"/>
      <c r="X1534"/>
      <c r="Y1534"/>
      <c r="Z1534"/>
      <c r="AA1534"/>
      <c r="AB1534"/>
      <c r="AC1534"/>
      <c r="AD1534"/>
      <c r="AE1534"/>
      <c r="AF1534"/>
      <c r="AG1534"/>
      <c r="AS1534"/>
      <c r="AT1534"/>
      <c r="BP1534"/>
    </row>
    <row r="1535" spans="1:68" s="7" customFormat="1">
      <c r="A1535"/>
      <c r="B1535"/>
      <c r="C1535"/>
      <c r="D1535"/>
      <c r="E1535"/>
      <c r="F1535"/>
      <c r="G1535"/>
      <c r="H1535"/>
      <c r="I1535"/>
      <c r="J1535"/>
      <c r="K1535"/>
      <c r="L1535"/>
      <c r="M1535"/>
      <c r="N1535"/>
      <c r="O1535"/>
      <c r="P1535"/>
      <c r="Q1535"/>
      <c r="R1535"/>
      <c r="S1535"/>
      <c r="T1535"/>
      <c r="U1535"/>
      <c r="V1535"/>
      <c r="W1535"/>
      <c r="X1535"/>
      <c r="Y1535"/>
      <c r="Z1535"/>
      <c r="AA1535"/>
      <c r="AB1535"/>
      <c r="AC1535"/>
      <c r="AD1535"/>
      <c r="AE1535"/>
      <c r="AF1535"/>
      <c r="AG1535"/>
      <c r="AS1535"/>
      <c r="AT1535"/>
      <c r="BP1535"/>
    </row>
    <row r="1536" spans="1:68" s="7" customFormat="1">
      <c r="A1536"/>
      <c r="B1536"/>
      <c r="C1536"/>
      <c r="D1536"/>
      <c r="E1536"/>
      <c r="F1536"/>
      <c r="G1536"/>
      <c r="H1536"/>
      <c r="I1536"/>
      <c r="J1536"/>
      <c r="K1536"/>
      <c r="L1536"/>
      <c r="M1536"/>
      <c r="N1536"/>
      <c r="O1536"/>
      <c r="P1536"/>
      <c r="Q1536"/>
      <c r="R1536"/>
      <c r="S1536"/>
      <c r="T1536"/>
      <c r="U1536"/>
      <c r="V1536"/>
      <c r="W1536"/>
      <c r="X1536"/>
      <c r="Y1536"/>
      <c r="Z1536"/>
      <c r="AA1536"/>
      <c r="AB1536"/>
      <c r="AC1536"/>
      <c r="AD1536"/>
      <c r="AE1536"/>
      <c r="AF1536"/>
      <c r="AG1536"/>
      <c r="AS1536"/>
      <c r="AT1536"/>
      <c r="BP1536"/>
    </row>
    <row r="1537" spans="1:68" s="7" customFormat="1">
      <c r="A1537"/>
      <c r="B1537"/>
      <c r="C1537"/>
      <c r="D1537"/>
      <c r="E1537"/>
      <c r="F1537"/>
      <c r="G1537"/>
      <c r="H1537"/>
      <c r="I1537"/>
      <c r="J1537"/>
      <c r="K1537"/>
      <c r="L1537"/>
      <c r="M1537"/>
      <c r="N1537"/>
      <c r="O1537"/>
      <c r="P1537"/>
      <c r="Q1537"/>
      <c r="R1537"/>
      <c r="S1537"/>
      <c r="T1537"/>
      <c r="U1537"/>
      <c r="V1537"/>
      <c r="W1537"/>
      <c r="X1537"/>
      <c r="Y1537"/>
      <c r="Z1537"/>
      <c r="AA1537"/>
      <c r="AB1537"/>
      <c r="AC1537"/>
      <c r="AD1537"/>
      <c r="AE1537"/>
      <c r="AF1537"/>
      <c r="AG1537"/>
      <c r="AS1537"/>
      <c r="AT1537"/>
      <c r="BP1537"/>
    </row>
    <row r="1538" spans="1:68" s="7" customFormat="1">
      <c r="A1538"/>
      <c r="B1538"/>
      <c r="C1538"/>
      <c r="D1538"/>
      <c r="E1538"/>
      <c r="F1538"/>
      <c r="G1538"/>
      <c r="H1538"/>
      <c r="I1538"/>
      <c r="J1538"/>
      <c r="K1538"/>
      <c r="L1538"/>
      <c r="M1538"/>
      <c r="N1538"/>
      <c r="O1538"/>
      <c r="P1538"/>
      <c r="Q1538"/>
      <c r="R1538"/>
      <c r="S1538"/>
      <c r="T1538"/>
      <c r="U1538"/>
      <c r="V1538"/>
      <c r="W1538"/>
      <c r="X1538"/>
      <c r="Y1538"/>
      <c r="Z1538"/>
      <c r="AA1538"/>
      <c r="AB1538"/>
      <c r="AC1538"/>
      <c r="AD1538"/>
      <c r="AE1538"/>
      <c r="AF1538"/>
      <c r="AG1538"/>
      <c r="AS1538"/>
      <c r="AT1538"/>
      <c r="BP1538"/>
    </row>
    <row r="1539" spans="1:68" s="7" customFormat="1">
      <c r="A1539"/>
      <c r="B1539"/>
      <c r="C1539"/>
      <c r="D1539"/>
      <c r="E1539"/>
      <c r="F1539"/>
      <c r="G1539"/>
      <c r="H1539"/>
      <c r="I1539"/>
      <c r="J1539"/>
      <c r="K1539"/>
      <c r="L1539"/>
      <c r="M1539"/>
      <c r="N1539"/>
      <c r="O1539"/>
      <c r="P1539"/>
      <c r="Q1539"/>
      <c r="R1539"/>
      <c r="S1539"/>
      <c r="T1539"/>
      <c r="U1539"/>
      <c r="V1539"/>
      <c r="W1539"/>
      <c r="X1539"/>
      <c r="Y1539"/>
      <c r="Z1539"/>
      <c r="AA1539"/>
      <c r="AB1539"/>
      <c r="AC1539"/>
      <c r="AD1539"/>
      <c r="AE1539"/>
      <c r="AF1539"/>
      <c r="AG1539"/>
      <c r="AS1539"/>
      <c r="AT1539"/>
      <c r="BP1539"/>
    </row>
    <row r="1540" spans="1:68" s="7" customFormat="1">
      <c r="A1540"/>
      <c r="B1540"/>
      <c r="C1540"/>
      <c r="D1540"/>
      <c r="E1540"/>
      <c r="F1540"/>
      <c r="G1540"/>
      <c r="H1540"/>
      <c r="I1540"/>
      <c r="J1540"/>
      <c r="K1540"/>
      <c r="L1540"/>
      <c r="M1540"/>
      <c r="N1540"/>
      <c r="O1540"/>
      <c r="P1540"/>
      <c r="Q1540"/>
      <c r="R1540"/>
      <c r="S1540"/>
      <c r="T1540"/>
      <c r="U1540"/>
      <c r="V1540"/>
      <c r="W1540"/>
      <c r="X1540"/>
      <c r="Y1540"/>
      <c r="Z1540"/>
      <c r="AA1540"/>
      <c r="AB1540"/>
      <c r="AC1540"/>
      <c r="AD1540"/>
      <c r="AE1540"/>
      <c r="AF1540"/>
      <c r="AG1540"/>
      <c r="AS1540"/>
      <c r="AT1540"/>
      <c r="BP1540"/>
    </row>
    <row r="1541" spans="1:68" s="7" customFormat="1">
      <c r="A1541"/>
      <c r="B1541"/>
      <c r="C1541"/>
      <c r="D1541"/>
      <c r="E1541"/>
      <c r="F1541"/>
      <c r="G1541"/>
      <c r="H1541"/>
      <c r="I1541"/>
      <c r="J1541"/>
      <c r="K1541"/>
      <c r="L1541"/>
      <c r="M1541"/>
      <c r="N1541"/>
      <c r="O1541"/>
      <c r="P1541"/>
      <c r="Q1541"/>
      <c r="R1541"/>
      <c r="S1541"/>
      <c r="T1541"/>
      <c r="U1541"/>
      <c r="V1541"/>
      <c r="W1541"/>
      <c r="X1541"/>
      <c r="Y1541"/>
      <c r="Z1541"/>
      <c r="AA1541"/>
      <c r="AB1541"/>
      <c r="AC1541"/>
      <c r="AD1541"/>
      <c r="AE1541"/>
      <c r="AF1541"/>
      <c r="AG1541"/>
      <c r="AS1541"/>
      <c r="AT1541"/>
      <c r="BP1541"/>
    </row>
    <row r="1542" spans="1:68" s="7" customFormat="1">
      <c r="A1542"/>
      <c r="B1542"/>
      <c r="C1542"/>
      <c r="D1542"/>
      <c r="E1542"/>
      <c r="F1542"/>
      <c r="G1542"/>
      <c r="H1542"/>
      <c r="I1542"/>
      <c r="J1542"/>
      <c r="K1542"/>
      <c r="L1542"/>
      <c r="M1542"/>
      <c r="N1542"/>
      <c r="O1542"/>
      <c r="P1542"/>
      <c r="Q1542"/>
      <c r="R1542"/>
      <c r="S1542"/>
      <c r="T1542"/>
      <c r="U1542"/>
      <c r="V1542"/>
      <c r="W1542"/>
      <c r="X1542"/>
      <c r="Y1542"/>
      <c r="Z1542"/>
      <c r="AA1542"/>
      <c r="AB1542"/>
      <c r="AC1542"/>
      <c r="AD1542"/>
      <c r="AE1542"/>
      <c r="AF1542"/>
      <c r="AG1542"/>
      <c r="AS1542"/>
      <c r="AT1542"/>
      <c r="BP1542"/>
    </row>
    <row r="1543" spans="1:68" s="7" customFormat="1">
      <c r="A1543"/>
      <c r="B1543"/>
      <c r="C1543"/>
      <c r="D1543"/>
      <c r="E1543"/>
      <c r="F1543"/>
      <c r="G1543"/>
      <c r="H1543"/>
      <c r="I1543"/>
      <c r="J1543"/>
      <c r="K1543"/>
      <c r="L1543"/>
      <c r="M1543"/>
      <c r="N1543"/>
      <c r="O1543"/>
      <c r="P1543"/>
      <c r="Q1543"/>
      <c r="R1543"/>
      <c r="S1543"/>
      <c r="T1543"/>
      <c r="U1543"/>
      <c r="V1543"/>
      <c r="W1543"/>
      <c r="X1543"/>
      <c r="Y1543"/>
      <c r="Z1543"/>
      <c r="AA1543"/>
      <c r="AB1543"/>
      <c r="AC1543"/>
      <c r="AD1543"/>
      <c r="AE1543"/>
      <c r="AF1543"/>
      <c r="AG1543"/>
      <c r="AS1543"/>
      <c r="AT1543"/>
      <c r="BP1543"/>
    </row>
    <row r="1544" spans="1:68" s="7" customFormat="1">
      <c r="A1544"/>
      <c r="B1544"/>
      <c r="C1544"/>
      <c r="D1544"/>
      <c r="E1544"/>
      <c r="F1544"/>
      <c r="G1544"/>
      <c r="H1544"/>
      <c r="I1544"/>
      <c r="J1544"/>
      <c r="K1544"/>
      <c r="L1544"/>
      <c r="M1544"/>
      <c r="N1544"/>
      <c r="O1544"/>
      <c r="P1544"/>
      <c r="Q1544"/>
      <c r="R1544"/>
      <c r="S1544"/>
      <c r="T1544"/>
      <c r="U1544"/>
      <c r="V1544"/>
      <c r="W1544"/>
      <c r="X1544"/>
      <c r="Y1544"/>
      <c r="Z1544"/>
      <c r="AA1544"/>
      <c r="AB1544"/>
      <c r="AC1544"/>
      <c r="AD1544"/>
      <c r="AE1544"/>
      <c r="AF1544"/>
      <c r="AG1544"/>
      <c r="AS1544"/>
      <c r="AT1544"/>
      <c r="BP1544"/>
    </row>
    <row r="1545" spans="1:68" s="7" customFormat="1">
      <c r="A1545"/>
      <c r="B1545"/>
      <c r="C1545"/>
      <c r="D1545"/>
      <c r="E1545"/>
      <c r="F1545"/>
      <c r="G1545"/>
      <c r="H1545"/>
      <c r="I1545"/>
      <c r="J1545"/>
      <c r="K1545"/>
      <c r="L1545"/>
      <c r="M1545"/>
      <c r="N1545"/>
      <c r="O1545"/>
      <c r="P1545"/>
      <c r="Q1545"/>
      <c r="R1545"/>
      <c r="S1545"/>
      <c r="T1545"/>
      <c r="U1545"/>
      <c r="V1545"/>
      <c r="W1545"/>
      <c r="X1545"/>
      <c r="Y1545"/>
      <c r="Z1545"/>
      <c r="AA1545"/>
      <c r="AB1545"/>
      <c r="AC1545"/>
      <c r="AD1545"/>
      <c r="AE1545"/>
      <c r="AF1545"/>
      <c r="AG1545"/>
      <c r="AS1545"/>
      <c r="AT1545"/>
      <c r="BP1545"/>
    </row>
    <row r="1546" spans="1:68" s="7" customFormat="1">
      <c r="A1546"/>
      <c r="B1546"/>
      <c r="C1546"/>
      <c r="D1546"/>
      <c r="E1546"/>
      <c r="F1546"/>
      <c r="G1546"/>
      <c r="H1546"/>
      <c r="I1546"/>
      <c r="J1546"/>
      <c r="K1546"/>
      <c r="L1546"/>
      <c r="M1546"/>
      <c r="N1546"/>
      <c r="O1546"/>
      <c r="P1546"/>
      <c r="Q1546"/>
      <c r="R1546"/>
      <c r="S1546"/>
      <c r="T1546"/>
      <c r="U1546"/>
      <c r="V1546"/>
      <c r="W1546"/>
      <c r="X1546"/>
      <c r="Y1546"/>
      <c r="Z1546"/>
      <c r="AA1546"/>
      <c r="AB1546"/>
      <c r="AC1546"/>
      <c r="AD1546"/>
      <c r="AE1546"/>
      <c r="AF1546"/>
      <c r="AG1546"/>
      <c r="AS1546"/>
      <c r="AT1546"/>
      <c r="BP1546"/>
    </row>
    <row r="1547" spans="1:68" s="7" customFormat="1">
      <c r="A1547"/>
      <c r="B1547"/>
      <c r="C1547"/>
      <c r="D1547"/>
      <c r="E1547"/>
      <c r="F1547"/>
      <c r="G1547"/>
      <c r="H1547"/>
      <c r="I1547"/>
      <c r="J1547"/>
      <c r="K1547"/>
      <c r="L1547"/>
      <c r="M1547"/>
      <c r="N1547"/>
      <c r="O1547"/>
      <c r="P1547"/>
      <c r="Q1547"/>
      <c r="R1547"/>
      <c r="S1547"/>
      <c r="T1547"/>
      <c r="U1547"/>
      <c r="V1547"/>
      <c r="W1547"/>
      <c r="X1547"/>
      <c r="Y1547"/>
      <c r="Z1547"/>
      <c r="AA1547"/>
      <c r="AB1547"/>
      <c r="AC1547"/>
      <c r="AD1547"/>
      <c r="AE1547"/>
      <c r="AF1547"/>
      <c r="AG1547"/>
      <c r="AS1547"/>
      <c r="AT1547"/>
      <c r="BP1547"/>
    </row>
    <row r="1548" spans="1:68" s="7" customFormat="1">
      <c r="A1548"/>
      <c r="B1548"/>
      <c r="C1548"/>
      <c r="D1548"/>
      <c r="E1548"/>
      <c r="F1548"/>
      <c r="G1548"/>
      <c r="H1548"/>
      <c r="I1548"/>
      <c r="J1548"/>
      <c r="K1548"/>
      <c r="L1548"/>
      <c r="M1548"/>
      <c r="N1548"/>
      <c r="O1548"/>
      <c r="P1548"/>
      <c r="Q1548"/>
      <c r="R1548"/>
      <c r="S1548"/>
      <c r="T1548"/>
      <c r="U1548"/>
      <c r="V1548"/>
      <c r="W1548"/>
      <c r="X1548"/>
      <c r="Y1548"/>
      <c r="Z1548"/>
      <c r="AA1548"/>
      <c r="AB1548"/>
      <c r="AC1548"/>
      <c r="AD1548"/>
      <c r="AE1548"/>
      <c r="AF1548"/>
      <c r="AG1548"/>
      <c r="AS1548"/>
      <c r="AT1548"/>
      <c r="BP1548"/>
    </row>
    <row r="1549" spans="1:68" s="7" customFormat="1">
      <c r="A1549"/>
      <c r="B1549"/>
      <c r="C1549"/>
      <c r="D1549"/>
      <c r="E1549"/>
      <c r="F1549"/>
      <c r="G1549"/>
      <c r="H1549"/>
      <c r="I1549"/>
      <c r="J1549"/>
      <c r="K1549"/>
      <c r="L1549"/>
      <c r="M1549"/>
      <c r="N1549"/>
      <c r="O1549"/>
      <c r="P1549"/>
      <c r="Q1549"/>
      <c r="R1549"/>
      <c r="S1549"/>
      <c r="T1549"/>
      <c r="U1549"/>
      <c r="V1549"/>
      <c r="W1549"/>
      <c r="X1549"/>
      <c r="Y1549"/>
      <c r="Z1549"/>
      <c r="AA1549"/>
      <c r="AB1549"/>
      <c r="AC1549"/>
      <c r="AD1549"/>
      <c r="AE1549"/>
      <c r="AF1549"/>
      <c r="AG1549"/>
      <c r="AS1549"/>
      <c r="AT1549"/>
      <c r="BP1549"/>
    </row>
    <row r="1550" spans="1:68" s="7" customFormat="1">
      <c r="A1550"/>
      <c r="B1550"/>
      <c r="C1550"/>
      <c r="D1550"/>
      <c r="E1550"/>
      <c r="F1550"/>
      <c r="G1550"/>
      <c r="H1550"/>
      <c r="I1550"/>
      <c r="J1550"/>
      <c r="K1550"/>
      <c r="L1550"/>
      <c r="M1550"/>
      <c r="N1550"/>
      <c r="O1550"/>
      <c r="P1550"/>
      <c r="Q1550"/>
      <c r="R1550"/>
      <c r="S1550"/>
      <c r="T1550"/>
      <c r="U1550"/>
      <c r="V1550"/>
      <c r="W1550"/>
      <c r="X1550"/>
      <c r="Y1550"/>
      <c r="Z1550"/>
      <c r="AA1550"/>
      <c r="AB1550"/>
      <c r="AC1550"/>
      <c r="AD1550"/>
      <c r="AE1550"/>
      <c r="AF1550"/>
      <c r="AG1550"/>
      <c r="AS1550"/>
      <c r="AT1550"/>
      <c r="BP1550"/>
    </row>
    <row r="1551" spans="1:68" s="7" customFormat="1">
      <c r="A1551"/>
      <c r="B1551"/>
      <c r="C1551"/>
      <c r="D1551"/>
      <c r="E1551"/>
      <c r="F1551"/>
      <c r="G1551"/>
      <c r="H1551"/>
      <c r="I1551"/>
      <c r="J1551"/>
      <c r="K1551"/>
      <c r="L1551"/>
      <c r="M1551"/>
      <c r="N1551"/>
      <c r="O1551"/>
      <c r="P1551"/>
      <c r="Q1551"/>
      <c r="R1551"/>
      <c r="S1551"/>
      <c r="T1551"/>
      <c r="U1551"/>
      <c r="V1551"/>
      <c r="W1551"/>
      <c r="X1551"/>
      <c r="Y1551"/>
      <c r="Z1551"/>
      <c r="AA1551"/>
      <c r="AB1551"/>
      <c r="AC1551"/>
      <c r="AD1551"/>
      <c r="AE1551"/>
      <c r="AF1551"/>
      <c r="AG1551"/>
      <c r="AS1551"/>
      <c r="AT1551"/>
      <c r="BP1551"/>
    </row>
    <row r="1552" spans="1:68" s="7" customFormat="1">
      <c r="A1552"/>
      <c r="B1552"/>
      <c r="C1552"/>
      <c r="D1552"/>
      <c r="E1552"/>
      <c r="F1552"/>
      <c r="G1552"/>
      <c r="H1552"/>
      <c r="I1552"/>
      <c r="J1552"/>
      <c r="K1552"/>
      <c r="L1552"/>
      <c r="M1552"/>
      <c r="N1552"/>
      <c r="O1552"/>
      <c r="P1552"/>
      <c r="Q1552"/>
      <c r="R1552"/>
      <c r="S1552"/>
      <c r="T1552"/>
      <c r="U1552"/>
      <c r="V1552"/>
      <c r="W1552"/>
      <c r="X1552"/>
      <c r="Y1552"/>
      <c r="Z1552"/>
      <c r="AA1552"/>
      <c r="AB1552"/>
      <c r="AC1552"/>
      <c r="AD1552"/>
      <c r="AE1552"/>
      <c r="AF1552"/>
      <c r="AG1552"/>
      <c r="AS1552"/>
      <c r="AT1552"/>
      <c r="BP1552"/>
    </row>
    <row r="1553" spans="1:68" s="7" customFormat="1">
      <c r="A1553"/>
      <c r="B1553"/>
      <c r="C1553"/>
      <c r="D1553"/>
      <c r="E1553"/>
      <c r="F1553"/>
      <c r="G1553"/>
      <c r="H1553"/>
      <c r="I1553"/>
      <c r="J1553"/>
      <c r="K1553"/>
      <c r="L1553"/>
      <c r="M1553"/>
      <c r="N1553"/>
      <c r="O1553"/>
      <c r="P1553"/>
      <c r="Q1553"/>
      <c r="R1553"/>
      <c r="S1553"/>
      <c r="T1553"/>
      <c r="U1553"/>
      <c r="V1553"/>
      <c r="W1553"/>
      <c r="X1553"/>
      <c r="Y1553"/>
      <c r="Z1553"/>
      <c r="AA1553"/>
      <c r="AB1553"/>
      <c r="AC1553"/>
      <c r="AD1553"/>
      <c r="AE1553"/>
      <c r="AF1553"/>
      <c r="AG1553"/>
      <c r="AS1553"/>
      <c r="AT1553"/>
      <c r="BP1553"/>
    </row>
    <row r="1554" spans="1:68" s="7" customFormat="1">
      <c r="A1554"/>
      <c r="B1554"/>
      <c r="C1554"/>
      <c r="D1554"/>
      <c r="E1554"/>
      <c r="F1554"/>
      <c r="G1554"/>
      <c r="H1554"/>
      <c r="I1554"/>
      <c r="J1554"/>
      <c r="K1554"/>
      <c r="L1554"/>
      <c r="M1554"/>
      <c r="N1554"/>
      <c r="O1554"/>
      <c r="P1554"/>
      <c r="Q1554"/>
      <c r="R1554"/>
      <c r="S1554"/>
      <c r="T1554"/>
      <c r="U1554"/>
      <c r="V1554"/>
      <c r="W1554"/>
      <c r="X1554"/>
      <c r="Y1554"/>
      <c r="Z1554"/>
      <c r="AA1554"/>
      <c r="AB1554"/>
      <c r="AC1554"/>
      <c r="AD1554"/>
      <c r="AE1554"/>
      <c r="AF1554"/>
      <c r="AG1554"/>
      <c r="AS1554"/>
      <c r="AT1554"/>
      <c r="BP1554"/>
    </row>
    <row r="1555" spans="1:68" s="7" customFormat="1">
      <c r="A1555"/>
      <c r="B1555"/>
      <c r="C1555"/>
      <c r="D1555"/>
      <c r="E1555"/>
      <c r="F1555"/>
      <c r="G1555"/>
      <c r="H1555"/>
      <c r="I1555"/>
      <c r="J1555"/>
      <c r="K1555"/>
      <c r="L1555"/>
      <c r="M1555"/>
      <c r="N1555"/>
      <c r="O1555"/>
      <c r="P1555"/>
      <c r="Q1555"/>
      <c r="R1555"/>
      <c r="S1555"/>
      <c r="T1555"/>
      <c r="U1555"/>
      <c r="V1555"/>
      <c r="W1555"/>
      <c r="X1555"/>
      <c r="Y1555"/>
      <c r="Z1555"/>
      <c r="AA1555"/>
      <c r="AB1555"/>
      <c r="AC1555"/>
      <c r="AD1555"/>
      <c r="AE1555"/>
      <c r="AF1555"/>
      <c r="AG1555"/>
      <c r="AS1555"/>
      <c r="AT1555"/>
      <c r="BP1555"/>
    </row>
    <row r="1556" spans="1:68" s="7" customFormat="1">
      <c r="A1556"/>
      <c r="B1556"/>
      <c r="C1556"/>
      <c r="D1556"/>
      <c r="E1556"/>
      <c r="F1556"/>
      <c r="G1556"/>
      <c r="H1556"/>
      <c r="I1556"/>
      <c r="J1556"/>
      <c r="K1556"/>
      <c r="L1556"/>
      <c r="M1556"/>
      <c r="N1556"/>
      <c r="O1556"/>
      <c r="P1556"/>
      <c r="Q1556"/>
      <c r="R1556"/>
      <c r="S1556"/>
      <c r="T1556"/>
      <c r="U1556"/>
      <c r="V1556"/>
      <c r="W1556"/>
      <c r="X1556"/>
      <c r="Y1556"/>
      <c r="Z1556"/>
      <c r="AA1556"/>
      <c r="AB1556"/>
      <c r="AC1556"/>
      <c r="AD1556"/>
      <c r="AE1556"/>
      <c r="AF1556"/>
      <c r="AG1556"/>
      <c r="AS1556"/>
      <c r="AT1556"/>
      <c r="BP1556"/>
    </row>
    <row r="1557" spans="1:68" s="7" customFormat="1">
      <c r="A1557"/>
      <c r="B1557"/>
      <c r="C1557"/>
      <c r="D1557"/>
      <c r="E1557"/>
      <c r="F1557"/>
      <c r="G1557"/>
      <c r="H1557"/>
      <c r="I1557"/>
      <c r="J1557"/>
      <c r="K1557"/>
      <c r="L1557"/>
      <c r="M1557"/>
      <c r="N1557"/>
      <c r="O1557"/>
      <c r="P1557"/>
      <c r="Q1557"/>
      <c r="R1557"/>
      <c r="S1557"/>
      <c r="T1557"/>
      <c r="U1557"/>
      <c r="V1557"/>
      <c r="W1557"/>
      <c r="X1557"/>
      <c r="Y1557"/>
      <c r="Z1557"/>
      <c r="AA1557"/>
      <c r="AB1557"/>
      <c r="AC1557"/>
      <c r="AD1557"/>
      <c r="AE1557"/>
      <c r="AF1557"/>
      <c r="AG1557"/>
      <c r="AS1557"/>
      <c r="AT1557"/>
      <c r="BP1557"/>
    </row>
    <row r="1558" spans="1:68" s="7" customFormat="1">
      <c r="A1558"/>
      <c r="B1558"/>
      <c r="C1558"/>
      <c r="D1558"/>
      <c r="E1558"/>
      <c r="F1558"/>
      <c r="G1558"/>
      <c r="H1558"/>
      <c r="I1558"/>
      <c r="J1558"/>
      <c r="K1558"/>
      <c r="L1558"/>
      <c r="M1558"/>
      <c r="N1558"/>
      <c r="O1558"/>
      <c r="P1558"/>
      <c r="Q1558"/>
      <c r="R1558"/>
      <c r="S1558"/>
      <c r="T1558"/>
      <c r="U1558"/>
      <c r="V1558"/>
      <c r="W1558"/>
      <c r="X1558"/>
      <c r="Y1558"/>
      <c r="Z1558"/>
      <c r="AA1558"/>
      <c r="AB1558"/>
      <c r="AC1558"/>
      <c r="AD1558"/>
      <c r="AE1558"/>
      <c r="AF1558"/>
      <c r="AG1558"/>
      <c r="AS1558"/>
      <c r="AT1558"/>
      <c r="BP1558"/>
    </row>
    <row r="1559" spans="1:68" s="7" customFormat="1">
      <c r="A1559"/>
      <c r="B1559"/>
      <c r="C1559"/>
      <c r="D1559"/>
      <c r="E1559"/>
      <c r="F1559"/>
      <c r="G1559"/>
      <c r="H1559"/>
      <c r="I1559"/>
      <c r="J1559"/>
      <c r="K1559"/>
      <c r="L1559"/>
      <c r="M1559"/>
      <c r="N1559"/>
      <c r="O1559"/>
      <c r="P1559"/>
      <c r="Q1559"/>
      <c r="R1559"/>
      <c r="S1559"/>
      <c r="T1559"/>
      <c r="U1559"/>
      <c r="V1559"/>
      <c r="W1559"/>
      <c r="X1559"/>
      <c r="Y1559"/>
      <c r="Z1559"/>
      <c r="AA1559"/>
      <c r="AB1559"/>
      <c r="AC1559"/>
      <c r="AD1559"/>
      <c r="AE1559"/>
      <c r="AF1559"/>
      <c r="AG1559"/>
      <c r="AS1559"/>
      <c r="AT1559"/>
      <c r="BP1559"/>
    </row>
    <row r="1560" spans="1:68" s="7" customFormat="1">
      <c r="A1560"/>
      <c r="B1560"/>
      <c r="C1560"/>
      <c r="D1560"/>
      <c r="E1560"/>
      <c r="F1560"/>
      <c r="G1560"/>
      <c r="H1560"/>
      <c r="I1560"/>
      <c r="J1560"/>
      <c r="K1560"/>
      <c r="L1560"/>
      <c r="M1560"/>
      <c r="N1560"/>
      <c r="O1560"/>
      <c r="P1560"/>
      <c r="Q1560"/>
      <c r="R1560"/>
      <c r="S1560"/>
      <c r="T1560"/>
      <c r="U1560"/>
      <c r="V1560"/>
      <c r="W1560"/>
      <c r="X1560"/>
      <c r="Y1560"/>
      <c r="Z1560"/>
      <c r="AA1560"/>
      <c r="AB1560"/>
      <c r="AC1560"/>
      <c r="AD1560"/>
      <c r="AE1560"/>
      <c r="AF1560"/>
      <c r="AG1560"/>
      <c r="AS1560"/>
      <c r="AT1560"/>
      <c r="BP1560"/>
    </row>
    <row r="1561" spans="1:68" s="7" customFormat="1">
      <c r="A1561"/>
      <c r="B1561"/>
      <c r="C1561"/>
      <c r="D1561"/>
      <c r="E1561"/>
      <c r="F1561"/>
      <c r="G1561"/>
      <c r="H1561"/>
      <c r="I1561"/>
      <c r="J1561"/>
      <c r="K1561"/>
      <c r="L1561"/>
      <c r="M1561"/>
      <c r="N1561"/>
      <c r="O1561"/>
      <c r="P1561"/>
      <c r="Q1561"/>
      <c r="R1561"/>
      <c r="S1561"/>
      <c r="T1561"/>
      <c r="U1561"/>
      <c r="V1561"/>
      <c r="W1561"/>
      <c r="X1561"/>
      <c r="Y1561"/>
      <c r="Z1561"/>
      <c r="AA1561"/>
      <c r="AB1561"/>
      <c r="AC1561"/>
      <c r="AD1561"/>
      <c r="AE1561"/>
      <c r="AF1561"/>
      <c r="AG1561"/>
      <c r="AS1561"/>
      <c r="AT1561"/>
      <c r="BP1561"/>
    </row>
    <row r="1562" spans="1:68" s="7" customFormat="1">
      <c r="A1562"/>
      <c r="B1562"/>
      <c r="C1562"/>
      <c r="D1562"/>
      <c r="E1562"/>
      <c r="F1562"/>
      <c r="G1562"/>
      <c r="H1562"/>
      <c r="I1562"/>
      <c r="J1562"/>
      <c r="K1562"/>
      <c r="L1562"/>
      <c r="M1562"/>
      <c r="N1562"/>
      <c r="O1562"/>
      <c r="P1562"/>
      <c r="Q1562"/>
      <c r="R1562"/>
      <c r="S1562"/>
      <c r="T1562"/>
      <c r="U1562"/>
      <c r="V1562"/>
      <c r="W1562"/>
      <c r="X1562"/>
      <c r="Y1562"/>
      <c r="Z1562"/>
      <c r="AA1562"/>
      <c r="AB1562"/>
      <c r="AC1562"/>
      <c r="AD1562"/>
      <c r="AE1562"/>
      <c r="AF1562"/>
      <c r="AG1562"/>
      <c r="AS1562"/>
      <c r="AT1562"/>
      <c r="BP1562"/>
    </row>
    <row r="1563" spans="1:68" s="7" customFormat="1">
      <c r="A1563"/>
      <c r="B1563"/>
      <c r="C1563"/>
      <c r="D1563"/>
      <c r="E1563"/>
      <c r="F1563"/>
      <c r="G1563"/>
      <c r="H1563"/>
      <c r="I1563"/>
      <c r="J1563"/>
      <c r="K1563"/>
      <c r="L1563"/>
      <c r="M1563"/>
      <c r="N1563"/>
      <c r="O1563"/>
      <c r="P1563"/>
      <c r="Q1563"/>
      <c r="R1563"/>
      <c r="S1563"/>
      <c r="T1563"/>
      <c r="U1563"/>
      <c r="V1563"/>
      <c r="W1563"/>
      <c r="X1563"/>
      <c r="Y1563"/>
      <c r="Z1563"/>
      <c r="AA1563"/>
      <c r="AB1563"/>
      <c r="AC1563"/>
      <c r="AD1563"/>
      <c r="AE1563"/>
      <c r="AF1563"/>
      <c r="AG1563"/>
      <c r="AS1563"/>
      <c r="AT1563"/>
      <c r="BP1563"/>
    </row>
    <row r="1564" spans="1:68" s="7" customFormat="1">
      <c r="A1564"/>
      <c r="B1564"/>
      <c r="C1564"/>
      <c r="D1564"/>
      <c r="E1564"/>
      <c r="F1564"/>
      <c r="G1564"/>
      <c r="H1564"/>
      <c r="I1564"/>
      <c r="J1564"/>
      <c r="K1564"/>
      <c r="L1564"/>
      <c r="M1564"/>
      <c r="N1564"/>
      <c r="O1564"/>
      <c r="P1564"/>
      <c r="Q1564"/>
      <c r="R1564"/>
      <c r="S1564"/>
      <c r="T1564"/>
      <c r="U1564"/>
      <c r="V1564"/>
      <c r="W1564"/>
      <c r="X1564"/>
      <c r="Y1564"/>
      <c r="Z1564"/>
      <c r="AA1564"/>
      <c r="AB1564"/>
      <c r="AC1564"/>
      <c r="AD1564"/>
      <c r="AE1564"/>
      <c r="AF1564"/>
      <c r="AG1564"/>
      <c r="AS1564"/>
      <c r="AT1564"/>
      <c r="BP1564"/>
    </row>
    <row r="1565" spans="1:68" s="7" customFormat="1">
      <c r="A1565"/>
      <c r="B1565"/>
      <c r="C1565"/>
      <c r="D1565"/>
      <c r="E1565"/>
      <c r="F1565"/>
      <c r="G1565"/>
      <c r="H1565"/>
      <c r="I1565"/>
      <c r="J1565"/>
      <c r="K1565"/>
      <c r="L1565"/>
      <c r="M1565"/>
      <c r="N1565"/>
      <c r="O1565"/>
      <c r="P1565"/>
      <c r="Q1565"/>
      <c r="R1565"/>
      <c r="S1565"/>
      <c r="T1565"/>
      <c r="U1565"/>
      <c r="V1565"/>
      <c r="W1565"/>
      <c r="X1565"/>
      <c r="Y1565"/>
      <c r="Z1565"/>
      <c r="AA1565"/>
      <c r="AB1565"/>
      <c r="AC1565"/>
      <c r="AD1565"/>
      <c r="AE1565"/>
      <c r="AF1565"/>
      <c r="AG1565"/>
      <c r="AS1565"/>
      <c r="AT1565"/>
      <c r="BP1565"/>
    </row>
    <row r="1566" spans="1:68" s="7" customFormat="1">
      <c r="A1566"/>
      <c r="B1566"/>
      <c r="C1566"/>
      <c r="D1566"/>
      <c r="E1566"/>
      <c r="F1566"/>
      <c r="G1566"/>
      <c r="H1566"/>
      <c r="I1566"/>
      <c r="J1566"/>
      <c r="K1566"/>
      <c r="L1566"/>
      <c r="M1566"/>
      <c r="N1566"/>
      <c r="O1566"/>
      <c r="P1566"/>
      <c r="Q1566"/>
      <c r="R1566"/>
      <c r="S1566"/>
      <c r="T1566"/>
      <c r="U1566"/>
      <c r="V1566"/>
      <c r="W1566"/>
      <c r="X1566"/>
      <c r="Y1566"/>
      <c r="Z1566"/>
      <c r="AA1566"/>
      <c r="AB1566"/>
      <c r="AC1566"/>
      <c r="AD1566"/>
      <c r="AE1566"/>
      <c r="AF1566"/>
      <c r="AG1566"/>
      <c r="AS1566"/>
      <c r="AT1566"/>
      <c r="BP1566"/>
    </row>
    <row r="1567" spans="1:68" s="7" customFormat="1">
      <c r="A1567"/>
      <c r="B1567"/>
      <c r="C1567"/>
      <c r="D1567"/>
      <c r="E1567"/>
      <c r="F1567"/>
      <c r="G1567"/>
      <c r="H1567"/>
      <c r="I1567"/>
      <c r="J1567"/>
      <c r="K1567"/>
      <c r="L1567"/>
      <c r="M1567"/>
      <c r="N1567"/>
      <c r="O1567"/>
      <c r="P1567"/>
      <c r="Q1567"/>
      <c r="R1567"/>
      <c r="S1567"/>
      <c r="T1567"/>
      <c r="U1567"/>
      <c r="V1567"/>
      <c r="W1567"/>
      <c r="X1567"/>
      <c r="Y1567"/>
      <c r="Z1567"/>
      <c r="AA1567"/>
      <c r="AB1567"/>
      <c r="AC1567"/>
      <c r="AD1567"/>
      <c r="AE1567"/>
      <c r="AF1567"/>
      <c r="AG1567"/>
      <c r="AS1567"/>
      <c r="AT1567"/>
      <c r="BP1567"/>
    </row>
    <row r="1568" spans="1:68" s="7" customFormat="1">
      <c r="A1568"/>
      <c r="B1568"/>
      <c r="C1568"/>
      <c r="D1568"/>
      <c r="E1568"/>
      <c r="F1568"/>
      <c r="G1568"/>
      <c r="H1568"/>
      <c r="I1568"/>
      <c r="J1568"/>
      <c r="K1568"/>
      <c r="L1568"/>
      <c r="M1568"/>
      <c r="N1568"/>
      <c r="O1568"/>
      <c r="P1568"/>
      <c r="Q1568"/>
      <c r="R1568"/>
      <c r="S1568"/>
      <c r="T1568"/>
      <c r="U1568"/>
      <c r="V1568"/>
      <c r="W1568"/>
      <c r="X1568"/>
      <c r="Y1568"/>
      <c r="Z1568"/>
      <c r="AA1568"/>
      <c r="AB1568"/>
      <c r="AC1568"/>
      <c r="AD1568"/>
      <c r="AE1568"/>
      <c r="AF1568"/>
      <c r="AG1568"/>
      <c r="AS1568"/>
      <c r="AT1568"/>
      <c r="BP1568"/>
    </row>
    <row r="1569" spans="1:68" s="7" customFormat="1">
      <c r="A1569"/>
      <c r="B1569"/>
      <c r="C1569"/>
      <c r="D1569"/>
      <c r="E1569"/>
      <c r="F1569"/>
      <c r="G1569"/>
      <c r="H1569"/>
      <c r="I1569"/>
      <c r="J1569"/>
      <c r="K1569"/>
      <c r="L1569"/>
      <c r="M1569"/>
      <c r="N1569"/>
      <c r="O1569"/>
      <c r="P1569"/>
      <c r="Q1569"/>
      <c r="R1569"/>
      <c r="S1569"/>
      <c r="T1569"/>
      <c r="U1569"/>
      <c r="V1569"/>
      <c r="W1569"/>
      <c r="X1569"/>
      <c r="Y1569"/>
      <c r="Z1569"/>
      <c r="AA1569"/>
      <c r="AB1569"/>
      <c r="AC1569"/>
      <c r="AD1569"/>
      <c r="AE1569"/>
      <c r="AF1569"/>
      <c r="AG1569"/>
      <c r="AS1569"/>
      <c r="AT1569"/>
      <c r="BP1569"/>
    </row>
    <row r="1570" spans="1:68" s="7" customFormat="1">
      <c r="A1570"/>
      <c r="B1570"/>
      <c r="C1570"/>
      <c r="D1570"/>
      <c r="E1570"/>
      <c r="F1570"/>
      <c r="G1570"/>
      <c r="H1570"/>
      <c r="I1570"/>
      <c r="J1570"/>
      <c r="K1570"/>
      <c r="L1570"/>
      <c r="M1570"/>
      <c r="N1570"/>
      <c r="O1570"/>
      <c r="P1570"/>
      <c r="Q1570"/>
      <c r="R1570"/>
      <c r="S1570"/>
      <c r="T1570"/>
      <c r="U1570"/>
      <c r="V1570"/>
      <c r="W1570"/>
      <c r="X1570"/>
      <c r="Y1570"/>
      <c r="Z1570"/>
      <c r="AA1570"/>
      <c r="AB1570"/>
      <c r="AC1570"/>
      <c r="AD1570"/>
      <c r="AE1570"/>
      <c r="AF1570"/>
      <c r="AG1570"/>
      <c r="AS1570"/>
      <c r="AT1570"/>
      <c r="BP1570"/>
    </row>
    <row r="1571" spans="1:68" s="7" customFormat="1">
      <c r="A1571"/>
      <c r="B1571"/>
      <c r="C1571"/>
      <c r="D1571"/>
      <c r="E1571"/>
      <c r="F1571"/>
      <c r="G1571"/>
      <c r="H1571"/>
      <c r="I1571"/>
      <c r="J1571"/>
      <c r="K1571"/>
      <c r="L1571"/>
      <c r="M1571"/>
      <c r="N1571"/>
      <c r="O1571"/>
      <c r="P1571"/>
      <c r="Q1571"/>
      <c r="R1571"/>
      <c r="S1571"/>
      <c r="T1571"/>
      <c r="U1571"/>
      <c r="V1571"/>
      <c r="W1571"/>
      <c r="X1571"/>
      <c r="Y1571"/>
      <c r="Z1571"/>
      <c r="AA1571"/>
      <c r="AB1571"/>
      <c r="AC1571"/>
      <c r="AD1571"/>
      <c r="AE1571"/>
      <c r="AF1571"/>
      <c r="AG1571"/>
      <c r="AS1571"/>
      <c r="AT1571"/>
      <c r="BP1571"/>
    </row>
    <row r="1572" spans="1:68" s="7" customFormat="1">
      <c r="A1572"/>
      <c r="B1572"/>
      <c r="C1572"/>
      <c r="D1572"/>
      <c r="E1572"/>
      <c r="F1572"/>
      <c r="G1572"/>
      <c r="H1572"/>
      <c r="I1572"/>
      <c r="J1572"/>
      <c r="K1572"/>
      <c r="L1572"/>
      <c r="M1572"/>
      <c r="N1572"/>
      <c r="O1572"/>
      <c r="P1572"/>
      <c r="Q1572"/>
      <c r="R1572"/>
      <c r="S1572"/>
      <c r="T1572"/>
      <c r="U1572"/>
      <c r="V1572"/>
      <c r="W1572"/>
      <c r="X1572"/>
      <c r="Y1572"/>
      <c r="Z1572"/>
      <c r="AA1572"/>
      <c r="AB1572"/>
      <c r="AC1572"/>
      <c r="AD1572"/>
      <c r="AE1572"/>
      <c r="AF1572"/>
      <c r="AG1572"/>
      <c r="AS1572"/>
      <c r="AT1572"/>
      <c r="BP1572"/>
    </row>
    <row r="1573" spans="1:68" s="7" customFormat="1">
      <c r="A1573"/>
      <c r="B1573"/>
      <c r="C1573"/>
      <c r="D1573"/>
      <c r="E1573"/>
      <c r="F1573"/>
      <c r="G1573"/>
      <c r="H1573"/>
      <c r="I1573"/>
      <c r="J1573"/>
      <c r="K1573"/>
      <c r="L1573"/>
      <c r="M1573"/>
      <c r="N1573"/>
      <c r="O1573"/>
      <c r="P1573"/>
      <c r="Q1573"/>
      <c r="R1573"/>
      <c r="S1573"/>
      <c r="T1573"/>
      <c r="U1573"/>
      <c r="V1573"/>
      <c r="W1573"/>
      <c r="X1573"/>
      <c r="Y1573"/>
      <c r="Z1573"/>
      <c r="AA1573"/>
      <c r="AB1573"/>
      <c r="AC1573"/>
      <c r="AD1573"/>
      <c r="AE1573"/>
      <c r="AF1573"/>
      <c r="AG1573"/>
      <c r="AS1573"/>
      <c r="AT1573"/>
      <c r="BP1573"/>
    </row>
    <row r="1574" spans="1:68" s="7" customFormat="1">
      <c r="A1574"/>
      <c r="B1574"/>
      <c r="C1574"/>
      <c r="D1574"/>
      <c r="E1574"/>
      <c r="F1574"/>
      <c r="G1574"/>
      <c r="H1574"/>
      <c r="I1574"/>
      <c r="J1574"/>
      <c r="K1574"/>
      <c r="L1574"/>
      <c r="M1574"/>
      <c r="N1574"/>
      <c r="O1574"/>
      <c r="P1574"/>
      <c r="Q1574"/>
      <c r="R1574"/>
      <c r="S1574"/>
      <c r="T1574"/>
      <c r="U1574"/>
      <c r="V1574"/>
      <c r="W1574"/>
      <c r="X1574"/>
      <c r="Y1574"/>
      <c r="Z1574"/>
      <c r="AA1574"/>
      <c r="AB1574"/>
      <c r="AC1574"/>
      <c r="AD1574"/>
      <c r="AE1574"/>
      <c r="AF1574"/>
      <c r="AG1574"/>
      <c r="AS1574"/>
      <c r="AT1574"/>
      <c r="BP1574"/>
    </row>
    <row r="1575" spans="1:68" s="7" customFormat="1">
      <c r="A1575"/>
      <c r="B1575"/>
      <c r="C1575"/>
      <c r="D1575"/>
      <c r="E1575"/>
      <c r="F1575"/>
      <c r="G1575"/>
      <c r="H1575"/>
      <c r="I1575"/>
      <c r="J1575"/>
      <c r="K1575"/>
      <c r="L1575"/>
      <c r="M1575"/>
      <c r="N1575"/>
      <c r="O1575"/>
      <c r="P1575"/>
      <c r="Q1575"/>
      <c r="R1575"/>
      <c r="S1575"/>
      <c r="T1575"/>
      <c r="U1575"/>
      <c r="V1575"/>
      <c r="W1575"/>
      <c r="X1575"/>
      <c r="Y1575"/>
      <c r="Z1575"/>
      <c r="AA1575"/>
      <c r="AB1575"/>
      <c r="AC1575"/>
      <c r="AD1575"/>
      <c r="AE1575"/>
      <c r="AF1575"/>
      <c r="AG1575"/>
      <c r="AS1575"/>
      <c r="AT1575"/>
      <c r="BP1575"/>
    </row>
    <row r="1576" spans="1:68" s="7" customFormat="1">
      <c r="A1576"/>
      <c r="B1576"/>
      <c r="C1576"/>
      <c r="D1576"/>
      <c r="E1576"/>
      <c r="F1576"/>
      <c r="G1576"/>
      <c r="H1576"/>
      <c r="I1576"/>
      <c r="J1576"/>
      <c r="K1576"/>
      <c r="L1576"/>
      <c r="M1576"/>
      <c r="N1576"/>
      <c r="O1576"/>
      <c r="P1576"/>
      <c r="Q1576"/>
      <c r="R1576"/>
      <c r="S1576"/>
      <c r="T1576"/>
      <c r="U1576"/>
      <c r="V1576"/>
      <c r="W1576"/>
      <c r="X1576"/>
      <c r="Y1576"/>
      <c r="Z1576"/>
      <c r="AA1576"/>
      <c r="AB1576"/>
      <c r="AC1576"/>
      <c r="AD1576"/>
      <c r="AE1576"/>
      <c r="AF1576"/>
      <c r="AG1576"/>
      <c r="AS1576"/>
      <c r="AT1576"/>
      <c r="BP1576"/>
    </row>
    <row r="1577" spans="1:68" s="7" customFormat="1">
      <c r="A1577"/>
      <c r="B1577"/>
      <c r="C1577"/>
      <c r="D1577"/>
      <c r="E1577"/>
      <c r="F1577"/>
      <c r="G1577"/>
      <c r="H1577"/>
      <c r="I1577"/>
      <c r="J1577"/>
      <c r="K1577"/>
      <c r="L1577"/>
      <c r="M1577"/>
      <c r="N1577"/>
      <c r="O1577"/>
      <c r="P1577"/>
      <c r="Q1577"/>
      <c r="R1577"/>
      <c r="S1577"/>
      <c r="T1577"/>
      <c r="U1577"/>
      <c r="V1577"/>
      <c r="W1577"/>
      <c r="X1577"/>
      <c r="Y1577"/>
      <c r="Z1577"/>
      <c r="AA1577"/>
      <c r="AB1577"/>
      <c r="AC1577"/>
      <c r="AD1577"/>
      <c r="AE1577"/>
      <c r="AF1577"/>
      <c r="AG1577"/>
      <c r="AS1577"/>
      <c r="AT1577"/>
      <c r="BP1577"/>
    </row>
    <row r="1578" spans="1:68" s="7" customFormat="1">
      <c r="A1578"/>
      <c r="B1578"/>
      <c r="C1578"/>
      <c r="D1578"/>
      <c r="E1578"/>
      <c r="F1578"/>
      <c r="G1578"/>
      <c r="H1578"/>
      <c r="I1578"/>
      <c r="J1578"/>
      <c r="K1578"/>
      <c r="L1578"/>
      <c r="M1578"/>
      <c r="N1578"/>
      <c r="O1578"/>
      <c r="P1578"/>
      <c r="Q1578"/>
      <c r="R1578"/>
      <c r="S1578"/>
      <c r="T1578"/>
      <c r="U1578"/>
      <c r="V1578"/>
      <c r="W1578"/>
      <c r="X1578"/>
      <c r="Y1578"/>
      <c r="Z1578"/>
      <c r="AA1578"/>
      <c r="AB1578"/>
      <c r="AC1578"/>
      <c r="AD1578"/>
      <c r="AE1578"/>
      <c r="AF1578"/>
      <c r="AG1578"/>
      <c r="AS1578"/>
      <c r="AT1578"/>
      <c r="BP1578"/>
    </row>
    <row r="1579" spans="1:68" s="7" customFormat="1">
      <c r="A1579"/>
      <c r="B1579"/>
      <c r="C1579"/>
      <c r="D1579"/>
      <c r="E1579"/>
      <c r="F1579"/>
      <c r="G1579"/>
      <c r="H1579"/>
      <c r="I1579"/>
      <c r="J1579"/>
      <c r="K1579"/>
      <c r="L1579"/>
      <c r="M1579"/>
      <c r="N1579"/>
      <c r="O1579"/>
      <c r="P1579"/>
      <c r="Q1579"/>
      <c r="R1579"/>
      <c r="S1579"/>
      <c r="T1579"/>
      <c r="U1579"/>
      <c r="V1579"/>
      <c r="W1579"/>
      <c r="X1579"/>
      <c r="Y1579"/>
      <c r="Z1579"/>
      <c r="AA1579"/>
      <c r="AB1579"/>
      <c r="AC1579"/>
      <c r="AD1579"/>
      <c r="AE1579"/>
      <c r="AF1579"/>
      <c r="AG1579"/>
      <c r="AS1579"/>
      <c r="AT1579"/>
      <c r="BP1579"/>
    </row>
    <row r="1580" spans="1:68" s="7" customFormat="1">
      <c r="A1580"/>
      <c r="B1580"/>
      <c r="C1580"/>
      <c r="D1580"/>
      <c r="E1580"/>
      <c r="F1580"/>
      <c r="G1580"/>
      <c r="H1580"/>
      <c r="I1580"/>
      <c r="J1580"/>
      <c r="K1580"/>
      <c r="L1580"/>
      <c r="M1580"/>
      <c r="N1580"/>
      <c r="O1580"/>
      <c r="P1580"/>
      <c r="Q1580"/>
      <c r="R1580"/>
      <c r="S1580"/>
      <c r="T1580"/>
      <c r="U1580"/>
      <c r="V1580"/>
      <c r="W1580"/>
      <c r="X1580"/>
      <c r="Y1580"/>
      <c r="Z1580"/>
      <c r="AA1580"/>
      <c r="AB1580"/>
      <c r="AC1580"/>
      <c r="AD1580"/>
      <c r="AE1580"/>
      <c r="AF1580"/>
      <c r="AG1580"/>
      <c r="AS1580"/>
      <c r="AT1580"/>
      <c r="BP1580"/>
    </row>
    <row r="1581" spans="1:68" s="7" customFormat="1">
      <c r="A1581"/>
      <c r="B1581"/>
      <c r="C1581"/>
      <c r="D1581"/>
      <c r="E1581"/>
      <c r="F1581"/>
      <c r="G1581"/>
      <c r="H1581"/>
      <c r="I1581"/>
      <c r="J1581"/>
      <c r="K1581"/>
      <c r="L1581"/>
      <c r="M1581"/>
      <c r="N1581"/>
      <c r="O1581"/>
      <c r="P1581"/>
      <c r="Q1581"/>
      <c r="R1581"/>
      <c r="S1581"/>
      <c r="T1581"/>
      <c r="U1581"/>
      <c r="V1581"/>
      <c r="W1581"/>
      <c r="X1581"/>
      <c r="Y1581"/>
      <c r="Z1581"/>
      <c r="AA1581"/>
      <c r="AB1581"/>
      <c r="AC1581"/>
      <c r="AD1581"/>
      <c r="AE1581"/>
      <c r="AF1581"/>
      <c r="AG1581"/>
      <c r="AS1581"/>
      <c r="AT1581"/>
      <c r="BP1581"/>
    </row>
    <row r="1582" spans="1:68" s="7" customFormat="1">
      <c r="A1582"/>
      <c r="B1582"/>
      <c r="C1582"/>
      <c r="D1582"/>
      <c r="E1582"/>
      <c r="F1582"/>
      <c r="G1582"/>
      <c r="H1582"/>
      <c r="I1582"/>
      <c r="J1582"/>
      <c r="K1582"/>
      <c r="L1582"/>
      <c r="M1582"/>
      <c r="N1582"/>
      <c r="O1582"/>
      <c r="P1582"/>
      <c r="Q1582"/>
      <c r="R1582"/>
      <c r="S1582"/>
      <c r="T1582"/>
      <c r="U1582"/>
      <c r="V1582"/>
      <c r="W1582"/>
      <c r="X1582"/>
      <c r="Y1582"/>
      <c r="Z1582"/>
      <c r="AA1582"/>
      <c r="AB1582"/>
      <c r="AC1582"/>
      <c r="AD1582"/>
      <c r="AE1582"/>
      <c r="AF1582"/>
      <c r="AG1582"/>
      <c r="AS1582"/>
      <c r="AT1582"/>
      <c r="BP1582"/>
    </row>
    <row r="1583" spans="1:68" s="7" customFormat="1">
      <c r="A1583"/>
      <c r="B1583"/>
      <c r="C1583"/>
      <c r="D1583"/>
      <c r="E1583"/>
      <c r="F1583"/>
      <c r="G1583"/>
      <c r="H1583"/>
      <c r="I1583"/>
      <c r="J1583"/>
      <c r="K1583"/>
      <c r="L1583"/>
      <c r="M1583"/>
      <c r="N1583"/>
      <c r="O1583"/>
      <c r="P1583"/>
      <c r="Q1583"/>
      <c r="R1583"/>
      <c r="S1583"/>
      <c r="T1583"/>
      <c r="U1583"/>
      <c r="V1583"/>
      <c r="W1583"/>
      <c r="X1583"/>
      <c r="Y1583"/>
      <c r="Z1583"/>
      <c r="AA1583"/>
      <c r="AB1583"/>
      <c r="AC1583"/>
      <c r="AD1583"/>
      <c r="AE1583"/>
      <c r="AF1583"/>
      <c r="AG1583"/>
      <c r="AS1583"/>
      <c r="AT1583"/>
      <c r="BP1583"/>
    </row>
    <row r="1584" spans="1:68" s="7" customFormat="1">
      <c r="A1584"/>
      <c r="B1584"/>
      <c r="C1584"/>
      <c r="D1584"/>
      <c r="E1584"/>
      <c r="F1584"/>
      <c r="G1584"/>
      <c r="H1584"/>
      <c r="I1584"/>
      <c r="J1584"/>
      <c r="K1584"/>
      <c r="L1584"/>
      <c r="M1584"/>
      <c r="N1584"/>
      <c r="O1584"/>
      <c r="P1584"/>
      <c r="Q1584"/>
      <c r="R1584"/>
      <c r="S1584"/>
      <c r="T1584"/>
      <c r="U1584"/>
      <c r="V1584"/>
      <c r="W1584"/>
      <c r="X1584"/>
      <c r="Y1584"/>
      <c r="Z1584"/>
      <c r="AA1584"/>
      <c r="AB1584"/>
      <c r="AC1584"/>
      <c r="AD1584"/>
      <c r="AE1584"/>
      <c r="AF1584"/>
      <c r="AG1584"/>
      <c r="AS1584"/>
      <c r="AT1584"/>
      <c r="BP1584"/>
    </row>
    <row r="1585" spans="1:68" s="7" customFormat="1">
      <c r="A1585"/>
      <c r="B1585"/>
      <c r="C1585"/>
      <c r="D1585"/>
      <c r="E1585"/>
      <c r="F1585"/>
      <c r="G1585"/>
      <c r="H1585"/>
      <c r="I1585"/>
      <c r="J1585"/>
      <c r="K1585"/>
      <c r="L1585"/>
      <c r="M1585"/>
      <c r="N1585"/>
      <c r="O1585"/>
      <c r="P1585"/>
      <c r="Q1585"/>
      <c r="R1585"/>
      <c r="S1585"/>
      <c r="T1585"/>
      <c r="U1585"/>
      <c r="V1585"/>
      <c r="W1585"/>
      <c r="X1585"/>
      <c r="Y1585"/>
      <c r="Z1585"/>
      <c r="AA1585"/>
      <c r="AB1585"/>
      <c r="AC1585"/>
      <c r="AD1585"/>
      <c r="AE1585"/>
      <c r="AF1585"/>
      <c r="AG1585"/>
      <c r="AS1585"/>
      <c r="AT1585"/>
      <c r="BP1585"/>
    </row>
    <row r="1586" spans="1:68" s="7" customFormat="1">
      <c r="A1586"/>
      <c r="B1586"/>
      <c r="C1586"/>
      <c r="D1586"/>
      <c r="E1586"/>
      <c r="F1586"/>
      <c r="G1586"/>
      <c r="H1586"/>
      <c r="I1586"/>
      <c r="J1586"/>
      <c r="K1586"/>
      <c r="L1586"/>
      <c r="M1586"/>
      <c r="N1586"/>
      <c r="O1586"/>
      <c r="P1586"/>
      <c r="Q1586"/>
      <c r="R1586"/>
      <c r="S1586"/>
      <c r="T1586"/>
      <c r="U1586"/>
      <c r="V1586"/>
      <c r="W1586"/>
      <c r="X1586"/>
      <c r="Y1586"/>
      <c r="Z1586"/>
      <c r="AA1586"/>
      <c r="AB1586"/>
      <c r="AC1586"/>
      <c r="AD1586"/>
      <c r="AE1586"/>
      <c r="AF1586"/>
      <c r="AG1586"/>
      <c r="AS1586"/>
      <c r="AT1586"/>
      <c r="BP1586"/>
    </row>
    <row r="1587" spans="1:68" s="7" customFormat="1">
      <c r="A1587"/>
      <c r="B1587"/>
      <c r="C1587"/>
      <c r="D1587"/>
      <c r="E1587"/>
      <c r="F1587"/>
      <c r="G1587"/>
      <c r="H1587"/>
      <c r="I1587"/>
      <c r="J1587"/>
      <c r="K1587"/>
      <c r="L1587"/>
      <c r="M1587"/>
      <c r="N1587"/>
      <c r="O1587"/>
      <c r="P1587"/>
      <c r="Q1587"/>
      <c r="R1587"/>
      <c r="S1587"/>
      <c r="T1587"/>
      <c r="U1587"/>
      <c r="V1587"/>
      <c r="W1587"/>
      <c r="X1587"/>
      <c r="Y1587"/>
      <c r="Z1587"/>
      <c r="AA1587"/>
      <c r="AB1587"/>
      <c r="AC1587"/>
      <c r="AD1587"/>
      <c r="AE1587"/>
      <c r="AF1587"/>
      <c r="AG1587"/>
      <c r="AS1587"/>
      <c r="AT1587"/>
      <c r="BP1587"/>
    </row>
    <row r="1588" spans="1:68" s="7" customFormat="1">
      <c r="A1588"/>
      <c r="B1588"/>
      <c r="C1588"/>
      <c r="D1588"/>
      <c r="E1588"/>
      <c r="F1588"/>
      <c r="G1588"/>
      <c r="H1588"/>
      <c r="I1588"/>
      <c r="J1588"/>
      <c r="K1588"/>
      <c r="L1588"/>
      <c r="M1588"/>
      <c r="N1588"/>
      <c r="O1588"/>
      <c r="P1588"/>
      <c r="Q1588"/>
      <c r="R1588"/>
      <c r="S1588"/>
      <c r="T1588"/>
      <c r="U1588"/>
      <c r="V1588"/>
      <c r="W1588"/>
      <c r="X1588"/>
      <c r="Y1588"/>
      <c r="Z1588"/>
      <c r="AA1588"/>
      <c r="AB1588"/>
      <c r="AC1588"/>
      <c r="AD1588"/>
      <c r="AE1588"/>
      <c r="AF1588"/>
      <c r="AG1588"/>
      <c r="AS1588"/>
      <c r="AT1588"/>
      <c r="BP1588"/>
    </row>
    <row r="1589" spans="1:68" s="7" customFormat="1">
      <c r="A1589"/>
      <c r="B1589"/>
      <c r="C1589"/>
      <c r="D1589"/>
      <c r="E1589"/>
      <c r="F1589"/>
      <c r="G1589"/>
      <c r="H1589"/>
      <c r="I1589"/>
      <c r="J1589"/>
      <c r="K1589"/>
      <c r="L1589"/>
      <c r="M1589"/>
      <c r="N1589"/>
      <c r="O1589"/>
      <c r="P1589"/>
      <c r="Q1589"/>
      <c r="R1589"/>
      <c r="S1589"/>
      <c r="T1589"/>
      <c r="U1589"/>
      <c r="V1589"/>
      <c r="W1589"/>
      <c r="X1589"/>
      <c r="Y1589"/>
      <c r="Z1589"/>
      <c r="AA1589"/>
      <c r="AB1589"/>
      <c r="AC1589"/>
      <c r="AD1589"/>
      <c r="AE1589"/>
      <c r="AF1589"/>
      <c r="AG1589"/>
      <c r="AS1589"/>
      <c r="AT1589"/>
      <c r="BP1589"/>
    </row>
    <row r="1590" spans="1:68" s="7" customFormat="1">
      <c r="A1590"/>
      <c r="B1590"/>
      <c r="C1590"/>
      <c r="D1590"/>
      <c r="E1590"/>
      <c r="F1590"/>
      <c r="G1590"/>
      <c r="H1590"/>
      <c r="I1590"/>
      <c r="J1590"/>
      <c r="K1590"/>
      <c r="L1590"/>
      <c r="M1590"/>
      <c r="N1590"/>
      <c r="O1590"/>
      <c r="P1590"/>
      <c r="Q1590"/>
      <c r="R1590"/>
      <c r="S1590"/>
      <c r="T1590"/>
      <c r="U1590"/>
      <c r="V1590"/>
      <c r="W1590"/>
      <c r="X1590"/>
      <c r="Y1590"/>
      <c r="Z1590"/>
      <c r="AA1590"/>
      <c r="AB1590"/>
      <c r="AC1590"/>
      <c r="AD1590"/>
      <c r="AE1590"/>
      <c r="AF1590"/>
      <c r="AG1590"/>
      <c r="AS1590"/>
      <c r="AT1590"/>
      <c r="BP1590"/>
    </row>
    <row r="1591" spans="1:68" s="7" customFormat="1">
      <c r="A1591"/>
      <c r="B1591"/>
      <c r="C1591"/>
      <c r="D1591"/>
      <c r="E1591"/>
      <c r="F1591"/>
      <c r="G1591"/>
      <c r="H1591"/>
      <c r="I1591"/>
      <c r="J1591"/>
      <c r="K1591"/>
      <c r="L1591"/>
      <c r="M1591"/>
      <c r="N1591"/>
      <c r="O1591"/>
      <c r="P1591"/>
      <c r="Q1591"/>
      <c r="R1591"/>
      <c r="S1591"/>
      <c r="T1591"/>
      <c r="U1591"/>
      <c r="V1591"/>
      <c r="W1591"/>
      <c r="X1591"/>
      <c r="Y1591"/>
      <c r="Z1591"/>
      <c r="AA1591"/>
      <c r="AB1591"/>
      <c r="AC1591"/>
      <c r="AD1591"/>
      <c r="AE1591"/>
      <c r="AF1591"/>
      <c r="AG1591"/>
      <c r="AS1591"/>
      <c r="AT1591"/>
      <c r="BP1591"/>
    </row>
    <row r="1592" spans="1:68" s="7" customFormat="1">
      <c r="A1592"/>
      <c r="B1592"/>
      <c r="C1592"/>
      <c r="D1592"/>
      <c r="E1592"/>
      <c r="F1592"/>
      <c r="G1592"/>
      <c r="H1592"/>
      <c r="I1592"/>
      <c r="J1592"/>
      <c r="K1592"/>
      <c r="L1592"/>
      <c r="M1592"/>
      <c r="N1592"/>
      <c r="O1592"/>
      <c r="P1592"/>
      <c r="Q1592"/>
      <c r="R1592"/>
      <c r="S1592"/>
      <c r="T1592"/>
      <c r="U1592"/>
      <c r="V1592"/>
      <c r="W1592"/>
      <c r="X1592"/>
      <c r="Y1592"/>
      <c r="Z1592"/>
      <c r="AA1592"/>
      <c r="AB1592"/>
      <c r="AC1592"/>
      <c r="AD1592"/>
      <c r="AE1592"/>
      <c r="AF1592"/>
      <c r="AG1592"/>
      <c r="AS1592"/>
      <c r="AT1592"/>
      <c r="BP1592"/>
    </row>
    <row r="1593" spans="1:68" s="7" customFormat="1">
      <c r="A1593"/>
      <c r="B1593"/>
      <c r="C1593"/>
      <c r="D1593"/>
      <c r="E1593"/>
      <c r="F1593"/>
      <c r="G1593"/>
      <c r="H1593"/>
      <c r="I1593"/>
      <c r="J1593"/>
      <c r="K1593"/>
      <c r="L1593"/>
      <c r="M1593"/>
      <c r="N1593"/>
      <c r="O1593"/>
      <c r="P1593"/>
      <c r="Q1593"/>
      <c r="R1593"/>
      <c r="S1593"/>
      <c r="T1593"/>
      <c r="U1593"/>
      <c r="V1593"/>
      <c r="W1593"/>
      <c r="X1593"/>
      <c r="Y1593"/>
      <c r="Z1593"/>
      <c r="AA1593"/>
      <c r="AB1593"/>
      <c r="AC1593"/>
      <c r="AD1593"/>
      <c r="AE1593"/>
      <c r="AF1593"/>
      <c r="AG1593"/>
      <c r="AS1593"/>
      <c r="AT1593"/>
      <c r="BP1593"/>
    </row>
    <row r="1594" spans="1:68" s="7" customFormat="1">
      <c r="A1594"/>
      <c r="B1594"/>
      <c r="C1594"/>
      <c r="D1594"/>
      <c r="E1594"/>
      <c r="F1594"/>
      <c r="G1594"/>
      <c r="H1594"/>
      <c r="I1594"/>
      <c r="J1594"/>
      <c r="K1594"/>
      <c r="L1594"/>
      <c r="M1594"/>
      <c r="N1594"/>
      <c r="O1594"/>
      <c r="P1594"/>
      <c r="Q1594"/>
      <c r="R1594"/>
      <c r="S1594"/>
      <c r="T1594"/>
      <c r="U1594"/>
      <c r="V1594"/>
      <c r="W1594"/>
      <c r="X1594"/>
      <c r="Y1594"/>
      <c r="Z1594"/>
      <c r="AA1594"/>
      <c r="AB1594"/>
      <c r="AC1594"/>
      <c r="AD1594"/>
      <c r="AE1594"/>
      <c r="AF1594"/>
      <c r="AG1594"/>
      <c r="AS1594"/>
      <c r="AT1594"/>
      <c r="BP1594"/>
    </row>
    <row r="1595" spans="1:68" s="7" customFormat="1">
      <c r="A1595"/>
      <c r="B1595"/>
      <c r="C1595"/>
      <c r="D1595"/>
      <c r="E1595"/>
      <c r="F1595"/>
      <c r="G1595"/>
      <c r="H1595"/>
      <c r="I1595"/>
      <c r="J1595"/>
      <c r="K1595"/>
      <c r="L1595"/>
      <c r="M1595"/>
      <c r="N1595"/>
      <c r="O1595"/>
      <c r="P1595"/>
      <c r="Q1595"/>
      <c r="R1595"/>
      <c r="S1595"/>
      <c r="T1595"/>
      <c r="U1595"/>
      <c r="V1595"/>
      <c r="W1595"/>
      <c r="X1595"/>
      <c r="Y1595"/>
      <c r="Z1595"/>
      <c r="AA1595"/>
      <c r="AB1595"/>
      <c r="AC1595"/>
      <c r="AD1595"/>
      <c r="AE1595"/>
      <c r="AF1595"/>
      <c r="AG1595"/>
      <c r="AS1595"/>
      <c r="AT1595"/>
      <c r="BP1595"/>
    </row>
    <row r="1596" spans="1:68" s="7" customFormat="1">
      <c r="A1596"/>
      <c r="B1596"/>
      <c r="C1596"/>
      <c r="D1596"/>
      <c r="E1596"/>
      <c r="F1596"/>
      <c r="G1596"/>
      <c r="H1596"/>
      <c r="I1596"/>
      <c r="J1596"/>
      <c r="K1596"/>
      <c r="L1596"/>
      <c r="M1596"/>
      <c r="N1596"/>
      <c r="O1596"/>
      <c r="P1596"/>
      <c r="Q1596"/>
      <c r="R1596"/>
      <c r="S1596"/>
      <c r="T1596"/>
      <c r="U1596"/>
      <c r="V1596"/>
      <c r="W1596"/>
      <c r="X1596"/>
      <c r="Y1596"/>
      <c r="Z1596"/>
      <c r="AA1596"/>
      <c r="AB1596"/>
      <c r="AC1596"/>
      <c r="AD1596"/>
      <c r="AE1596"/>
      <c r="AF1596"/>
      <c r="AG1596"/>
      <c r="AS1596"/>
      <c r="AT1596"/>
      <c r="BP1596"/>
    </row>
    <row r="1597" spans="1:68" s="7" customFormat="1">
      <c r="A1597"/>
      <c r="B1597"/>
      <c r="C1597"/>
      <c r="D1597"/>
      <c r="E1597"/>
      <c r="F1597"/>
      <c r="G1597"/>
      <c r="H1597"/>
      <c r="I1597"/>
      <c r="J1597"/>
      <c r="K1597"/>
      <c r="L1597"/>
      <c r="M1597"/>
      <c r="N1597"/>
      <c r="O1597"/>
      <c r="P1597"/>
      <c r="Q1597"/>
      <c r="R1597"/>
      <c r="S1597"/>
      <c r="T1597"/>
      <c r="U1597"/>
      <c r="V1597"/>
      <c r="W1597"/>
      <c r="X1597"/>
      <c r="Y1597"/>
      <c r="Z1597"/>
      <c r="AA1597"/>
      <c r="AB1597"/>
      <c r="AC1597"/>
      <c r="AD1597"/>
      <c r="AE1597"/>
      <c r="AF1597"/>
      <c r="AG1597"/>
      <c r="AS1597"/>
      <c r="AT1597"/>
      <c r="BP1597"/>
    </row>
    <row r="1598" spans="1:68" s="7" customFormat="1">
      <c r="A1598"/>
      <c r="B1598"/>
      <c r="C1598"/>
      <c r="D1598"/>
      <c r="E1598"/>
      <c r="F1598"/>
      <c r="G1598"/>
      <c r="H1598"/>
      <c r="I1598"/>
      <c r="J1598"/>
      <c r="K1598"/>
      <c r="L1598"/>
      <c r="M1598"/>
      <c r="N1598"/>
      <c r="O1598"/>
      <c r="P1598"/>
      <c r="Q1598"/>
      <c r="R1598"/>
      <c r="S1598"/>
      <c r="T1598"/>
      <c r="U1598"/>
      <c r="V1598"/>
      <c r="W1598"/>
      <c r="X1598"/>
      <c r="Y1598"/>
      <c r="Z1598"/>
      <c r="AA1598"/>
      <c r="AB1598"/>
      <c r="AC1598"/>
      <c r="AD1598"/>
      <c r="AE1598"/>
      <c r="AF1598"/>
      <c r="AG1598"/>
      <c r="AS1598"/>
      <c r="AT1598"/>
      <c r="BP1598"/>
    </row>
    <row r="1599" spans="1:68" s="7" customFormat="1">
      <c r="A1599"/>
      <c r="B1599"/>
      <c r="C1599"/>
      <c r="D1599"/>
      <c r="E1599"/>
      <c r="F1599"/>
      <c r="G1599"/>
      <c r="H1599"/>
      <c r="I1599"/>
      <c r="J1599"/>
      <c r="K1599"/>
      <c r="L1599"/>
      <c r="M1599"/>
      <c r="N1599"/>
      <c r="O1599"/>
      <c r="P1599"/>
      <c r="Q1599"/>
      <c r="R1599"/>
      <c r="S1599"/>
      <c r="T1599"/>
      <c r="U1599"/>
      <c r="V1599"/>
      <c r="W1599"/>
      <c r="X1599"/>
      <c r="Y1599"/>
      <c r="Z1599"/>
      <c r="AA1599"/>
      <c r="AB1599"/>
      <c r="AC1599"/>
      <c r="AD1599"/>
      <c r="AE1599"/>
      <c r="AF1599"/>
      <c r="AG1599"/>
      <c r="AS1599"/>
      <c r="AT1599"/>
      <c r="BP1599"/>
    </row>
    <row r="1600" spans="1:68" s="7" customFormat="1">
      <c r="A1600"/>
      <c r="B1600"/>
      <c r="C1600"/>
      <c r="D1600"/>
      <c r="E1600"/>
      <c r="F1600"/>
      <c r="G1600"/>
      <c r="H1600"/>
      <c r="I1600"/>
      <c r="J1600"/>
      <c r="K1600"/>
      <c r="L1600"/>
      <c r="M1600"/>
      <c r="N1600"/>
      <c r="O1600"/>
      <c r="P1600"/>
      <c r="Q1600"/>
      <c r="R1600"/>
      <c r="S1600"/>
      <c r="T1600"/>
      <c r="U1600"/>
      <c r="V1600"/>
      <c r="W1600"/>
      <c r="X1600"/>
      <c r="Y1600"/>
      <c r="Z1600"/>
      <c r="AA1600"/>
      <c r="AB1600"/>
      <c r="AC1600"/>
      <c r="AD1600"/>
      <c r="AE1600"/>
      <c r="AF1600"/>
      <c r="AG1600"/>
      <c r="AS1600"/>
      <c r="AT1600"/>
      <c r="BP1600"/>
    </row>
    <row r="1601" spans="1:68" s="7" customFormat="1">
      <c r="A1601"/>
      <c r="B1601"/>
      <c r="C1601"/>
      <c r="D1601"/>
      <c r="E1601"/>
      <c r="F1601"/>
      <c r="G1601"/>
      <c r="H1601"/>
      <c r="I1601"/>
      <c r="J1601"/>
      <c r="K1601"/>
      <c r="L1601"/>
      <c r="M1601"/>
      <c r="N1601"/>
      <c r="O1601"/>
      <c r="P1601"/>
      <c r="Q1601"/>
      <c r="R1601"/>
      <c r="S1601"/>
      <c r="T1601"/>
      <c r="U1601"/>
      <c r="V1601"/>
      <c r="W1601"/>
      <c r="X1601"/>
      <c r="Y1601"/>
      <c r="Z1601"/>
      <c r="AA1601"/>
      <c r="AB1601"/>
      <c r="AC1601"/>
      <c r="AD1601"/>
      <c r="AE1601"/>
      <c r="AF1601"/>
      <c r="AG1601"/>
      <c r="AS1601"/>
      <c r="AT1601"/>
      <c r="BP1601"/>
    </row>
    <row r="1602" spans="1:68" s="7" customFormat="1">
      <c r="A1602"/>
      <c r="B1602"/>
      <c r="C1602"/>
      <c r="D1602"/>
      <c r="E1602"/>
      <c r="F1602"/>
      <c r="G1602"/>
      <c r="H1602"/>
      <c r="I1602"/>
      <c r="J1602"/>
      <c r="K1602"/>
      <c r="L1602"/>
      <c r="M1602"/>
      <c r="N1602"/>
      <c r="O1602"/>
      <c r="P1602"/>
      <c r="Q1602"/>
      <c r="R1602"/>
      <c r="S1602"/>
      <c r="T1602"/>
      <c r="U1602"/>
      <c r="V1602"/>
      <c r="W1602"/>
      <c r="X1602"/>
      <c r="Y1602"/>
      <c r="Z1602"/>
      <c r="AA1602"/>
      <c r="AB1602"/>
      <c r="AC1602"/>
      <c r="AD1602"/>
      <c r="AE1602"/>
      <c r="AF1602"/>
      <c r="AG1602"/>
      <c r="AS1602"/>
      <c r="AT1602"/>
      <c r="BP1602"/>
    </row>
    <row r="1603" spans="1:68" s="7" customFormat="1">
      <c r="A1603"/>
      <c r="B1603"/>
      <c r="C1603"/>
      <c r="D1603"/>
      <c r="E1603"/>
      <c r="F1603"/>
      <c r="G1603"/>
      <c r="H1603"/>
      <c r="I1603"/>
      <c r="J1603"/>
      <c r="K1603"/>
      <c r="L1603"/>
      <c r="M1603"/>
      <c r="N1603"/>
      <c r="O1603"/>
      <c r="P1603"/>
      <c r="Q1603"/>
      <c r="R1603"/>
      <c r="S1603"/>
      <c r="T1603"/>
      <c r="U1603"/>
      <c r="V1603"/>
      <c r="W1603"/>
      <c r="X1603"/>
      <c r="Y1603"/>
      <c r="Z1603"/>
      <c r="AA1603"/>
      <c r="AB1603"/>
      <c r="AC1603"/>
      <c r="AD1603"/>
      <c r="AE1603"/>
      <c r="AF1603"/>
      <c r="AG1603"/>
      <c r="AS1603"/>
      <c r="AT1603"/>
      <c r="BP1603"/>
    </row>
    <row r="1604" spans="1:68" s="7" customFormat="1">
      <c r="A1604"/>
      <c r="B1604"/>
      <c r="C1604"/>
      <c r="D1604"/>
      <c r="E1604"/>
      <c r="F1604"/>
      <c r="G1604"/>
      <c r="H1604"/>
      <c r="I1604"/>
      <c r="J1604"/>
      <c r="K1604"/>
      <c r="L1604"/>
      <c r="M1604"/>
      <c r="N1604"/>
      <c r="O1604"/>
      <c r="P1604"/>
      <c r="Q1604"/>
      <c r="R1604"/>
      <c r="S1604"/>
      <c r="T1604"/>
      <c r="U1604"/>
      <c r="V1604"/>
      <c r="W1604"/>
      <c r="X1604"/>
      <c r="Y1604"/>
      <c r="Z1604"/>
      <c r="AA1604"/>
      <c r="AB1604"/>
      <c r="AC1604"/>
      <c r="AD1604"/>
      <c r="AE1604"/>
      <c r="AF1604"/>
      <c r="AG1604"/>
      <c r="AS1604"/>
      <c r="AT1604"/>
      <c r="BP1604"/>
    </row>
    <row r="1605" spans="1:68" s="7" customFormat="1">
      <c r="A1605"/>
      <c r="B1605"/>
      <c r="C1605"/>
      <c r="D1605"/>
      <c r="E1605"/>
      <c r="F1605"/>
      <c r="G1605"/>
      <c r="H1605"/>
      <c r="I1605"/>
      <c r="J1605"/>
      <c r="K1605"/>
      <c r="L1605"/>
      <c r="M1605"/>
      <c r="N1605"/>
      <c r="O1605"/>
      <c r="P1605"/>
      <c r="Q1605"/>
      <c r="R1605"/>
      <c r="S1605"/>
      <c r="T1605"/>
      <c r="U1605"/>
      <c r="V1605"/>
      <c r="W1605"/>
      <c r="X1605"/>
      <c r="Y1605"/>
      <c r="Z1605"/>
      <c r="AA1605"/>
      <c r="AB1605"/>
      <c r="AC1605"/>
      <c r="AD1605"/>
      <c r="AE1605"/>
      <c r="AF1605"/>
      <c r="AG1605"/>
      <c r="AS1605"/>
      <c r="AT1605"/>
      <c r="BP1605"/>
    </row>
    <row r="1606" spans="1:68" s="7" customFormat="1">
      <c r="A1606"/>
      <c r="B1606"/>
      <c r="C1606"/>
      <c r="D1606"/>
      <c r="E1606"/>
      <c r="F1606"/>
      <c r="G1606"/>
      <c r="H1606"/>
      <c r="I1606"/>
      <c r="J1606"/>
      <c r="K1606"/>
      <c r="L1606"/>
      <c r="M1606"/>
      <c r="N1606"/>
      <c r="O1606"/>
      <c r="P1606"/>
      <c r="Q1606"/>
      <c r="R1606"/>
      <c r="S1606"/>
      <c r="T1606"/>
      <c r="U1606"/>
      <c r="V1606"/>
      <c r="W1606"/>
      <c r="X1606"/>
      <c r="Y1606"/>
      <c r="Z1606"/>
      <c r="AA1606"/>
      <c r="AB1606"/>
      <c r="AC1606"/>
      <c r="AD1606"/>
      <c r="AE1606"/>
      <c r="AF1606"/>
      <c r="AG1606"/>
      <c r="AS1606"/>
      <c r="AT1606"/>
      <c r="BP1606"/>
    </row>
    <row r="1607" spans="1:68" s="7" customFormat="1">
      <c r="A1607"/>
      <c r="B1607"/>
      <c r="C1607"/>
      <c r="D1607"/>
      <c r="E1607"/>
      <c r="F1607"/>
      <c r="G1607"/>
      <c r="H1607"/>
      <c r="I1607"/>
      <c r="J1607"/>
      <c r="K1607"/>
      <c r="L1607"/>
      <c r="M1607"/>
      <c r="N1607"/>
      <c r="O1607"/>
      <c r="P1607"/>
      <c r="Q1607"/>
      <c r="R1607"/>
      <c r="S1607"/>
      <c r="T1607"/>
      <c r="U1607"/>
      <c r="V1607"/>
      <c r="W1607"/>
      <c r="X1607"/>
      <c r="Y1607"/>
      <c r="Z1607"/>
      <c r="AA1607"/>
      <c r="AB1607"/>
      <c r="AC1607"/>
      <c r="AD1607"/>
      <c r="AE1607"/>
      <c r="AF1607"/>
      <c r="AG1607"/>
      <c r="AS1607"/>
      <c r="AT1607"/>
      <c r="BP1607"/>
    </row>
    <row r="1608" spans="1:68" s="7" customFormat="1">
      <c r="A1608"/>
      <c r="B1608"/>
      <c r="C1608"/>
      <c r="D1608"/>
      <c r="E1608"/>
      <c r="F1608"/>
      <c r="G1608"/>
      <c r="H1608"/>
      <c r="I1608"/>
      <c r="J1608"/>
      <c r="K1608"/>
      <c r="L1608"/>
      <c r="M1608"/>
      <c r="N1608"/>
      <c r="O1608"/>
      <c r="P1608"/>
      <c r="Q1608"/>
      <c r="R1608"/>
      <c r="S1608"/>
      <c r="T1608"/>
      <c r="U1608"/>
      <c r="V1608"/>
      <c r="W1608"/>
      <c r="X1608"/>
      <c r="Y1608"/>
      <c r="Z1608"/>
      <c r="AA1608"/>
      <c r="AB1608"/>
      <c r="AC1608"/>
      <c r="AD1608"/>
      <c r="AE1608"/>
      <c r="AF1608"/>
      <c r="AG1608"/>
      <c r="AS1608"/>
      <c r="AT1608"/>
      <c r="BP1608"/>
    </row>
    <row r="1609" spans="1:68" s="7" customFormat="1">
      <c r="A1609"/>
      <c r="B1609"/>
      <c r="C1609"/>
      <c r="D1609"/>
      <c r="E1609"/>
      <c r="F1609"/>
      <c r="G1609"/>
      <c r="H1609"/>
      <c r="I1609"/>
      <c r="J1609"/>
      <c r="K1609"/>
      <c r="L1609"/>
      <c r="M1609"/>
      <c r="N1609"/>
      <c r="O1609"/>
      <c r="P1609"/>
      <c r="Q1609"/>
      <c r="R1609"/>
      <c r="S1609"/>
      <c r="T1609"/>
      <c r="U1609"/>
      <c r="V1609"/>
      <c r="W1609"/>
      <c r="X1609"/>
      <c r="Y1609"/>
      <c r="Z1609"/>
      <c r="AA1609"/>
      <c r="AB1609"/>
      <c r="AC1609"/>
      <c r="AD1609"/>
      <c r="AE1609"/>
      <c r="AF1609"/>
      <c r="AG1609"/>
      <c r="AS1609"/>
      <c r="AT1609"/>
      <c r="BP1609"/>
    </row>
    <row r="1610" spans="1:68" s="7" customFormat="1">
      <c r="A1610"/>
      <c r="B1610"/>
      <c r="C1610"/>
      <c r="D1610"/>
      <c r="E1610"/>
      <c r="F1610"/>
      <c r="G1610"/>
      <c r="H1610"/>
      <c r="I1610"/>
      <c r="J1610"/>
      <c r="K1610"/>
      <c r="L1610"/>
      <c r="M1610"/>
      <c r="N1610"/>
      <c r="O1610"/>
      <c r="P1610"/>
      <c r="Q1610"/>
      <c r="R1610"/>
      <c r="S1610"/>
      <c r="T1610"/>
      <c r="U1610"/>
      <c r="V1610"/>
      <c r="W1610"/>
      <c r="X1610"/>
      <c r="Y1610"/>
      <c r="Z1610"/>
      <c r="AA1610"/>
      <c r="AB1610"/>
      <c r="AC1610"/>
      <c r="AD1610"/>
      <c r="AE1610"/>
      <c r="AF1610"/>
      <c r="AG1610"/>
      <c r="AS1610"/>
      <c r="AT1610"/>
      <c r="BP1610"/>
    </row>
    <row r="1611" spans="1:68" s="7" customFormat="1">
      <c r="A1611"/>
      <c r="B1611"/>
      <c r="C1611"/>
      <c r="D1611"/>
      <c r="E1611"/>
      <c r="F1611"/>
      <c r="G1611"/>
      <c r="H1611"/>
      <c r="I1611"/>
      <c r="J1611"/>
      <c r="K1611"/>
      <c r="L1611"/>
      <c r="M1611"/>
      <c r="N1611"/>
      <c r="O1611"/>
      <c r="P1611"/>
      <c r="Q1611"/>
      <c r="R1611"/>
      <c r="S1611"/>
      <c r="T1611"/>
      <c r="U1611"/>
      <c r="V1611"/>
      <c r="W1611"/>
      <c r="X1611"/>
      <c r="Y1611"/>
      <c r="Z1611"/>
      <c r="AA1611"/>
      <c r="AB1611"/>
      <c r="AC1611"/>
      <c r="AD1611"/>
      <c r="AE1611"/>
      <c r="AF1611"/>
      <c r="AG1611"/>
      <c r="AS1611"/>
      <c r="AT1611"/>
      <c r="BP1611"/>
    </row>
    <row r="1612" spans="1:68" s="7" customFormat="1">
      <c r="A1612"/>
      <c r="B1612"/>
      <c r="C1612"/>
      <c r="D1612"/>
      <c r="E1612"/>
      <c r="F1612"/>
      <c r="G1612"/>
      <c r="H1612"/>
      <c r="I1612"/>
      <c r="J1612"/>
      <c r="K1612"/>
      <c r="L1612"/>
      <c r="M1612"/>
      <c r="N1612"/>
      <c r="O1612"/>
      <c r="P1612"/>
      <c r="Q1612"/>
      <c r="R1612"/>
      <c r="S1612"/>
      <c r="T1612"/>
      <c r="U1612"/>
      <c r="V1612"/>
      <c r="W1612"/>
      <c r="X1612"/>
      <c r="Y1612"/>
      <c r="Z1612"/>
      <c r="AA1612"/>
      <c r="AB1612"/>
      <c r="AC1612"/>
      <c r="AD1612"/>
      <c r="AE1612"/>
      <c r="AF1612"/>
      <c r="AG1612"/>
      <c r="AS1612"/>
      <c r="AT1612"/>
      <c r="BP1612"/>
    </row>
    <row r="1613" spans="1:68" s="7" customFormat="1">
      <c r="A1613"/>
      <c r="B1613"/>
      <c r="C1613"/>
      <c r="D1613"/>
      <c r="E1613"/>
      <c r="F1613"/>
      <c r="G1613"/>
      <c r="H1613"/>
      <c r="I1613"/>
      <c r="J1613"/>
      <c r="K1613"/>
      <c r="L1613"/>
      <c r="M1613"/>
      <c r="N1613"/>
      <c r="O1613"/>
      <c r="P1613"/>
      <c r="Q1613"/>
      <c r="R1613"/>
      <c r="S1613"/>
      <c r="T1613"/>
      <c r="U1613"/>
      <c r="V1613"/>
      <c r="W1613"/>
      <c r="X1613"/>
      <c r="Y1613"/>
      <c r="Z1613"/>
      <c r="AA1613"/>
      <c r="AB1613"/>
      <c r="AC1613"/>
      <c r="AD1613"/>
      <c r="AE1613"/>
      <c r="AF1613"/>
      <c r="AG1613"/>
      <c r="AS1613"/>
      <c r="AT1613"/>
      <c r="BP1613"/>
    </row>
    <row r="1614" spans="1:68" s="7" customFormat="1">
      <c r="A1614"/>
      <c r="B1614"/>
      <c r="C1614"/>
      <c r="D1614"/>
      <c r="E1614"/>
      <c r="F1614"/>
      <c r="G1614"/>
      <c r="H1614"/>
      <c r="I1614"/>
      <c r="J1614"/>
      <c r="K1614"/>
      <c r="L1614"/>
      <c r="M1614"/>
      <c r="N1614"/>
      <c r="O1614"/>
      <c r="P1614"/>
      <c r="Q1614"/>
      <c r="R1614"/>
      <c r="S1614"/>
      <c r="T1614"/>
      <c r="U1614"/>
      <c r="V1614"/>
      <c r="W1614"/>
      <c r="X1614"/>
      <c r="Y1614"/>
      <c r="Z1614"/>
      <c r="AA1614"/>
      <c r="AB1614"/>
      <c r="AC1614"/>
      <c r="AD1614"/>
      <c r="AE1614"/>
      <c r="AF1614"/>
      <c r="AG1614"/>
      <c r="AS1614"/>
      <c r="AT1614"/>
      <c r="BP1614"/>
    </row>
    <row r="1615" spans="1:68" s="7" customFormat="1">
      <c r="A1615"/>
      <c r="B1615"/>
      <c r="C1615"/>
      <c r="D1615"/>
      <c r="E1615"/>
      <c r="F1615"/>
      <c r="G1615"/>
      <c r="H1615"/>
      <c r="I1615"/>
      <c r="J1615"/>
      <c r="K1615"/>
      <c r="L1615"/>
      <c r="M1615"/>
      <c r="N1615"/>
      <c r="O1615"/>
      <c r="P1615"/>
      <c r="Q1615"/>
      <c r="R1615"/>
      <c r="S1615"/>
      <c r="T1615"/>
      <c r="U1615"/>
      <c r="V1615"/>
      <c r="W1615"/>
      <c r="X1615"/>
      <c r="Y1615"/>
      <c r="Z1615"/>
      <c r="AA1615"/>
      <c r="AB1615"/>
      <c r="AC1615"/>
      <c r="AD1615"/>
      <c r="AE1615"/>
      <c r="AF1615"/>
      <c r="AG1615"/>
      <c r="AS1615"/>
      <c r="AT1615"/>
      <c r="BP1615"/>
    </row>
    <row r="1616" spans="1:68" s="7" customFormat="1">
      <c r="A1616"/>
      <c r="B1616"/>
      <c r="C1616"/>
      <c r="D1616"/>
      <c r="E1616"/>
      <c r="F1616"/>
      <c r="G1616"/>
      <c r="H1616"/>
      <c r="I1616"/>
      <c r="J1616"/>
      <c r="K1616"/>
      <c r="L1616"/>
      <c r="M1616"/>
      <c r="N1616"/>
      <c r="O1616"/>
      <c r="P1616"/>
      <c r="Q1616"/>
      <c r="R1616"/>
      <c r="S1616"/>
      <c r="T1616"/>
      <c r="U1616"/>
      <c r="V1616"/>
      <c r="W1616"/>
      <c r="X1616"/>
      <c r="Y1616"/>
      <c r="Z1616"/>
      <c r="AA1616"/>
      <c r="AB1616"/>
      <c r="AC1616"/>
      <c r="AD1616"/>
      <c r="AE1616"/>
      <c r="AF1616"/>
      <c r="AG1616"/>
      <c r="AS1616"/>
      <c r="AT1616"/>
      <c r="BP1616"/>
    </row>
    <row r="1617" spans="1:68" s="7" customFormat="1">
      <c r="A1617"/>
      <c r="B1617"/>
      <c r="C1617"/>
      <c r="D1617"/>
      <c r="E1617"/>
      <c r="F1617"/>
      <c r="G1617"/>
      <c r="H1617"/>
      <c r="I1617"/>
      <c r="J1617"/>
      <c r="K1617"/>
      <c r="L1617"/>
      <c r="M1617"/>
      <c r="N1617"/>
      <c r="O1617"/>
      <c r="P1617"/>
      <c r="Q1617"/>
      <c r="R1617"/>
      <c r="S1617"/>
      <c r="T1617"/>
      <c r="U1617"/>
      <c r="V1617"/>
      <c r="W1617"/>
      <c r="X1617"/>
      <c r="Y1617"/>
      <c r="Z1617"/>
      <c r="AA1617"/>
      <c r="AB1617"/>
      <c r="AC1617"/>
      <c r="AD1617"/>
      <c r="AE1617"/>
      <c r="AF1617"/>
      <c r="AG1617"/>
      <c r="AS1617"/>
      <c r="AT1617"/>
      <c r="BP1617"/>
    </row>
    <row r="1618" spans="1:68" s="7" customFormat="1">
      <c r="A1618"/>
      <c r="B1618"/>
      <c r="C1618"/>
      <c r="D1618"/>
      <c r="E1618"/>
      <c r="F1618"/>
      <c r="G1618"/>
      <c r="H1618"/>
      <c r="I1618"/>
      <c r="J1618"/>
      <c r="K1618"/>
      <c r="L1618"/>
      <c r="M1618"/>
      <c r="N1618"/>
      <c r="O1618"/>
      <c r="P1618"/>
      <c r="Q1618"/>
      <c r="R1618"/>
      <c r="S1618"/>
      <c r="T1618"/>
      <c r="U1618"/>
      <c r="V1618"/>
      <c r="W1618"/>
      <c r="X1618"/>
      <c r="Y1618"/>
      <c r="Z1618"/>
      <c r="AA1618"/>
      <c r="AB1618"/>
      <c r="AC1618"/>
      <c r="AD1618"/>
      <c r="AE1618"/>
      <c r="AF1618"/>
      <c r="AG1618"/>
      <c r="AS1618"/>
      <c r="AT1618"/>
      <c r="BP1618"/>
    </row>
    <row r="1619" spans="1:68" s="7" customFormat="1">
      <c r="A1619"/>
      <c r="B1619"/>
      <c r="C1619"/>
      <c r="D1619"/>
      <c r="E1619"/>
      <c r="F1619"/>
      <c r="G1619"/>
      <c r="H1619"/>
      <c r="I1619"/>
      <c r="J1619"/>
      <c r="K1619"/>
      <c r="L1619"/>
      <c r="M1619"/>
      <c r="N1619"/>
      <c r="O1619"/>
      <c r="P1619"/>
      <c r="Q1619"/>
      <c r="R1619"/>
      <c r="S1619"/>
      <c r="T1619"/>
      <c r="U1619"/>
      <c r="V1619"/>
      <c r="W1619"/>
      <c r="X1619"/>
      <c r="Y1619"/>
      <c r="Z1619"/>
      <c r="AA1619"/>
      <c r="AB1619"/>
      <c r="AC1619"/>
      <c r="AD1619"/>
      <c r="AE1619"/>
      <c r="AF1619"/>
      <c r="AG1619"/>
      <c r="AS1619"/>
      <c r="AT1619"/>
      <c r="BP1619"/>
    </row>
    <row r="1620" spans="1:68" s="7" customFormat="1">
      <c r="A1620"/>
      <c r="B1620"/>
      <c r="C1620"/>
      <c r="D1620"/>
      <c r="E1620"/>
      <c r="F1620"/>
      <c r="G1620"/>
      <c r="H1620"/>
      <c r="I1620"/>
      <c r="J1620"/>
      <c r="K1620"/>
      <c r="L1620"/>
      <c r="M1620"/>
      <c r="N1620"/>
      <c r="O1620"/>
      <c r="P1620"/>
      <c r="Q1620"/>
      <c r="R1620"/>
      <c r="S1620"/>
      <c r="T1620"/>
      <c r="U1620"/>
      <c r="V1620"/>
      <c r="W1620"/>
      <c r="X1620"/>
      <c r="Y1620"/>
      <c r="Z1620"/>
      <c r="AA1620"/>
      <c r="AB1620"/>
      <c r="AC1620"/>
      <c r="AD1620"/>
      <c r="AE1620"/>
      <c r="AF1620"/>
      <c r="AG1620"/>
      <c r="AS1620"/>
      <c r="AT1620"/>
      <c r="BP1620"/>
    </row>
    <row r="1621" spans="1:68" s="7" customFormat="1">
      <c r="A1621"/>
      <c r="B1621"/>
      <c r="C1621"/>
      <c r="D1621"/>
      <c r="E1621"/>
      <c r="F1621"/>
      <c r="G1621"/>
      <c r="H1621"/>
      <c r="I1621"/>
      <c r="J1621"/>
      <c r="K1621"/>
      <c r="L1621"/>
      <c r="M1621"/>
      <c r="N1621"/>
      <c r="O1621"/>
      <c r="P1621"/>
      <c r="Q1621"/>
      <c r="R1621"/>
      <c r="S1621"/>
      <c r="T1621"/>
      <c r="U1621"/>
      <c r="V1621"/>
      <c r="W1621"/>
      <c r="X1621"/>
      <c r="Y1621"/>
      <c r="Z1621"/>
      <c r="AA1621"/>
      <c r="AB1621"/>
      <c r="AC1621"/>
      <c r="AD1621"/>
      <c r="AE1621"/>
      <c r="AF1621"/>
      <c r="AG1621"/>
      <c r="AS1621"/>
      <c r="AT1621"/>
      <c r="BP1621"/>
    </row>
    <row r="1622" spans="1:68" s="7" customFormat="1">
      <c r="A1622"/>
      <c r="B1622"/>
      <c r="C1622"/>
      <c r="D1622"/>
      <c r="E1622"/>
      <c r="F1622"/>
      <c r="G1622"/>
      <c r="H1622"/>
      <c r="I1622"/>
      <c r="J1622"/>
      <c r="K1622"/>
      <c r="L1622"/>
      <c r="M1622"/>
      <c r="N1622"/>
      <c r="O1622"/>
      <c r="P1622"/>
      <c r="Q1622"/>
      <c r="R1622"/>
      <c r="S1622"/>
      <c r="T1622"/>
      <c r="U1622"/>
      <c r="V1622"/>
      <c r="W1622"/>
      <c r="X1622"/>
      <c r="Y1622"/>
      <c r="Z1622"/>
      <c r="AA1622"/>
      <c r="AB1622"/>
      <c r="AC1622"/>
      <c r="AD1622"/>
      <c r="AE1622"/>
      <c r="AF1622"/>
      <c r="AG1622"/>
      <c r="AS1622"/>
      <c r="AT1622"/>
      <c r="BP1622"/>
    </row>
    <row r="1623" spans="1:68" s="7" customFormat="1">
      <c r="A1623"/>
      <c r="B1623"/>
      <c r="C1623"/>
      <c r="D1623"/>
      <c r="E1623"/>
      <c r="F1623"/>
      <c r="G1623"/>
      <c r="H1623"/>
      <c r="I1623"/>
      <c r="J1623"/>
      <c r="K1623"/>
      <c r="L1623"/>
      <c r="M1623"/>
      <c r="N1623"/>
      <c r="O1623"/>
      <c r="P1623"/>
      <c r="Q1623"/>
      <c r="R1623"/>
      <c r="S1623"/>
      <c r="T1623"/>
      <c r="U1623"/>
      <c r="V1623"/>
      <c r="W1623"/>
      <c r="X1623"/>
      <c r="Y1623"/>
      <c r="Z1623"/>
      <c r="AA1623"/>
      <c r="AB1623"/>
      <c r="AC1623"/>
      <c r="AD1623"/>
      <c r="AE1623"/>
      <c r="AF1623"/>
      <c r="AG1623"/>
      <c r="AS1623"/>
      <c r="AT1623"/>
      <c r="BP1623"/>
    </row>
    <row r="1624" spans="1:68" s="7" customFormat="1">
      <c r="A1624"/>
      <c r="B1624"/>
      <c r="C1624"/>
      <c r="D1624"/>
      <c r="E1624"/>
      <c r="F1624"/>
      <c r="G1624"/>
      <c r="H1624"/>
      <c r="I1624"/>
      <c r="J1624"/>
      <c r="K1624"/>
      <c r="L1624"/>
      <c r="M1624"/>
      <c r="N1624"/>
      <c r="O1624"/>
      <c r="P1624"/>
      <c r="Q1624"/>
      <c r="R1624"/>
      <c r="S1624"/>
      <c r="T1624"/>
      <c r="U1624"/>
      <c r="V1624"/>
      <c r="W1624"/>
      <c r="X1624"/>
      <c r="Y1624"/>
      <c r="Z1624"/>
      <c r="AA1624"/>
      <c r="AB1624"/>
      <c r="AC1624"/>
      <c r="AD1624"/>
      <c r="AE1624"/>
      <c r="AF1624"/>
      <c r="AG1624"/>
      <c r="AS1624"/>
      <c r="AT1624"/>
      <c r="BP1624"/>
    </row>
    <row r="1625" spans="1:68" s="7" customFormat="1">
      <c r="A1625"/>
      <c r="B1625"/>
      <c r="C1625"/>
      <c r="D1625"/>
      <c r="E1625"/>
      <c r="F1625"/>
      <c r="G1625"/>
      <c r="H1625"/>
      <c r="I1625"/>
      <c r="J1625"/>
      <c r="K1625"/>
      <c r="L1625"/>
      <c r="M1625"/>
      <c r="N1625"/>
      <c r="O1625"/>
      <c r="P1625"/>
      <c r="Q1625"/>
      <c r="R1625"/>
      <c r="S1625"/>
      <c r="T1625"/>
      <c r="U1625"/>
      <c r="V1625"/>
      <c r="W1625"/>
      <c r="X1625"/>
      <c r="Y1625"/>
      <c r="Z1625"/>
      <c r="AA1625"/>
      <c r="AB1625"/>
      <c r="AC1625"/>
      <c r="AD1625"/>
      <c r="AE1625"/>
      <c r="AF1625"/>
      <c r="AG1625"/>
      <c r="AS1625"/>
      <c r="AT1625"/>
      <c r="BP1625"/>
    </row>
    <row r="1626" spans="1:68" s="7" customFormat="1">
      <c r="A1626"/>
      <c r="B1626"/>
      <c r="C1626"/>
      <c r="D1626"/>
      <c r="E1626"/>
      <c r="F1626"/>
      <c r="G1626"/>
      <c r="H1626"/>
      <c r="I1626"/>
      <c r="J1626"/>
      <c r="K1626"/>
      <c r="L1626"/>
      <c r="M1626"/>
      <c r="N1626"/>
      <c r="O1626"/>
      <c r="P1626"/>
      <c r="Q1626"/>
      <c r="R1626"/>
      <c r="S1626"/>
      <c r="T1626"/>
      <c r="U1626"/>
      <c r="V1626"/>
      <c r="W1626"/>
      <c r="X1626"/>
      <c r="Y1626"/>
      <c r="Z1626"/>
      <c r="AA1626"/>
      <c r="AB1626"/>
      <c r="AC1626"/>
      <c r="AD1626"/>
      <c r="AE1626"/>
      <c r="AF1626"/>
      <c r="AG1626"/>
      <c r="AS1626"/>
      <c r="AT1626"/>
      <c r="BP1626"/>
    </row>
    <row r="1627" spans="1:68" s="7" customFormat="1">
      <c r="A1627"/>
      <c r="B1627"/>
      <c r="C1627"/>
      <c r="D1627"/>
      <c r="E1627"/>
      <c r="F1627"/>
      <c r="G1627"/>
      <c r="H1627"/>
      <c r="I1627"/>
      <c r="J1627"/>
      <c r="K1627"/>
      <c r="L1627"/>
      <c r="M1627"/>
      <c r="N1627"/>
      <c r="O1627"/>
      <c r="P1627"/>
      <c r="Q1627"/>
      <c r="R1627"/>
      <c r="S1627"/>
      <c r="T1627"/>
      <c r="U1627"/>
      <c r="V1627"/>
      <c r="W1627"/>
      <c r="X1627"/>
      <c r="Y1627"/>
      <c r="Z1627"/>
      <c r="AA1627"/>
      <c r="AB1627"/>
      <c r="AC1627"/>
      <c r="AD1627"/>
      <c r="AE1627"/>
      <c r="AF1627"/>
      <c r="AG1627"/>
      <c r="AS1627"/>
      <c r="AT1627"/>
      <c r="BP1627"/>
    </row>
    <row r="1628" spans="1:68" s="7" customFormat="1">
      <c r="A1628"/>
      <c r="B1628"/>
      <c r="C1628"/>
      <c r="D1628"/>
      <c r="E1628"/>
      <c r="F1628"/>
      <c r="G1628"/>
      <c r="H1628"/>
      <c r="I1628"/>
      <c r="J1628"/>
      <c r="K1628"/>
      <c r="L1628"/>
      <c r="M1628"/>
      <c r="N1628"/>
      <c r="O1628"/>
      <c r="P1628"/>
      <c r="Q1628"/>
      <c r="R1628"/>
      <c r="S1628"/>
      <c r="T1628"/>
      <c r="U1628"/>
      <c r="V1628"/>
      <c r="W1628"/>
      <c r="X1628"/>
      <c r="Y1628"/>
      <c r="Z1628"/>
      <c r="AA1628"/>
      <c r="AB1628"/>
      <c r="AC1628"/>
      <c r="AD1628"/>
      <c r="AE1628"/>
      <c r="AF1628"/>
      <c r="AG1628"/>
      <c r="AS1628"/>
      <c r="AT1628"/>
      <c r="BP1628"/>
    </row>
    <row r="1629" spans="1:68" s="7" customFormat="1">
      <c r="A1629"/>
      <c r="B1629"/>
      <c r="C1629"/>
      <c r="D1629"/>
      <c r="E1629"/>
      <c r="F1629"/>
      <c r="G1629"/>
      <c r="H1629"/>
      <c r="I1629"/>
      <c r="J1629"/>
      <c r="K1629"/>
      <c r="L1629"/>
      <c r="M1629"/>
      <c r="N1629"/>
      <c r="O1629"/>
      <c r="P1629"/>
      <c r="Q1629"/>
      <c r="R1629"/>
      <c r="S1629"/>
      <c r="T1629"/>
      <c r="U1629"/>
      <c r="V1629"/>
      <c r="W1629"/>
      <c r="X1629"/>
      <c r="Y1629"/>
      <c r="Z1629"/>
      <c r="AA1629"/>
      <c r="AB1629"/>
      <c r="AC1629"/>
      <c r="AD1629"/>
      <c r="AE1629"/>
      <c r="AF1629"/>
      <c r="AG1629"/>
      <c r="AS1629"/>
      <c r="AT1629"/>
      <c r="BP1629"/>
    </row>
    <row r="1630" spans="1:68" s="7" customFormat="1">
      <c r="A1630"/>
      <c r="B1630"/>
      <c r="C1630"/>
      <c r="D1630"/>
      <c r="E1630"/>
      <c r="F1630"/>
      <c r="G1630"/>
      <c r="H1630"/>
      <c r="I1630"/>
      <c r="J1630"/>
      <c r="K1630"/>
      <c r="L1630"/>
      <c r="M1630"/>
      <c r="N1630"/>
      <c r="O1630"/>
      <c r="P1630"/>
      <c r="Q1630"/>
      <c r="R1630"/>
      <c r="S1630"/>
      <c r="T1630"/>
      <c r="U1630"/>
      <c r="V1630"/>
      <c r="W1630"/>
      <c r="X1630"/>
      <c r="Y1630"/>
      <c r="Z1630"/>
      <c r="AA1630"/>
      <c r="AB1630"/>
      <c r="AC1630"/>
      <c r="AD1630"/>
      <c r="AE1630"/>
      <c r="AF1630"/>
      <c r="AG1630"/>
      <c r="AS1630"/>
      <c r="AT1630"/>
      <c r="BP1630"/>
    </row>
    <row r="1631" spans="1:68" s="7" customFormat="1">
      <c r="A1631"/>
      <c r="B1631"/>
      <c r="C1631"/>
      <c r="D1631"/>
      <c r="E1631"/>
      <c r="F1631"/>
      <c r="G1631"/>
      <c r="H1631"/>
      <c r="I1631"/>
      <c r="J1631"/>
      <c r="K1631"/>
      <c r="L1631"/>
      <c r="M1631"/>
      <c r="N1631"/>
      <c r="O1631"/>
      <c r="P1631"/>
      <c r="Q1631"/>
      <c r="R1631"/>
      <c r="S1631"/>
      <c r="T1631"/>
      <c r="U1631"/>
      <c r="V1631"/>
      <c r="W1631"/>
      <c r="X1631"/>
      <c r="Y1631"/>
      <c r="Z1631"/>
      <c r="AA1631"/>
      <c r="AB1631"/>
      <c r="AC1631"/>
      <c r="AD1631"/>
      <c r="AE1631"/>
      <c r="AF1631"/>
      <c r="AG1631"/>
      <c r="AS1631"/>
      <c r="AT1631"/>
      <c r="BP1631"/>
    </row>
    <row r="1632" spans="1:68" s="7" customFormat="1">
      <c r="A1632"/>
      <c r="B1632"/>
      <c r="C1632"/>
      <c r="D1632"/>
      <c r="E1632"/>
      <c r="F1632"/>
      <c r="G1632"/>
      <c r="H1632"/>
      <c r="I1632"/>
      <c r="J1632"/>
      <c r="K1632"/>
      <c r="L1632"/>
      <c r="M1632"/>
      <c r="N1632"/>
      <c r="O1632"/>
      <c r="P1632"/>
      <c r="Q1632"/>
      <c r="R1632"/>
      <c r="S1632"/>
      <c r="T1632"/>
      <c r="U1632"/>
      <c r="V1632"/>
      <c r="W1632"/>
      <c r="X1632"/>
      <c r="Y1632"/>
      <c r="Z1632"/>
      <c r="AA1632"/>
      <c r="AB1632"/>
      <c r="AC1632"/>
      <c r="AD1632"/>
      <c r="AE1632"/>
      <c r="AF1632"/>
      <c r="AG1632"/>
      <c r="AS1632"/>
      <c r="AT1632"/>
      <c r="BP1632"/>
    </row>
    <row r="1633" spans="1:68" s="7" customFormat="1">
      <c r="A1633"/>
      <c r="B1633"/>
      <c r="C1633"/>
      <c r="D1633"/>
      <c r="E1633"/>
      <c r="F1633"/>
      <c r="G1633"/>
      <c r="H1633"/>
      <c r="I1633"/>
      <c r="J1633"/>
      <c r="K1633"/>
      <c r="L1633"/>
      <c r="M1633"/>
      <c r="N1633"/>
      <c r="O1633"/>
      <c r="P1633"/>
      <c r="Q1633"/>
      <c r="R1633"/>
      <c r="S1633"/>
      <c r="T1633"/>
      <c r="U1633"/>
      <c r="V1633"/>
      <c r="W1633"/>
      <c r="X1633"/>
      <c r="Y1633"/>
      <c r="Z1633"/>
      <c r="AA1633"/>
      <c r="AB1633"/>
      <c r="AC1633"/>
      <c r="AD1633"/>
      <c r="AE1633"/>
      <c r="AF1633"/>
      <c r="AG1633"/>
      <c r="AS1633"/>
      <c r="AT1633"/>
      <c r="BP1633"/>
    </row>
    <row r="1634" spans="1:68" s="7" customFormat="1">
      <c r="A1634"/>
      <c r="B1634"/>
      <c r="C1634"/>
      <c r="D1634"/>
      <c r="E1634"/>
      <c r="F1634"/>
      <c r="G1634"/>
      <c r="H1634"/>
      <c r="I1634"/>
      <c r="J1634"/>
      <c r="K1634"/>
      <c r="L1634"/>
      <c r="M1634"/>
      <c r="N1634"/>
      <c r="O1634"/>
      <c r="P1634"/>
      <c r="Q1634"/>
      <c r="R1634"/>
      <c r="S1634"/>
      <c r="T1634"/>
      <c r="U1634"/>
      <c r="V1634"/>
      <c r="W1634"/>
      <c r="X1634"/>
      <c r="Y1634"/>
      <c r="Z1634"/>
      <c r="AA1634"/>
      <c r="AB1634"/>
      <c r="AC1634"/>
      <c r="AD1634"/>
      <c r="AE1634"/>
      <c r="AF1634"/>
      <c r="AG1634"/>
      <c r="AS1634"/>
      <c r="AT1634"/>
      <c r="BP1634"/>
    </row>
    <row r="1635" spans="1:68" s="7" customFormat="1">
      <c r="A1635"/>
      <c r="B1635"/>
      <c r="C1635"/>
      <c r="D1635"/>
      <c r="E1635"/>
      <c r="F1635"/>
      <c r="G1635"/>
      <c r="H1635"/>
      <c r="I1635"/>
      <c r="J1635"/>
      <c r="K1635"/>
      <c r="L1635"/>
      <c r="M1635"/>
      <c r="N1635"/>
      <c r="O1635"/>
      <c r="P1635"/>
      <c r="Q1635"/>
      <c r="R1635"/>
      <c r="S1635"/>
      <c r="T1635"/>
      <c r="U1635"/>
      <c r="V1635"/>
      <c r="W1635"/>
      <c r="X1635"/>
      <c r="Y1635"/>
      <c r="Z1635"/>
      <c r="AA1635"/>
      <c r="AB1635"/>
      <c r="AC1635"/>
      <c r="AD1635"/>
      <c r="AE1635"/>
      <c r="AF1635"/>
      <c r="AG1635"/>
      <c r="AS1635"/>
      <c r="AT1635"/>
      <c r="BP1635"/>
    </row>
    <row r="1636" spans="1:68" s="7" customFormat="1">
      <c r="A1636"/>
      <c r="B1636"/>
      <c r="C1636"/>
      <c r="D1636"/>
      <c r="E1636"/>
      <c r="F1636"/>
      <c r="G1636"/>
      <c r="H1636"/>
      <c r="I1636"/>
      <c r="J1636"/>
      <c r="K1636"/>
      <c r="L1636"/>
      <c r="M1636"/>
      <c r="N1636"/>
      <c r="O1636"/>
      <c r="P1636"/>
      <c r="Q1636"/>
      <c r="R1636"/>
      <c r="S1636"/>
      <c r="T1636"/>
      <c r="U1636"/>
      <c r="V1636"/>
      <c r="W1636"/>
      <c r="X1636"/>
      <c r="Y1636"/>
      <c r="Z1636"/>
      <c r="AA1636"/>
      <c r="AB1636"/>
      <c r="AC1636"/>
      <c r="AD1636"/>
      <c r="AE1636"/>
      <c r="AF1636"/>
      <c r="AG1636"/>
      <c r="AS1636"/>
      <c r="AT1636"/>
      <c r="BP1636"/>
    </row>
    <row r="1637" spans="1:68" s="7" customFormat="1">
      <c r="A1637"/>
      <c r="B1637"/>
      <c r="C1637"/>
      <c r="D1637"/>
      <c r="E1637"/>
      <c r="F1637"/>
      <c r="G1637"/>
      <c r="H1637"/>
      <c r="I1637"/>
      <c r="J1637"/>
      <c r="K1637"/>
      <c r="L1637"/>
      <c r="M1637"/>
      <c r="N1637"/>
      <c r="O1637"/>
      <c r="P1637"/>
      <c r="Q1637"/>
      <c r="R1637"/>
      <c r="S1637"/>
      <c r="T1637"/>
      <c r="U1637"/>
      <c r="V1637"/>
      <c r="W1637"/>
      <c r="X1637"/>
      <c r="Y1637"/>
      <c r="Z1637"/>
      <c r="AA1637"/>
      <c r="AB1637"/>
      <c r="AC1637"/>
      <c r="AD1637"/>
      <c r="AE1637"/>
      <c r="AF1637"/>
      <c r="AG1637"/>
      <c r="AS1637"/>
      <c r="AT1637"/>
      <c r="BP1637"/>
    </row>
    <row r="1638" spans="1:68" s="7" customFormat="1">
      <c r="A1638"/>
      <c r="B1638"/>
      <c r="C1638"/>
      <c r="D1638"/>
      <c r="E1638"/>
      <c r="F1638"/>
      <c r="G1638"/>
      <c r="H1638"/>
      <c r="I1638"/>
      <c r="J1638"/>
      <c r="K1638"/>
      <c r="L1638"/>
      <c r="M1638"/>
      <c r="N1638"/>
      <c r="O1638"/>
      <c r="P1638"/>
      <c r="Q1638"/>
      <c r="R1638"/>
      <c r="S1638"/>
      <c r="T1638"/>
      <c r="U1638"/>
      <c r="V1638"/>
      <c r="W1638"/>
      <c r="X1638"/>
      <c r="Y1638"/>
      <c r="Z1638"/>
      <c r="AA1638"/>
      <c r="AB1638"/>
      <c r="AC1638"/>
      <c r="AD1638"/>
      <c r="AE1638"/>
      <c r="AF1638"/>
      <c r="AG1638"/>
      <c r="AS1638"/>
      <c r="AT1638"/>
      <c r="BP1638"/>
    </row>
    <row r="1639" spans="1:68" s="7" customFormat="1">
      <c r="A1639"/>
      <c r="B1639"/>
      <c r="C1639"/>
      <c r="D1639"/>
      <c r="E1639"/>
      <c r="F1639"/>
      <c r="G1639"/>
      <c r="H1639"/>
      <c r="I1639"/>
      <c r="J1639"/>
      <c r="K1639"/>
      <c r="L1639"/>
      <c r="M1639"/>
      <c r="N1639"/>
      <c r="O1639"/>
      <c r="P1639"/>
      <c r="Q1639"/>
      <c r="R1639"/>
      <c r="S1639"/>
      <c r="T1639"/>
      <c r="U1639"/>
      <c r="V1639"/>
      <c r="W1639"/>
      <c r="X1639"/>
      <c r="Y1639"/>
      <c r="Z1639"/>
      <c r="AA1639"/>
      <c r="AB1639"/>
      <c r="AC1639"/>
      <c r="AD1639"/>
      <c r="AE1639"/>
      <c r="AF1639"/>
      <c r="AG1639"/>
      <c r="AS1639"/>
      <c r="AT1639"/>
      <c r="BP1639"/>
    </row>
    <row r="1640" spans="1:68" s="7" customFormat="1">
      <c r="A1640"/>
      <c r="B1640"/>
      <c r="C1640"/>
      <c r="D1640"/>
      <c r="E1640"/>
      <c r="F1640"/>
      <c r="G1640"/>
      <c r="H1640"/>
      <c r="I1640"/>
      <c r="J1640"/>
      <c r="K1640"/>
      <c r="L1640"/>
      <c r="M1640"/>
      <c r="N1640"/>
      <c r="O1640"/>
      <c r="P1640"/>
      <c r="Q1640"/>
      <c r="R1640"/>
      <c r="S1640"/>
      <c r="T1640"/>
      <c r="U1640"/>
      <c r="V1640"/>
      <c r="W1640"/>
      <c r="X1640"/>
      <c r="Y1640"/>
      <c r="Z1640"/>
      <c r="AA1640"/>
      <c r="AB1640"/>
      <c r="AC1640"/>
      <c r="AD1640"/>
      <c r="AE1640"/>
      <c r="AF1640"/>
      <c r="AG1640"/>
      <c r="AS1640"/>
      <c r="AT1640"/>
      <c r="BP1640"/>
    </row>
    <row r="1641" spans="1:68" s="7" customFormat="1">
      <c r="A1641"/>
      <c r="B1641"/>
      <c r="C1641"/>
      <c r="D1641"/>
      <c r="E1641"/>
      <c r="F1641"/>
      <c r="G1641"/>
      <c r="H1641"/>
      <c r="I1641"/>
      <c r="J1641"/>
      <c r="K1641"/>
      <c r="L1641"/>
      <c r="M1641"/>
      <c r="N1641"/>
      <c r="O1641"/>
      <c r="P1641"/>
      <c r="Q1641"/>
      <c r="R1641"/>
      <c r="S1641"/>
      <c r="T1641"/>
      <c r="U1641"/>
      <c r="V1641"/>
      <c r="W1641"/>
      <c r="X1641"/>
      <c r="Y1641"/>
      <c r="Z1641"/>
      <c r="AA1641"/>
      <c r="AB1641"/>
      <c r="AC1641"/>
      <c r="AD1641"/>
      <c r="AE1641"/>
      <c r="AF1641"/>
      <c r="AG1641"/>
      <c r="AS1641"/>
      <c r="AT1641"/>
      <c r="BP1641"/>
    </row>
    <row r="1642" spans="1:68" s="7" customFormat="1">
      <c r="A1642"/>
      <c r="B1642"/>
      <c r="C1642"/>
      <c r="D1642"/>
      <c r="E1642"/>
      <c r="F1642"/>
      <c r="G1642"/>
      <c r="H1642"/>
      <c r="I1642"/>
      <c r="J1642"/>
      <c r="K1642"/>
      <c r="L1642"/>
      <c r="M1642"/>
      <c r="N1642"/>
      <c r="O1642"/>
      <c r="P1642"/>
      <c r="Q1642"/>
      <c r="R1642"/>
      <c r="S1642"/>
      <c r="T1642"/>
      <c r="U1642"/>
      <c r="V1642"/>
      <c r="W1642"/>
      <c r="X1642"/>
      <c r="Y1642"/>
      <c r="Z1642"/>
      <c r="AA1642"/>
      <c r="AB1642"/>
      <c r="AC1642"/>
      <c r="AD1642"/>
      <c r="AE1642"/>
      <c r="AF1642"/>
      <c r="AG1642"/>
      <c r="AS1642"/>
      <c r="AT1642"/>
      <c r="BP1642"/>
    </row>
    <row r="1643" spans="1:68" s="7" customFormat="1">
      <c r="A1643"/>
      <c r="B1643"/>
      <c r="C1643"/>
      <c r="D1643"/>
      <c r="E1643"/>
      <c r="F1643"/>
      <c r="G1643"/>
      <c r="H1643"/>
      <c r="I1643"/>
      <c r="J1643"/>
      <c r="K1643"/>
      <c r="L1643"/>
      <c r="M1643"/>
      <c r="N1643"/>
      <c r="O1643"/>
      <c r="P1643"/>
      <c r="Q1643"/>
      <c r="R1643"/>
      <c r="S1643"/>
      <c r="T1643"/>
      <c r="U1643"/>
      <c r="V1643"/>
      <c r="W1643"/>
      <c r="X1643"/>
      <c r="Y1643"/>
      <c r="Z1643"/>
      <c r="AA1643"/>
      <c r="AB1643"/>
      <c r="AC1643"/>
      <c r="AD1643"/>
      <c r="AE1643"/>
      <c r="AF1643"/>
      <c r="AG1643"/>
      <c r="AS1643"/>
      <c r="AT1643"/>
      <c r="BP1643"/>
    </row>
    <row r="1644" spans="1:68" s="7" customFormat="1">
      <c r="A1644"/>
      <c r="B1644"/>
      <c r="C1644"/>
      <c r="D1644"/>
      <c r="E1644"/>
      <c r="F1644"/>
      <c r="G1644"/>
      <c r="H1644"/>
      <c r="I1644"/>
      <c r="J1644"/>
      <c r="K1644"/>
      <c r="L1644"/>
      <c r="M1644"/>
      <c r="N1644"/>
      <c r="O1644"/>
      <c r="P1644"/>
      <c r="Q1644"/>
      <c r="R1644"/>
      <c r="S1644"/>
      <c r="T1644"/>
      <c r="U1644"/>
      <c r="V1644"/>
      <c r="W1644"/>
      <c r="X1644"/>
      <c r="Y1644"/>
      <c r="Z1644"/>
      <c r="AA1644"/>
      <c r="AB1644"/>
      <c r="AC1644"/>
      <c r="AD1644"/>
      <c r="AE1644"/>
      <c r="AF1644"/>
      <c r="AG1644"/>
      <c r="AS1644"/>
      <c r="AT1644"/>
      <c r="BP1644"/>
    </row>
    <row r="1645" spans="1:68" s="7" customFormat="1">
      <c r="A1645"/>
      <c r="B1645"/>
      <c r="C1645"/>
      <c r="D1645"/>
      <c r="E1645"/>
      <c r="F1645"/>
      <c r="G1645"/>
      <c r="H1645"/>
      <c r="I1645"/>
      <c r="J1645"/>
      <c r="K1645"/>
      <c r="L1645"/>
      <c r="M1645"/>
      <c r="N1645"/>
      <c r="O1645"/>
      <c r="P1645"/>
      <c r="Q1645"/>
      <c r="R1645"/>
      <c r="S1645"/>
      <c r="T1645"/>
      <c r="U1645"/>
      <c r="V1645"/>
      <c r="W1645"/>
      <c r="X1645"/>
      <c r="Y1645"/>
      <c r="Z1645"/>
      <c r="AA1645"/>
      <c r="AB1645"/>
      <c r="AC1645"/>
      <c r="AD1645"/>
      <c r="AE1645"/>
      <c r="AF1645"/>
      <c r="AG1645"/>
      <c r="AS1645"/>
      <c r="AT1645"/>
      <c r="BP1645"/>
    </row>
    <row r="1646" spans="1:68" s="7" customFormat="1">
      <c r="A1646"/>
      <c r="B1646"/>
      <c r="C1646"/>
      <c r="D1646"/>
      <c r="E1646"/>
      <c r="F1646"/>
      <c r="G1646"/>
      <c r="H1646"/>
      <c r="I1646"/>
      <c r="J1646"/>
      <c r="K1646"/>
      <c r="L1646"/>
      <c r="M1646"/>
      <c r="N1646"/>
      <c r="O1646"/>
      <c r="P1646"/>
      <c r="Q1646"/>
      <c r="R1646"/>
      <c r="S1646"/>
      <c r="T1646"/>
      <c r="U1646"/>
      <c r="V1646"/>
      <c r="W1646"/>
      <c r="X1646"/>
      <c r="Y1646"/>
      <c r="Z1646"/>
      <c r="AA1646"/>
      <c r="AB1646"/>
      <c r="AC1646"/>
      <c r="AD1646"/>
      <c r="AE1646"/>
      <c r="AF1646"/>
      <c r="AG1646"/>
      <c r="AS1646"/>
      <c r="AT1646"/>
      <c r="BP1646"/>
    </row>
    <row r="1647" spans="1:68" s="7" customFormat="1">
      <c r="A1647"/>
      <c r="B1647"/>
      <c r="C1647"/>
      <c r="D1647"/>
      <c r="E1647"/>
      <c r="F1647"/>
      <c r="G1647"/>
      <c r="H1647"/>
      <c r="I1647"/>
      <c r="J1647"/>
      <c r="K1647"/>
      <c r="L1647"/>
      <c r="M1647"/>
      <c r="N1647"/>
      <c r="O1647"/>
      <c r="P1647"/>
      <c r="Q1647"/>
      <c r="R1647"/>
      <c r="S1647"/>
      <c r="T1647"/>
      <c r="U1647"/>
      <c r="V1647"/>
      <c r="W1647"/>
      <c r="X1647"/>
      <c r="Y1647"/>
      <c r="Z1647"/>
      <c r="AA1647"/>
      <c r="AB1647"/>
      <c r="AC1647"/>
      <c r="AD1647"/>
      <c r="AE1647"/>
      <c r="AF1647"/>
      <c r="AG1647"/>
      <c r="AS1647"/>
      <c r="AT1647"/>
      <c r="BP1647"/>
    </row>
    <row r="1648" spans="1:68" s="7" customFormat="1">
      <c r="A1648"/>
      <c r="B1648"/>
      <c r="C1648"/>
      <c r="D1648"/>
      <c r="E1648"/>
      <c r="F1648"/>
      <c r="G1648"/>
      <c r="H1648"/>
      <c r="I1648"/>
      <c r="J1648"/>
      <c r="K1648"/>
      <c r="L1648"/>
      <c r="M1648"/>
      <c r="N1648"/>
      <c r="O1648"/>
      <c r="P1648"/>
      <c r="Q1648"/>
      <c r="R1648"/>
      <c r="S1648"/>
      <c r="T1648"/>
      <c r="U1648"/>
      <c r="V1648"/>
      <c r="W1648"/>
      <c r="X1648"/>
      <c r="Y1648"/>
      <c r="Z1648"/>
      <c r="AA1648"/>
      <c r="AB1648"/>
      <c r="AC1648"/>
      <c r="AD1648"/>
      <c r="AE1648"/>
      <c r="AF1648"/>
      <c r="AG1648"/>
      <c r="AS1648"/>
      <c r="AT1648"/>
      <c r="BP1648"/>
    </row>
    <row r="1649" spans="1:68" s="7" customFormat="1">
      <c r="A1649"/>
      <c r="B1649"/>
      <c r="C1649"/>
      <c r="D1649"/>
      <c r="E1649"/>
      <c r="F1649"/>
      <c r="G1649"/>
      <c r="H1649"/>
      <c r="I1649"/>
      <c r="J1649"/>
      <c r="K1649"/>
      <c r="L1649"/>
      <c r="M1649"/>
      <c r="N1649"/>
      <c r="O1649"/>
      <c r="P1649"/>
      <c r="Q1649"/>
      <c r="R1649"/>
      <c r="S1649"/>
      <c r="T1649"/>
      <c r="U1649"/>
      <c r="V1649"/>
      <c r="W1649"/>
      <c r="X1649"/>
      <c r="Y1649"/>
      <c r="Z1649"/>
      <c r="AA1649"/>
      <c r="AB1649"/>
      <c r="AC1649"/>
      <c r="AD1649"/>
      <c r="AE1649"/>
      <c r="AF1649"/>
      <c r="AG1649"/>
      <c r="AS1649"/>
      <c r="AT1649"/>
      <c r="BP1649"/>
    </row>
    <row r="1650" spans="1:68" s="7" customFormat="1">
      <c r="A1650"/>
      <c r="B1650"/>
      <c r="C1650"/>
      <c r="D1650"/>
      <c r="E1650"/>
      <c r="F1650"/>
      <c r="G1650"/>
      <c r="H1650"/>
      <c r="I1650"/>
      <c r="J1650"/>
      <c r="K1650"/>
      <c r="L1650"/>
      <c r="M1650"/>
      <c r="N1650"/>
      <c r="O1650"/>
      <c r="P1650"/>
      <c r="Q1650"/>
      <c r="R1650"/>
      <c r="S1650"/>
      <c r="T1650"/>
      <c r="U1650"/>
      <c r="V1650"/>
      <c r="W1650"/>
      <c r="X1650"/>
      <c r="Y1650"/>
      <c r="Z1650"/>
      <c r="AA1650"/>
      <c r="AB1650"/>
      <c r="AC1650"/>
      <c r="AD1650"/>
      <c r="AE1650"/>
      <c r="AF1650"/>
      <c r="AG1650"/>
      <c r="AS1650"/>
      <c r="AT1650"/>
      <c r="BP1650"/>
    </row>
    <row r="1651" spans="1:68" s="7" customFormat="1">
      <c r="A1651"/>
      <c r="B1651"/>
      <c r="C1651"/>
      <c r="D1651"/>
      <c r="E1651"/>
      <c r="F1651"/>
      <c r="G1651"/>
      <c r="H1651"/>
      <c r="I1651"/>
      <c r="J1651"/>
      <c r="K1651"/>
      <c r="L1651"/>
      <c r="M1651"/>
      <c r="N1651"/>
      <c r="O1651"/>
      <c r="P1651"/>
      <c r="Q1651"/>
      <c r="R1651"/>
      <c r="S1651"/>
      <c r="T1651"/>
      <c r="U1651"/>
      <c r="V1651"/>
      <c r="W1651"/>
      <c r="X1651"/>
      <c r="Y1651"/>
      <c r="Z1651"/>
      <c r="AA1651"/>
      <c r="AB1651"/>
      <c r="AC1651"/>
      <c r="AD1651"/>
      <c r="AE1651"/>
      <c r="AF1651"/>
      <c r="AG1651"/>
      <c r="AS1651"/>
      <c r="AT1651"/>
      <c r="BP1651"/>
    </row>
    <row r="1652" spans="1:68" s="7" customFormat="1">
      <c r="A1652"/>
      <c r="B1652"/>
      <c r="C1652"/>
      <c r="D1652"/>
      <c r="E1652"/>
      <c r="F1652"/>
      <c r="G1652"/>
      <c r="H1652"/>
      <c r="I1652"/>
      <c r="J1652"/>
      <c r="K1652"/>
      <c r="L1652"/>
      <c r="M1652"/>
      <c r="N1652"/>
      <c r="O1652"/>
      <c r="P1652"/>
      <c r="Q1652"/>
      <c r="R1652"/>
      <c r="S1652"/>
      <c r="T1652"/>
      <c r="U1652"/>
      <c r="V1652"/>
      <c r="W1652"/>
      <c r="X1652"/>
      <c r="Y1652"/>
      <c r="Z1652"/>
      <c r="AA1652"/>
      <c r="AB1652"/>
      <c r="AC1652"/>
      <c r="AD1652"/>
      <c r="AE1652"/>
      <c r="AF1652"/>
      <c r="AG1652"/>
      <c r="AS1652"/>
      <c r="AT1652"/>
      <c r="BP1652"/>
    </row>
    <row r="1653" spans="1:68" s="7" customFormat="1">
      <c r="A1653"/>
      <c r="B1653"/>
      <c r="C1653"/>
      <c r="D1653"/>
      <c r="E1653"/>
      <c r="F1653"/>
      <c r="G1653"/>
      <c r="H1653"/>
      <c r="I1653"/>
      <c r="J1653"/>
      <c r="K1653"/>
      <c r="L1653"/>
      <c r="M1653"/>
      <c r="N1653"/>
      <c r="O1653"/>
      <c r="P1653"/>
      <c r="Q1653"/>
      <c r="R1653"/>
      <c r="S1653"/>
      <c r="T1653"/>
      <c r="U1653"/>
      <c r="V1653"/>
      <c r="W1653"/>
      <c r="X1653"/>
      <c r="Y1653"/>
      <c r="Z1653"/>
      <c r="AA1653"/>
      <c r="AB1653"/>
      <c r="AC1653"/>
      <c r="AD1653"/>
      <c r="AE1653"/>
      <c r="AF1653"/>
      <c r="AG1653"/>
      <c r="AS1653"/>
      <c r="AT1653"/>
      <c r="BP1653"/>
    </row>
    <row r="1654" spans="1:68" s="7" customFormat="1">
      <c r="A1654"/>
      <c r="B1654"/>
      <c r="C1654"/>
      <c r="D1654"/>
      <c r="E1654"/>
      <c r="F1654"/>
      <c r="G1654"/>
      <c r="H1654"/>
      <c r="I1654"/>
      <c r="J1654"/>
      <c r="K1654"/>
      <c r="L1654"/>
      <c r="M1654"/>
      <c r="N1654"/>
      <c r="O1654"/>
      <c r="P1654"/>
      <c r="Q1654"/>
      <c r="R1654"/>
      <c r="S1654"/>
      <c r="T1654"/>
      <c r="U1654"/>
      <c r="V1654"/>
      <c r="W1654"/>
      <c r="X1654"/>
      <c r="Y1654"/>
      <c r="Z1654"/>
      <c r="AA1654"/>
      <c r="AB1654"/>
      <c r="AC1654"/>
      <c r="AD1654"/>
      <c r="AE1654"/>
      <c r="AF1654"/>
      <c r="AG1654"/>
      <c r="AS1654"/>
      <c r="AT1654"/>
      <c r="BP1654"/>
    </row>
    <row r="1655" spans="1:68" s="7" customFormat="1">
      <c r="A1655"/>
      <c r="B1655"/>
      <c r="C1655"/>
      <c r="D1655"/>
      <c r="E1655"/>
      <c r="F1655"/>
      <c r="G1655"/>
      <c r="H1655"/>
      <c r="I1655"/>
      <c r="J1655"/>
      <c r="K1655"/>
      <c r="L1655"/>
      <c r="M1655"/>
      <c r="N1655"/>
      <c r="O1655"/>
      <c r="P1655"/>
      <c r="Q1655"/>
      <c r="R1655"/>
      <c r="S1655"/>
      <c r="T1655"/>
      <c r="U1655"/>
      <c r="V1655"/>
      <c r="W1655"/>
      <c r="X1655"/>
      <c r="Y1655"/>
      <c r="Z1655"/>
      <c r="AA1655"/>
      <c r="AB1655"/>
      <c r="AC1655"/>
      <c r="AD1655"/>
      <c r="AE1655"/>
      <c r="AF1655"/>
      <c r="AG1655"/>
      <c r="AS1655"/>
      <c r="AT1655"/>
      <c r="BP1655"/>
    </row>
    <row r="1656" spans="1:68" s="7" customFormat="1">
      <c r="A1656"/>
      <c r="B1656"/>
      <c r="C1656"/>
      <c r="D1656"/>
      <c r="E1656"/>
      <c r="F1656"/>
      <c r="G1656"/>
      <c r="H1656"/>
      <c r="I1656"/>
      <c r="J1656"/>
      <c r="K1656"/>
      <c r="L1656"/>
      <c r="M1656"/>
      <c r="N1656"/>
      <c r="O1656"/>
      <c r="P1656"/>
      <c r="Q1656"/>
      <c r="R1656"/>
      <c r="S1656"/>
      <c r="T1656"/>
      <c r="U1656"/>
      <c r="V1656"/>
      <c r="W1656"/>
      <c r="X1656"/>
      <c r="Y1656"/>
      <c r="Z1656"/>
      <c r="AA1656"/>
      <c r="AB1656"/>
      <c r="AC1656"/>
      <c r="AD1656"/>
      <c r="AE1656"/>
      <c r="AF1656"/>
      <c r="AG1656"/>
      <c r="AS1656"/>
      <c r="AT1656"/>
      <c r="BP1656"/>
    </row>
    <row r="1657" spans="1:68" s="7" customFormat="1">
      <c r="A1657"/>
      <c r="B1657"/>
      <c r="C1657"/>
      <c r="D1657"/>
      <c r="E1657"/>
      <c r="F1657"/>
      <c r="G1657"/>
      <c r="H1657"/>
      <c r="I1657"/>
      <c r="J1657"/>
      <c r="K1657"/>
      <c r="L1657"/>
      <c r="M1657"/>
      <c r="N1657"/>
      <c r="O1657"/>
      <c r="P1657"/>
      <c r="Q1657"/>
      <c r="R1657"/>
      <c r="S1657"/>
      <c r="T1657"/>
      <c r="U1657"/>
      <c r="V1657"/>
      <c r="W1657"/>
      <c r="X1657"/>
      <c r="Y1657"/>
      <c r="Z1657"/>
      <c r="AA1657"/>
      <c r="AB1657"/>
      <c r="AC1657"/>
      <c r="AD1657"/>
      <c r="AE1657"/>
      <c r="AF1657"/>
      <c r="AG1657"/>
      <c r="AS1657"/>
      <c r="AT1657"/>
      <c r="BP1657"/>
    </row>
    <row r="1658" spans="1:68" s="7" customFormat="1">
      <c r="A1658"/>
      <c r="B1658"/>
      <c r="C1658"/>
      <c r="D1658"/>
      <c r="E1658"/>
      <c r="F1658"/>
      <c r="G1658"/>
      <c r="H1658"/>
      <c r="I1658"/>
      <c r="J1658"/>
      <c r="K1658"/>
      <c r="L1658"/>
      <c r="M1658"/>
      <c r="N1658"/>
      <c r="O1658"/>
      <c r="P1658"/>
      <c r="Q1658"/>
      <c r="R1658"/>
      <c r="S1658"/>
      <c r="T1658"/>
      <c r="U1658"/>
      <c r="V1658"/>
      <c r="W1658"/>
      <c r="X1658"/>
      <c r="Y1658"/>
      <c r="Z1658"/>
      <c r="AA1658"/>
      <c r="AB1658"/>
      <c r="AC1658"/>
      <c r="AD1658"/>
      <c r="AE1658"/>
      <c r="AF1658"/>
      <c r="AG1658"/>
      <c r="AS1658"/>
      <c r="AT1658"/>
      <c r="BP1658"/>
    </row>
    <row r="1659" spans="1:68" s="7" customFormat="1">
      <c r="A1659"/>
      <c r="B1659"/>
      <c r="C1659"/>
      <c r="D1659"/>
      <c r="E1659"/>
      <c r="F1659"/>
      <c r="G1659"/>
      <c r="H1659"/>
      <c r="I1659"/>
      <c r="J1659"/>
      <c r="K1659"/>
      <c r="L1659"/>
      <c r="M1659"/>
      <c r="N1659"/>
      <c r="O1659"/>
      <c r="P1659"/>
      <c r="Q1659"/>
      <c r="R1659"/>
      <c r="S1659"/>
      <c r="T1659"/>
      <c r="U1659"/>
      <c r="V1659"/>
      <c r="W1659"/>
      <c r="X1659"/>
      <c r="Y1659"/>
      <c r="Z1659"/>
      <c r="AA1659"/>
      <c r="AB1659"/>
      <c r="AC1659"/>
      <c r="AD1659"/>
      <c r="AE1659"/>
      <c r="AF1659"/>
      <c r="AG1659"/>
      <c r="AS1659"/>
      <c r="AT1659"/>
      <c r="BP1659"/>
    </row>
    <row r="1660" spans="1:68" s="7" customFormat="1">
      <c r="A1660"/>
      <c r="B1660"/>
      <c r="C1660"/>
      <c r="D1660"/>
      <c r="E1660"/>
      <c r="F1660"/>
      <c r="G1660"/>
      <c r="H1660"/>
      <c r="I1660"/>
      <c r="J1660"/>
      <c r="K1660"/>
      <c r="L1660"/>
      <c r="M1660"/>
      <c r="N1660"/>
      <c r="O1660"/>
      <c r="P1660"/>
      <c r="Q1660"/>
      <c r="R1660"/>
      <c r="S1660"/>
      <c r="T1660"/>
      <c r="U1660"/>
      <c r="V1660"/>
      <c r="W1660"/>
      <c r="X1660"/>
      <c r="Y1660"/>
      <c r="Z1660"/>
      <c r="AA1660"/>
      <c r="AB1660"/>
      <c r="AC1660"/>
      <c r="AD1660"/>
      <c r="AE1660"/>
      <c r="AF1660"/>
      <c r="AG1660"/>
      <c r="AS1660"/>
      <c r="AT1660"/>
      <c r="BP1660"/>
    </row>
    <row r="1661" spans="1:68" s="7" customFormat="1">
      <c r="A1661"/>
      <c r="B1661"/>
      <c r="C1661"/>
      <c r="D1661"/>
      <c r="E1661"/>
      <c r="F1661"/>
      <c r="G1661"/>
      <c r="H1661"/>
      <c r="I1661"/>
      <c r="J1661"/>
      <c r="K1661"/>
      <c r="L1661"/>
      <c r="M1661"/>
      <c r="N1661"/>
      <c r="O1661"/>
      <c r="P1661"/>
      <c r="Q1661"/>
      <c r="R1661"/>
      <c r="S1661"/>
      <c r="T1661"/>
      <c r="U1661"/>
      <c r="V1661"/>
      <c r="W1661"/>
      <c r="X1661"/>
      <c r="Y1661"/>
      <c r="Z1661"/>
      <c r="AA1661"/>
      <c r="AB1661"/>
      <c r="AC1661"/>
      <c r="AD1661"/>
      <c r="AE1661"/>
      <c r="AF1661"/>
      <c r="AG1661"/>
      <c r="AS1661"/>
      <c r="AT1661"/>
      <c r="BP1661"/>
    </row>
    <row r="1662" spans="1:68" s="7" customFormat="1">
      <c r="A1662"/>
      <c r="B1662"/>
      <c r="C1662"/>
      <c r="D1662"/>
      <c r="E1662"/>
      <c r="F1662"/>
      <c r="G1662"/>
      <c r="H1662"/>
      <c r="I1662"/>
      <c r="J1662"/>
      <c r="K1662"/>
      <c r="L1662"/>
      <c r="M1662"/>
      <c r="N1662"/>
      <c r="O1662"/>
      <c r="P1662"/>
      <c r="Q1662"/>
      <c r="R1662"/>
      <c r="S1662"/>
      <c r="T1662"/>
      <c r="U1662"/>
      <c r="V1662"/>
      <c r="W1662"/>
      <c r="X1662"/>
      <c r="Y1662"/>
      <c r="Z1662"/>
      <c r="AA1662"/>
      <c r="AB1662"/>
      <c r="AC1662"/>
      <c r="AD1662"/>
      <c r="AE1662"/>
      <c r="AF1662"/>
      <c r="AG1662"/>
      <c r="AS1662"/>
      <c r="AT1662"/>
      <c r="BP1662"/>
    </row>
    <row r="1663" spans="1:68" s="7" customFormat="1">
      <c r="A1663"/>
      <c r="B1663"/>
      <c r="C1663"/>
      <c r="D1663"/>
      <c r="E1663"/>
      <c r="F1663"/>
      <c r="G1663"/>
      <c r="H1663"/>
      <c r="I1663"/>
      <c r="J1663"/>
      <c r="K1663"/>
      <c r="L1663"/>
      <c r="M1663"/>
      <c r="N1663"/>
      <c r="O1663"/>
      <c r="P1663"/>
      <c r="Q1663"/>
      <c r="R1663"/>
      <c r="S1663"/>
      <c r="T1663"/>
      <c r="U1663"/>
      <c r="V1663"/>
      <c r="W1663"/>
      <c r="X1663"/>
      <c r="Y1663"/>
      <c r="Z1663"/>
      <c r="AA1663"/>
      <c r="AB1663"/>
      <c r="AC1663"/>
      <c r="AD1663"/>
      <c r="AE1663"/>
      <c r="AF1663"/>
      <c r="AG1663"/>
      <c r="AS1663"/>
      <c r="AT1663"/>
      <c r="BP1663"/>
    </row>
    <row r="1664" spans="1:68" s="7" customFormat="1">
      <c r="A1664"/>
      <c r="B1664"/>
      <c r="C1664"/>
      <c r="D1664"/>
      <c r="E1664"/>
      <c r="F1664"/>
      <c r="G1664"/>
      <c r="H1664"/>
      <c r="I1664"/>
      <c r="J1664"/>
      <c r="K1664"/>
      <c r="L1664"/>
      <c r="M1664"/>
      <c r="N1664"/>
      <c r="O1664"/>
      <c r="P1664"/>
      <c r="Q1664"/>
      <c r="R1664"/>
      <c r="S1664"/>
      <c r="T1664"/>
      <c r="U1664"/>
      <c r="V1664"/>
      <c r="W1664"/>
      <c r="X1664"/>
      <c r="Y1664"/>
      <c r="Z1664"/>
      <c r="AA1664"/>
      <c r="AB1664"/>
      <c r="AC1664"/>
      <c r="AD1664"/>
      <c r="AE1664"/>
      <c r="AF1664"/>
      <c r="AG1664"/>
      <c r="AS1664"/>
      <c r="AT1664"/>
      <c r="BP1664"/>
    </row>
    <row r="1665" spans="1:68" s="7" customFormat="1">
      <c r="A1665"/>
      <c r="B1665"/>
      <c r="C1665"/>
      <c r="D1665"/>
      <c r="E1665"/>
      <c r="F1665"/>
      <c r="G1665"/>
      <c r="H1665"/>
      <c r="I1665"/>
      <c r="J1665"/>
      <c r="K1665"/>
      <c r="L1665"/>
      <c r="M1665"/>
      <c r="N1665"/>
      <c r="O1665"/>
      <c r="P1665"/>
      <c r="Q1665"/>
      <c r="R1665"/>
      <c r="S1665"/>
      <c r="T1665"/>
      <c r="U1665"/>
      <c r="V1665"/>
      <c r="W1665"/>
      <c r="X1665"/>
      <c r="Y1665"/>
      <c r="Z1665"/>
      <c r="AA1665"/>
      <c r="AB1665"/>
      <c r="AC1665"/>
      <c r="AD1665"/>
      <c r="AE1665"/>
      <c r="AF1665"/>
      <c r="AG1665"/>
      <c r="AS1665"/>
      <c r="AT1665"/>
      <c r="BP1665"/>
    </row>
    <row r="1666" spans="1:68" s="7" customFormat="1">
      <c r="A1666"/>
      <c r="B1666"/>
      <c r="C1666"/>
      <c r="D1666"/>
      <c r="E1666"/>
      <c r="F1666"/>
      <c r="G1666"/>
      <c r="H1666"/>
      <c r="I1666"/>
      <c r="J1666"/>
      <c r="K1666"/>
      <c r="L1666"/>
      <c r="M1666"/>
      <c r="N1666"/>
      <c r="O1666"/>
      <c r="P1666"/>
      <c r="Q1666"/>
      <c r="R1666"/>
      <c r="S1666"/>
      <c r="T1666"/>
      <c r="U1666"/>
      <c r="V1666"/>
      <c r="W1666"/>
      <c r="X1666"/>
      <c r="Y1666"/>
      <c r="Z1666"/>
      <c r="AA1666"/>
      <c r="AB1666"/>
      <c r="AC1666"/>
      <c r="AD1666"/>
      <c r="AE1666"/>
      <c r="AF1666"/>
      <c r="AG1666"/>
      <c r="AS1666"/>
      <c r="AT1666"/>
      <c r="BP1666"/>
    </row>
    <row r="1667" spans="1:68" s="7" customFormat="1">
      <c r="A1667"/>
      <c r="B1667"/>
      <c r="C1667"/>
      <c r="D1667"/>
      <c r="E1667"/>
      <c r="F1667"/>
      <c r="G1667"/>
      <c r="H1667"/>
      <c r="I1667"/>
      <c r="J1667"/>
      <c r="K1667"/>
      <c r="L1667"/>
      <c r="M1667"/>
      <c r="N1667"/>
      <c r="O1667"/>
      <c r="P1667"/>
      <c r="Q1667"/>
      <c r="R1667"/>
      <c r="S1667"/>
      <c r="T1667"/>
      <c r="U1667"/>
      <c r="V1667"/>
      <c r="W1667"/>
      <c r="X1667"/>
      <c r="Y1667"/>
      <c r="Z1667"/>
      <c r="AA1667"/>
      <c r="AB1667"/>
      <c r="AC1667"/>
      <c r="AD1667"/>
      <c r="AE1667"/>
      <c r="AF1667"/>
      <c r="AG1667"/>
      <c r="AS1667"/>
      <c r="AT1667"/>
      <c r="BP1667"/>
    </row>
    <row r="1668" spans="1:68" s="7" customFormat="1">
      <c r="A1668"/>
      <c r="B1668"/>
      <c r="C1668"/>
      <c r="D1668"/>
      <c r="E1668"/>
      <c r="F1668"/>
      <c r="G1668"/>
      <c r="H1668"/>
      <c r="I1668"/>
      <c r="J1668"/>
      <c r="K1668"/>
      <c r="L1668"/>
      <c r="M1668"/>
      <c r="N1668"/>
      <c r="O1668"/>
      <c r="P1668"/>
      <c r="Q1668"/>
      <c r="R1668"/>
      <c r="S1668"/>
      <c r="T1668"/>
      <c r="U1668"/>
      <c r="V1668"/>
      <c r="W1668"/>
      <c r="X1668"/>
      <c r="Y1668"/>
      <c r="Z1668"/>
      <c r="AA1668"/>
      <c r="AB1668"/>
      <c r="AC1668"/>
      <c r="AD1668"/>
      <c r="AE1668"/>
      <c r="AF1668"/>
      <c r="AG1668"/>
      <c r="AS1668"/>
      <c r="AT1668"/>
      <c r="BP1668"/>
    </row>
    <row r="1669" spans="1:68" s="7" customFormat="1">
      <c r="A1669"/>
      <c r="B1669"/>
      <c r="C1669"/>
      <c r="D1669"/>
      <c r="E1669"/>
      <c r="F1669"/>
      <c r="G1669"/>
      <c r="H1669"/>
      <c r="I1669"/>
      <c r="J1669"/>
      <c r="K1669"/>
      <c r="L1669"/>
      <c r="M1669"/>
      <c r="N1669"/>
      <c r="O1669"/>
      <c r="P1669"/>
      <c r="Q1669"/>
      <c r="R1669"/>
      <c r="S1669"/>
      <c r="T1669"/>
      <c r="U1669"/>
      <c r="V1669"/>
      <c r="W1669"/>
      <c r="X1669"/>
      <c r="Y1669"/>
      <c r="Z1669"/>
      <c r="AA1669"/>
      <c r="AB1669"/>
      <c r="AC1669"/>
      <c r="AD1669"/>
      <c r="AE1669"/>
      <c r="AF1669"/>
      <c r="AG1669"/>
      <c r="AS1669"/>
      <c r="AT1669"/>
      <c r="BP1669"/>
    </row>
    <row r="1670" spans="1:68" s="7" customFormat="1">
      <c r="A1670"/>
      <c r="B1670"/>
      <c r="C1670"/>
      <c r="D1670"/>
      <c r="E1670"/>
      <c r="F1670"/>
      <c r="G1670"/>
      <c r="H1670"/>
      <c r="I1670"/>
      <c r="J1670"/>
      <c r="K1670"/>
      <c r="L1670"/>
      <c r="M1670"/>
      <c r="N1670"/>
      <c r="O1670"/>
      <c r="P1670"/>
      <c r="Q1670"/>
      <c r="R1670"/>
      <c r="S1670"/>
      <c r="T1670"/>
      <c r="U1670"/>
      <c r="V1670"/>
      <c r="W1670"/>
      <c r="X1670"/>
      <c r="Y1670"/>
      <c r="Z1670"/>
      <c r="AA1670"/>
      <c r="AB1670"/>
      <c r="AC1670"/>
      <c r="AD1670"/>
      <c r="AE1670"/>
      <c r="AF1670"/>
      <c r="AG1670"/>
      <c r="AS1670"/>
      <c r="AT1670"/>
      <c r="BP1670"/>
    </row>
    <row r="1671" spans="1:68" s="7" customFormat="1">
      <c r="A1671"/>
      <c r="B1671"/>
      <c r="C1671"/>
      <c r="D1671"/>
      <c r="E1671"/>
      <c r="F1671"/>
      <c r="G1671"/>
      <c r="H1671"/>
      <c r="I1671"/>
      <c r="J1671"/>
      <c r="K1671"/>
      <c r="L1671"/>
      <c r="M1671"/>
      <c r="N1671"/>
      <c r="O1671"/>
      <c r="P1671"/>
      <c r="Q1671"/>
      <c r="R1671"/>
      <c r="S1671"/>
      <c r="T1671"/>
      <c r="U1671"/>
      <c r="V1671"/>
      <c r="W1671"/>
      <c r="X1671"/>
      <c r="Y1671"/>
      <c r="Z1671"/>
      <c r="AA1671"/>
      <c r="AB1671"/>
      <c r="AC1671"/>
      <c r="AD1671"/>
      <c r="AE1671"/>
      <c r="AF1671"/>
      <c r="AG1671"/>
      <c r="AS1671"/>
      <c r="AT1671"/>
      <c r="BP1671"/>
    </row>
    <row r="1672" spans="1:68" s="7" customFormat="1">
      <c r="A1672"/>
      <c r="B1672"/>
      <c r="C1672"/>
      <c r="D1672"/>
      <c r="E1672"/>
      <c r="F1672"/>
      <c r="G1672"/>
      <c r="H1672"/>
      <c r="I1672"/>
      <c r="J1672"/>
      <c r="K1672"/>
      <c r="L1672"/>
      <c r="M1672"/>
      <c r="N1672"/>
      <c r="O1672"/>
      <c r="P1672"/>
      <c r="Q1672"/>
      <c r="R1672"/>
      <c r="S1672"/>
      <c r="T1672"/>
      <c r="U1672"/>
      <c r="V1672"/>
      <c r="W1672"/>
      <c r="X1672"/>
      <c r="Y1672"/>
      <c r="Z1672"/>
      <c r="AA1672"/>
      <c r="AB1672"/>
      <c r="AC1672"/>
      <c r="AD1672"/>
      <c r="AE1672"/>
      <c r="AF1672"/>
      <c r="AG1672"/>
      <c r="AS1672"/>
      <c r="AT1672"/>
      <c r="BP1672"/>
    </row>
    <row r="1673" spans="1:68" s="7" customFormat="1">
      <c r="A1673"/>
      <c r="B1673"/>
      <c r="C1673"/>
      <c r="D1673"/>
      <c r="E1673"/>
      <c r="F1673"/>
      <c r="G1673"/>
      <c r="H1673"/>
      <c r="I1673"/>
      <c r="J1673"/>
      <c r="K1673"/>
      <c r="L1673"/>
      <c r="M1673"/>
      <c r="N1673"/>
      <c r="O1673"/>
      <c r="P1673"/>
      <c r="Q1673"/>
      <c r="R1673"/>
      <c r="S1673"/>
      <c r="T1673"/>
      <c r="U1673"/>
      <c r="V1673"/>
      <c r="W1673"/>
      <c r="X1673"/>
      <c r="Y1673"/>
      <c r="Z1673"/>
      <c r="AA1673"/>
      <c r="AB1673"/>
      <c r="AC1673"/>
      <c r="AD1673"/>
      <c r="AE1673"/>
      <c r="AF1673"/>
      <c r="AG1673"/>
      <c r="AS1673"/>
      <c r="AT1673"/>
      <c r="BP1673"/>
    </row>
    <row r="1674" spans="1:68" s="7" customFormat="1">
      <c r="A1674"/>
      <c r="B1674"/>
      <c r="C1674"/>
      <c r="D1674"/>
      <c r="E1674"/>
      <c r="F1674"/>
      <c r="G1674"/>
      <c r="H1674"/>
      <c r="I1674"/>
      <c r="J1674"/>
      <c r="K1674"/>
      <c r="L1674"/>
      <c r="M1674"/>
      <c r="N1674"/>
      <c r="O1674"/>
      <c r="P1674"/>
      <c r="Q1674"/>
      <c r="R1674"/>
      <c r="S1674"/>
      <c r="T1674"/>
      <c r="U1674"/>
      <c r="V1674"/>
      <c r="W1674"/>
      <c r="X1674"/>
      <c r="Y1674"/>
      <c r="Z1674"/>
      <c r="AA1674"/>
      <c r="AB1674"/>
      <c r="AC1674"/>
      <c r="AD1674"/>
      <c r="AE1674"/>
      <c r="AF1674"/>
      <c r="AG1674"/>
      <c r="AS1674"/>
      <c r="AT1674"/>
      <c r="BP1674"/>
    </row>
    <row r="1675" spans="1:68" s="7" customFormat="1">
      <c r="A1675"/>
      <c r="B1675"/>
      <c r="C1675"/>
      <c r="D1675"/>
      <c r="E1675"/>
      <c r="F1675"/>
      <c r="G1675"/>
      <c r="H1675"/>
      <c r="I1675"/>
      <c r="J1675"/>
      <c r="K1675"/>
      <c r="L1675"/>
      <c r="M1675"/>
      <c r="N1675"/>
      <c r="O1675"/>
      <c r="P1675"/>
      <c r="Q1675"/>
      <c r="R1675"/>
      <c r="S1675"/>
      <c r="T1675"/>
      <c r="U1675"/>
      <c r="V1675"/>
      <c r="W1675"/>
      <c r="X1675"/>
      <c r="Y1675"/>
      <c r="Z1675"/>
      <c r="AA1675"/>
      <c r="AB1675"/>
      <c r="AC1675"/>
      <c r="AD1675"/>
      <c r="AE1675"/>
      <c r="AF1675"/>
      <c r="AG1675"/>
      <c r="AS1675"/>
      <c r="AT1675"/>
      <c r="BP1675"/>
    </row>
    <row r="1676" spans="1:68" s="7" customFormat="1">
      <c r="A1676"/>
      <c r="B1676"/>
      <c r="C1676"/>
      <c r="D1676"/>
      <c r="E1676"/>
      <c r="F1676"/>
      <c r="G1676"/>
      <c r="H1676"/>
      <c r="I1676"/>
      <c r="J1676"/>
      <c r="K1676"/>
      <c r="L1676"/>
      <c r="M1676"/>
      <c r="N1676"/>
      <c r="O1676"/>
      <c r="P1676"/>
      <c r="Q1676"/>
      <c r="R1676"/>
      <c r="S1676"/>
      <c r="T1676"/>
      <c r="U1676"/>
      <c r="V1676"/>
      <c r="W1676"/>
      <c r="X1676"/>
      <c r="Y1676"/>
      <c r="Z1676"/>
      <c r="AA1676"/>
      <c r="AB1676"/>
      <c r="AC1676"/>
      <c r="AD1676"/>
      <c r="AE1676"/>
      <c r="AF1676"/>
      <c r="AG1676"/>
      <c r="AS1676"/>
      <c r="AT1676"/>
      <c r="BP1676"/>
    </row>
    <row r="1677" spans="1:68" s="7" customFormat="1">
      <c r="A1677"/>
      <c r="B1677"/>
      <c r="C1677"/>
      <c r="D1677"/>
      <c r="E1677"/>
      <c r="F1677"/>
      <c r="G1677"/>
      <c r="H1677"/>
      <c r="I1677"/>
      <c r="J1677"/>
      <c r="K1677"/>
      <c r="L1677"/>
      <c r="M1677"/>
      <c r="N1677"/>
      <c r="O1677"/>
      <c r="P1677"/>
      <c r="Q1677"/>
      <c r="R1677"/>
      <c r="S1677"/>
      <c r="T1677"/>
      <c r="U1677"/>
      <c r="V1677"/>
      <c r="W1677"/>
      <c r="X1677"/>
      <c r="Y1677"/>
      <c r="Z1677"/>
      <c r="AA1677"/>
      <c r="AB1677"/>
      <c r="AC1677"/>
      <c r="AD1677"/>
      <c r="AE1677"/>
      <c r="AF1677"/>
      <c r="AG1677"/>
      <c r="AS1677"/>
      <c r="AT1677"/>
      <c r="BP1677"/>
    </row>
    <row r="1678" spans="1:68" s="7" customFormat="1">
      <c r="A1678"/>
      <c r="B1678"/>
      <c r="C1678"/>
      <c r="D1678"/>
      <c r="E1678"/>
      <c r="F1678"/>
      <c r="G1678"/>
      <c r="H1678"/>
      <c r="I1678"/>
      <c r="J1678"/>
      <c r="K1678"/>
      <c r="L1678"/>
      <c r="M1678"/>
      <c r="N1678"/>
      <c r="O1678"/>
      <c r="P1678"/>
      <c r="Q1678"/>
      <c r="R1678"/>
      <c r="S1678"/>
      <c r="T1678"/>
      <c r="U1678"/>
      <c r="V1678"/>
      <c r="W1678"/>
      <c r="X1678"/>
      <c r="Y1678"/>
      <c r="Z1678"/>
      <c r="AA1678"/>
      <c r="AB1678"/>
      <c r="AC1678"/>
      <c r="AD1678"/>
      <c r="AE1678"/>
      <c r="AF1678"/>
      <c r="AG1678"/>
      <c r="AS1678"/>
      <c r="AT1678"/>
      <c r="BP1678"/>
    </row>
    <row r="1679" spans="1:68" s="7" customFormat="1">
      <c r="A1679"/>
      <c r="B1679"/>
      <c r="C1679"/>
      <c r="D1679"/>
      <c r="E1679"/>
      <c r="F1679"/>
      <c r="G1679"/>
      <c r="H1679"/>
      <c r="I1679"/>
      <c r="J1679"/>
      <c r="K1679"/>
      <c r="L1679"/>
      <c r="M1679"/>
      <c r="N1679"/>
      <c r="O1679"/>
      <c r="P1679"/>
      <c r="Q1679"/>
      <c r="R1679"/>
      <c r="S1679"/>
      <c r="T1679"/>
      <c r="U1679"/>
      <c r="V1679"/>
      <c r="W1679"/>
      <c r="X1679"/>
      <c r="Y1679"/>
      <c r="Z1679"/>
      <c r="AA1679"/>
      <c r="AB1679"/>
      <c r="AC1679"/>
      <c r="AD1679"/>
      <c r="AE1679"/>
      <c r="AF1679"/>
      <c r="AG1679"/>
      <c r="AS1679"/>
      <c r="AT1679"/>
      <c r="BP1679"/>
    </row>
    <row r="1680" spans="1:68" s="7" customFormat="1">
      <c r="A1680"/>
      <c r="B1680"/>
      <c r="C1680"/>
      <c r="D1680"/>
      <c r="E1680"/>
      <c r="F1680"/>
      <c r="G1680"/>
      <c r="H1680"/>
      <c r="I1680"/>
      <c r="J1680"/>
      <c r="K1680"/>
      <c r="L1680"/>
      <c r="M1680"/>
      <c r="N1680"/>
      <c r="O1680"/>
      <c r="P1680"/>
      <c r="Q1680"/>
      <c r="R1680"/>
      <c r="S1680"/>
      <c r="T1680"/>
      <c r="U1680"/>
      <c r="V1680"/>
      <c r="W1680"/>
      <c r="X1680"/>
      <c r="Y1680"/>
      <c r="Z1680"/>
      <c r="AA1680"/>
      <c r="AB1680"/>
      <c r="AC1680"/>
      <c r="AD1680"/>
      <c r="AE1680"/>
      <c r="AF1680"/>
      <c r="AG1680"/>
      <c r="AS1680"/>
      <c r="AT1680"/>
      <c r="BP1680"/>
    </row>
    <row r="1681" spans="1:68" s="7" customFormat="1">
      <c r="A1681"/>
      <c r="B1681"/>
      <c r="C1681"/>
      <c r="D1681"/>
      <c r="E1681"/>
      <c r="F1681"/>
      <c r="G1681"/>
      <c r="H1681"/>
      <c r="I1681"/>
      <c r="J1681"/>
      <c r="K1681"/>
      <c r="L1681"/>
      <c r="M1681"/>
      <c r="N1681"/>
      <c r="O1681"/>
      <c r="P1681"/>
      <c r="Q1681"/>
      <c r="R1681"/>
      <c r="S1681"/>
      <c r="T1681"/>
      <c r="U1681"/>
      <c r="V1681"/>
      <c r="W1681"/>
      <c r="X1681"/>
      <c r="Y1681"/>
      <c r="Z1681"/>
      <c r="AA1681"/>
      <c r="AB1681"/>
      <c r="AC1681"/>
      <c r="AD1681"/>
      <c r="AE1681"/>
      <c r="AF1681"/>
      <c r="AG1681"/>
      <c r="AS1681"/>
      <c r="AT1681"/>
      <c r="BP1681"/>
    </row>
    <row r="1682" spans="1:68" s="7" customFormat="1">
      <c r="A1682"/>
      <c r="B1682"/>
      <c r="C1682"/>
      <c r="D1682"/>
      <c r="E1682"/>
      <c r="F1682"/>
      <c r="G1682"/>
      <c r="H1682"/>
      <c r="I1682"/>
      <c r="J1682"/>
      <c r="K1682"/>
      <c r="L1682"/>
      <c r="M1682"/>
      <c r="N1682"/>
      <c r="O1682"/>
      <c r="P1682"/>
      <c r="Q1682"/>
      <c r="R1682"/>
      <c r="S1682"/>
      <c r="T1682"/>
      <c r="U1682"/>
      <c r="V1682"/>
      <c r="W1682"/>
      <c r="X1682"/>
      <c r="Y1682"/>
      <c r="Z1682"/>
      <c r="AA1682"/>
      <c r="AB1682"/>
      <c r="AC1682"/>
      <c r="AD1682"/>
      <c r="AE1682"/>
      <c r="AF1682"/>
      <c r="AG1682"/>
      <c r="AS1682"/>
      <c r="AT1682"/>
      <c r="BP1682"/>
    </row>
    <row r="1683" spans="1:68" s="7" customFormat="1">
      <c r="A1683"/>
      <c r="B1683"/>
      <c r="C1683"/>
      <c r="D1683"/>
      <c r="E1683"/>
      <c r="F1683"/>
      <c r="G1683"/>
      <c r="H1683"/>
      <c r="I1683"/>
      <c r="J1683"/>
      <c r="K1683"/>
      <c r="L1683"/>
      <c r="M1683"/>
      <c r="N1683"/>
      <c r="O1683"/>
      <c r="P1683"/>
      <c r="Q1683"/>
      <c r="R1683"/>
      <c r="S1683"/>
      <c r="T1683"/>
      <c r="U1683"/>
      <c r="V1683"/>
      <c r="W1683"/>
      <c r="X1683"/>
      <c r="Y1683"/>
      <c r="Z1683"/>
      <c r="AA1683"/>
      <c r="AB1683"/>
      <c r="AC1683"/>
      <c r="AD1683"/>
      <c r="AE1683"/>
      <c r="AF1683"/>
      <c r="AG1683"/>
      <c r="AS1683"/>
      <c r="AT1683"/>
      <c r="BP1683"/>
    </row>
    <row r="1684" spans="1:68" s="7" customFormat="1">
      <c r="A1684"/>
      <c r="B1684"/>
      <c r="C1684"/>
      <c r="D1684"/>
      <c r="E1684"/>
      <c r="F1684"/>
      <c r="G1684"/>
      <c r="H1684"/>
      <c r="I1684"/>
      <c r="J1684"/>
      <c r="K1684"/>
      <c r="L1684"/>
      <c r="M1684"/>
      <c r="N1684"/>
      <c r="O1684"/>
      <c r="P1684"/>
      <c r="Q1684"/>
      <c r="R1684"/>
      <c r="S1684"/>
      <c r="T1684"/>
      <c r="U1684"/>
      <c r="V1684"/>
      <c r="W1684"/>
      <c r="X1684"/>
      <c r="Y1684"/>
      <c r="Z1684"/>
      <c r="AA1684"/>
      <c r="AB1684"/>
      <c r="AC1684"/>
      <c r="AD1684"/>
      <c r="AE1684"/>
      <c r="AF1684"/>
      <c r="AG1684"/>
      <c r="AS1684"/>
      <c r="AT1684"/>
      <c r="BP1684"/>
    </row>
    <row r="1685" spans="1:68" s="7" customFormat="1">
      <c r="A1685"/>
      <c r="B1685"/>
      <c r="C1685"/>
      <c r="D1685"/>
      <c r="E1685"/>
      <c r="F1685"/>
      <c r="G1685"/>
      <c r="H1685"/>
      <c r="I1685"/>
      <c r="J1685"/>
      <c r="K1685"/>
      <c r="L1685"/>
      <c r="M1685"/>
      <c r="N1685"/>
      <c r="O1685"/>
      <c r="P1685"/>
      <c r="Q1685"/>
      <c r="R1685"/>
      <c r="S1685"/>
      <c r="T1685"/>
      <c r="U1685"/>
      <c r="V1685"/>
      <c r="W1685"/>
      <c r="X1685"/>
      <c r="Y1685"/>
      <c r="Z1685"/>
      <c r="AA1685"/>
      <c r="AB1685"/>
      <c r="AC1685"/>
      <c r="AD1685"/>
      <c r="AE1685"/>
      <c r="AF1685"/>
      <c r="AG1685"/>
      <c r="AS1685"/>
      <c r="AT1685"/>
      <c r="BP1685"/>
    </row>
    <row r="1686" spans="1:68" s="7" customFormat="1">
      <c r="A1686"/>
      <c r="B1686"/>
      <c r="C1686"/>
      <c r="D1686"/>
      <c r="E1686"/>
      <c r="F1686"/>
      <c r="G1686"/>
      <c r="H1686"/>
      <c r="I1686"/>
      <c r="J1686"/>
      <c r="K1686"/>
      <c r="L1686"/>
      <c r="M1686"/>
      <c r="N1686"/>
      <c r="O1686"/>
      <c r="P1686"/>
      <c r="Q1686"/>
      <c r="R1686"/>
      <c r="S1686"/>
      <c r="T1686"/>
      <c r="U1686"/>
      <c r="V1686"/>
      <c r="W1686"/>
      <c r="X1686"/>
      <c r="Y1686"/>
      <c r="Z1686"/>
      <c r="AA1686"/>
      <c r="AB1686"/>
      <c r="AC1686"/>
      <c r="AD1686"/>
      <c r="AE1686"/>
      <c r="AF1686"/>
      <c r="AG1686"/>
      <c r="AS1686"/>
      <c r="AT1686"/>
      <c r="BP1686"/>
    </row>
    <row r="1687" spans="1:68" s="7" customFormat="1">
      <c r="A1687"/>
      <c r="B1687"/>
      <c r="C1687"/>
      <c r="D1687"/>
      <c r="E1687"/>
      <c r="F1687"/>
      <c r="G1687"/>
      <c r="H1687"/>
      <c r="I1687"/>
      <c r="J1687"/>
      <c r="K1687"/>
      <c r="L1687"/>
      <c r="M1687"/>
      <c r="N1687"/>
      <c r="O1687"/>
      <c r="P1687"/>
      <c r="Q1687"/>
      <c r="R1687"/>
      <c r="S1687"/>
      <c r="T1687"/>
      <c r="U1687"/>
      <c r="V1687"/>
      <c r="W1687"/>
      <c r="X1687"/>
      <c r="Y1687"/>
      <c r="Z1687"/>
      <c r="AA1687"/>
      <c r="AB1687"/>
      <c r="AC1687"/>
      <c r="AD1687"/>
      <c r="AE1687"/>
      <c r="AF1687"/>
      <c r="AG1687"/>
      <c r="AS1687"/>
      <c r="AT1687"/>
      <c r="BP1687"/>
    </row>
    <row r="1688" spans="1:68" s="7" customFormat="1">
      <c r="A1688"/>
      <c r="B1688"/>
      <c r="C1688"/>
      <c r="D1688"/>
      <c r="E1688"/>
      <c r="F1688"/>
      <c r="G1688"/>
      <c r="H1688"/>
      <c r="I1688"/>
      <c r="J1688"/>
      <c r="K1688"/>
      <c r="L1688"/>
      <c r="M1688"/>
      <c r="N1688"/>
      <c r="O1688"/>
      <c r="P1688"/>
      <c r="Q1688"/>
      <c r="R1688"/>
      <c r="S1688"/>
      <c r="T1688"/>
      <c r="U1688"/>
      <c r="V1688"/>
      <c r="W1688"/>
      <c r="X1688"/>
      <c r="Y1688"/>
      <c r="Z1688"/>
      <c r="AA1688"/>
      <c r="AB1688"/>
      <c r="AC1688"/>
      <c r="AD1688"/>
      <c r="AE1688"/>
      <c r="AF1688"/>
      <c r="AG1688"/>
      <c r="AS1688"/>
      <c r="AT1688"/>
      <c r="BP1688"/>
    </row>
    <row r="1689" spans="1:68" s="7" customFormat="1">
      <c r="A1689"/>
      <c r="B1689"/>
      <c r="C1689"/>
      <c r="D1689"/>
      <c r="E1689"/>
      <c r="F1689"/>
      <c r="G1689"/>
      <c r="H1689"/>
      <c r="I1689"/>
      <c r="J1689"/>
      <c r="K1689"/>
      <c r="L1689"/>
      <c r="M1689"/>
      <c r="N1689"/>
      <c r="O1689"/>
      <c r="P1689"/>
      <c r="Q1689"/>
      <c r="R1689"/>
      <c r="S1689"/>
      <c r="T1689"/>
      <c r="U1689"/>
      <c r="V1689"/>
      <c r="W1689"/>
      <c r="X1689"/>
      <c r="Y1689"/>
      <c r="Z1689"/>
      <c r="AA1689"/>
      <c r="AB1689"/>
      <c r="AC1689"/>
      <c r="AD1689"/>
      <c r="AE1689"/>
      <c r="AF1689"/>
      <c r="AG1689"/>
      <c r="AS1689"/>
      <c r="AT1689"/>
      <c r="BP1689"/>
    </row>
    <row r="1690" spans="1:68" s="7" customFormat="1">
      <c r="A1690"/>
      <c r="B1690"/>
      <c r="C1690"/>
      <c r="D1690"/>
      <c r="E1690"/>
      <c r="F1690"/>
      <c r="G1690"/>
      <c r="H1690"/>
      <c r="I1690"/>
      <c r="J1690"/>
      <c r="K1690"/>
      <c r="L1690"/>
      <c r="M1690"/>
      <c r="N1690"/>
      <c r="O1690"/>
      <c r="P1690"/>
      <c r="Q1690"/>
      <c r="R1690"/>
      <c r="S1690"/>
      <c r="T1690"/>
      <c r="U1690"/>
      <c r="V1690"/>
      <c r="W1690"/>
      <c r="X1690"/>
      <c r="Y1690"/>
      <c r="Z1690"/>
      <c r="AA1690"/>
      <c r="AB1690"/>
      <c r="AC1690"/>
      <c r="AD1690"/>
      <c r="AE1690"/>
      <c r="AF1690"/>
      <c r="AG1690"/>
      <c r="AS1690"/>
      <c r="AT1690"/>
      <c r="BP1690"/>
    </row>
    <row r="1691" spans="1:68" s="7" customFormat="1">
      <c r="A1691"/>
      <c r="B1691"/>
      <c r="C1691"/>
      <c r="D1691"/>
      <c r="E1691"/>
      <c r="F1691"/>
      <c r="G1691"/>
      <c r="H1691"/>
      <c r="I1691"/>
      <c r="J1691"/>
      <c r="K1691"/>
      <c r="L1691"/>
      <c r="M1691"/>
      <c r="N1691"/>
      <c r="O1691"/>
      <c r="P1691"/>
      <c r="Q1691"/>
      <c r="R1691"/>
      <c r="S1691"/>
      <c r="T1691"/>
      <c r="U1691"/>
      <c r="V1691"/>
      <c r="W1691"/>
      <c r="X1691"/>
      <c r="Y1691"/>
      <c r="Z1691"/>
      <c r="AA1691"/>
      <c r="AB1691"/>
      <c r="AC1691"/>
      <c r="AD1691"/>
      <c r="AE1691"/>
      <c r="AF1691"/>
      <c r="AG1691"/>
      <c r="AS1691"/>
      <c r="AT1691"/>
      <c r="BP1691"/>
    </row>
    <row r="1692" spans="1:68" s="7" customFormat="1">
      <c r="A1692"/>
      <c r="B1692"/>
      <c r="C1692"/>
      <c r="D1692"/>
      <c r="E1692"/>
      <c r="F1692"/>
      <c r="G1692"/>
      <c r="H1692"/>
      <c r="I1692"/>
      <c r="J1692"/>
      <c r="K1692"/>
      <c r="L1692"/>
      <c r="M1692"/>
      <c r="N1692"/>
      <c r="O1692"/>
      <c r="P1692"/>
      <c r="Q1692"/>
      <c r="R1692"/>
      <c r="S1692"/>
      <c r="T1692"/>
      <c r="U1692"/>
      <c r="V1692"/>
      <c r="W1692"/>
      <c r="X1692"/>
      <c r="Y1692"/>
      <c r="Z1692"/>
      <c r="AA1692"/>
      <c r="AB1692"/>
      <c r="AC1692"/>
      <c r="AD1692"/>
      <c r="AE1692"/>
      <c r="AF1692"/>
      <c r="AG1692"/>
      <c r="AS1692"/>
      <c r="AT1692"/>
      <c r="BP1692"/>
    </row>
    <row r="1693" spans="1:68" s="7" customFormat="1">
      <c r="A1693"/>
      <c r="B1693"/>
      <c r="C1693"/>
      <c r="D1693"/>
      <c r="E1693"/>
      <c r="F1693"/>
      <c r="G1693"/>
      <c r="H1693"/>
      <c r="I1693"/>
      <c r="J1693"/>
      <c r="K1693"/>
      <c r="L1693"/>
      <c r="M1693"/>
      <c r="N1693"/>
      <c r="O1693"/>
      <c r="P1693"/>
      <c r="Q1693"/>
      <c r="R1693"/>
      <c r="S1693"/>
      <c r="T1693"/>
      <c r="U1693"/>
      <c r="V1693"/>
      <c r="W1693"/>
      <c r="X1693"/>
      <c r="Y1693"/>
      <c r="Z1693"/>
      <c r="AA1693"/>
      <c r="AB1693"/>
      <c r="AC1693"/>
      <c r="AD1693"/>
      <c r="AE1693"/>
      <c r="AF1693"/>
      <c r="AG1693"/>
      <c r="AS1693"/>
      <c r="AT1693"/>
      <c r="BP1693"/>
    </row>
    <row r="1694" spans="1:68" s="7" customFormat="1">
      <c r="A1694"/>
      <c r="B1694"/>
      <c r="C1694"/>
      <c r="D1694"/>
      <c r="E1694"/>
      <c r="F1694"/>
      <c r="G1694"/>
      <c r="H1694"/>
      <c r="I1694"/>
      <c r="J1694"/>
      <c r="K1694"/>
      <c r="L1694"/>
      <c r="M1694"/>
      <c r="N1694"/>
      <c r="O1694"/>
      <c r="P1694"/>
      <c r="Q1694"/>
      <c r="R1694"/>
      <c r="S1694"/>
      <c r="T1694"/>
      <c r="U1694"/>
      <c r="V1694"/>
      <c r="W1694"/>
      <c r="X1694"/>
      <c r="Y1694"/>
      <c r="Z1694"/>
      <c r="AA1694"/>
      <c r="AB1694"/>
      <c r="AC1694"/>
      <c r="AD1694"/>
      <c r="AE1694"/>
      <c r="AF1694"/>
      <c r="AG1694"/>
      <c r="AS1694"/>
      <c r="AT1694"/>
      <c r="BP1694"/>
    </row>
    <row r="1695" spans="1:68" s="7" customFormat="1">
      <c r="A1695"/>
      <c r="B1695"/>
      <c r="C1695"/>
      <c r="D1695"/>
      <c r="E1695"/>
      <c r="F1695"/>
      <c r="G1695"/>
      <c r="H1695"/>
      <c r="I1695"/>
      <c r="J1695"/>
      <c r="K1695"/>
      <c r="L1695"/>
      <c r="M1695"/>
      <c r="N1695"/>
      <c r="O1695"/>
      <c r="P1695"/>
      <c r="Q1695"/>
      <c r="R1695"/>
      <c r="S1695"/>
      <c r="T1695"/>
      <c r="U1695"/>
      <c r="V1695"/>
      <c r="W1695"/>
      <c r="X1695"/>
      <c r="Y1695"/>
      <c r="Z1695"/>
      <c r="AA1695"/>
      <c r="AB1695"/>
      <c r="AC1695"/>
      <c r="AD1695"/>
      <c r="AE1695"/>
      <c r="AF1695"/>
      <c r="AG1695"/>
      <c r="AS1695"/>
      <c r="AT1695"/>
      <c r="BP1695"/>
    </row>
    <row r="1696" spans="1:68" s="7" customFormat="1">
      <c r="A1696"/>
      <c r="B1696"/>
      <c r="C1696"/>
      <c r="D1696"/>
      <c r="E1696"/>
      <c r="F1696"/>
      <c r="G1696"/>
      <c r="H1696"/>
      <c r="I1696"/>
      <c r="J1696"/>
      <c r="K1696"/>
      <c r="L1696"/>
      <c r="M1696"/>
      <c r="N1696"/>
      <c r="O1696"/>
      <c r="P1696"/>
      <c r="Q1696"/>
      <c r="R1696"/>
      <c r="S1696"/>
      <c r="T1696"/>
      <c r="U1696"/>
      <c r="V1696"/>
      <c r="W1696"/>
      <c r="X1696"/>
      <c r="Y1696"/>
      <c r="Z1696"/>
      <c r="AA1696"/>
      <c r="AB1696"/>
      <c r="AC1696"/>
      <c r="AD1696"/>
      <c r="AE1696"/>
      <c r="AF1696"/>
      <c r="AG1696"/>
      <c r="AS1696"/>
      <c r="AT1696"/>
      <c r="BP1696"/>
    </row>
    <row r="1697" spans="1:68" s="7" customFormat="1">
      <c r="A1697"/>
      <c r="B1697"/>
      <c r="C1697"/>
      <c r="D1697"/>
      <c r="E1697"/>
      <c r="F1697"/>
      <c r="G1697"/>
      <c r="H1697"/>
      <c r="I1697"/>
      <c r="J1697"/>
      <c r="K1697"/>
      <c r="L1697"/>
      <c r="M1697"/>
      <c r="N1697"/>
      <c r="O1697"/>
      <c r="P1697"/>
      <c r="Q1697"/>
      <c r="R1697"/>
      <c r="S1697"/>
      <c r="T1697"/>
      <c r="U1697"/>
      <c r="V1697"/>
      <c r="W1697"/>
      <c r="X1697"/>
      <c r="Y1697"/>
      <c r="Z1697"/>
      <c r="AA1697"/>
      <c r="AB1697"/>
      <c r="AC1697"/>
      <c r="AD1697"/>
      <c r="AE1697"/>
      <c r="AF1697"/>
      <c r="AG1697"/>
      <c r="AS1697"/>
      <c r="AT1697"/>
      <c r="BP1697"/>
    </row>
    <row r="1698" spans="1:68" s="7" customFormat="1">
      <c r="A1698"/>
      <c r="B1698"/>
      <c r="C1698"/>
      <c r="D1698"/>
      <c r="E1698"/>
      <c r="F1698"/>
      <c r="G1698"/>
      <c r="H1698"/>
      <c r="I1698"/>
      <c r="J1698"/>
      <c r="K1698"/>
      <c r="L1698"/>
      <c r="M1698"/>
      <c r="N1698"/>
      <c r="O1698"/>
      <c r="P1698"/>
      <c r="Q1698"/>
      <c r="R1698"/>
      <c r="S1698"/>
      <c r="T1698"/>
      <c r="U1698"/>
      <c r="V1698"/>
      <c r="W1698"/>
      <c r="X1698"/>
      <c r="Y1698"/>
      <c r="Z1698"/>
      <c r="AA1698"/>
      <c r="AB1698"/>
      <c r="AC1698"/>
      <c r="AD1698"/>
      <c r="AE1698"/>
      <c r="AF1698"/>
      <c r="AG1698"/>
      <c r="AS1698"/>
      <c r="AT1698"/>
      <c r="BP1698"/>
    </row>
    <row r="1699" spans="1:68" s="7" customFormat="1">
      <c r="A1699"/>
      <c r="B1699"/>
      <c r="C1699"/>
      <c r="D1699"/>
      <c r="E1699"/>
      <c r="F1699"/>
      <c r="G1699"/>
      <c r="H1699"/>
      <c r="I1699"/>
      <c r="J1699"/>
      <c r="K1699"/>
      <c r="L1699"/>
      <c r="M1699"/>
      <c r="N1699"/>
      <c r="O1699"/>
      <c r="P1699"/>
      <c r="Q1699"/>
      <c r="R1699"/>
      <c r="S1699"/>
      <c r="T1699"/>
      <c r="U1699"/>
      <c r="V1699"/>
      <c r="W1699"/>
      <c r="X1699"/>
      <c r="Y1699"/>
      <c r="Z1699"/>
      <c r="AA1699"/>
      <c r="AB1699"/>
      <c r="AC1699"/>
      <c r="AD1699"/>
      <c r="AE1699"/>
      <c r="AF1699"/>
      <c r="AG1699"/>
      <c r="AS1699"/>
      <c r="AT1699"/>
      <c r="BP1699"/>
    </row>
    <row r="1700" spans="1:68" s="7" customFormat="1">
      <c r="A1700"/>
      <c r="B1700"/>
      <c r="C1700"/>
      <c r="D1700"/>
      <c r="E1700"/>
      <c r="F1700"/>
      <c r="G1700"/>
      <c r="H1700"/>
      <c r="I1700"/>
      <c r="J1700"/>
      <c r="K1700"/>
      <c r="L1700"/>
      <c r="M1700"/>
      <c r="N1700"/>
      <c r="O1700"/>
      <c r="P1700"/>
      <c r="Q1700"/>
      <c r="R1700"/>
      <c r="S1700"/>
      <c r="T1700"/>
      <c r="U1700"/>
      <c r="V1700"/>
      <c r="W1700"/>
      <c r="X1700"/>
      <c r="Y1700"/>
      <c r="Z1700"/>
      <c r="AA1700"/>
      <c r="AB1700"/>
      <c r="AC1700"/>
      <c r="AD1700"/>
      <c r="AE1700"/>
      <c r="AF1700"/>
      <c r="AG1700"/>
      <c r="AS1700"/>
      <c r="AT1700"/>
      <c r="BP1700"/>
    </row>
    <row r="1701" spans="1:68" s="7" customFormat="1">
      <c r="A1701"/>
      <c r="B1701"/>
      <c r="C1701"/>
      <c r="D1701"/>
      <c r="E1701"/>
      <c r="F1701"/>
      <c r="G1701"/>
      <c r="H1701"/>
      <c r="I1701"/>
      <c r="J1701"/>
      <c r="K1701"/>
      <c r="L1701"/>
      <c r="M1701"/>
      <c r="N1701"/>
      <c r="O1701"/>
      <c r="P1701"/>
      <c r="Q1701"/>
      <c r="R1701"/>
      <c r="S1701"/>
      <c r="T1701"/>
      <c r="U1701"/>
      <c r="V1701"/>
      <c r="W1701"/>
      <c r="X1701"/>
      <c r="Y1701"/>
      <c r="Z1701"/>
      <c r="AA1701"/>
      <c r="AB1701"/>
      <c r="AC1701"/>
      <c r="AD1701"/>
      <c r="AE1701"/>
      <c r="AF1701"/>
      <c r="AG1701"/>
      <c r="AS1701"/>
      <c r="AT1701"/>
      <c r="BP1701"/>
    </row>
    <row r="1702" spans="1:68" s="7" customFormat="1">
      <c r="A1702"/>
      <c r="B1702"/>
      <c r="C1702"/>
      <c r="D1702"/>
      <c r="E1702"/>
      <c r="F1702"/>
      <c r="G1702"/>
      <c r="H1702"/>
      <c r="I1702"/>
      <c r="J1702"/>
      <c r="K1702"/>
      <c r="L1702"/>
      <c r="M1702"/>
      <c r="N1702"/>
      <c r="O1702"/>
      <c r="P1702"/>
      <c r="Q1702"/>
      <c r="R1702"/>
      <c r="S1702"/>
      <c r="T1702"/>
      <c r="U1702"/>
      <c r="V1702"/>
      <c r="W1702"/>
      <c r="X1702"/>
      <c r="Y1702"/>
      <c r="Z1702"/>
      <c r="AA1702"/>
      <c r="AB1702"/>
      <c r="AC1702"/>
      <c r="AD1702"/>
      <c r="AE1702"/>
      <c r="AF1702"/>
      <c r="AG1702"/>
      <c r="AS1702"/>
      <c r="AT1702"/>
      <c r="BP1702"/>
    </row>
    <row r="1703" spans="1:68" s="7" customFormat="1">
      <c r="A1703"/>
      <c r="B1703"/>
      <c r="C1703"/>
      <c r="D1703"/>
      <c r="E1703"/>
      <c r="F1703"/>
      <c r="G1703"/>
      <c r="H1703"/>
      <c r="I1703"/>
      <c r="J1703"/>
      <c r="K1703"/>
      <c r="L1703"/>
      <c r="M1703"/>
      <c r="N1703"/>
      <c r="O1703"/>
      <c r="P1703"/>
      <c r="Q1703"/>
      <c r="R1703"/>
      <c r="S1703"/>
      <c r="T1703"/>
      <c r="U1703"/>
      <c r="V1703"/>
      <c r="W1703"/>
      <c r="X1703"/>
      <c r="Y1703"/>
      <c r="Z1703"/>
      <c r="AA1703"/>
      <c r="AB1703"/>
      <c r="AC1703"/>
      <c r="AD1703"/>
      <c r="AE1703"/>
      <c r="AF1703"/>
      <c r="AG1703"/>
      <c r="AS1703"/>
      <c r="AT1703"/>
      <c r="BP1703"/>
    </row>
    <row r="1704" spans="1:68" s="7" customFormat="1">
      <c r="A1704"/>
      <c r="B1704"/>
      <c r="C1704"/>
      <c r="D1704"/>
      <c r="E1704"/>
      <c r="F1704"/>
      <c r="G1704"/>
      <c r="H1704"/>
      <c r="I1704"/>
      <c r="J1704"/>
      <c r="K1704"/>
      <c r="L1704"/>
      <c r="M1704"/>
      <c r="N1704"/>
      <c r="O1704"/>
      <c r="P1704"/>
      <c r="Q1704"/>
      <c r="R1704"/>
      <c r="S1704"/>
      <c r="T1704"/>
      <c r="U1704"/>
      <c r="V1704"/>
      <c r="W1704"/>
      <c r="X1704"/>
      <c r="Y1704"/>
      <c r="Z1704"/>
      <c r="AA1704"/>
      <c r="AB1704"/>
      <c r="AC1704"/>
      <c r="AD1704"/>
      <c r="AE1704"/>
      <c r="AF1704"/>
      <c r="AG1704"/>
      <c r="AS1704"/>
      <c r="AT1704"/>
      <c r="BP1704"/>
    </row>
    <row r="1705" spans="1:68" s="7" customFormat="1">
      <c r="A1705"/>
      <c r="B1705"/>
      <c r="C1705"/>
      <c r="D1705"/>
      <c r="E1705"/>
      <c r="F1705"/>
      <c r="G1705"/>
      <c r="H1705"/>
      <c r="I1705"/>
      <c r="J1705"/>
      <c r="K1705"/>
      <c r="L1705"/>
      <c r="M1705"/>
      <c r="N1705"/>
      <c r="O1705"/>
      <c r="P1705"/>
      <c r="Q1705"/>
      <c r="R1705"/>
      <c r="S1705"/>
      <c r="T1705"/>
      <c r="U1705"/>
      <c r="V1705"/>
      <c r="W1705"/>
      <c r="X1705"/>
      <c r="Y1705"/>
      <c r="Z1705"/>
      <c r="AA1705"/>
      <c r="AB1705"/>
      <c r="AC1705"/>
      <c r="AD1705"/>
      <c r="AE1705"/>
      <c r="AF1705"/>
      <c r="AG1705"/>
      <c r="AS1705"/>
      <c r="AT1705"/>
      <c r="BP1705"/>
    </row>
    <row r="1706" spans="1:68" s="7" customFormat="1">
      <c r="A1706"/>
      <c r="B1706"/>
      <c r="C1706"/>
      <c r="D1706"/>
      <c r="E1706"/>
      <c r="F1706"/>
      <c r="G1706"/>
      <c r="H1706"/>
      <c r="I1706"/>
      <c r="J1706"/>
      <c r="K1706"/>
      <c r="L1706"/>
      <c r="M1706"/>
      <c r="N1706"/>
      <c r="O1706"/>
      <c r="P1706"/>
      <c r="Q1706"/>
      <c r="R1706"/>
      <c r="S1706"/>
      <c r="T1706"/>
      <c r="U1706"/>
      <c r="V1706"/>
      <c r="W1706"/>
      <c r="X1706"/>
      <c r="Y1706"/>
      <c r="Z1706"/>
      <c r="AA1706"/>
      <c r="AB1706"/>
      <c r="AC1706"/>
      <c r="AD1706"/>
      <c r="AE1706"/>
      <c r="AF1706"/>
      <c r="AG1706"/>
      <c r="AS1706"/>
      <c r="AT1706"/>
      <c r="BP1706"/>
    </row>
    <row r="1707" spans="1:68" s="7" customFormat="1">
      <c r="A1707"/>
      <c r="B1707"/>
      <c r="C1707"/>
      <c r="D1707"/>
      <c r="E1707"/>
      <c r="F1707"/>
      <c r="G1707"/>
      <c r="H1707"/>
      <c r="I1707"/>
      <c r="J1707"/>
      <c r="K1707"/>
      <c r="L1707"/>
      <c r="M1707"/>
      <c r="N1707"/>
      <c r="O1707"/>
      <c r="P1707"/>
      <c r="Q1707"/>
      <c r="R1707"/>
      <c r="S1707"/>
      <c r="T1707"/>
      <c r="U1707"/>
      <c r="V1707"/>
      <c r="W1707"/>
      <c r="X1707"/>
      <c r="Y1707"/>
      <c r="Z1707"/>
      <c r="AA1707"/>
      <c r="AB1707"/>
      <c r="AC1707"/>
      <c r="AD1707"/>
      <c r="AE1707"/>
      <c r="AF1707"/>
      <c r="AG1707"/>
      <c r="AS1707"/>
      <c r="AT1707"/>
      <c r="BP1707"/>
    </row>
    <row r="1708" spans="1:68" s="7" customFormat="1">
      <c r="A1708"/>
      <c r="B1708"/>
      <c r="C1708"/>
      <c r="D1708"/>
      <c r="E1708"/>
      <c r="F1708"/>
      <c r="G1708"/>
      <c r="H1708"/>
      <c r="I1708"/>
      <c r="J1708"/>
      <c r="K1708"/>
      <c r="L1708"/>
      <c r="M1708"/>
      <c r="N1708"/>
      <c r="O1708"/>
      <c r="P1708"/>
      <c r="Q1708"/>
      <c r="R1708"/>
      <c r="S1708"/>
      <c r="T1708"/>
      <c r="U1708"/>
      <c r="V1708"/>
      <c r="W1708"/>
      <c r="X1708"/>
      <c r="Y1708"/>
      <c r="Z1708"/>
      <c r="AA1708"/>
      <c r="AB1708"/>
      <c r="AC1708"/>
      <c r="AD1708"/>
      <c r="AE1708"/>
      <c r="AF1708"/>
      <c r="AG1708"/>
      <c r="AS1708"/>
      <c r="AT1708"/>
      <c r="BP1708"/>
    </row>
    <row r="1709" spans="1:68" s="7" customFormat="1">
      <c r="A1709"/>
      <c r="B1709"/>
      <c r="C1709"/>
      <c r="D1709"/>
      <c r="E1709"/>
      <c r="F1709"/>
      <c r="G1709"/>
      <c r="H1709"/>
      <c r="I1709"/>
      <c r="J1709"/>
      <c r="K1709"/>
      <c r="L1709"/>
      <c r="M1709"/>
      <c r="N1709"/>
      <c r="O1709"/>
      <c r="P1709"/>
      <c r="Q1709"/>
      <c r="R1709"/>
      <c r="S1709"/>
      <c r="T1709"/>
      <c r="U1709"/>
      <c r="V1709"/>
      <c r="W1709"/>
      <c r="X1709"/>
      <c r="Y1709"/>
      <c r="Z1709"/>
      <c r="AA1709"/>
      <c r="AB1709"/>
      <c r="AC1709"/>
      <c r="AD1709"/>
      <c r="AE1709"/>
      <c r="AF1709"/>
      <c r="AG1709"/>
      <c r="AS1709"/>
      <c r="AT1709"/>
      <c r="BP1709"/>
    </row>
    <row r="1710" spans="1:68" s="7" customFormat="1">
      <c r="A1710"/>
      <c r="B1710"/>
      <c r="C1710"/>
      <c r="D1710"/>
      <c r="E1710"/>
      <c r="F1710"/>
      <c r="G1710"/>
      <c r="H1710"/>
      <c r="I1710"/>
      <c r="J1710"/>
      <c r="K1710"/>
      <c r="L1710"/>
      <c r="M1710"/>
      <c r="N1710"/>
      <c r="O1710"/>
      <c r="P1710"/>
      <c r="Q1710"/>
      <c r="R1710"/>
      <c r="S1710"/>
      <c r="T1710"/>
      <c r="U1710"/>
      <c r="V1710"/>
      <c r="W1710"/>
      <c r="X1710"/>
      <c r="Y1710"/>
      <c r="Z1710"/>
      <c r="AA1710"/>
      <c r="AB1710"/>
      <c r="AC1710"/>
      <c r="AD1710"/>
      <c r="AE1710"/>
      <c r="AF1710"/>
      <c r="AG1710"/>
      <c r="AS1710"/>
      <c r="AT1710"/>
      <c r="BP1710"/>
    </row>
    <row r="1711" spans="1:68" s="7" customFormat="1">
      <c r="A1711"/>
      <c r="B1711"/>
      <c r="C1711"/>
      <c r="D1711"/>
      <c r="E1711"/>
      <c r="F1711"/>
      <c r="G1711"/>
      <c r="H1711"/>
      <c r="I1711"/>
      <c r="J1711"/>
      <c r="K1711"/>
      <c r="L1711"/>
      <c r="M1711"/>
      <c r="N1711"/>
      <c r="O1711"/>
      <c r="P1711"/>
      <c r="Q1711"/>
      <c r="R1711"/>
      <c r="S1711"/>
      <c r="T1711"/>
      <c r="U1711"/>
      <c r="V1711"/>
      <c r="W1711"/>
      <c r="X1711"/>
      <c r="Y1711"/>
      <c r="Z1711"/>
      <c r="AA1711"/>
      <c r="AB1711"/>
      <c r="AC1711"/>
      <c r="AD1711"/>
      <c r="AE1711"/>
      <c r="AF1711"/>
      <c r="AG1711"/>
      <c r="AS1711"/>
      <c r="AT1711"/>
      <c r="BP1711"/>
    </row>
    <row r="1712" spans="1:68" s="7" customFormat="1">
      <c r="A1712"/>
      <c r="B1712"/>
      <c r="C1712"/>
      <c r="D1712"/>
      <c r="E1712"/>
      <c r="F1712"/>
      <c r="G1712"/>
      <c r="H1712"/>
      <c r="I1712"/>
      <c r="J1712"/>
      <c r="K1712"/>
      <c r="L1712"/>
      <c r="M1712"/>
      <c r="N1712"/>
      <c r="O1712"/>
      <c r="P1712"/>
      <c r="Q1712"/>
      <c r="R1712"/>
      <c r="S1712"/>
      <c r="T1712"/>
      <c r="U1712"/>
      <c r="V1712"/>
      <c r="W1712"/>
      <c r="X1712"/>
      <c r="Y1712"/>
      <c r="Z1712"/>
      <c r="AA1712"/>
      <c r="AB1712"/>
      <c r="AC1712"/>
      <c r="AD1712"/>
      <c r="AE1712"/>
      <c r="AF1712"/>
      <c r="AG1712"/>
      <c r="AS1712"/>
      <c r="AT1712"/>
      <c r="BP1712"/>
    </row>
    <row r="1713" spans="1:68" s="7" customFormat="1">
      <c r="A1713"/>
      <c r="B1713"/>
      <c r="C1713"/>
      <c r="D1713"/>
      <c r="E1713"/>
      <c r="F1713"/>
      <c r="G1713"/>
      <c r="H1713"/>
      <c r="I1713"/>
      <c r="J1713"/>
      <c r="K1713"/>
      <c r="L1713"/>
      <c r="M1713"/>
      <c r="N1713"/>
      <c r="O1713"/>
      <c r="P1713"/>
      <c r="Q1713"/>
      <c r="R1713"/>
      <c r="S1713"/>
      <c r="T1713"/>
      <c r="U1713"/>
      <c r="V1713"/>
      <c r="W1713"/>
      <c r="X1713"/>
      <c r="Y1713"/>
      <c r="Z1713"/>
      <c r="AA1713"/>
      <c r="AB1713"/>
      <c r="AC1713"/>
      <c r="AD1713"/>
      <c r="AE1713"/>
      <c r="AF1713"/>
      <c r="AG1713"/>
      <c r="AS1713"/>
      <c r="AT1713"/>
      <c r="BP1713"/>
    </row>
    <row r="1714" spans="1:68" s="7" customFormat="1">
      <c r="A1714"/>
      <c r="B1714"/>
      <c r="C1714"/>
      <c r="D1714"/>
      <c r="E1714"/>
      <c r="F1714"/>
      <c r="G1714"/>
      <c r="H1714"/>
      <c r="I1714"/>
      <c r="J1714"/>
      <c r="K1714"/>
      <c r="L1714"/>
      <c r="M1714"/>
      <c r="N1714"/>
      <c r="O1714"/>
      <c r="P1714"/>
      <c r="Q1714"/>
      <c r="R1714"/>
      <c r="S1714"/>
      <c r="T1714"/>
      <c r="U1714"/>
      <c r="V1714"/>
      <c r="W1714"/>
      <c r="X1714"/>
      <c r="Y1714"/>
      <c r="Z1714"/>
      <c r="AA1714"/>
      <c r="AB1714"/>
      <c r="AC1714"/>
      <c r="AD1714"/>
      <c r="AE1714"/>
      <c r="AF1714"/>
      <c r="AG1714"/>
      <c r="AS1714"/>
      <c r="AT1714"/>
      <c r="BP1714"/>
    </row>
    <row r="1715" spans="1:68" s="7" customFormat="1">
      <c r="A1715"/>
      <c r="B1715"/>
      <c r="C1715"/>
      <c r="D1715"/>
      <c r="E1715"/>
      <c r="F1715"/>
      <c r="G1715"/>
      <c r="H1715"/>
      <c r="I1715"/>
      <c r="J1715"/>
      <c r="K1715"/>
      <c r="L1715"/>
      <c r="M1715"/>
      <c r="N1715"/>
      <c r="O1715"/>
      <c r="P1715"/>
      <c r="Q1715"/>
      <c r="R1715"/>
      <c r="S1715"/>
      <c r="T1715"/>
      <c r="U1715"/>
      <c r="V1715"/>
      <c r="W1715"/>
      <c r="X1715"/>
      <c r="Y1715"/>
      <c r="Z1715"/>
      <c r="AA1715"/>
      <c r="AB1715"/>
      <c r="AC1715"/>
      <c r="AD1715"/>
      <c r="AE1715"/>
      <c r="AF1715"/>
      <c r="AG1715"/>
      <c r="AS1715"/>
      <c r="AT1715"/>
      <c r="BP1715"/>
    </row>
    <row r="1716" spans="1:68" s="7" customFormat="1">
      <c r="A1716"/>
      <c r="B1716"/>
      <c r="C1716"/>
      <c r="D1716"/>
      <c r="E1716"/>
      <c r="F1716"/>
      <c r="G1716"/>
      <c r="H1716"/>
      <c r="I1716"/>
      <c r="J1716"/>
      <c r="K1716"/>
      <c r="L1716"/>
      <c r="M1716"/>
      <c r="N1716"/>
      <c r="O1716"/>
      <c r="P1716"/>
      <c r="Q1716"/>
      <c r="R1716"/>
      <c r="S1716"/>
      <c r="T1716"/>
      <c r="U1716"/>
      <c r="V1716"/>
      <c r="W1716"/>
      <c r="X1716"/>
      <c r="Y1716"/>
      <c r="Z1716"/>
      <c r="AA1716"/>
      <c r="AB1716"/>
      <c r="AC1716"/>
      <c r="AD1716"/>
      <c r="AE1716"/>
      <c r="AF1716"/>
      <c r="AG1716"/>
      <c r="AS1716"/>
      <c r="AT1716"/>
      <c r="BP1716"/>
    </row>
    <row r="1717" spans="1:68" s="7" customFormat="1">
      <c r="A1717"/>
      <c r="B1717"/>
      <c r="C1717"/>
      <c r="D1717"/>
      <c r="E1717"/>
      <c r="F1717"/>
      <c r="G1717"/>
      <c r="H1717"/>
      <c r="I1717"/>
      <c r="J1717"/>
      <c r="K1717"/>
      <c r="L1717"/>
      <c r="M1717"/>
      <c r="N1717"/>
      <c r="O1717"/>
      <c r="P1717"/>
      <c r="Q1717"/>
      <c r="R1717"/>
      <c r="S1717"/>
      <c r="T1717"/>
      <c r="U1717"/>
      <c r="V1717"/>
      <c r="W1717"/>
      <c r="X1717"/>
      <c r="Y1717"/>
      <c r="Z1717"/>
      <c r="AA1717"/>
      <c r="AB1717"/>
      <c r="AC1717"/>
      <c r="AD1717"/>
      <c r="AE1717"/>
      <c r="AF1717"/>
      <c r="AG1717"/>
      <c r="AS1717"/>
      <c r="AT1717"/>
      <c r="BP1717"/>
    </row>
    <row r="1718" spans="1:68" s="7" customFormat="1">
      <c r="A1718"/>
      <c r="B1718"/>
      <c r="C1718"/>
      <c r="D1718"/>
      <c r="E1718"/>
      <c r="F1718"/>
      <c r="G1718"/>
      <c r="H1718"/>
      <c r="I1718"/>
      <c r="J1718"/>
      <c r="K1718"/>
      <c r="L1718"/>
      <c r="M1718"/>
      <c r="N1718"/>
      <c r="O1718"/>
      <c r="P1718"/>
      <c r="Q1718"/>
      <c r="R1718"/>
      <c r="S1718"/>
      <c r="T1718"/>
      <c r="U1718"/>
      <c r="V1718"/>
      <c r="W1718"/>
      <c r="X1718"/>
      <c r="Y1718"/>
      <c r="Z1718"/>
      <c r="AA1718"/>
      <c r="AB1718"/>
      <c r="AC1718"/>
      <c r="AD1718"/>
      <c r="AE1718"/>
      <c r="AF1718"/>
      <c r="AG1718"/>
      <c r="AS1718"/>
      <c r="AT1718"/>
      <c r="BP1718"/>
    </row>
    <row r="1719" spans="1:68" s="7" customFormat="1">
      <c r="A1719"/>
      <c r="B1719"/>
      <c r="C1719"/>
      <c r="D1719"/>
      <c r="E1719"/>
      <c r="F1719"/>
      <c r="G1719"/>
      <c r="H1719"/>
      <c r="I1719"/>
      <c r="J1719"/>
      <c r="K1719"/>
      <c r="L1719"/>
      <c r="M1719"/>
      <c r="N1719"/>
      <c r="O1719"/>
      <c r="P1719"/>
      <c r="Q1719"/>
      <c r="R1719"/>
      <c r="S1719"/>
      <c r="T1719"/>
      <c r="U1719"/>
      <c r="V1719"/>
      <c r="W1719"/>
      <c r="X1719"/>
      <c r="Y1719"/>
      <c r="Z1719"/>
      <c r="AA1719"/>
      <c r="AB1719"/>
      <c r="AC1719"/>
      <c r="AD1719"/>
      <c r="AE1719"/>
      <c r="AF1719"/>
      <c r="AG1719"/>
      <c r="AS1719"/>
      <c r="AT1719"/>
      <c r="BP1719"/>
    </row>
    <row r="1720" spans="1:68" s="7" customFormat="1">
      <c r="A1720"/>
      <c r="B1720"/>
      <c r="C1720"/>
      <c r="D1720"/>
      <c r="E1720"/>
      <c r="F1720"/>
      <c r="G1720"/>
      <c r="H1720"/>
      <c r="I1720"/>
      <c r="J1720"/>
      <c r="K1720"/>
      <c r="L1720"/>
      <c r="M1720"/>
      <c r="N1720"/>
      <c r="O1720"/>
      <c r="P1720"/>
      <c r="Q1720"/>
      <c r="R1720"/>
      <c r="S1720"/>
      <c r="T1720"/>
      <c r="U1720"/>
      <c r="V1720"/>
      <c r="W1720"/>
      <c r="X1720"/>
      <c r="Y1720"/>
      <c r="Z1720"/>
      <c r="AA1720"/>
      <c r="AB1720"/>
      <c r="AC1720"/>
      <c r="AD1720"/>
      <c r="AE1720"/>
      <c r="AF1720"/>
      <c r="AG1720"/>
      <c r="AS1720"/>
      <c r="AT1720"/>
      <c r="BP1720"/>
    </row>
    <row r="1721" spans="1:68" s="7" customFormat="1">
      <c r="A1721"/>
      <c r="B1721"/>
      <c r="C1721"/>
      <c r="D1721"/>
      <c r="E1721"/>
      <c r="F1721"/>
      <c r="G1721"/>
      <c r="H1721"/>
      <c r="I1721"/>
      <c r="J1721"/>
      <c r="K1721"/>
      <c r="L1721"/>
      <c r="M1721"/>
      <c r="N1721"/>
      <c r="O1721"/>
      <c r="P1721"/>
      <c r="Q1721"/>
      <c r="R1721"/>
      <c r="S1721"/>
      <c r="T1721"/>
      <c r="U1721"/>
      <c r="V1721"/>
      <c r="W1721"/>
      <c r="X1721"/>
      <c r="Y1721"/>
      <c r="Z1721"/>
      <c r="AA1721"/>
      <c r="AB1721"/>
      <c r="AC1721"/>
      <c r="AD1721"/>
      <c r="AE1721"/>
      <c r="AF1721"/>
      <c r="AG1721"/>
      <c r="AS1721"/>
      <c r="AT1721"/>
      <c r="BP1721"/>
    </row>
    <row r="1722" spans="1:68" s="7" customFormat="1">
      <c r="A1722"/>
      <c r="B1722"/>
      <c r="C1722"/>
      <c r="D1722"/>
      <c r="E1722"/>
      <c r="F1722"/>
      <c r="G1722"/>
      <c r="H1722"/>
      <c r="I1722"/>
      <c r="J1722"/>
      <c r="K1722"/>
      <c r="L1722"/>
      <c r="M1722"/>
      <c r="N1722"/>
      <c r="O1722"/>
      <c r="P1722"/>
      <c r="Q1722"/>
      <c r="R1722"/>
      <c r="S1722"/>
      <c r="T1722"/>
      <c r="U1722"/>
      <c r="V1722"/>
      <c r="W1722"/>
      <c r="X1722"/>
      <c r="Y1722"/>
      <c r="Z1722"/>
      <c r="AA1722"/>
      <c r="AB1722"/>
      <c r="AC1722"/>
      <c r="AD1722"/>
      <c r="AE1722"/>
      <c r="AF1722"/>
      <c r="AG1722"/>
      <c r="AS1722"/>
      <c r="AT1722"/>
      <c r="BP1722"/>
    </row>
    <row r="1723" spans="1:68" s="7" customFormat="1">
      <c r="A1723"/>
      <c r="B1723"/>
      <c r="C1723"/>
      <c r="D1723"/>
      <c r="E1723"/>
      <c r="F1723"/>
      <c r="G1723"/>
      <c r="H1723"/>
      <c r="I1723"/>
      <c r="J1723"/>
      <c r="K1723"/>
      <c r="L1723"/>
      <c r="M1723"/>
      <c r="N1723"/>
      <c r="O1723"/>
      <c r="P1723"/>
      <c r="Q1723"/>
      <c r="R1723"/>
      <c r="S1723"/>
      <c r="T1723"/>
      <c r="U1723"/>
      <c r="V1723"/>
      <c r="W1723"/>
      <c r="X1723"/>
      <c r="Y1723"/>
      <c r="Z1723"/>
      <c r="AA1723"/>
      <c r="AB1723"/>
      <c r="AC1723"/>
      <c r="AD1723"/>
      <c r="AE1723"/>
      <c r="AF1723"/>
      <c r="AG1723"/>
      <c r="AS1723"/>
      <c r="AT1723"/>
      <c r="BP1723"/>
    </row>
    <row r="1724" spans="1:68" s="7" customFormat="1">
      <c r="A1724"/>
      <c r="B1724"/>
      <c r="C1724"/>
      <c r="D1724"/>
      <c r="E1724"/>
      <c r="F1724"/>
      <c r="G1724"/>
      <c r="H1724"/>
      <c r="I1724"/>
      <c r="J1724"/>
      <c r="K1724"/>
      <c r="L1724"/>
      <c r="M1724"/>
      <c r="N1724"/>
      <c r="O1724"/>
      <c r="P1724"/>
      <c r="Q1724"/>
      <c r="R1724"/>
      <c r="S1724"/>
      <c r="T1724"/>
      <c r="U1724"/>
      <c r="V1724"/>
      <c r="W1724"/>
      <c r="X1724"/>
      <c r="Y1724"/>
      <c r="Z1724"/>
      <c r="AA1724"/>
      <c r="AB1724"/>
      <c r="AC1724"/>
      <c r="AD1724"/>
      <c r="AE1724"/>
      <c r="AF1724"/>
      <c r="AG1724"/>
      <c r="AS1724"/>
      <c r="AT1724"/>
      <c r="BP1724"/>
    </row>
    <row r="1725" spans="1:68" s="7" customFormat="1">
      <c r="A1725"/>
      <c r="B1725"/>
      <c r="C1725"/>
      <c r="D1725"/>
      <c r="E1725"/>
      <c r="F1725"/>
      <c r="G1725"/>
      <c r="H1725"/>
      <c r="I1725"/>
      <c r="J1725"/>
      <c r="K1725"/>
      <c r="L1725"/>
      <c r="M1725"/>
      <c r="N1725"/>
      <c r="O1725"/>
      <c r="P1725"/>
      <c r="Q1725"/>
      <c r="R1725"/>
      <c r="S1725"/>
      <c r="T1725"/>
      <c r="U1725"/>
      <c r="V1725"/>
      <c r="W1725"/>
      <c r="X1725"/>
      <c r="Y1725"/>
      <c r="Z1725"/>
      <c r="AA1725"/>
      <c r="AB1725"/>
      <c r="AC1725"/>
      <c r="AD1725"/>
      <c r="AE1725"/>
      <c r="AF1725"/>
      <c r="AG1725"/>
      <c r="AS1725"/>
      <c r="AT1725"/>
      <c r="BP1725"/>
    </row>
    <row r="1726" spans="1:68" s="7" customFormat="1">
      <c r="A1726"/>
      <c r="B1726"/>
      <c r="C1726"/>
      <c r="D1726"/>
      <c r="E1726"/>
      <c r="F1726"/>
      <c r="G1726"/>
      <c r="H1726"/>
      <c r="I1726"/>
      <c r="J1726"/>
      <c r="K1726"/>
      <c r="L1726"/>
      <c r="M1726"/>
      <c r="N1726"/>
      <c r="O1726"/>
      <c r="P1726"/>
      <c r="Q1726"/>
      <c r="R1726"/>
      <c r="S1726"/>
      <c r="T1726"/>
      <c r="U1726"/>
      <c r="V1726"/>
      <c r="W1726"/>
      <c r="X1726"/>
      <c r="Y1726"/>
      <c r="Z1726"/>
      <c r="AA1726"/>
      <c r="AB1726"/>
      <c r="AC1726"/>
      <c r="AD1726"/>
      <c r="AE1726"/>
      <c r="AF1726"/>
      <c r="AG1726"/>
      <c r="AS1726"/>
      <c r="AT1726"/>
      <c r="BP1726"/>
    </row>
    <row r="1727" spans="1:68" s="7" customFormat="1">
      <c r="A1727"/>
      <c r="B1727"/>
      <c r="C1727"/>
      <c r="D1727"/>
      <c r="E1727"/>
      <c r="F1727"/>
      <c r="G1727"/>
      <c r="H1727"/>
      <c r="I1727"/>
      <c r="J1727"/>
      <c r="K1727"/>
      <c r="L1727"/>
      <c r="M1727"/>
      <c r="N1727"/>
      <c r="O1727"/>
      <c r="P1727"/>
      <c r="Q1727"/>
      <c r="R1727"/>
      <c r="S1727"/>
      <c r="T1727"/>
      <c r="U1727"/>
      <c r="V1727"/>
      <c r="W1727"/>
      <c r="X1727"/>
      <c r="Y1727"/>
      <c r="Z1727"/>
      <c r="AA1727"/>
      <c r="AB1727"/>
      <c r="AC1727"/>
      <c r="AD1727"/>
      <c r="AE1727"/>
      <c r="AF1727"/>
      <c r="AG1727"/>
      <c r="AS1727"/>
      <c r="AT1727"/>
      <c r="BP1727"/>
    </row>
    <row r="1728" spans="1:68" s="7" customFormat="1">
      <c r="A1728"/>
      <c r="B1728"/>
      <c r="C1728"/>
      <c r="D1728"/>
      <c r="E1728"/>
      <c r="F1728"/>
      <c r="G1728"/>
      <c r="H1728"/>
      <c r="I1728"/>
      <c r="J1728"/>
      <c r="K1728"/>
      <c r="L1728"/>
      <c r="M1728"/>
      <c r="N1728"/>
      <c r="O1728"/>
      <c r="P1728"/>
      <c r="Q1728"/>
      <c r="R1728"/>
      <c r="S1728"/>
      <c r="T1728"/>
      <c r="U1728"/>
      <c r="V1728"/>
      <c r="W1728"/>
      <c r="X1728"/>
      <c r="Y1728"/>
      <c r="Z1728"/>
      <c r="AA1728"/>
      <c r="AB1728"/>
      <c r="AC1728"/>
      <c r="AD1728"/>
      <c r="AE1728"/>
      <c r="AF1728"/>
      <c r="AG1728"/>
      <c r="AS1728"/>
      <c r="AT1728"/>
      <c r="BP1728"/>
    </row>
    <row r="1729" spans="1:68" s="7" customFormat="1">
      <c r="A1729"/>
      <c r="B1729"/>
      <c r="C1729"/>
      <c r="D1729"/>
      <c r="E1729"/>
      <c r="F1729"/>
      <c r="G1729"/>
      <c r="H1729"/>
      <c r="I1729"/>
      <c r="J1729"/>
      <c r="K1729"/>
      <c r="L1729"/>
      <c r="M1729"/>
      <c r="N1729"/>
      <c r="O1729"/>
      <c r="P1729"/>
      <c r="Q1729"/>
      <c r="R1729"/>
      <c r="S1729"/>
      <c r="T1729"/>
      <c r="U1729"/>
      <c r="V1729"/>
      <c r="W1729"/>
      <c r="X1729"/>
      <c r="Y1729"/>
      <c r="Z1729"/>
      <c r="AA1729"/>
      <c r="AB1729"/>
      <c r="AC1729"/>
      <c r="AD1729"/>
      <c r="AE1729"/>
      <c r="AF1729"/>
      <c r="AG1729"/>
      <c r="AS1729"/>
      <c r="AT1729"/>
      <c r="BP1729"/>
    </row>
    <row r="1730" spans="1:68" s="7" customFormat="1">
      <c r="A1730"/>
      <c r="B1730"/>
      <c r="C1730"/>
      <c r="D1730"/>
      <c r="E1730"/>
      <c r="F1730"/>
      <c r="G1730"/>
      <c r="H1730"/>
      <c r="I1730"/>
      <c r="J1730"/>
      <c r="K1730"/>
      <c r="L1730"/>
      <c r="M1730"/>
      <c r="N1730"/>
      <c r="O1730"/>
      <c r="P1730"/>
      <c r="Q1730"/>
      <c r="R1730"/>
      <c r="S1730"/>
      <c r="T1730"/>
      <c r="U1730"/>
      <c r="V1730"/>
      <c r="W1730"/>
      <c r="X1730"/>
      <c r="Y1730"/>
      <c r="Z1730"/>
      <c r="AA1730"/>
      <c r="AB1730"/>
      <c r="AC1730"/>
      <c r="AD1730"/>
      <c r="AE1730"/>
      <c r="AF1730"/>
      <c r="AG1730"/>
      <c r="AS1730"/>
      <c r="AT1730"/>
      <c r="BP1730"/>
    </row>
    <row r="1731" spans="1:68" s="7" customFormat="1">
      <c r="A1731"/>
      <c r="B1731"/>
      <c r="C1731"/>
      <c r="D1731"/>
      <c r="E1731"/>
      <c r="F1731"/>
      <c r="G1731"/>
      <c r="H1731"/>
      <c r="I1731"/>
      <c r="J1731"/>
      <c r="K1731"/>
      <c r="L1731"/>
      <c r="M1731"/>
      <c r="N1731"/>
      <c r="O1731"/>
      <c r="P1731"/>
      <c r="Q1731"/>
      <c r="R1731"/>
      <c r="S1731"/>
      <c r="T1731"/>
      <c r="U1731"/>
      <c r="V1731"/>
      <c r="W1731"/>
      <c r="X1731"/>
      <c r="Y1731"/>
      <c r="Z1731"/>
      <c r="AA1731"/>
      <c r="AB1731"/>
      <c r="AC1731"/>
      <c r="AD1731"/>
      <c r="AE1731"/>
      <c r="AF1731"/>
      <c r="AG1731"/>
      <c r="AS1731"/>
      <c r="AT1731"/>
      <c r="BP1731"/>
    </row>
    <row r="1732" spans="1:68" s="7" customFormat="1">
      <c r="A1732"/>
      <c r="B1732"/>
      <c r="C1732"/>
      <c r="D1732"/>
      <c r="E1732"/>
      <c r="F1732"/>
      <c r="G1732"/>
      <c r="H1732"/>
      <c r="I1732"/>
      <c r="J1732"/>
      <c r="K1732"/>
      <c r="L1732"/>
      <c r="M1732"/>
      <c r="N1732"/>
      <c r="O1732"/>
      <c r="P1732"/>
      <c r="Q1732"/>
      <c r="R1732"/>
      <c r="S1732"/>
      <c r="T1732"/>
      <c r="U1732"/>
      <c r="V1732"/>
      <c r="W1732"/>
      <c r="X1732"/>
      <c r="Y1732"/>
      <c r="Z1732"/>
      <c r="AA1732"/>
      <c r="AB1732"/>
      <c r="AC1732"/>
      <c r="AD1732"/>
      <c r="AE1732"/>
      <c r="AF1732"/>
      <c r="AG1732"/>
      <c r="AS1732"/>
      <c r="AT1732"/>
      <c r="BP1732"/>
    </row>
    <row r="1733" spans="1:68" s="7" customFormat="1">
      <c r="A1733"/>
      <c r="B1733"/>
      <c r="C1733"/>
      <c r="D1733"/>
      <c r="E1733"/>
      <c r="F1733"/>
      <c r="G1733"/>
      <c r="H1733"/>
      <c r="I1733"/>
      <c r="J1733"/>
      <c r="K1733"/>
      <c r="L1733"/>
      <c r="M1733"/>
      <c r="N1733"/>
      <c r="O1733"/>
      <c r="P1733"/>
      <c r="Q1733"/>
      <c r="R1733"/>
      <c r="S1733"/>
      <c r="T1733"/>
      <c r="U1733"/>
      <c r="V1733"/>
      <c r="W1733"/>
      <c r="X1733"/>
      <c r="Y1733"/>
      <c r="Z1733"/>
      <c r="AA1733"/>
      <c r="AB1733"/>
      <c r="AC1733"/>
      <c r="AD1733"/>
      <c r="AE1733"/>
      <c r="AF1733"/>
      <c r="AG1733"/>
      <c r="AS1733"/>
      <c r="AT1733"/>
      <c r="BP1733"/>
    </row>
    <row r="1734" spans="1:68" s="7" customFormat="1">
      <c r="A1734"/>
      <c r="B1734"/>
      <c r="C1734"/>
      <c r="D1734"/>
      <c r="E1734"/>
      <c r="F1734"/>
      <c r="G1734"/>
      <c r="H1734"/>
      <c r="I1734"/>
      <c r="J1734"/>
      <c r="K1734"/>
      <c r="L1734"/>
      <c r="M1734"/>
      <c r="N1734"/>
      <c r="O1734"/>
      <c r="P1734"/>
      <c r="Q1734"/>
      <c r="R1734"/>
      <c r="S1734"/>
      <c r="T1734"/>
      <c r="U1734"/>
      <c r="V1734"/>
      <c r="W1734"/>
      <c r="X1734"/>
      <c r="Y1734"/>
      <c r="Z1734"/>
      <c r="AA1734"/>
      <c r="AB1734"/>
      <c r="AC1734"/>
      <c r="AD1734"/>
      <c r="AE1734"/>
      <c r="AF1734"/>
      <c r="AG1734"/>
      <c r="AS1734"/>
      <c r="AT1734"/>
      <c r="BP1734"/>
    </row>
    <row r="1735" spans="1:68" s="7" customFormat="1">
      <c r="A1735"/>
      <c r="B1735"/>
      <c r="C1735"/>
      <c r="D1735"/>
      <c r="E1735"/>
      <c r="F1735"/>
      <c r="G1735"/>
      <c r="H1735"/>
      <c r="I1735"/>
      <c r="J1735"/>
      <c r="K1735"/>
      <c r="L1735"/>
      <c r="M1735"/>
      <c r="N1735"/>
      <c r="O1735"/>
      <c r="P1735"/>
      <c r="Q1735"/>
      <c r="R1735"/>
      <c r="S1735"/>
      <c r="T1735"/>
      <c r="U1735"/>
      <c r="V1735"/>
      <c r="W1735"/>
      <c r="X1735"/>
      <c r="Y1735"/>
      <c r="Z1735"/>
      <c r="AA1735"/>
      <c r="AB1735"/>
      <c r="AC1735"/>
      <c r="AD1735"/>
      <c r="AE1735"/>
      <c r="AF1735"/>
      <c r="AG1735"/>
      <c r="AS1735"/>
      <c r="AT1735"/>
      <c r="BP1735"/>
    </row>
    <row r="1736" spans="1:68" s="7" customFormat="1">
      <c r="A1736"/>
      <c r="B1736"/>
      <c r="C1736"/>
      <c r="D1736"/>
      <c r="E1736"/>
      <c r="F1736"/>
      <c r="G1736"/>
      <c r="H1736"/>
      <c r="I1736"/>
      <c r="J1736"/>
      <c r="K1736"/>
      <c r="L1736"/>
      <c r="M1736"/>
      <c r="N1736"/>
      <c r="O1736"/>
      <c r="P1736"/>
      <c r="Q1736"/>
      <c r="R1736"/>
      <c r="S1736"/>
      <c r="T1736"/>
      <c r="U1736"/>
      <c r="V1736"/>
      <c r="W1736"/>
      <c r="X1736"/>
      <c r="Y1736"/>
      <c r="Z1736"/>
      <c r="AA1736"/>
      <c r="AB1736"/>
      <c r="AC1736"/>
      <c r="AD1736"/>
      <c r="AE1736"/>
      <c r="AF1736"/>
      <c r="AG1736"/>
      <c r="AS1736"/>
      <c r="AT1736"/>
      <c r="BP1736"/>
    </row>
    <row r="1737" spans="1:68" s="7" customFormat="1">
      <c r="A1737"/>
      <c r="B1737"/>
      <c r="C1737"/>
      <c r="D1737"/>
      <c r="E1737"/>
      <c r="F1737"/>
      <c r="G1737"/>
      <c r="H1737"/>
      <c r="I1737"/>
      <c r="J1737"/>
      <c r="K1737"/>
      <c r="L1737"/>
      <c r="M1737"/>
      <c r="N1737"/>
      <c r="O1737"/>
      <c r="P1737"/>
      <c r="Q1737"/>
      <c r="R1737"/>
      <c r="S1737"/>
      <c r="T1737"/>
      <c r="U1737"/>
      <c r="V1737"/>
      <c r="W1737"/>
      <c r="X1737"/>
      <c r="Y1737"/>
      <c r="Z1737"/>
      <c r="AA1737"/>
      <c r="AB1737"/>
      <c r="AC1737"/>
      <c r="AD1737"/>
      <c r="AE1737"/>
      <c r="AF1737"/>
      <c r="AG1737"/>
      <c r="AS1737"/>
      <c r="AT1737"/>
      <c r="BP1737"/>
    </row>
    <row r="1738" spans="1:68" s="7" customFormat="1">
      <c r="A1738"/>
      <c r="B1738"/>
      <c r="C1738"/>
      <c r="D1738"/>
      <c r="E1738"/>
      <c r="F1738"/>
      <c r="G1738"/>
      <c r="H1738"/>
      <c r="I1738"/>
      <c r="J1738"/>
      <c r="K1738"/>
      <c r="L1738"/>
      <c r="M1738"/>
      <c r="N1738"/>
      <c r="O1738"/>
      <c r="P1738"/>
      <c r="Q1738"/>
      <c r="R1738"/>
      <c r="S1738"/>
      <c r="T1738"/>
      <c r="U1738"/>
      <c r="V1738"/>
      <c r="W1738"/>
      <c r="X1738"/>
      <c r="Y1738"/>
      <c r="Z1738"/>
      <c r="AA1738"/>
      <c r="AB1738"/>
      <c r="AC1738"/>
      <c r="AD1738"/>
      <c r="AE1738"/>
      <c r="AF1738"/>
      <c r="AG1738"/>
      <c r="AS1738"/>
      <c r="AT1738"/>
      <c r="BP1738"/>
    </row>
    <row r="1739" spans="1:68" s="7" customFormat="1">
      <c r="A1739"/>
      <c r="B1739"/>
      <c r="C1739"/>
      <c r="D1739"/>
      <c r="E1739"/>
      <c r="F1739"/>
      <c r="G1739"/>
      <c r="H1739"/>
      <c r="I1739"/>
      <c r="J1739"/>
      <c r="K1739"/>
      <c r="L1739"/>
      <c r="M1739"/>
      <c r="N1739"/>
      <c r="O1739"/>
      <c r="P1739"/>
      <c r="Q1739"/>
      <c r="R1739"/>
      <c r="S1739"/>
      <c r="T1739"/>
      <c r="U1739"/>
      <c r="V1739"/>
      <c r="W1739"/>
      <c r="X1739"/>
      <c r="Y1739"/>
      <c r="Z1739"/>
      <c r="AA1739"/>
      <c r="AB1739"/>
      <c r="AC1739"/>
      <c r="AD1739"/>
      <c r="AE1739"/>
      <c r="AF1739"/>
      <c r="AG1739"/>
      <c r="AS1739"/>
      <c r="AT1739"/>
      <c r="BP1739"/>
    </row>
    <row r="1740" spans="1:68" s="7" customFormat="1">
      <c r="A1740"/>
      <c r="B1740"/>
      <c r="C1740"/>
      <c r="D1740"/>
      <c r="E1740"/>
      <c r="F1740"/>
      <c r="G1740"/>
      <c r="H1740"/>
      <c r="I1740"/>
      <c r="J1740"/>
      <c r="K1740"/>
      <c r="L1740"/>
      <c r="M1740"/>
      <c r="N1740"/>
      <c r="O1740"/>
      <c r="P1740"/>
      <c r="Q1740"/>
      <c r="R1740"/>
      <c r="S1740"/>
      <c r="T1740"/>
      <c r="U1740"/>
      <c r="V1740"/>
      <c r="W1740"/>
      <c r="X1740"/>
      <c r="Y1740"/>
      <c r="Z1740"/>
      <c r="AA1740"/>
      <c r="AB1740"/>
      <c r="AC1740"/>
      <c r="AD1740"/>
      <c r="AE1740"/>
      <c r="AF1740"/>
      <c r="AG1740"/>
      <c r="AS1740"/>
      <c r="AT1740"/>
      <c r="BP1740"/>
    </row>
    <row r="1741" spans="1:68" s="7" customFormat="1">
      <c r="A1741"/>
      <c r="B1741"/>
      <c r="C1741"/>
      <c r="D1741"/>
      <c r="E1741"/>
      <c r="F1741"/>
      <c r="G1741"/>
      <c r="H1741"/>
      <c r="I1741"/>
      <c r="J1741"/>
      <c r="K1741"/>
      <c r="L1741"/>
      <c r="M1741"/>
      <c r="N1741"/>
      <c r="O1741"/>
      <c r="P1741"/>
      <c r="Q1741"/>
      <c r="R1741"/>
      <c r="S1741"/>
      <c r="T1741"/>
      <c r="U1741"/>
      <c r="V1741"/>
      <c r="W1741"/>
      <c r="X1741"/>
      <c r="Y1741"/>
      <c r="Z1741"/>
      <c r="AA1741"/>
      <c r="AB1741"/>
      <c r="AC1741"/>
      <c r="AD1741"/>
      <c r="AE1741"/>
      <c r="AF1741"/>
      <c r="AG1741"/>
      <c r="AS1741"/>
      <c r="AT1741"/>
      <c r="BP1741"/>
    </row>
    <row r="1742" spans="1:68" s="7" customFormat="1">
      <c r="A1742"/>
      <c r="B1742"/>
      <c r="C1742"/>
      <c r="D1742"/>
      <c r="E1742"/>
      <c r="F1742"/>
      <c r="G1742"/>
      <c r="H1742"/>
      <c r="I1742"/>
      <c r="J1742"/>
      <c r="K1742"/>
      <c r="L1742"/>
      <c r="M1742"/>
      <c r="N1742"/>
      <c r="O1742"/>
      <c r="P1742"/>
      <c r="Q1742"/>
      <c r="R1742"/>
      <c r="S1742"/>
      <c r="T1742"/>
      <c r="U1742"/>
      <c r="V1742"/>
      <c r="W1742"/>
      <c r="X1742"/>
      <c r="Y1742"/>
      <c r="Z1742"/>
      <c r="AA1742"/>
      <c r="AB1742"/>
      <c r="AC1742"/>
      <c r="AD1742"/>
      <c r="AE1742"/>
      <c r="AF1742"/>
      <c r="AG1742"/>
      <c r="AS1742"/>
      <c r="AT1742"/>
      <c r="BP1742"/>
    </row>
    <row r="1743" spans="1:68" s="7" customFormat="1">
      <c r="A1743"/>
      <c r="B1743"/>
      <c r="C1743"/>
      <c r="D1743"/>
      <c r="E1743"/>
      <c r="F1743"/>
      <c r="G1743"/>
      <c r="H1743"/>
      <c r="I1743"/>
      <c r="J1743"/>
      <c r="K1743"/>
      <c r="L1743"/>
      <c r="M1743"/>
      <c r="N1743"/>
      <c r="O1743"/>
      <c r="P1743"/>
      <c r="Q1743"/>
      <c r="R1743"/>
      <c r="S1743"/>
      <c r="T1743"/>
      <c r="U1743"/>
      <c r="V1743"/>
      <c r="W1743"/>
      <c r="X1743"/>
      <c r="Y1743"/>
      <c r="Z1743"/>
      <c r="AA1743"/>
      <c r="AB1743"/>
      <c r="AC1743"/>
      <c r="AD1743"/>
      <c r="AE1743"/>
      <c r="AF1743"/>
      <c r="AG1743"/>
      <c r="AS1743"/>
      <c r="AT1743"/>
      <c r="BP1743"/>
    </row>
    <row r="1744" spans="1:68" s="7" customFormat="1">
      <c r="A1744"/>
      <c r="B1744"/>
      <c r="C1744"/>
      <c r="D1744"/>
      <c r="E1744"/>
      <c r="F1744"/>
      <c r="G1744"/>
      <c r="H1744"/>
      <c r="I1744"/>
      <c r="J1744"/>
      <c r="K1744"/>
      <c r="L1744"/>
      <c r="M1744"/>
      <c r="N1744"/>
      <c r="O1744"/>
      <c r="P1744"/>
      <c r="Q1744"/>
      <c r="R1744"/>
      <c r="S1744"/>
      <c r="T1744"/>
      <c r="U1744"/>
      <c r="V1744"/>
      <c r="W1744"/>
      <c r="X1744"/>
      <c r="Y1744"/>
      <c r="Z1744"/>
      <c r="AA1744"/>
      <c r="AB1744"/>
      <c r="AC1744"/>
      <c r="AD1744"/>
      <c r="AE1744"/>
      <c r="AF1744"/>
      <c r="AG1744"/>
      <c r="AS1744"/>
      <c r="AT1744"/>
      <c r="BP1744"/>
    </row>
    <row r="1745" spans="1:68" s="7" customFormat="1">
      <c r="A1745"/>
      <c r="B1745"/>
      <c r="C1745"/>
      <c r="D1745"/>
      <c r="E1745"/>
      <c r="F1745"/>
      <c r="G1745"/>
      <c r="H1745"/>
      <c r="I1745"/>
      <c r="J1745"/>
      <c r="K1745"/>
      <c r="L1745"/>
      <c r="M1745"/>
      <c r="N1745"/>
      <c r="O1745"/>
      <c r="P1745"/>
      <c r="Q1745"/>
      <c r="R1745"/>
      <c r="S1745"/>
      <c r="T1745"/>
      <c r="U1745"/>
      <c r="V1745"/>
      <c r="W1745"/>
      <c r="X1745"/>
      <c r="Y1745"/>
      <c r="Z1745"/>
      <c r="AA1745"/>
      <c r="AB1745"/>
      <c r="AC1745"/>
      <c r="AD1745"/>
      <c r="AE1745"/>
      <c r="AF1745"/>
      <c r="AG1745"/>
      <c r="AS1745"/>
      <c r="AT1745"/>
      <c r="BP1745"/>
    </row>
    <row r="1746" spans="1:68" s="7" customFormat="1">
      <c r="A1746"/>
      <c r="B1746"/>
      <c r="C1746"/>
      <c r="D1746"/>
      <c r="E1746"/>
      <c r="F1746"/>
      <c r="G1746"/>
      <c r="H1746"/>
      <c r="I1746"/>
      <c r="J1746"/>
      <c r="K1746"/>
      <c r="L1746"/>
      <c r="M1746"/>
      <c r="N1746"/>
      <c r="O1746"/>
      <c r="P1746"/>
      <c r="Q1746"/>
      <c r="R1746"/>
      <c r="S1746"/>
      <c r="T1746"/>
      <c r="U1746"/>
      <c r="V1746"/>
      <c r="W1746"/>
      <c r="X1746"/>
      <c r="Y1746"/>
      <c r="Z1746"/>
      <c r="AA1746"/>
      <c r="AB1746"/>
      <c r="AC1746"/>
      <c r="AD1746"/>
      <c r="AE1746"/>
      <c r="AF1746"/>
      <c r="AG1746"/>
      <c r="AS1746"/>
      <c r="AT1746"/>
      <c r="BP1746"/>
    </row>
    <row r="1747" spans="1:68" s="7" customFormat="1">
      <c r="A1747"/>
      <c r="B1747"/>
      <c r="C1747"/>
      <c r="D1747"/>
      <c r="E1747"/>
      <c r="F1747"/>
      <c r="G1747"/>
      <c r="H1747"/>
      <c r="I1747"/>
      <c r="J1747"/>
      <c r="K1747"/>
      <c r="L1747"/>
      <c r="M1747"/>
      <c r="N1747"/>
      <c r="O1747"/>
      <c r="P1747"/>
      <c r="Q1747"/>
      <c r="R1747"/>
      <c r="S1747"/>
      <c r="T1747"/>
      <c r="U1747"/>
      <c r="V1747"/>
      <c r="W1747"/>
      <c r="X1747"/>
      <c r="Y1747"/>
      <c r="Z1747"/>
      <c r="AA1747"/>
      <c r="AB1747"/>
      <c r="AC1747"/>
      <c r="AD1747"/>
      <c r="AE1747"/>
      <c r="AF1747"/>
      <c r="AG1747"/>
      <c r="AS1747"/>
      <c r="AT1747"/>
      <c r="BP1747"/>
    </row>
    <row r="1748" spans="1:68" s="7" customFormat="1">
      <c r="A1748"/>
      <c r="B1748"/>
      <c r="C1748"/>
      <c r="D1748"/>
      <c r="E1748"/>
      <c r="F1748"/>
      <c r="G1748"/>
      <c r="H1748"/>
      <c r="I1748"/>
      <c r="J1748"/>
      <c r="K1748"/>
      <c r="L1748"/>
      <c r="M1748"/>
      <c r="N1748"/>
      <c r="O1748"/>
      <c r="P1748"/>
      <c r="Q1748"/>
      <c r="R1748"/>
      <c r="S1748"/>
      <c r="T1748"/>
      <c r="U1748"/>
      <c r="V1748"/>
      <c r="W1748"/>
      <c r="X1748"/>
      <c r="Y1748"/>
      <c r="Z1748"/>
      <c r="AA1748"/>
      <c r="AB1748"/>
      <c r="AC1748"/>
      <c r="AD1748"/>
      <c r="AE1748"/>
      <c r="AF1748"/>
      <c r="AG1748"/>
      <c r="AS1748"/>
      <c r="AT1748"/>
      <c r="BP1748"/>
    </row>
    <row r="1749" spans="1:68" s="7" customFormat="1">
      <c r="A1749"/>
      <c r="B1749"/>
      <c r="C1749"/>
      <c r="D1749"/>
      <c r="E1749"/>
      <c r="F1749"/>
      <c r="G1749"/>
      <c r="H1749"/>
      <c r="I1749"/>
      <c r="J1749"/>
      <c r="K1749"/>
      <c r="L1749"/>
      <c r="M1749"/>
      <c r="N1749"/>
      <c r="O1749"/>
      <c r="P1749"/>
      <c r="Q1749"/>
      <c r="R1749"/>
      <c r="S1749"/>
      <c r="T1749"/>
      <c r="U1749"/>
      <c r="V1749"/>
      <c r="W1749"/>
      <c r="X1749"/>
      <c r="Y1749"/>
      <c r="Z1749"/>
      <c r="AA1749"/>
      <c r="AB1749"/>
      <c r="AC1749"/>
      <c r="AD1749"/>
      <c r="AE1749"/>
      <c r="AF1749"/>
      <c r="AG1749"/>
      <c r="AS1749"/>
      <c r="AT1749"/>
      <c r="BP1749"/>
    </row>
    <row r="1750" spans="1:68" s="7" customFormat="1">
      <c r="A1750"/>
      <c r="B1750"/>
      <c r="C1750"/>
      <c r="D1750"/>
      <c r="E1750"/>
      <c r="F1750"/>
      <c r="G1750"/>
      <c r="H1750"/>
      <c r="I1750"/>
      <c r="J1750"/>
      <c r="K1750"/>
      <c r="L1750"/>
      <c r="M1750"/>
      <c r="N1750"/>
      <c r="O1750"/>
      <c r="P1750"/>
      <c r="Q1750"/>
      <c r="R1750"/>
      <c r="S1750"/>
      <c r="T1750"/>
      <c r="U1750"/>
      <c r="V1750"/>
      <c r="W1750"/>
      <c r="X1750"/>
      <c r="Y1750"/>
      <c r="Z1750"/>
      <c r="AA1750"/>
      <c r="AB1750"/>
      <c r="AC1750"/>
      <c r="AD1750"/>
      <c r="AE1750"/>
      <c r="AF1750"/>
      <c r="AG1750"/>
      <c r="AS1750"/>
      <c r="AT1750"/>
      <c r="BP1750"/>
    </row>
    <row r="1751" spans="1:68" s="7" customFormat="1">
      <c r="A1751"/>
      <c r="B1751"/>
      <c r="C1751"/>
      <c r="D1751"/>
      <c r="E1751"/>
      <c r="F1751"/>
      <c r="G1751"/>
      <c r="H1751"/>
      <c r="I1751"/>
      <c r="J1751"/>
      <c r="K1751"/>
      <c r="L1751"/>
      <c r="M1751"/>
      <c r="N1751"/>
      <c r="O1751"/>
      <c r="P1751"/>
      <c r="Q1751"/>
      <c r="R1751"/>
      <c r="S1751"/>
      <c r="T1751"/>
      <c r="U1751"/>
      <c r="V1751"/>
      <c r="W1751"/>
      <c r="X1751"/>
      <c r="Y1751"/>
      <c r="Z1751"/>
      <c r="AA1751"/>
      <c r="AB1751"/>
      <c r="AC1751"/>
      <c r="AD1751"/>
      <c r="AE1751"/>
      <c r="AF1751"/>
      <c r="AG1751"/>
      <c r="AS1751"/>
      <c r="AT1751"/>
      <c r="BP1751"/>
    </row>
    <row r="1752" spans="1:68" s="7" customFormat="1">
      <c r="A1752"/>
      <c r="B1752"/>
      <c r="C1752"/>
      <c r="D1752"/>
      <c r="E1752"/>
      <c r="F1752"/>
      <c r="G1752"/>
      <c r="H1752"/>
      <c r="I1752"/>
      <c r="J1752"/>
      <c r="K1752"/>
      <c r="L1752"/>
      <c r="M1752"/>
      <c r="N1752"/>
      <c r="O1752"/>
      <c r="P1752"/>
      <c r="Q1752"/>
      <c r="R1752"/>
      <c r="S1752"/>
      <c r="T1752"/>
      <c r="U1752"/>
      <c r="V1752"/>
      <c r="W1752"/>
      <c r="X1752"/>
      <c r="Y1752"/>
      <c r="Z1752"/>
      <c r="AA1752"/>
      <c r="AB1752"/>
      <c r="AC1752"/>
      <c r="AD1752"/>
      <c r="AE1752"/>
      <c r="AF1752"/>
      <c r="AG1752"/>
      <c r="AS1752"/>
      <c r="AT1752"/>
      <c r="BP1752"/>
    </row>
    <row r="1753" spans="1:68" s="7" customFormat="1">
      <c r="A1753"/>
      <c r="B1753"/>
      <c r="C1753"/>
      <c r="D1753"/>
      <c r="E1753"/>
      <c r="F1753"/>
      <c r="G1753"/>
      <c r="H1753"/>
      <c r="I1753"/>
      <c r="J1753"/>
      <c r="K1753"/>
      <c r="L1753"/>
      <c r="M1753"/>
      <c r="N1753"/>
      <c r="O1753"/>
      <c r="P1753"/>
      <c r="Q1753"/>
      <c r="R1753"/>
      <c r="S1753"/>
      <c r="T1753"/>
      <c r="U1753"/>
      <c r="V1753"/>
      <c r="W1753"/>
      <c r="X1753"/>
      <c r="Y1753"/>
      <c r="Z1753"/>
      <c r="AA1753"/>
      <c r="AB1753"/>
      <c r="AC1753"/>
      <c r="AD1753"/>
      <c r="AE1753"/>
      <c r="AF1753"/>
      <c r="AG1753"/>
      <c r="AS1753"/>
      <c r="AT1753"/>
      <c r="BP1753"/>
    </row>
    <row r="1754" spans="1:68" s="7" customFormat="1">
      <c r="A1754"/>
      <c r="B1754"/>
      <c r="C1754"/>
      <c r="D1754"/>
      <c r="E1754"/>
      <c r="F1754"/>
      <c r="G1754"/>
      <c r="H1754"/>
      <c r="I1754"/>
      <c r="J1754"/>
      <c r="K1754"/>
      <c r="L1754"/>
      <c r="M1754"/>
      <c r="N1754"/>
      <c r="O1754"/>
      <c r="P1754"/>
      <c r="Q1754"/>
      <c r="R1754"/>
      <c r="S1754"/>
      <c r="T1754"/>
      <c r="U1754"/>
      <c r="V1754"/>
      <c r="W1754"/>
      <c r="X1754"/>
      <c r="Y1754"/>
      <c r="Z1754"/>
      <c r="AA1754"/>
      <c r="AB1754"/>
      <c r="AC1754"/>
      <c r="AD1754"/>
      <c r="AE1754"/>
      <c r="AF1754"/>
      <c r="AG1754"/>
      <c r="AS1754"/>
      <c r="AT1754"/>
      <c r="BP1754"/>
    </row>
    <row r="1755" spans="1:68" s="7" customFormat="1">
      <c r="A1755"/>
      <c r="B1755"/>
      <c r="C1755"/>
      <c r="D1755"/>
      <c r="E1755"/>
      <c r="F1755"/>
      <c r="G1755"/>
      <c r="H1755"/>
      <c r="I1755"/>
      <c r="J1755"/>
      <c r="K1755"/>
      <c r="L1755"/>
      <c r="M1755"/>
      <c r="N1755"/>
      <c r="O1755"/>
      <c r="P1755"/>
      <c r="Q1755"/>
      <c r="R1755"/>
      <c r="S1755"/>
      <c r="T1755"/>
      <c r="U1755"/>
      <c r="V1755"/>
      <c r="W1755"/>
      <c r="X1755"/>
      <c r="Y1755"/>
      <c r="Z1755"/>
      <c r="AA1755"/>
      <c r="AB1755"/>
      <c r="AC1755"/>
      <c r="AD1755"/>
      <c r="AE1755"/>
      <c r="AF1755"/>
      <c r="AG1755"/>
      <c r="AS1755"/>
      <c r="AT1755"/>
      <c r="BP1755"/>
    </row>
    <row r="1756" spans="1:68" s="7" customFormat="1">
      <c r="A1756"/>
      <c r="B1756"/>
      <c r="C1756"/>
      <c r="D1756"/>
      <c r="E1756"/>
      <c r="F1756"/>
      <c r="G1756"/>
      <c r="H1756"/>
      <c r="I1756"/>
      <c r="J1756"/>
      <c r="K1756"/>
      <c r="L1756"/>
      <c r="M1756"/>
      <c r="N1756"/>
      <c r="O1756"/>
      <c r="P1756"/>
      <c r="Q1756"/>
      <c r="R1756"/>
      <c r="S1756"/>
      <c r="T1756"/>
      <c r="U1756"/>
      <c r="V1756"/>
      <c r="W1756"/>
      <c r="X1756"/>
      <c r="Y1756"/>
      <c r="Z1756"/>
      <c r="AA1756"/>
      <c r="AB1756"/>
      <c r="AC1756"/>
      <c r="AD1756"/>
      <c r="AE1756"/>
      <c r="AF1756"/>
      <c r="AG1756"/>
      <c r="AS1756"/>
      <c r="AT1756"/>
      <c r="BP1756"/>
    </row>
    <row r="1757" spans="1:68" s="7" customFormat="1">
      <c r="A1757"/>
      <c r="B1757"/>
      <c r="C1757"/>
      <c r="D1757"/>
      <c r="E1757"/>
      <c r="F1757"/>
      <c r="G1757"/>
      <c r="H1757"/>
      <c r="I1757"/>
      <c r="J1757"/>
      <c r="K1757"/>
      <c r="L1757"/>
      <c r="M1757"/>
      <c r="N1757"/>
      <c r="O1757"/>
      <c r="P1757"/>
      <c r="Q1757"/>
      <c r="R1757"/>
      <c r="S1757"/>
      <c r="T1757"/>
      <c r="U1757"/>
      <c r="V1757"/>
      <c r="W1757"/>
      <c r="X1757"/>
      <c r="Y1757"/>
      <c r="Z1757"/>
      <c r="AA1757"/>
      <c r="AB1757"/>
      <c r="AC1757"/>
      <c r="AD1757"/>
      <c r="AE1757"/>
      <c r="AF1757"/>
      <c r="AG1757"/>
      <c r="AS1757"/>
      <c r="AT1757"/>
      <c r="BP1757"/>
    </row>
    <row r="1758" spans="1:68" s="7" customFormat="1">
      <c r="A1758"/>
      <c r="B1758"/>
      <c r="C1758"/>
      <c r="D1758"/>
      <c r="E1758"/>
      <c r="F1758"/>
      <c r="G1758"/>
      <c r="H1758"/>
      <c r="I1758"/>
      <c r="J1758"/>
      <c r="K1758"/>
      <c r="L1758"/>
      <c r="M1758"/>
      <c r="N1758"/>
      <c r="O1758"/>
      <c r="P1758"/>
      <c r="Q1758"/>
      <c r="R1758"/>
      <c r="S1758"/>
      <c r="T1758"/>
      <c r="U1758"/>
      <c r="V1758"/>
      <c r="W1758"/>
      <c r="X1758"/>
      <c r="Y1758"/>
      <c r="Z1758"/>
      <c r="AA1758"/>
      <c r="AB1758"/>
      <c r="AC1758"/>
      <c r="AD1758"/>
      <c r="AE1758"/>
      <c r="AF1758"/>
      <c r="AG1758"/>
      <c r="AS1758"/>
      <c r="AT1758"/>
      <c r="BP1758"/>
    </row>
    <row r="1759" spans="1:68" s="7" customFormat="1">
      <c r="A1759"/>
      <c r="B1759"/>
      <c r="C1759"/>
      <c r="D1759"/>
      <c r="E1759"/>
      <c r="F1759"/>
      <c r="G1759"/>
      <c r="H1759"/>
      <c r="I1759"/>
      <c r="J1759"/>
      <c r="K1759"/>
      <c r="L1759"/>
      <c r="M1759"/>
      <c r="N1759"/>
      <c r="O1759"/>
      <c r="P1759"/>
      <c r="Q1759"/>
      <c r="R1759"/>
      <c r="S1759"/>
      <c r="T1759"/>
      <c r="U1759"/>
      <c r="V1759"/>
      <c r="W1759"/>
      <c r="X1759"/>
      <c r="Y1759"/>
      <c r="Z1759"/>
      <c r="AA1759"/>
      <c r="AB1759"/>
      <c r="AC1759"/>
      <c r="AD1759"/>
      <c r="AE1759"/>
      <c r="AF1759"/>
      <c r="AG1759"/>
      <c r="AS1759"/>
      <c r="AT1759"/>
      <c r="BP1759"/>
    </row>
    <row r="1760" spans="1:68" s="7" customFormat="1">
      <c r="A1760"/>
      <c r="B1760"/>
      <c r="C1760"/>
      <c r="D1760"/>
      <c r="E1760"/>
      <c r="F1760"/>
      <c r="G1760"/>
      <c r="H1760"/>
      <c r="I1760"/>
      <c r="J1760"/>
      <c r="K1760"/>
      <c r="L1760"/>
      <c r="M1760"/>
      <c r="N1760"/>
      <c r="O1760"/>
      <c r="P1760"/>
      <c r="Q1760"/>
      <c r="R1760"/>
      <c r="S1760"/>
      <c r="T1760"/>
      <c r="U1760"/>
      <c r="V1760"/>
      <c r="W1760"/>
      <c r="X1760"/>
      <c r="Y1760"/>
      <c r="Z1760"/>
      <c r="AA1760"/>
      <c r="AB1760"/>
      <c r="AC1760"/>
      <c r="AD1760"/>
      <c r="AE1760"/>
      <c r="AF1760"/>
      <c r="AG1760"/>
      <c r="AS1760"/>
      <c r="AT1760"/>
      <c r="BP1760"/>
    </row>
    <row r="1761" spans="1:68" s="7" customFormat="1">
      <c r="A1761"/>
      <c r="B1761"/>
      <c r="C1761"/>
      <c r="D1761"/>
      <c r="E1761"/>
      <c r="F1761"/>
      <c r="G1761"/>
      <c r="H1761"/>
      <c r="I1761"/>
      <c r="J1761"/>
      <c r="K1761"/>
      <c r="L1761"/>
      <c r="M1761"/>
      <c r="N1761"/>
      <c r="O1761"/>
      <c r="P1761"/>
      <c r="Q1761"/>
      <c r="R1761"/>
      <c r="S1761"/>
      <c r="T1761"/>
      <c r="U1761"/>
      <c r="V1761"/>
      <c r="W1761"/>
      <c r="X1761"/>
      <c r="Y1761"/>
      <c r="Z1761"/>
      <c r="AA1761"/>
      <c r="AB1761"/>
      <c r="AC1761"/>
      <c r="AD1761"/>
      <c r="AE1761"/>
      <c r="AF1761"/>
      <c r="AG1761"/>
      <c r="AS1761"/>
      <c r="AT1761"/>
      <c r="BP1761"/>
    </row>
    <row r="1762" spans="1:68" s="7" customFormat="1">
      <c r="A1762"/>
      <c r="B1762"/>
      <c r="C1762"/>
      <c r="D1762"/>
      <c r="E1762"/>
      <c r="F1762"/>
      <c r="G1762"/>
      <c r="H1762"/>
      <c r="I1762"/>
      <c r="J1762"/>
      <c r="K1762"/>
      <c r="L1762"/>
      <c r="M1762"/>
      <c r="N1762"/>
      <c r="O1762"/>
      <c r="P1762"/>
      <c r="Q1762"/>
      <c r="R1762"/>
      <c r="S1762"/>
      <c r="T1762"/>
      <c r="U1762"/>
      <c r="V1762"/>
      <c r="W1762"/>
      <c r="X1762"/>
      <c r="Y1762"/>
      <c r="Z1762"/>
      <c r="AA1762"/>
      <c r="AB1762"/>
      <c r="AC1762"/>
      <c r="AD1762"/>
      <c r="AE1762"/>
      <c r="AF1762"/>
      <c r="AG1762"/>
      <c r="AS1762"/>
      <c r="AT1762"/>
      <c r="BP1762"/>
    </row>
    <row r="1763" spans="1:68" s="7" customFormat="1">
      <c r="A1763"/>
      <c r="B1763"/>
      <c r="C1763"/>
      <c r="D1763"/>
      <c r="E1763"/>
      <c r="F1763"/>
      <c r="G1763"/>
      <c r="H1763"/>
      <c r="I1763"/>
      <c r="J1763"/>
      <c r="K1763"/>
      <c r="L1763"/>
      <c r="M1763"/>
      <c r="N1763"/>
      <c r="O1763"/>
      <c r="P1763"/>
      <c r="Q1763"/>
      <c r="R1763"/>
      <c r="S1763"/>
      <c r="T1763"/>
      <c r="U1763"/>
      <c r="V1763"/>
      <c r="W1763"/>
      <c r="X1763"/>
      <c r="Y1763"/>
      <c r="Z1763"/>
      <c r="AA1763"/>
      <c r="AB1763"/>
      <c r="AC1763"/>
      <c r="AD1763"/>
      <c r="AE1763"/>
      <c r="AF1763"/>
      <c r="AG1763"/>
      <c r="AS1763"/>
      <c r="AT1763"/>
      <c r="BP1763"/>
    </row>
    <row r="1764" spans="1:68" s="7" customFormat="1">
      <c r="A1764"/>
      <c r="B1764"/>
      <c r="C1764"/>
      <c r="D1764"/>
      <c r="E1764"/>
      <c r="F1764"/>
      <c r="G1764"/>
      <c r="H1764"/>
      <c r="I1764"/>
      <c r="J1764"/>
      <c r="K1764"/>
      <c r="L1764"/>
      <c r="M1764"/>
      <c r="N1764"/>
      <c r="O1764"/>
      <c r="P1764"/>
      <c r="Q1764"/>
      <c r="R1764"/>
      <c r="S1764"/>
      <c r="T1764"/>
      <c r="U1764"/>
      <c r="V1764"/>
      <c r="W1764"/>
      <c r="X1764"/>
      <c r="Y1764"/>
      <c r="Z1764"/>
      <c r="AA1764"/>
      <c r="AB1764"/>
      <c r="AC1764"/>
      <c r="AD1764"/>
      <c r="AE1764"/>
      <c r="AF1764"/>
      <c r="AG1764"/>
      <c r="AS1764"/>
      <c r="AT1764"/>
      <c r="BP1764"/>
    </row>
    <row r="1765" spans="1:68" s="7" customFormat="1">
      <c r="A1765"/>
      <c r="B1765"/>
      <c r="C1765"/>
      <c r="D1765"/>
      <c r="E1765"/>
      <c r="F1765"/>
      <c r="G1765"/>
      <c r="H1765"/>
      <c r="I1765"/>
      <c r="J1765"/>
      <c r="K1765"/>
      <c r="L1765"/>
      <c r="M1765"/>
      <c r="N1765"/>
      <c r="O1765"/>
      <c r="P1765"/>
      <c r="Q1765"/>
      <c r="R1765"/>
      <c r="S1765"/>
      <c r="T1765"/>
      <c r="U1765"/>
      <c r="V1765"/>
      <c r="W1765"/>
      <c r="X1765"/>
      <c r="Y1765"/>
      <c r="Z1765"/>
      <c r="AA1765"/>
      <c r="AB1765"/>
      <c r="AC1765"/>
      <c r="AD1765"/>
      <c r="AE1765"/>
      <c r="AF1765"/>
      <c r="AG1765"/>
      <c r="AS1765"/>
      <c r="AT1765"/>
      <c r="BP1765"/>
    </row>
    <row r="1766" spans="1:68" s="7" customFormat="1">
      <c r="A1766"/>
      <c r="B1766"/>
      <c r="C1766"/>
      <c r="D1766"/>
      <c r="E1766"/>
      <c r="F1766"/>
      <c r="G1766"/>
      <c r="H1766"/>
      <c r="I1766"/>
      <c r="J1766"/>
      <c r="K1766"/>
      <c r="L1766"/>
      <c r="M1766"/>
      <c r="N1766"/>
      <c r="O1766"/>
      <c r="P1766"/>
      <c r="Q1766"/>
      <c r="R1766"/>
      <c r="S1766"/>
      <c r="T1766"/>
      <c r="U1766"/>
      <c r="V1766"/>
      <c r="W1766"/>
      <c r="X1766"/>
      <c r="Y1766"/>
      <c r="Z1766"/>
      <c r="AA1766"/>
      <c r="AB1766"/>
      <c r="AC1766"/>
      <c r="AD1766"/>
      <c r="AE1766"/>
      <c r="AF1766"/>
      <c r="AG1766"/>
      <c r="AS1766"/>
      <c r="AT1766"/>
      <c r="BP1766"/>
    </row>
    <row r="1767" spans="1:68" s="7" customFormat="1">
      <c r="A1767"/>
      <c r="B1767"/>
      <c r="C1767"/>
      <c r="D1767"/>
      <c r="E1767"/>
      <c r="F1767"/>
      <c r="G1767"/>
      <c r="H1767"/>
      <c r="I1767"/>
      <c r="J1767"/>
      <c r="K1767"/>
      <c r="L1767"/>
      <c r="M1767"/>
      <c r="N1767"/>
      <c r="O1767"/>
      <c r="P1767"/>
      <c r="Q1767"/>
      <c r="R1767"/>
      <c r="S1767"/>
      <c r="T1767"/>
      <c r="U1767"/>
      <c r="V1767"/>
      <c r="W1767"/>
      <c r="X1767"/>
      <c r="Y1767"/>
      <c r="Z1767"/>
      <c r="AA1767"/>
      <c r="AB1767"/>
      <c r="AC1767"/>
      <c r="AD1767"/>
      <c r="AE1767"/>
      <c r="AF1767"/>
      <c r="AG1767"/>
      <c r="AS1767"/>
      <c r="AT1767"/>
      <c r="BP1767"/>
    </row>
    <row r="1768" spans="1:68" s="7" customFormat="1">
      <c r="A1768"/>
      <c r="B1768"/>
      <c r="C1768"/>
      <c r="D1768"/>
      <c r="E1768"/>
      <c r="F1768"/>
      <c r="G1768"/>
      <c r="H1768"/>
      <c r="I1768"/>
      <c r="J1768"/>
      <c r="K1768"/>
      <c r="L1768"/>
      <c r="M1768"/>
      <c r="N1768"/>
      <c r="O1768"/>
      <c r="P1768"/>
      <c r="Q1768"/>
      <c r="R1768"/>
      <c r="S1768"/>
      <c r="T1768"/>
      <c r="U1768"/>
      <c r="V1768"/>
      <c r="W1768"/>
      <c r="X1768"/>
      <c r="Y1768"/>
      <c r="Z1768"/>
      <c r="AA1768"/>
      <c r="AB1768"/>
      <c r="AC1768"/>
      <c r="AD1768"/>
      <c r="AE1768"/>
      <c r="AF1768"/>
      <c r="AG1768"/>
      <c r="AS1768"/>
      <c r="AT1768"/>
      <c r="BP1768"/>
    </row>
    <row r="1769" spans="1:68" s="7" customFormat="1">
      <c r="A1769"/>
      <c r="B1769"/>
      <c r="C1769"/>
      <c r="D1769"/>
      <c r="E1769"/>
      <c r="F1769"/>
      <c r="G1769"/>
      <c r="H1769"/>
      <c r="I1769"/>
      <c r="J1769"/>
      <c r="K1769"/>
      <c r="L1769"/>
      <c r="M1769"/>
      <c r="N1769"/>
      <c r="O1769"/>
      <c r="P1769"/>
      <c r="Q1769"/>
      <c r="R1769"/>
      <c r="S1769"/>
      <c r="T1769"/>
      <c r="U1769"/>
      <c r="V1769"/>
      <c r="W1769"/>
      <c r="X1769"/>
      <c r="Y1769"/>
      <c r="Z1769"/>
      <c r="AA1769"/>
      <c r="AB1769"/>
      <c r="AC1769"/>
      <c r="AD1769"/>
      <c r="AE1769"/>
      <c r="AF1769"/>
      <c r="AG1769"/>
      <c r="AS1769"/>
      <c r="AT1769"/>
      <c r="BP1769"/>
    </row>
    <row r="1770" spans="1:68" s="7" customFormat="1">
      <c r="A1770"/>
      <c r="B1770"/>
      <c r="C1770"/>
      <c r="D1770"/>
      <c r="E1770"/>
      <c r="F1770"/>
      <c r="G1770"/>
      <c r="H1770"/>
      <c r="I1770"/>
      <c r="J1770"/>
      <c r="K1770"/>
      <c r="L1770"/>
      <c r="M1770"/>
      <c r="N1770"/>
      <c r="O1770"/>
      <c r="P1770"/>
      <c r="Q1770"/>
      <c r="R1770"/>
      <c r="S1770"/>
      <c r="T1770"/>
      <c r="U1770"/>
      <c r="V1770"/>
      <c r="W1770"/>
      <c r="X1770"/>
      <c r="Y1770"/>
      <c r="Z1770"/>
      <c r="AA1770"/>
      <c r="AB1770"/>
      <c r="AC1770"/>
      <c r="AD1770"/>
      <c r="AE1770"/>
      <c r="AF1770"/>
      <c r="AG1770"/>
      <c r="AS1770"/>
      <c r="AT1770"/>
      <c r="BP1770"/>
    </row>
    <row r="1771" spans="1:68" s="7" customFormat="1">
      <c r="A1771"/>
      <c r="B1771"/>
      <c r="C1771"/>
      <c r="D1771"/>
      <c r="E1771"/>
      <c r="F1771"/>
      <c r="G1771"/>
      <c r="H1771"/>
      <c r="I1771"/>
      <c r="J1771"/>
      <c r="K1771"/>
      <c r="L1771"/>
      <c r="M1771"/>
      <c r="N1771"/>
      <c r="O1771"/>
      <c r="P1771"/>
      <c r="Q1771"/>
      <c r="R1771"/>
      <c r="S1771"/>
      <c r="T1771"/>
      <c r="U1771"/>
      <c r="V1771"/>
      <c r="W1771"/>
      <c r="X1771"/>
      <c r="Y1771"/>
      <c r="Z1771"/>
      <c r="AA1771"/>
      <c r="AB1771"/>
      <c r="AC1771"/>
      <c r="AD1771"/>
      <c r="AE1771"/>
      <c r="AF1771"/>
      <c r="AG1771"/>
      <c r="AS1771"/>
      <c r="AT1771"/>
      <c r="BP1771"/>
    </row>
    <row r="1772" spans="1:68" s="7" customFormat="1">
      <c r="A1772"/>
      <c r="B1772"/>
      <c r="C1772"/>
      <c r="D1772"/>
      <c r="E1772"/>
      <c r="F1772"/>
      <c r="G1772"/>
      <c r="H1772"/>
      <c r="I1772"/>
      <c r="J1772"/>
      <c r="K1772"/>
      <c r="L1772"/>
      <c r="M1772"/>
      <c r="N1772"/>
      <c r="O1772"/>
      <c r="P1772"/>
      <c r="Q1772"/>
      <c r="R1772"/>
      <c r="S1772"/>
      <c r="T1772"/>
      <c r="U1772"/>
      <c r="V1772"/>
      <c r="W1772"/>
      <c r="X1772"/>
      <c r="Y1772"/>
      <c r="Z1772"/>
      <c r="AA1772"/>
      <c r="AB1772"/>
      <c r="AC1772"/>
      <c r="AD1772"/>
      <c r="AE1772"/>
      <c r="AF1772"/>
      <c r="AG1772"/>
      <c r="AS1772"/>
      <c r="AT1772"/>
      <c r="BP1772"/>
    </row>
    <row r="1773" spans="1:68" s="7" customFormat="1">
      <c r="A1773"/>
      <c r="B1773"/>
      <c r="C1773"/>
      <c r="D1773"/>
      <c r="E1773"/>
      <c r="F1773"/>
      <c r="G1773"/>
      <c r="H1773"/>
      <c r="I1773"/>
      <c r="J1773"/>
      <c r="K1773"/>
      <c r="L1773"/>
      <c r="M1773"/>
      <c r="N1773"/>
      <c r="O1773"/>
      <c r="P1773"/>
      <c r="Q1773"/>
      <c r="R1773"/>
      <c r="S1773"/>
      <c r="T1773"/>
      <c r="U1773"/>
      <c r="V1773"/>
      <c r="W1773"/>
      <c r="X1773"/>
      <c r="Y1773"/>
      <c r="Z1773"/>
      <c r="AA1773"/>
      <c r="AB1773"/>
      <c r="AC1773"/>
      <c r="AD1773"/>
      <c r="AE1773"/>
      <c r="AF1773"/>
      <c r="AG1773"/>
      <c r="AS1773"/>
      <c r="AT1773"/>
      <c r="BP1773"/>
    </row>
    <row r="1774" spans="1:68" s="7" customFormat="1">
      <c r="A1774"/>
      <c r="B1774"/>
      <c r="C1774"/>
      <c r="D1774"/>
      <c r="E1774"/>
      <c r="F1774"/>
      <c r="G1774"/>
      <c r="H1774"/>
      <c r="I1774"/>
      <c r="J1774"/>
      <c r="K1774"/>
      <c r="L1774"/>
      <c r="M1774"/>
      <c r="N1774"/>
      <c r="O1774"/>
      <c r="P1774"/>
      <c r="Q1774"/>
      <c r="R1774"/>
      <c r="S1774"/>
      <c r="T1774"/>
      <c r="U1774"/>
      <c r="V1774"/>
      <c r="W1774"/>
      <c r="X1774"/>
      <c r="Y1774"/>
      <c r="Z1774"/>
      <c r="AA1774"/>
      <c r="AB1774"/>
      <c r="AC1774"/>
      <c r="AD1774"/>
      <c r="AE1774"/>
      <c r="AF1774"/>
      <c r="AG1774"/>
      <c r="AS1774"/>
      <c r="AT1774"/>
      <c r="BP1774"/>
    </row>
    <row r="1775" spans="1:68" s="7" customFormat="1">
      <c r="A1775"/>
      <c r="B1775"/>
      <c r="C1775"/>
      <c r="D1775"/>
      <c r="E1775"/>
      <c r="F1775"/>
      <c r="G1775"/>
      <c r="H1775"/>
      <c r="I1775"/>
      <c r="J1775"/>
      <c r="K1775"/>
      <c r="L1775"/>
      <c r="M1775"/>
      <c r="N1775"/>
      <c r="O1775"/>
      <c r="P1775"/>
      <c r="Q1775"/>
      <c r="R1775"/>
      <c r="S1775"/>
      <c r="T1775"/>
      <c r="U1775"/>
      <c r="V1775"/>
      <c r="W1775"/>
      <c r="X1775"/>
      <c r="Y1775"/>
      <c r="Z1775"/>
      <c r="AA1775"/>
      <c r="AB1775"/>
      <c r="AC1775"/>
      <c r="AD1775"/>
      <c r="AE1775"/>
      <c r="AF1775"/>
      <c r="AG1775"/>
      <c r="AS1775"/>
      <c r="AT1775"/>
      <c r="BP1775"/>
    </row>
    <row r="1776" spans="1:68" s="7" customFormat="1">
      <c r="A1776"/>
      <c r="B1776"/>
      <c r="C1776"/>
      <c r="D1776"/>
      <c r="E1776"/>
      <c r="F1776"/>
      <c r="G1776"/>
      <c r="H1776"/>
      <c r="I1776"/>
      <c r="J1776"/>
      <c r="K1776"/>
      <c r="L1776"/>
      <c r="M1776"/>
      <c r="N1776"/>
      <c r="O1776"/>
      <c r="P1776"/>
      <c r="Q1776"/>
      <c r="R1776"/>
      <c r="S1776"/>
      <c r="T1776"/>
      <c r="U1776"/>
      <c r="V1776"/>
      <c r="W1776"/>
      <c r="X1776"/>
      <c r="Y1776"/>
      <c r="Z1776"/>
      <c r="AA1776"/>
      <c r="AB1776"/>
      <c r="AC1776"/>
      <c r="AD1776"/>
      <c r="AE1776"/>
      <c r="AF1776"/>
      <c r="AG1776"/>
      <c r="AS1776"/>
      <c r="AT1776"/>
      <c r="BP1776"/>
    </row>
    <row r="1777" spans="1:68" s="7" customFormat="1">
      <c r="A1777"/>
      <c r="B1777"/>
      <c r="C1777"/>
      <c r="D1777"/>
      <c r="E1777"/>
      <c r="F1777"/>
      <c r="G1777"/>
      <c r="H1777"/>
      <c r="I1777"/>
      <c r="J1777"/>
      <c r="K1777"/>
      <c r="L1777"/>
      <c r="M1777"/>
      <c r="N1777"/>
      <c r="O1777"/>
      <c r="P1777"/>
      <c r="Q1777"/>
      <c r="R1777"/>
      <c r="S1777"/>
      <c r="T1777"/>
      <c r="U1777"/>
      <c r="V1777"/>
      <c r="W1777"/>
      <c r="X1777"/>
      <c r="Y1777"/>
      <c r="Z1777"/>
      <c r="AA1777"/>
      <c r="AB1777"/>
      <c r="AC1777"/>
      <c r="AD1777"/>
      <c r="AE1777"/>
      <c r="AF1777"/>
      <c r="AG1777"/>
      <c r="AS1777"/>
      <c r="AT1777"/>
      <c r="BP1777"/>
    </row>
    <row r="1778" spans="1:68" s="7" customFormat="1">
      <c r="A1778"/>
      <c r="B1778"/>
      <c r="C1778"/>
      <c r="D1778"/>
      <c r="E1778"/>
      <c r="F1778"/>
      <c r="G1778"/>
      <c r="H1778"/>
      <c r="I1778"/>
      <c r="J1778"/>
      <c r="K1778"/>
      <c r="L1778"/>
      <c r="M1778"/>
      <c r="N1778"/>
      <c r="O1778"/>
      <c r="P1778"/>
      <c r="Q1778"/>
      <c r="R1778"/>
      <c r="S1778"/>
      <c r="T1778"/>
      <c r="U1778"/>
      <c r="V1778"/>
      <c r="W1778"/>
      <c r="X1778"/>
      <c r="Y1778"/>
      <c r="Z1778"/>
      <c r="AA1778"/>
      <c r="AB1778"/>
      <c r="AC1778"/>
      <c r="AD1778"/>
      <c r="AE1778"/>
      <c r="AF1778"/>
      <c r="AG1778"/>
      <c r="AS1778"/>
      <c r="AT1778"/>
      <c r="BP1778"/>
    </row>
    <row r="1779" spans="1:68" s="7" customFormat="1">
      <c r="A1779"/>
      <c r="B1779"/>
      <c r="C1779"/>
      <c r="D1779"/>
      <c r="E1779"/>
      <c r="F1779"/>
      <c r="G1779"/>
      <c r="H1779"/>
      <c r="I1779"/>
      <c r="J1779"/>
      <c r="K1779"/>
      <c r="L1779"/>
      <c r="M1779"/>
      <c r="N1779"/>
      <c r="O1779"/>
      <c r="P1779"/>
      <c r="Q1779"/>
      <c r="R1779"/>
      <c r="S1779"/>
      <c r="T1779"/>
      <c r="U1779"/>
      <c r="V1779"/>
      <c r="W1779"/>
      <c r="X1779"/>
      <c r="Y1779"/>
      <c r="Z1779"/>
      <c r="AA1779"/>
      <c r="AB1779"/>
      <c r="AC1779"/>
      <c r="AD1779"/>
      <c r="AE1779"/>
      <c r="AF1779"/>
      <c r="AG1779"/>
      <c r="AS1779"/>
      <c r="AT1779"/>
      <c r="BP1779"/>
    </row>
    <row r="1780" spans="1:68" s="7" customFormat="1">
      <c r="A1780"/>
      <c r="B1780"/>
      <c r="C1780"/>
      <c r="D1780"/>
      <c r="E1780"/>
      <c r="F1780"/>
      <c r="G1780"/>
      <c r="H1780"/>
      <c r="I1780"/>
      <c r="J1780"/>
      <c r="K1780"/>
      <c r="L1780"/>
      <c r="M1780"/>
      <c r="N1780"/>
      <c r="O1780"/>
      <c r="P1780"/>
      <c r="Q1780"/>
      <c r="R1780"/>
      <c r="S1780"/>
      <c r="T1780"/>
      <c r="U1780"/>
      <c r="V1780"/>
      <c r="W1780"/>
      <c r="X1780"/>
      <c r="Y1780"/>
      <c r="Z1780"/>
      <c r="AA1780"/>
      <c r="AB1780"/>
      <c r="AC1780"/>
      <c r="AD1780"/>
      <c r="AE1780"/>
      <c r="AF1780"/>
      <c r="AG1780"/>
      <c r="AS1780"/>
      <c r="AT1780"/>
      <c r="BP1780"/>
    </row>
    <row r="1781" spans="1:68" s="7" customFormat="1">
      <c r="A1781"/>
      <c r="B1781"/>
      <c r="C1781"/>
      <c r="D1781"/>
      <c r="E1781"/>
      <c r="F1781"/>
      <c r="G1781"/>
      <c r="H1781"/>
      <c r="I1781"/>
      <c r="J1781"/>
      <c r="K1781"/>
      <c r="L1781"/>
      <c r="M1781"/>
      <c r="N1781"/>
      <c r="O1781"/>
      <c r="P1781"/>
      <c r="Q1781"/>
      <c r="R1781"/>
      <c r="S1781"/>
      <c r="T1781"/>
      <c r="U1781"/>
      <c r="V1781"/>
      <c r="W1781"/>
      <c r="X1781"/>
      <c r="Y1781"/>
      <c r="Z1781"/>
      <c r="AA1781"/>
      <c r="AB1781"/>
      <c r="AC1781"/>
      <c r="AD1781"/>
      <c r="AE1781"/>
      <c r="AF1781"/>
      <c r="AG1781"/>
      <c r="AS1781"/>
      <c r="AT1781"/>
      <c r="BP1781"/>
    </row>
    <row r="1782" spans="1:68" s="7" customFormat="1">
      <c r="A1782"/>
      <c r="B1782"/>
      <c r="C1782"/>
      <c r="D1782"/>
      <c r="E1782"/>
      <c r="F1782"/>
      <c r="G1782"/>
      <c r="H1782"/>
      <c r="I1782"/>
      <c r="J1782"/>
      <c r="K1782"/>
      <c r="L1782"/>
      <c r="M1782"/>
      <c r="N1782"/>
      <c r="O1782"/>
      <c r="P1782"/>
      <c r="Q1782"/>
      <c r="R1782"/>
      <c r="S1782"/>
      <c r="T1782"/>
      <c r="U1782"/>
      <c r="V1782"/>
      <c r="W1782"/>
      <c r="X1782"/>
      <c r="Y1782"/>
      <c r="Z1782"/>
      <c r="AA1782"/>
      <c r="AB1782"/>
      <c r="AC1782"/>
      <c r="AD1782"/>
      <c r="AE1782"/>
      <c r="AF1782"/>
      <c r="AG1782"/>
      <c r="AS1782"/>
      <c r="AT1782"/>
      <c r="BP1782"/>
    </row>
    <row r="1783" spans="1:68" s="7" customFormat="1">
      <c r="A1783"/>
      <c r="B1783"/>
      <c r="C1783"/>
      <c r="D1783"/>
      <c r="E1783"/>
      <c r="F1783"/>
      <c r="G1783"/>
      <c r="H1783"/>
      <c r="I1783"/>
      <c r="J1783"/>
      <c r="K1783"/>
      <c r="L1783"/>
      <c r="M1783"/>
      <c r="N1783"/>
      <c r="O1783"/>
      <c r="P1783"/>
      <c r="Q1783"/>
      <c r="R1783"/>
      <c r="S1783"/>
      <c r="T1783"/>
      <c r="U1783"/>
      <c r="V1783"/>
      <c r="W1783"/>
      <c r="X1783"/>
      <c r="Y1783"/>
      <c r="Z1783"/>
      <c r="AA1783"/>
      <c r="AB1783"/>
      <c r="AC1783"/>
      <c r="AD1783"/>
      <c r="AE1783"/>
      <c r="AF1783"/>
      <c r="AG1783"/>
      <c r="AS1783"/>
      <c r="AT1783"/>
      <c r="BP1783"/>
    </row>
    <row r="1784" spans="1:68" s="7" customFormat="1">
      <c r="A1784"/>
      <c r="B1784"/>
      <c r="C1784"/>
      <c r="D1784"/>
      <c r="E1784"/>
      <c r="F1784"/>
      <c r="G1784"/>
      <c r="H1784"/>
      <c r="I1784"/>
      <c r="J1784"/>
      <c r="K1784"/>
      <c r="L1784"/>
      <c r="M1784"/>
      <c r="N1784"/>
      <c r="O1784"/>
      <c r="P1784"/>
      <c r="Q1784"/>
      <c r="R1784"/>
      <c r="S1784"/>
      <c r="T1784"/>
      <c r="U1784"/>
      <c r="V1784"/>
      <c r="W1784"/>
      <c r="X1784"/>
      <c r="Y1784"/>
      <c r="Z1784"/>
      <c r="AA1784"/>
      <c r="AB1784"/>
      <c r="AC1784"/>
      <c r="AD1784"/>
      <c r="AE1784"/>
      <c r="AF1784"/>
      <c r="AG1784"/>
      <c r="AS1784"/>
      <c r="AT1784"/>
      <c r="BP1784"/>
    </row>
    <row r="1785" spans="1:68" s="7" customFormat="1">
      <c r="A1785"/>
      <c r="B1785"/>
      <c r="C1785"/>
      <c r="D1785"/>
      <c r="E1785"/>
      <c r="F1785"/>
      <c r="G1785"/>
      <c r="H1785"/>
      <c r="I1785"/>
      <c r="J1785"/>
      <c r="K1785"/>
      <c r="L1785"/>
      <c r="M1785"/>
      <c r="N1785"/>
      <c r="O1785"/>
      <c r="P1785"/>
      <c r="Q1785"/>
      <c r="R1785"/>
      <c r="S1785"/>
      <c r="T1785"/>
      <c r="U1785"/>
      <c r="V1785"/>
      <c r="W1785"/>
      <c r="X1785"/>
      <c r="Y1785"/>
      <c r="Z1785"/>
      <c r="AA1785"/>
      <c r="AB1785"/>
      <c r="AC1785"/>
      <c r="AD1785"/>
      <c r="AE1785"/>
      <c r="AF1785"/>
      <c r="AG1785"/>
      <c r="AS1785"/>
      <c r="AT1785"/>
      <c r="BP1785"/>
    </row>
    <row r="1786" spans="1:68" s="7" customFormat="1">
      <c r="A1786"/>
      <c r="B1786"/>
      <c r="C1786"/>
      <c r="D1786"/>
      <c r="E1786"/>
      <c r="F1786"/>
      <c r="G1786"/>
      <c r="H1786"/>
      <c r="I1786"/>
      <c r="J1786"/>
      <c r="K1786"/>
      <c r="L1786"/>
      <c r="M1786"/>
      <c r="N1786"/>
      <c r="O1786"/>
      <c r="P1786"/>
      <c r="Q1786"/>
      <c r="R1786"/>
      <c r="S1786"/>
      <c r="T1786"/>
      <c r="U1786"/>
      <c r="V1786"/>
      <c r="W1786"/>
      <c r="X1786"/>
      <c r="Y1786"/>
      <c r="Z1786"/>
      <c r="AA1786"/>
      <c r="AB1786"/>
      <c r="AC1786"/>
      <c r="AD1786"/>
      <c r="AE1786"/>
      <c r="AF1786"/>
      <c r="AG1786"/>
      <c r="AS1786"/>
      <c r="AT1786"/>
      <c r="BP1786"/>
    </row>
    <row r="1787" spans="1:68" s="7" customFormat="1">
      <c r="A1787"/>
      <c r="B1787"/>
      <c r="C1787"/>
      <c r="D1787"/>
      <c r="E1787"/>
      <c r="F1787"/>
      <c r="G1787"/>
      <c r="H1787"/>
      <c r="I1787"/>
      <c r="J1787"/>
      <c r="K1787"/>
      <c r="L1787"/>
      <c r="M1787"/>
      <c r="N1787"/>
      <c r="O1787"/>
      <c r="P1787"/>
      <c r="Q1787"/>
      <c r="R1787"/>
      <c r="S1787"/>
      <c r="T1787"/>
      <c r="U1787"/>
      <c r="V1787"/>
      <c r="W1787"/>
      <c r="X1787"/>
      <c r="Y1787"/>
      <c r="Z1787"/>
      <c r="AA1787"/>
      <c r="AB1787"/>
      <c r="AC1787"/>
      <c r="AD1787"/>
      <c r="AE1787"/>
      <c r="AF1787"/>
      <c r="AG1787"/>
      <c r="AS1787"/>
      <c r="AT1787"/>
      <c r="BP1787"/>
    </row>
    <row r="1788" spans="1:68" s="7" customFormat="1">
      <c r="A1788"/>
      <c r="B1788"/>
      <c r="C1788"/>
      <c r="D1788"/>
      <c r="E1788"/>
      <c r="F1788"/>
      <c r="G1788"/>
      <c r="H1788"/>
      <c r="I1788"/>
      <c r="J1788"/>
      <c r="K1788"/>
      <c r="L1788"/>
      <c r="M1788"/>
      <c r="N1788"/>
      <c r="O1788"/>
      <c r="P1788"/>
      <c r="Q1788"/>
      <c r="R1788"/>
      <c r="S1788"/>
      <c r="T1788"/>
      <c r="U1788"/>
      <c r="V1788"/>
      <c r="W1788"/>
      <c r="X1788"/>
      <c r="Y1788"/>
      <c r="Z1788"/>
      <c r="AA1788"/>
      <c r="AB1788"/>
      <c r="AC1788"/>
      <c r="AD1788"/>
      <c r="AE1788"/>
      <c r="AF1788"/>
      <c r="AG1788"/>
      <c r="AS1788"/>
      <c r="AT1788"/>
      <c r="BP1788"/>
    </row>
    <row r="1789" spans="1:68" s="7" customFormat="1">
      <c r="A1789"/>
      <c r="B1789"/>
      <c r="C1789"/>
      <c r="D1789"/>
      <c r="E1789"/>
      <c r="F1789"/>
      <c r="G1789"/>
      <c r="H1789"/>
      <c r="I1789"/>
      <c r="J1789"/>
      <c r="K1789"/>
      <c r="L1789"/>
      <c r="M1789"/>
      <c r="N1789"/>
      <c r="O1789"/>
      <c r="P1789"/>
      <c r="Q1789"/>
      <c r="R1789"/>
      <c r="S1789"/>
      <c r="T1789"/>
      <c r="U1789"/>
      <c r="V1789"/>
      <c r="W1789"/>
      <c r="X1789"/>
      <c r="Y1789"/>
      <c r="Z1789"/>
      <c r="AA1789"/>
      <c r="AB1789"/>
      <c r="AC1789"/>
      <c r="AD1789"/>
      <c r="AE1789"/>
      <c r="AF1789"/>
      <c r="AG1789"/>
      <c r="AS1789"/>
      <c r="AT1789"/>
      <c r="BP1789"/>
    </row>
    <row r="1790" spans="1:68" s="7" customFormat="1">
      <c r="A1790"/>
      <c r="B1790"/>
      <c r="C1790"/>
      <c r="D1790"/>
      <c r="E1790"/>
      <c r="F1790"/>
      <c r="G1790"/>
      <c r="H1790"/>
      <c r="I1790"/>
      <c r="J1790"/>
      <c r="K1790"/>
      <c r="L1790"/>
      <c r="M1790"/>
      <c r="N1790"/>
      <c r="O1790"/>
      <c r="P1790"/>
      <c r="Q1790"/>
      <c r="R1790"/>
      <c r="S1790"/>
      <c r="T1790"/>
      <c r="U1790"/>
      <c r="V1790"/>
      <c r="W1790"/>
      <c r="X1790"/>
      <c r="Y1790"/>
      <c r="Z1790"/>
      <c r="AA1790"/>
      <c r="AB1790"/>
      <c r="AC1790"/>
      <c r="AD1790"/>
      <c r="AE1790"/>
      <c r="AF1790"/>
      <c r="AG1790"/>
      <c r="AS1790"/>
      <c r="AT1790"/>
      <c r="BP1790"/>
    </row>
    <row r="1791" spans="1:68" s="7" customFormat="1">
      <c r="A1791"/>
      <c r="B1791"/>
      <c r="C1791"/>
      <c r="D1791"/>
      <c r="E1791"/>
      <c r="F1791"/>
      <c r="G1791"/>
      <c r="H1791"/>
      <c r="I1791"/>
      <c r="J1791"/>
      <c r="K1791"/>
      <c r="L1791"/>
      <c r="M1791"/>
      <c r="N1791"/>
      <c r="O1791"/>
      <c r="P1791"/>
      <c r="Q1791"/>
      <c r="R1791"/>
      <c r="S1791"/>
      <c r="T1791"/>
      <c r="U1791"/>
      <c r="V1791"/>
      <c r="W1791"/>
      <c r="X1791"/>
      <c r="Y1791"/>
      <c r="Z1791"/>
      <c r="AA1791"/>
      <c r="AB1791"/>
      <c r="AC1791"/>
      <c r="AD1791"/>
      <c r="AE1791"/>
      <c r="AF1791"/>
      <c r="AG1791"/>
      <c r="AS1791"/>
      <c r="AT1791"/>
      <c r="BP1791"/>
    </row>
    <row r="1792" spans="1:68" s="7" customFormat="1">
      <c r="A1792"/>
      <c r="B1792"/>
      <c r="C1792"/>
      <c r="D1792"/>
      <c r="E1792"/>
      <c r="F1792"/>
      <c r="G1792"/>
      <c r="H1792"/>
      <c r="I1792"/>
      <c r="J1792"/>
      <c r="K1792"/>
      <c r="L1792"/>
      <c r="M1792"/>
      <c r="N1792"/>
      <c r="O1792"/>
      <c r="P1792"/>
      <c r="Q1792"/>
      <c r="R1792"/>
      <c r="S1792"/>
      <c r="T1792"/>
      <c r="U1792"/>
      <c r="V1792"/>
      <c r="W1792"/>
      <c r="X1792"/>
      <c r="Y1792"/>
      <c r="Z1792"/>
      <c r="AA1792"/>
      <c r="AB1792"/>
      <c r="AC1792"/>
      <c r="AD1792"/>
      <c r="AE1792"/>
      <c r="AF1792"/>
      <c r="AG1792"/>
      <c r="AS1792"/>
      <c r="AT1792"/>
      <c r="BP1792"/>
    </row>
    <row r="1793" spans="1:68" s="7" customFormat="1">
      <c r="A1793"/>
      <c r="B1793"/>
      <c r="C1793"/>
      <c r="D1793"/>
      <c r="E1793"/>
      <c r="F1793"/>
      <c r="G1793"/>
      <c r="H1793"/>
      <c r="I1793"/>
      <c r="J1793"/>
      <c r="K1793"/>
      <c r="L1793"/>
      <c r="M1793"/>
      <c r="N1793"/>
      <c r="O1793"/>
      <c r="P1793"/>
      <c r="Q1793"/>
      <c r="R1793"/>
      <c r="S1793"/>
      <c r="T1793"/>
      <c r="U1793"/>
      <c r="V1793"/>
      <c r="W1793"/>
      <c r="X1793"/>
      <c r="Y1793"/>
      <c r="Z1793"/>
      <c r="AA1793"/>
      <c r="AB1793"/>
      <c r="AC1793"/>
      <c r="AD1793"/>
      <c r="AE1793"/>
      <c r="AF1793"/>
      <c r="AG1793"/>
      <c r="AS1793"/>
      <c r="AT1793"/>
      <c r="BP1793"/>
    </row>
    <row r="1794" spans="1:68" s="7" customFormat="1">
      <c r="A1794"/>
      <c r="B1794"/>
      <c r="C1794"/>
      <c r="D1794"/>
      <c r="E1794"/>
      <c r="F1794"/>
      <c r="G1794"/>
      <c r="H1794"/>
      <c r="I1794"/>
      <c r="J1794"/>
      <c r="K1794"/>
      <c r="L1794"/>
      <c r="M1794"/>
      <c r="N1794"/>
      <c r="O1794"/>
      <c r="P1794"/>
      <c r="Q1794"/>
      <c r="R1794"/>
      <c r="S1794"/>
      <c r="T1794"/>
      <c r="U1794"/>
      <c r="V1794"/>
      <c r="W1794"/>
      <c r="X1794"/>
      <c r="Y1794"/>
      <c r="Z1794"/>
      <c r="AA1794"/>
      <c r="AB1794"/>
      <c r="AC1794"/>
      <c r="AD1794"/>
      <c r="AE1794"/>
      <c r="AF1794"/>
      <c r="AG1794"/>
      <c r="AS1794"/>
      <c r="AT1794"/>
      <c r="BP1794"/>
    </row>
    <row r="1795" spans="1:68" s="7" customFormat="1">
      <c r="A1795"/>
      <c r="B1795"/>
      <c r="C1795"/>
      <c r="D1795"/>
      <c r="E1795"/>
      <c r="F1795"/>
      <c r="G1795"/>
      <c r="H1795"/>
      <c r="I1795"/>
      <c r="J1795"/>
      <c r="K1795"/>
      <c r="L1795"/>
      <c r="M1795"/>
      <c r="N1795"/>
      <c r="O1795"/>
      <c r="P1795"/>
      <c r="Q1795"/>
      <c r="R1795"/>
      <c r="S1795"/>
      <c r="T1795"/>
      <c r="U1795"/>
      <c r="V1795"/>
      <c r="W1795"/>
      <c r="X1795"/>
      <c r="Y1795"/>
      <c r="Z1795"/>
      <c r="AA1795"/>
      <c r="AB1795"/>
      <c r="AC1795"/>
      <c r="AD1795"/>
      <c r="AE1795"/>
      <c r="AF1795"/>
      <c r="AG1795"/>
      <c r="AS1795"/>
      <c r="AT1795"/>
      <c r="BP1795"/>
    </row>
    <row r="1796" spans="1:68" s="7" customFormat="1">
      <c r="A1796"/>
      <c r="B1796"/>
      <c r="C1796"/>
      <c r="D1796"/>
      <c r="E1796"/>
      <c r="F1796"/>
      <c r="G1796"/>
      <c r="H1796"/>
      <c r="I1796"/>
      <c r="J1796"/>
      <c r="K1796"/>
      <c r="L1796"/>
      <c r="M1796"/>
      <c r="N1796"/>
      <c r="O1796"/>
      <c r="P1796"/>
      <c r="Q1796"/>
      <c r="R1796"/>
      <c r="S1796"/>
      <c r="T1796"/>
      <c r="U1796"/>
      <c r="V1796"/>
      <c r="W1796"/>
      <c r="X1796"/>
      <c r="Y1796"/>
      <c r="Z1796"/>
      <c r="AA1796"/>
      <c r="AB1796"/>
      <c r="AC1796"/>
      <c r="AD1796"/>
      <c r="AE1796"/>
      <c r="AF1796"/>
      <c r="AG1796"/>
      <c r="AS1796"/>
      <c r="AT1796"/>
      <c r="BP1796"/>
    </row>
    <row r="1797" spans="1:68" s="7" customFormat="1">
      <c r="A1797"/>
      <c r="B1797"/>
      <c r="C1797"/>
      <c r="D1797"/>
      <c r="E1797"/>
      <c r="F1797"/>
      <c r="G1797"/>
      <c r="H1797"/>
      <c r="I1797"/>
      <c r="J1797"/>
      <c r="K1797"/>
      <c r="L1797"/>
      <c r="M1797"/>
      <c r="N1797"/>
      <c r="O1797"/>
      <c r="P1797"/>
      <c r="Q1797"/>
      <c r="R1797"/>
      <c r="S1797"/>
      <c r="T1797"/>
      <c r="U1797"/>
      <c r="V1797"/>
      <c r="W1797"/>
      <c r="X1797"/>
      <c r="Y1797"/>
      <c r="Z1797"/>
      <c r="AA1797"/>
      <c r="AB1797"/>
      <c r="AC1797"/>
      <c r="AD1797"/>
      <c r="AE1797"/>
      <c r="AF1797"/>
      <c r="AG1797"/>
      <c r="AS1797"/>
      <c r="AT1797"/>
      <c r="BP1797"/>
    </row>
    <row r="1798" spans="1:68" s="7" customFormat="1">
      <c r="A1798"/>
      <c r="B1798"/>
      <c r="C1798"/>
      <c r="D1798"/>
      <c r="E1798"/>
      <c r="F1798"/>
      <c r="G1798"/>
      <c r="H1798"/>
      <c r="I1798"/>
      <c r="J1798"/>
      <c r="K1798"/>
      <c r="L1798"/>
      <c r="M1798"/>
      <c r="N1798"/>
      <c r="O1798"/>
      <c r="P1798"/>
      <c r="Q1798"/>
      <c r="R1798"/>
      <c r="S1798"/>
      <c r="T1798"/>
      <c r="U1798"/>
      <c r="V1798"/>
      <c r="W1798"/>
      <c r="X1798"/>
      <c r="Y1798"/>
      <c r="Z1798"/>
      <c r="AA1798"/>
      <c r="AB1798"/>
      <c r="AC1798"/>
      <c r="AD1798"/>
      <c r="AE1798"/>
      <c r="AF1798"/>
      <c r="AG1798"/>
      <c r="AS1798"/>
      <c r="AT1798"/>
      <c r="BP1798"/>
    </row>
    <row r="1799" spans="1:68" s="7" customFormat="1">
      <c r="A1799"/>
      <c r="B1799"/>
      <c r="C1799"/>
      <c r="D1799"/>
      <c r="E1799"/>
      <c r="F1799"/>
      <c r="G1799"/>
      <c r="H1799"/>
      <c r="I1799"/>
      <c r="J1799"/>
      <c r="K1799"/>
      <c r="L1799"/>
      <c r="M1799"/>
      <c r="N1799"/>
      <c r="O1799"/>
      <c r="P1799"/>
      <c r="Q1799"/>
      <c r="R1799"/>
      <c r="S1799"/>
      <c r="T1799"/>
      <c r="U1799"/>
      <c r="V1799"/>
      <c r="W1799"/>
      <c r="X1799"/>
      <c r="Y1799"/>
      <c r="Z1799"/>
      <c r="AA1799"/>
      <c r="AB1799"/>
      <c r="AC1799"/>
      <c r="AD1799"/>
      <c r="AE1799"/>
      <c r="AF1799"/>
      <c r="AG1799"/>
      <c r="AS1799"/>
      <c r="AT1799"/>
      <c r="BP1799"/>
    </row>
    <row r="1800" spans="1:68" s="7" customFormat="1">
      <c r="A1800"/>
      <c r="B1800"/>
      <c r="C1800"/>
      <c r="D1800"/>
      <c r="E1800"/>
      <c r="F1800"/>
      <c r="G1800"/>
      <c r="H1800"/>
      <c r="I1800"/>
      <c r="J1800"/>
      <c r="K1800"/>
      <c r="L1800"/>
      <c r="M1800"/>
      <c r="N1800"/>
      <c r="O1800"/>
      <c r="P1800"/>
      <c r="Q1800"/>
      <c r="R1800"/>
      <c r="S1800"/>
      <c r="T1800"/>
      <c r="U1800"/>
      <c r="V1800"/>
      <c r="W1800"/>
      <c r="X1800"/>
      <c r="Y1800"/>
      <c r="Z1800"/>
      <c r="AA1800"/>
      <c r="AB1800"/>
      <c r="AC1800"/>
      <c r="AD1800"/>
      <c r="AE1800"/>
      <c r="AF1800"/>
      <c r="AG1800"/>
      <c r="AS1800"/>
      <c r="AT1800"/>
      <c r="BP1800"/>
    </row>
    <row r="1801" spans="1:68" s="7" customFormat="1">
      <c r="A1801"/>
      <c r="B1801"/>
      <c r="C1801"/>
      <c r="D1801"/>
      <c r="E1801"/>
      <c r="F1801"/>
      <c r="G1801"/>
      <c r="H1801"/>
      <c r="I1801"/>
      <c r="J1801"/>
      <c r="K1801"/>
      <c r="L1801"/>
      <c r="M1801"/>
      <c r="N1801"/>
      <c r="O1801"/>
      <c r="P1801"/>
      <c r="Q1801"/>
      <c r="R1801"/>
      <c r="S1801"/>
      <c r="T1801"/>
      <c r="U1801"/>
      <c r="V1801"/>
      <c r="W1801"/>
      <c r="X1801"/>
      <c r="Y1801"/>
      <c r="Z1801"/>
      <c r="AA1801"/>
      <c r="AB1801"/>
      <c r="AC1801"/>
      <c r="AD1801"/>
      <c r="AE1801"/>
      <c r="AF1801"/>
      <c r="AG1801"/>
      <c r="AS1801"/>
      <c r="AT1801"/>
      <c r="BP1801"/>
    </row>
    <row r="1802" spans="1:68" s="7" customFormat="1">
      <c r="A1802"/>
      <c r="B1802"/>
      <c r="C1802"/>
      <c r="D1802"/>
      <c r="E1802"/>
      <c r="F1802"/>
      <c r="G1802"/>
      <c r="H1802"/>
      <c r="I1802"/>
      <c r="J1802"/>
      <c r="K1802"/>
      <c r="L1802"/>
      <c r="M1802"/>
      <c r="N1802"/>
      <c r="O1802"/>
      <c r="P1802"/>
      <c r="Q1802"/>
      <c r="R1802"/>
      <c r="S1802"/>
      <c r="T1802"/>
      <c r="U1802"/>
      <c r="V1802"/>
      <c r="W1802"/>
      <c r="X1802"/>
      <c r="Y1802"/>
      <c r="Z1802"/>
      <c r="AA1802"/>
      <c r="AB1802"/>
      <c r="AC1802"/>
      <c r="AD1802"/>
      <c r="AE1802"/>
      <c r="AF1802"/>
      <c r="AG1802"/>
      <c r="AS1802"/>
      <c r="AT1802"/>
      <c r="BP1802"/>
    </row>
    <row r="1803" spans="1:68" s="7" customFormat="1">
      <c r="A1803"/>
      <c r="B1803"/>
      <c r="C1803"/>
      <c r="D1803"/>
      <c r="E1803"/>
      <c r="F1803"/>
      <c r="G1803"/>
      <c r="H1803"/>
      <c r="I1803"/>
      <c r="J1803"/>
      <c r="K1803"/>
      <c r="L1803"/>
      <c r="M1803"/>
      <c r="N1803"/>
      <c r="O1803"/>
      <c r="P1803"/>
      <c r="Q1803"/>
      <c r="R1803"/>
      <c r="S1803"/>
      <c r="T1803"/>
      <c r="U1803"/>
      <c r="V1803"/>
      <c r="W1803"/>
      <c r="X1803"/>
      <c r="Y1803"/>
      <c r="Z1803"/>
      <c r="AA1803"/>
      <c r="AB1803"/>
      <c r="AC1803"/>
      <c r="AD1803"/>
      <c r="AE1803"/>
      <c r="AF1803"/>
      <c r="AG1803"/>
      <c r="AS1803"/>
      <c r="AT1803"/>
      <c r="BP1803"/>
    </row>
    <row r="1804" spans="1:68" s="7" customFormat="1">
      <c r="A1804"/>
      <c r="B1804"/>
      <c r="C1804"/>
      <c r="D1804"/>
      <c r="E1804"/>
      <c r="F1804"/>
      <c r="G1804"/>
      <c r="H1804"/>
      <c r="I1804"/>
      <c r="J1804"/>
      <c r="K1804"/>
      <c r="L1804"/>
      <c r="M1804"/>
      <c r="N1804"/>
      <c r="O1804"/>
      <c r="P1804"/>
      <c r="Q1804"/>
      <c r="R1804"/>
      <c r="S1804"/>
      <c r="T1804"/>
      <c r="U1804"/>
      <c r="V1804"/>
      <c r="W1804"/>
      <c r="X1804"/>
      <c r="Y1804"/>
      <c r="Z1804"/>
      <c r="AA1804"/>
      <c r="AB1804"/>
      <c r="AC1804"/>
      <c r="AD1804"/>
      <c r="AE1804"/>
      <c r="AF1804"/>
      <c r="AG1804"/>
      <c r="AS1804"/>
      <c r="AT1804"/>
      <c r="BP1804"/>
    </row>
    <row r="1805" spans="1:68" s="7" customFormat="1">
      <c r="A1805"/>
      <c r="B1805"/>
      <c r="C1805"/>
      <c r="D1805"/>
      <c r="E1805"/>
      <c r="F1805"/>
      <c r="G1805"/>
      <c r="H1805"/>
      <c r="I1805"/>
      <c r="J1805"/>
      <c r="K1805"/>
      <c r="L1805"/>
      <c r="M1805"/>
      <c r="N1805"/>
      <c r="O1805"/>
      <c r="P1805"/>
      <c r="Q1805"/>
      <c r="R1805"/>
      <c r="S1805"/>
      <c r="T1805"/>
      <c r="U1805"/>
      <c r="V1805"/>
      <c r="W1805"/>
      <c r="X1805"/>
      <c r="Y1805"/>
      <c r="Z1805"/>
      <c r="AA1805"/>
      <c r="AB1805"/>
      <c r="AC1805"/>
      <c r="AD1805"/>
      <c r="AE1805"/>
      <c r="AF1805"/>
      <c r="AG1805"/>
      <c r="AS1805"/>
      <c r="AT1805"/>
      <c r="BP1805"/>
    </row>
    <row r="1806" spans="1:68" s="7" customFormat="1">
      <c r="A1806"/>
      <c r="B1806"/>
      <c r="C1806"/>
      <c r="D1806"/>
      <c r="E1806"/>
      <c r="F1806"/>
      <c r="G1806"/>
      <c r="H1806"/>
      <c r="I1806"/>
      <c r="J1806"/>
      <c r="K1806"/>
      <c r="L1806"/>
      <c r="M1806"/>
      <c r="N1806"/>
      <c r="O1806"/>
      <c r="P1806"/>
      <c r="Q1806"/>
      <c r="R1806"/>
      <c r="S1806"/>
      <c r="T1806"/>
      <c r="U1806"/>
      <c r="V1806"/>
      <c r="W1806"/>
      <c r="X1806"/>
      <c r="Y1806"/>
      <c r="Z1806"/>
      <c r="AA1806"/>
      <c r="AB1806"/>
      <c r="AC1806"/>
      <c r="AD1806"/>
      <c r="AE1806"/>
      <c r="AF1806"/>
      <c r="AG1806"/>
      <c r="AS1806"/>
      <c r="AT1806"/>
      <c r="BP1806"/>
    </row>
    <row r="1807" spans="1:68" s="7" customFormat="1">
      <c r="A1807"/>
      <c r="B1807"/>
      <c r="C1807"/>
      <c r="D1807"/>
      <c r="E1807"/>
      <c r="F1807"/>
      <c r="G1807"/>
      <c r="H1807"/>
      <c r="I1807"/>
      <c r="J1807"/>
      <c r="K1807"/>
      <c r="L1807"/>
      <c r="M1807"/>
      <c r="N1807"/>
      <c r="O1807"/>
      <c r="P1807"/>
      <c r="Q1807"/>
      <c r="R1807"/>
      <c r="S1807"/>
      <c r="T1807"/>
      <c r="U1807"/>
      <c r="V1807"/>
      <c r="W1807"/>
      <c r="X1807"/>
      <c r="Y1807"/>
      <c r="Z1807"/>
      <c r="AA1807"/>
      <c r="AB1807"/>
      <c r="AC1807"/>
      <c r="AD1807"/>
      <c r="AE1807"/>
      <c r="AF1807"/>
      <c r="AG1807"/>
      <c r="AS1807"/>
      <c r="AT1807"/>
      <c r="BP1807"/>
    </row>
    <row r="1808" spans="1:68" s="7" customFormat="1">
      <c r="A1808"/>
      <c r="B1808"/>
      <c r="C1808"/>
      <c r="D1808"/>
      <c r="E1808"/>
      <c r="F1808"/>
      <c r="G1808"/>
      <c r="H1808"/>
      <c r="I1808"/>
      <c r="J1808"/>
      <c r="K1808"/>
      <c r="L1808"/>
      <c r="M1808"/>
      <c r="N1808"/>
      <c r="O1808"/>
      <c r="P1808"/>
      <c r="Q1808"/>
      <c r="R1808"/>
      <c r="S1808"/>
      <c r="T1808"/>
      <c r="U1808"/>
      <c r="V1808"/>
      <c r="W1808"/>
      <c r="X1808"/>
      <c r="Y1808"/>
      <c r="Z1808"/>
      <c r="AA1808"/>
      <c r="AB1808"/>
      <c r="AC1808"/>
      <c r="AD1808"/>
      <c r="AE1808"/>
      <c r="AF1808"/>
      <c r="AG1808"/>
      <c r="AS1808"/>
      <c r="AT1808"/>
      <c r="BP1808"/>
    </row>
    <row r="1809" spans="1:68" s="7" customFormat="1">
      <c r="A1809"/>
      <c r="B1809"/>
      <c r="C1809"/>
      <c r="D1809"/>
      <c r="E1809"/>
      <c r="F1809"/>
      <c r="G1809"/>
      <c r="H1809"/>
      <c r="I1809"/>
      <c r="J1809"/>
      <c r="K1809"/>
      <c r="L1809"/>
      <c r="M1809"/>
      <c r="N1809"/>
      <c r="O1809"/>
      <c r="P1809"/>
      <c r="Q1809"/>
      <c r="R1809"/>
      <c r="S1809"/>
      <c r="T1809"/>
      <c r="U1809"/>
      <c r="V1809"/>
      <c r="W1809"/>
      <c r="X1809"/>
      <c r="Y1809"/>
      <c r="Z1809"/>
      <c r="AA1809"/>
      <c r="AB1809"/>
      <c r="AC1809"/>
      <c r="AD1809"/>
      <c r="AE1809"/>
      <c r="AF1809"/>
      <c r="AG1809"/>
      <c r="AS1809"/>
      <c r="AT1809"/>
      <c r="BP1809"/>
    </row>
    <row r="1810" spans="1:68" s="7" customFormat="1">
      <c r="A1810"/>
      <c r="B1810"/>
      <c r="C1810"/>
      <c r="D1810"/>
      <c r="E1810"/>
      <c r="F1810"/>
      <c r="G1810"/>
      <c r="H1810"/>
      <c r="I1810"/>
      <c r="J1810"/>
      <c r="K1810"/>
      <c r="L1810"/>
      <c r="M1810"/>
      <c r="N1810"/>
      <c r="O1810"/>
      <c r="P1810"/>
      <c r="Q1810"/>
      <c r="R1810"/>
      <c r="S1810"/>
      <c r="T1810"/>
      <c r="U1810"/>
      <c r="V1810"/>
      <c r="W1810"/>
      <c r="X1810"/>
      <c r="Y1810"/>
      <c r="Z1810"/>
      <c r="AA1810"/>
      <c r="AB1810"/>
      <c r="AC1810"/>
      <c r="AD1810"/>
      <c r="AE1810"/>
      <c r="AF1810"/>
      <c r="AG1810"/>
      <c r="AS1810"/>
      <c r="AT1810"/>
      <c r="BP1810"/>
    </row>
    <row r="1811" spans="1:68" s="7" customFormat="1">
      <c r="A1811"/>
      <c r="B1811"/>
      <c r="C1811"/>
      <c r="D1811"/>
      <c r="E1811"/>
      <c r="F1811"/>
      <c r="G1811"/>
      <c r="H1811"/>
      <c r="I1811"/>
      <c r="J1811"/>
      <c r="K1811"/>
      <c r="L1811"/>
      <c r="M1811"/>
      <c r="N1811"/>
      <c r="O1811"/>
      <c r="P1811"/>
      <c r="Q1811"/>
      <c r="R1811"/>
      <c r="S1811"/>
      <c r="T1811"/>
      <c r="U1811"/>
      <c r="V1811"/>
      <c r="W1811"/>
      <c r="X1811"/>
      <c r="Y1811"/>
      <c r="Z1811"/>
      <c r="AA1811"/>
      <c r="AB1811"/>
      <c r="AC1811"/>
      <c r="AD1811"/>
      <c r="AE1811"/>
      <c r="AF1811"/>
      <c r="AG1811"/>
      <c r="AS1811"/>
      <c r="AT1811"/>
      <c r="BP1811"/>
    </row>
    <row r="1812" spans="1:68" s="7" customFormat="1">
      <c r="A1812"/>
      <c r="B1812"/>
      <c r="C1812"/>
      <c r="D1812"/>
      <c r="E1812"/>
      <c r="F1812"/>
      <c r="G1812"/>
      <c r="H1812"/>
      <c r="I1812"/>
      <c r="J1812"/>
      <c r="K1812"/>
      <c r="L1812"/>
      <c r="M1812"/>
      <c r="N1812"/>
      <c r="O1812"/>
      <c r="P1812"/>
      <c r="Q1812"/>
      <c r="R1812"/>
      <c r="S1812"/>
      <c r="T1812"/>
      <c r="U1812"/>
      <c r="V1812"/>
      <c r="W1812"/>
      <c r="X1812"/>
      <c r="Y1812"/>
      <c r="Z1812"/>
      <c r="AA1812"/>
      <c r="AB1812"/>
      <c r="AC1812"/>
      <c r="AD1812"/>
      <c r="AE1812"/>
      <c r="AF1812"/>
      <c r="AG1812"/>
      <c r="AS1812"/>
      <c r="AT1812"/>
      <c r="BP1812"/>
    </row>
    <row r="1813" spans="1:68" s="7" customFormat="1">
      <c r="A1813"/>
      <c r="B1813"/>
      <c r="C1813"/>
      <c r="D1813"/>
      <c r="E1813"/>
      <c r="F1813"/>
      <c r="G1813"/>
      <c r="H1813"/>
      <c r="I1813"/>
      <c r="J1813"/>
      <c r="K1813"/>
      <c r="L1813"/>
      <c r="M1813"/>
      <c r="N1813"/>
      <c r="O1813"/>
      <c r="P1813"/>
      <c r="Q1813"/>
      <c r="R1813"/>
      <c r="S1813"/>
      <c r="T1813"/>
      <c r="U1813"/>
      <c r="V1813"/>
      <c r="W1813"/>
      <c r="X1813"/>
      <c r="Y1813"/>
      <c r="Z1813"/>
      <c r="AA1813"/>
      <c r="AB1813"/>
      <c r="AC1813"/>
      <c r="AD1813"/>
      <c r="AE1813"/>
      <c r="AF1813"/>
      <c r="AG1813"/>
      <c r="AS1813"/>
      <c r="AT1813"/>
      <c r="BP1813"/>
    </row>
    <row r="1814" spans="1:68" s="7" customFormat="1">
      <c r="A1814"/>
      <c r="B1814"/>
      <c r="C1814"/>
      <c r="D1814"/>
      <c r="E1814"/>
      <c r="F1814"/>
      <c r="G1814"/>
      <c r="H1814"/>
      <c r="I1814"/>
      <c r="J1814"/>
      <c r="K1814"/>
      <c r="L1814"/>
      <c r="M1814"/>
      <c r="N1814"/>
      <c r="O1814"/>
      <c r="P1814"/>
      <c r="Q1814"/>
      <c r="R1814"/>
      <c r="S1814"/>
      <c r="T1814"/>
      <c r="U1814"/>
      <c r="V1814"/>
      <c r="W1814"/>
      <c r="X1814"/>
      <c r="Y1814"/>
      <c r="Z1814"/>
      <c r="AA1814"/>
      <c r="AB1814"/>
      <c r="AC1814"/>
      <c r="AD1814"/>
      <c r="AE1814"/>
      <c r="AF1814"/>
      <c r="AG1814"/>
      <c r="AS1814"/>
      <c r="AT1814"/>
      <c r="BP1814"/>
    </row>
    <row r="1815" spans="1:68" s="7" customFormat="1">
      <c r="A1815"/>
      <c r="B1815"/>
      <c r="C1815"/>
      <c r="D1815"/>
      <c r="E1815"/>
      <c r="F1815"/>
      <c r="G1815"/>
      <c r="H1815"/>
      <c r="I1815"/>
      <c r="J1815"/>
      <c r="K1815"/>
      <c r="L1815"/>
      <c r="M1815"/>
      <c r="N1815"/>
      <c r="O1815"/>
      <c r="P1815"/>
      <c r="Q1815"/>
      <c r="R1815"/>
      <c r="S1815"/>
      <c r="T1815"/>
      <c r="U1815"/>
      <c r="V1815"/>
      <c r="W1815"/>
      <c r="X1815"/>
      <c r="Y1815"/>
      <c r="Z1815"/>
      <c r="AA1815"/>
      <c r="AB1815"/>
      <c r="AC1815"/>
      <c r="AD1815"/>
      <c r="AE1815"/>
      <c r="AF1815"/>
      <c r="AG1815"/>
      <c r="AS1815"/>
      <c r="AT1815"/>
      <c r="BP1815"/>
    </row>
    <row r="1816" spans="1:68" s="7" customFormat="1">
      <c r="A1816"/>
      <c r="B1816"/>
      <c r="C1816"/>
      <c r="D1816"/>
      <c r="E1816"/>
      <c r="F1816"/>
      <c r="G1816"/>
      <c r="H1816"/>
      <c r="I1816"/>
      <c r="J1816"/>
      <c r="K1816"/>
      <c r="L1816"/>
      <c r="M1816"/>
      <c r="N1816"/>
      <c r="O1816"/>
      <c r="P1816"/>
      <c r="Q1816"/>
      <c r="R1816"/>
      <c r="S1816"/>
      <c r="T1816"/>
      <c r="U1816"/>
      <c r="V1816"/>
      <c r="W1816"/>
      <c r="X1816"/>
      <c r="Y1816"/>
      <c r="Z1816"/>
      <c r="AA1816"/>
      <c r="AB1816"/>
      <c r="AC1816"/>
      <c r="AD1816"/>
      <c r="AE1816"/>
      <c r="AF1816"/>
      <c r="AG1816"/>
      <c r="AS1816"/>
      <c r="AT1816"/>
      <c r="BP1816"/>
    </row>
    <row r="1817" spans="1:68" s="7" customFormat="1">
      <c r="A1817"/>
      <c r="B1817"/>
      <c r="C1817"/>
      <c r="D1817"/>
      <c r="E1817"/>
      <c r="F1817"/>
      <c r="G1817"/>
      <c r="H1817"/>
      <c r="I1817"/>
      <c r="J1817"/>
      <c r="K1817"/>
      <c r="L1817"/>
      <c r="M1817"/>
      <c r="N1817"/>
      <c r="O1817"/>
      <c r="P1817"/>
      <c r="Q1817"/>
      <c r="R1817"/>
      <c r="S1817"/>
      <c r="T1817"/>
      <c r="U1817"/>
      <c r="V1817"/>
      <c r="W1817"/>
      <c r="X1817"/>
      <c r="Y1817"/>
      <c r="Z1817"/>
      <c r="AA1817"/>
      <c r="AB1817"/>
      <c r="AC1817"/>
      <c r="AD1817"/>
      <c r="AE1817"/>
      <c r="AF1817"/>
      <c r="AG1817"/>
      <c r="AS1817"/>
      <c r="AT1817"/>
      <c r="BP1817"/>
    </row>
    <row r="1818" spans="1:68" s="7" customFormat="1">
      <c r="A1818"/>
      <c r="B1818"/>
      <c r="C1818"/>
      <c r="D1818"/>
      <c r="E1818"/>
      <c r="F1818"/>
      <c r="G1818"/>
      <c r="H1818"/>
      <c r="I1818"/>
      <c r="J1818"/>
      <c r="K1818"/>
      <c r="L1818"/>
      <c r="M1818"/>
      <c r="N1818"/>
      <c r="O1818"/>
      <c r="P1818"/>
      <c r="Q1818"/>
      <c r="R1818"/>
      <c r="S1818"/>
      <c r="T1818"/>
      <c r="U1818"/>
      <c r="V1818"/>
      <c r="W1818"/>
      <c r="X1818"/>
      <c r="Y1818"/>
      <c r="Z1818"/>
      <c r="AA1818"/>
      <c r="AB1818"/>
      <c r="AC1818"/>
      <c r="AD1818"/>
      <c r="AE1818"/>
      <c r="AF1818"/>
      <c r="AG1818"/>
      <c r="AS1818"/>
      <c r="AT1818"/>
      <c r="BP1818"/>
    </row>
    <row r="1819" spans="1:68" s="7" customFormat="1">
      <c r="A1819"/>
      <c r="B1819"/>
      <c r="C1819"/>
      <c r="D1819"/>
      <c r="E1819"/>
      <c r="F1819"/>
      <c r="G1819"/>
      <c r="H1819"/>
      <c r="I1819"/>
      <c r="J1819"/>
      <c r="K1819"/>
      <c r="L1819"/>
      <c r="M1819"/>
      <c r="N1819"/>
      <c r="O1819"/>
      <c r="P1819"/>
      <c r="Q1819"/>
      <c r="R1819"/>
      <c r="S1819"/>
      <c r="T1819"/>
      <c r="U1819"/>
      <c r="V1819"/>
      <c r="W1819"/>
      <c r="X1819"/>
      <c r="Y1819"/>
      <c r="Z1819"/>
      <c r="AA1819"/>
      <c r="AB1819"/>
      <c r="AC1819"/>
      <c r="AD1819"/>
      <c r="AE1819"/>
      <c r="AF1819"/>
      <c r="AG1819"/>
      <c r="AS1819"/>
      <c r="AT1819"/>
      <c r="BP1819"/>
    </row>
    <row r="1820" spans="1:68" s="7" customFormat="1">
      <c r="A1820"/>
      <c r="B1820"/>
      <c r="C1820"/>
      <c r="D1820"/>
      <c r="E1820"/>
      <c r="F1820"/>
      <c r="G1820"/>
      <c r="H1820"/>
      <c r="I1820"/>
      <c r="J1820"/>
      <c r="K1820"/>
      <c r="L1820"/>
      <c r="M1820"/>
      <c r="N1820"/>
      <c r="O1820"/>
      <c r="P1820"/>
      <c r="Q1820"/>
      <c r="R1820"/>
      <c r="S1820"/>
      <c r="T1820"/>
      <c r="U1820"/>
      <c r="V1820"/>
      <c r="W1820"/>
      <c r="X1820"/>
      <c r="Y1820"/>
      <c r="Z1820"/>
      <c r="AA1820"/>
      <c r="AB1820"/>
      <c r="AC1820"/>
      <c r="AD1820"/>
      <c r="AE1820"/>
      <c r="AF1820"/>
      <c r="AG1820"/>
      <c r="AS1820"/>
      <c r="AT1820"/>
      <c r="BP1820"/>
    </row>
    <row r="1821" spans="1:68" s="7" customFormat="1">
      <c r="A1821"/>
      <c r="B1821"/>
      <c r="C1821"/>
      <c r="D1821"/>
      <c r="E1821"/>
      <c r="F1821"/>
      <c r="G1821"/>
      <c r="H1821"/>
      <c r="I1821"/>
      <c r="J1821"/>
      <c r="K1821"/>
      <c r="L1821"/>
      <c r="M1821"/>
      <c r="N1821"/>
      <c r="O1821"/>
      <c r="P1821"/>
      <c r="Q1821"/>
      <c r="R1821"/>
      <c r="S1821"/>
      <c r="T1821"/>
      <c r="U1821"/>
      <c r="V1821"/>
      <c r="W1821"/>
      <c r="X1821"/>
      <c r="Y1821"/>
      <c r="Z1821"/>
      <c r="AA1821"/>
      <c r="AB1821"/>
      <c r="AC1821"/>
      <c r="AD1821"/>
      <c r="AE1821"/>
      <c r="AF1821"/>
      <c r="AG1821"/>
      <c r="AS1821"/>
      <c r="AT1821"/>
      <c r="BP1821"/>
    </row>
    <row r="1822" spans="1:68" s="7" customFormat="1">
      <c r="A1822"/>
      <c r="B1822"/>
      <c r="C1822"/>
      <c r="D1822"/>
      <c r="E1822"/>
      <c r="F1822"/>
      <c r="G1822"/>
      <c r="H1822"/>
      <c r="I1822"/>
      <c r="J1822"/>
      <c r="K1822"/>
      <c r="L1822"/>
      <c r="M1822"/>
      <c r="N1822"/>
      <c r="O1822"/>
      <c r="P1822"/>
      <c r="Q1822"/>
      <c r="R1822"/>
      <c r="S1822"/>
      <c r="T1822"/>
      <c r="U1822"/>
      <c r="V1822"/>
      <c r="W1822"/>
      <c r="X1822"/>
      <c r="Y1822"/>
      <c r="Z1822"/>
      <c r="AA1822"/>
      <c r="AB1822"/>
      <c r="AC1822"/>
      <c r="AD1822"/>
      <c r="AE1822"/>
      <c r="AF1822"/>
      <c r="AG1822"/>
      <c r="AS1822"/>
      <c r="AT1822"/>
      <c r="BP1822"/>
    </row>
    <row r="1823" spans="1:68" s="7" customFormat="1">
      <c r="A1823"/>
      <c r="B1823"/>
      <c r="C1823"/>
      <c r="D1823"/>
      <c r="E1823"/>
      <c r="F1823"/>
      <c r="G1823"/>
      <c r="H1823"/>
      <c r="I1823"/>
      <c r="J1823"/>
      <c r="K1823"/>
      <c r="L1823"/>
      <c r="M1823"/>
      <c r="N1823"/>
      <c r="O1823"/>
      <c r="P1823"/>
      <c r="Q1823"/>
      <c r="R1823"/>
      <c r="S1823"/>
      <c r="T1823"/>
      <c r="U1823"/>
      <c r="V1823"/>
      <c r="W1823"/>
      <c r="X1823"/>
      <c r="Y1823"/>
      <c r="Z1823"/>
      <c r="AA1823"/>
      <c r="AB1823"/>
      <c r="AC1823"/>
      <c r="AD1823"/>
      <c r="AE1823"/>
      <c r="AF1823"/>
      <c r="AG1823"/>
      <c r="AS1823"/>
      <c r="AT1823"/>
      <c r="BP1823"/>
    </row>
    <row r="1824" spans="1:68" s="7" customFormat="1">
      <c r="A1824"/>
      <c r="B1824"/>
      <c r="C1824"/>
      <c r="D1824"/>
      <c r="E1824"/>
      <c r="F1824"/>
      <c r="G1824"/>
      <c r="H1824"/>
      <c r="I1824"/>
      <c r="J1824"/>
      <c r="K1824"/>
      <c r="L1824"/>
      <c r="M1824"/>
      <c r="N1824"/>
      <c r="O1824"/>
      <c r="P1824"/>
      <c r="Q1824"/>
      <c r="R1824"/>
      <c r="S1824"/>
      <c r="T1824"/>
      <c r="U1824"/>
      <c r="V1824"/>
      <c r="W1824"/>
      <c r="X1824"/>
      <c r="Y1824"/>
      <c r="Z1824"/>
      <c r="AA1824"/>
      <c r="AB1824"/>
      <c r="AC1824"/>
      <c r="AD1824"/>
      <c r="AE1824"/>
      <c r="AF1824"/>
      <c r="AG1824"/>
      <c r="AS1824"/>
      <c r="AT1824"/>
      <c r="BP1824"/>
    </row>
    <row r="1825" spans="1:68" s="7" customFormat="1">
      <c r="A1825"/>
      <c r="B1825"/>
      <c r="C1825"/>
      <c r="D1825"/>
      <c r="E1825"/>
      <c r="F1825"/>
      <c r="G1825"/>
      <c r="H1825"/>
      <c r="I1825"/>
      <c r="J1825"/>
      <c r="K1825"/>
      <c r="L1825"/>
      <c r="M1825"/>
      <c r="N1825"/>
      <c r="O1825"/>
      <c r="P1825"/>
      <c r="Q1825"/>
      <c r="R1825"/>
      <c r="S1825"/>
      <c r="T1825"/>
      <c r="U1825"/>
      <c r="V1825"/>
      <c r="W1825"/>
      <c r="X1825"/>
      <c r="Y1825"/>
      <c r="Z1825"/>
      <c r="AA1825"/>
      <c r="AB1825"/>
      <c r="AC1825"/>
      <c r="AD1825"/>
      <c r="AE1825"/>
      <c r="AF1825"/>
      <c r="AG1825"/>
      <c r="AS1825"/>
      <c r="AT1825"/>
      <c r="BP1825"/>
    </row>
    <row r="1826" spans="1:68" s="7" customFormat="1">
      <c r="A1826"/>
      <c r="B1826"/>
      <c r="C1826"/>
      <c r="D1826"/>
      <c r="E1826"/>
      <c r="F1826"/>
      <c r="G1826"/>
      <c r="H1826"/>
      <c r="I1826"/>
      <c r="J1826"/>
      <c r="K1826"/>
      <c r="L1826"/>
      <c r="M1826"/>
      <c r="N1826"/>
      <c r="O1826"/>
      <c r="P1826"/>
      <c r="Q1826"/>
      <c r="R1826"/>
      <c r="S1826"/>
      <c r="T1826"/>
      <c r="U1826"/>
      <c r="V1826"/>
      <c r="W1826"/>
      <c r="X1826"/>
      <c r="Y1826"/>
      <c r="Z1826"/>
      <c r="AA1826"/>
      <c r="AB1826"/>
      <c r="AC1826"/>
      <c r="AD1826"/>
      <c r="AE1826"/>
      <c r="AF1826"/>
      <c r="AG1826"/>
      <c r="AS1826"/>
      <c r="AT1826"/>
      <c r="BP1826"/>
    </row>
    <row r="1827" spans="1:68" s="7" customFormat="1">
      <c r="A1827"/>
      <c r="B1827"/>
      <c r="C1827"/>
      <c r="D1827"/>
      <c r="E1827"/>
      <c r="F1827"/>
      <c r="G1827"/>
      <c r="H1827"/>
      <c r="I1827"/>
      <c r="J1827"/>
      <c r="K1827"/>
      <c r="L1827"/>
      <c r="M1827"/>
      <c r="N1827"/>
      <c r="O1827"/>
      <c r="P1827"/>
      <c r="Q1827"/>
      <c r="R1827"/>
      <c r="S1827"/>
      <c r="T1827"/>
      <c r="U1827"/>
      <c r="V1827"/>
      <c r="W1827"/>
      <c r="X1827"/>
      <c r="Y1827"/>
      <c r="Z1827"/>
      <c r="AA1827"/>
      <c r="AB1827"/>
      <c r="AC1827"/>
      <c r="AD1827"/>
      <c r="AE1827"/>
      <c r="AF1827"/>
      <c r="AG1827"/>
      <c r="AS1827"/>
      <c r="AT1827"/>
      <c r="BP1827"/>
    </row>
    <row r="1828" spans="1:68" s="7" customFormat="1">
      <c r="A1828"/>
      <c r="B1828"/>
      <c r="C1828"/>
      <c r="D1828"/>
      <c r="E1828"/>
      <c r="F1828"/>
      <c r="G1828"/>
      <c r="H1828"/>
      <c r="I1828"/>
      <c r="J1828"/>
      <c r="K1828"/>
      <c r="L1828"/>
      <c r="M1828"/>
      <c r="N1828"/>
      <c r="O1828"/>
      <c r="P1828"/>
      <c r="Q1828"/>
      <c r="R1828"/>
      <c r="S1828"/>
      <c r="T1828"/>
      <c r="U1828"/>
      <c r="V1828"/>
      <c r="W1828"/>
      <c r="X1828"/>
      <c r="Y1828"/>
      <c r="Z1828"/>
      <c r="AA1828"/>
      <c r="AB1828"/>
      <c r="AC1828"/>
      <c r="AD1828"/>
      <c r="AE1828"/>
      <c r="AF1828"/>
      <c r="AG1828"/>
      <c r="AS1828"/>
      <c r="AT1828"/>
      <c r="BP1828"/>
    </row>
    <row r="1829" spans="1:68" s="7" customFormat="1">
      <c r="A1829"/>
      <c r="B1829"/>
      <c r="C1829"/>
      <c r="D1829"/>
      <c r="E1829"/>
      <c r="F1829"/>
      <c r="G1829"/>
      <c r="H1829"/>
      <c r="I1829"/>
      <c r="J1829"/>
      <c r="K1829"/>
      <c r="L1829"/>
      <c r="M1829"/>
      <c r="N1829"/>
      <c r="O1829"/>
      <c r="P1829"/>
      <c r="Q1829"/>
      <c r="R1829"/>
      <c r="S1829"/>
      <c r="T1829"/>
      <c r="U1829"/>
      <c r="V1829"/>
      <c r="W1829"/>
      <c r="X1829"/>
      <c r="Y1829"/>
      <c r="Z1829"/>
      <c r="AA1829"/>
      <c r="AB1829"/>
      <c r="AC1829"/>
      <c r="AD1829"/>
      <c r="AE1829"/>
      <c r="AF1829"/>
      <c r="AG1829"/>
      <c r="AS1829"/>
      <c r="AT1829"/>
      <c r="BP1829"/>
    </row>
    <row r="1830" spans="1:68" s="7" customFormat="1">
      <c r="A1830"/>
      <c r="B1830"/>
      <c r="C1830"/>
      <c r="D1830"/>
      <c r="E1830"/>
      <c r="F1830"/>
      <c r="G1830"/>
      <c r="H1830"/>
      <c r="I1830"/>
      <c r="J1830"/>
      <c r="K1830"/>
      <c r="L1830"/>
      <c r="M1830"/>
      <c r="N1830"/>
      <c r="O1830"/>
      <c r="P1830"/>
      <c r="Q1830"/>
      <c r="R1830"/>
      <c r="S1830"/>
      <c r="T1830"/>
      <c r="U1830"/>
      <c r="V1830"/>
      <c r="W1830"/>
      <c r="X1830"/>
      <c r="Y1830"/>
      <c r="Z1830"/>
      <c r="AA1830"/>
      <c r="AB1830"/>
      <c r="AC1830"/>
      <c r="AD1830"/>
      <c r="AE1830"/>
      <c r="AF1830"/>
      <c r="AG1830"/>
      <c r="AS1830"/>
      <c r="AT1830"/>
      <c r="BP1830"/>
    </row>
    <row r="1831" spans="1:68" s="7" customFormat="1">
      <c r="A1831"/>
      <c r="B1831"/>
      <c r="C1831"/>
      <c r="D1831"/>
      <c r="E1831"/>
      <c r="F1831"/>
      <c r="G1831"/>
      <c r="H1831"/>
      <c r="I1831"/>
      <c r="J1831"/>
      <c r="K1831"/>
      <c r="L1831"/>
      <c r="M1831"/>
      <c r="N1831"/>
      <c r="O1831"/>
      <c r="P1831"/>
      <c r="Q1831"/>
      <c r="R1831"/>
      <c r="S1831"/>
      <c r="T1831"/>
      <c r="U1831"/>
      <c r="V1831"/>
      <c r="W1831"/>
      <c r="X1831"/>
      <c r="Y1831"/>
      <c r="Z1831"/>
      <c r="AA1831"/>
      <c r="AB1831"/>
      <c r="AC1831"/>
      <c r="AD1831"/>
      <c r="AE1831"/>
      <c r="AF1831"/>
      <c r="AG1831"/>
      <c r="AS1831"/>
      <c r="AT1831"/>
      <c r="BP1831"/>
    </row>
    <row r="1832" spans="1:68" s="7" customFormat="1">
      <c r="A1832"/>
      <c r="B1832"/>
      <c r="C1832"/>
      <c r="D1832"/>
      <c r="E1832"/>
      <c r="F1832"/>
      <c r="G1832"/>
      <c r="H1832"/>
      <c r="I1832"/>
      <c r="J1832"/>
      <c r="K1832"/>
      <c r="L1832"/>
      <c r="M1832"/>
      <c r="N1832"/>
      <c r="O1832"/>
      <c r="P1832"/>
      <c r="Q1832"/>
      <c r="R1832"/>
      <c r="S1832"/>
      <c r="T1832"/>
      <c r="U1832"/>
      <c r="V1832"/>
      <c r="W1832"/>
      <c r="X1832"/>
      <c r="Y1832"/>
      <c r="Z1832"/>
      <c r="AA1832"/>
      <c r="AB1832"/>
      <c r="AC1832"/>
      <c r="AD1832"/>
      <c r="AE1832"/>
      <c r="AF1832"/>
      <c r="AG1832"/>
      <c r="AS1832"/>
      <c r="AT1832"/>
      <c r="BP1832"/>
    </row>
    <row r="1833" spans="1:68" s="7" customFormat="1">
      <c r="A1833"/>
      <c r="B1833"/>
      <c r="C1833"/>
      <c r="D1833"/>
      <c r="E1833"/>
      <c r="F1833"/>
      <c r="G1833"/>
      <c r="H1833"/>
      <c r="I1833"/>
      <c r="J1833"/>
      <c r="K1833"/>
      <c r="L1833"/>
      <c r="M1833"/>
      <c r="N1833"/>
      <c r="O1833"/>
      <c r="P1833"/>
      <c r="Q1833"/>
      <c r="R1833"/>
      <c r="S1833"/>
      <c r="T1833"/>
      <c r="U1833"/>
      <c r="V1833"/>
      <c r="W1833"/>
      <c r="X1833"/>
      <c r="Y1833"/>
      <c r="Z1833"/>
      <c r="AA1833"/>
      <c r="AB1833"/>
      <c r="AC1833"/>
      <c r="AD1833"/>
      <c r="AE1833"/>
      <c r="AF1833"/>
      <c r="AG1833"/>
      <c r="AS1833"/>
      <c r="AT1833"/>
      <c r="BP1833"/>
    </row>
    <row r="1834" spans="1:68" s="7" customFormat="1">
      <c r="A1834"/>
      <c r="B1834"/>
      <c r="C1834"/>
      <c r="D1834"/>
      <c r="E1834"/>
      <c r="F1834"/>
      <c r="G1834"/>
      <c r="H1834"/>
      <c r="I1834"/>
      <c r="J1834"/>
      <c r="K1834"/>
      <c r="L1834"/>
      <c r="M1834"/>
      <c r="N1834"/>
      <c r="O1834"/>
      <c r="P1834"/>
      <c r="Q1834"/>
      <c r="R1834"/>
      <c r="S1834"/>
      <c r="T1834"/>
      <c r="U1834"/>
      <c r="V1834"/>
      <c r="W1834"/>
      <c r="X1834"/>
      <c r="Y1834"/>
      <c r="Z1834"/>
      <c r="AA1834"/>
      <c r="AB1834"/>
      <c r="AC1834"/>
      <c r="AD1834"/>
      <c r="AE1834"/>
      <c r="AF1834"/>
      <c r="AG1834"/>
      <c r="AS1834"/>
      <c r="AT1834"/>
      <c r="BP1834"/>
    </row>
    <row r="1835" spans="1:68" s="7" customFormat="1">
      <c r="A1835"/>
      <c r="B1835"/>
      <c r="C1835"/>
      <c r="D1835"/>
      <c r="E1835"/>
      <c r="F1835"/>
      <c r="G1835"/>
      <c r="H1835"/>
      <c r="I1835"/>
      <c r="J1835"/>
      <c r="K1835"/>
      <c r="L1835"/>
      <c r="M1835"/>
      <c r="N1835"/>
      <c r="O1835"/>
      <c r="P1835"/>
      <c r="Q1835"/>
      <c r="R1835"/>
      <c r="S1835"/>
      <c r="T1835"/>
      <c r="U1835"/>
      <c r="V1835"/>
      <c r="W1835"/>
      <c r="X1835"/>
      <c r="Y1835"/>
      <c r="Z1835"/>
      <c r="AA1835"/>
      <c r="AB1835"/>
      <c r="AC1835"/>
      <c r="AD1835"/>
      <c r="AE1835"/>
      <c r="AF1835"/>
      <c r="AG1835"/>
      <c r="AS1835"/>
      <c r="AT1835"/>
      <c r="BP1835"/>
    </row>
    <row r="1836" spans="1:68" s="7" customFormat="1">
      <c r="A1836"/>
      <c r="B1836"/>
      <c r="C1836"/>
      <c r="D1836"/>
      <c r="E1836"/>
      <c r="F1836"/>
      <c r="G1836"/>
      <c r="H1836"/>
      <c r="I1836"/>
      <c r="J1836"/>
      <c r="K1836"/>
      <c r="L1836"/>
      <c r="M1836"/>
      <c r="N1836"/>
      <c r="O1836"/>
      <c r="P1836"/>
      <c r="Q1836"/>
      <c r="R1836"/>
      <c r="S1836"/>
      <c r="T1836"/>
      <c r="U1836"/>
      <c r="V1836"/>
      <c r="W1836"/>
      <c r="X1836"/>
      <c r="Y1836"/>
      <c r="Z1836"/>
      <c r="AA1836"/>
      <c r="AB1836"/>
      <c r="AC1836"/>
      <c r="AD1836"/>
      <c r="AE1836"/>
      <c r="AF1836"/>
      <c r="AG1836"/>
      <c r="AS1836"/>
      <c r="AT1836"/>
      <c r="BP1836"/>
    </row>
    <row r="1837" spans="1:68" s="7" customFormat="1">
      <c r="A1837"/>
      <c r="B1837"/>
      <c r="C1837"/>
      <c r="D1837"/>
      <c r="E1837"/>
      <c r="F1837"/>
      <c r="G1837"/>
      <c r="H1837"/>
      <c r="I1837"/>
      <c r="J1837"/>
      <c r="K1837"/>
      <c r="L1837"/>
      <c r="M1837"/>
      <c r="N1837"/>
      <c r="O1837"/>
      <c r="P1837"/>
      <c r="Q1837"/>
      <c r="R1837"/>
      <c r="S1837"/>
      <c r="T1837"/>
      <c r="U1837"/>
      <c r="V1837"/>
      <c r="W1837"/>
      <c r="X1837"/>
      <c r="Y1837"/>
      <c r="Z1837"/>
      <c r="AA1837"/>
      <c r="AB1837"/>
      <c r="AC1837"/>
      <c r="AD1837"/>
      <c r="AE1837"/>
      <c r="AF1837"/>
      <c r="AG1837"/>
      <c r="AS1837"/>
      <c r="AT1837"/>
      <c r="BP1837"/>
    </row>
    <row r="1838" spans="1:68" s="7" customFormat="1">
      <c r="A1838"/>
      <c r="B1838"/>
      <c r="C1838"/>
      <c r="D1838"/>
      <c r="E1838"/>
      <c r="F1838"/>
      <c r="G1838"/>
      <c r="H1838"/>
      <c r="I1838"/>
      <c r="J1838"/>
      <c r="K1838"/>
      <c r="L1838"/>
      <c r="M1838"/>
      <c r="N1838"/>
      <c r="O1838"/>
      <c r="P1838"/>
      <c r="Q1838"/>
      <c r="R1838"/>
      <c r="S1838"/>
      <c r="T1838"/>
      <c r="U1838"/>
      <c r="V1838"/>
      <c r="W1838"/>
      <c r="X1838"/>
      <c r="Y1838"/>
      <c r="Z1838"/>
      <c r="AA1838"/>
      <c r="AB1838"/>
      <c r="AC1838"/>
      <c r="AD1838"/>
      <c r="AE1838"/>
      <c r="AF1838"/>
      <c r="AG1838"/>
      <c r="AS1838"/>
      <c r="AT1838"/>
      <c r="BP1838"/>
    </row>
    <row r="1839" spans="1:68" s="7" customFormat="1">
      <c r="A1839"/>
      <c r="B1839"/>
      <c r="C1839"/>
      <c r="D1839"/>
      <c r="E1839"/>
      <c r="F1839"/>
      <c r="G1839"/>
      <c r="H1839"/>
      <c r="I1839"/>
      <c r="J1839"/>
      <c r="K1839"/>
      <c r="L1839"/>
      <c r="M1839"/>
      <c r="N1839"/>
      <c r="O1839"/>
      <c r="P1839"/>
      <c r="Q1839"/>
      <c r="R1839"/>
      <c r="S1839"/>
      <c r="T1839"/>
      <c r="U1839"/>
      <c r="V1839"/>
      <c r="W1839"/>
      <c r="X1839"/>
      <c r="Y1839"/>
      <c r="Z1839"/>
      <c r="AA1839"/>
      <c r="AB1839"/>
      <c r="AC1839"/>
      <c r="AD1839"/>
      <c r="AE1839"/>
      <c r="AF1839"/>
      <c r="AG1839"/>
      <c r="AS1839"/>
      <c r="AT1839"/>
      <c r="BP1839"/>
    </row>
    <row r="1840" spans="1:68" s="7" customFormat="1">
      <c r="A1840"/>
      <c r="B1840"/>
      <c r="C1840"/>
      <c r="D1840"/>
      <c r="E1840"/>
      <c r="F1840"/>
      <c r="G1840"/>
      <c r="H1840"/>
      <c r="I1840"/>
      <c r="J1840"/>
      <c r="K1840"/>
      <c r="L1840"/>
      <c r="M1840"/>
      <c r="N1840"/>
      <c r="O1840"/>
      <c r="P1840"/>
      <c r="Q1840"/>
      <c r="R1840"/>
      <c r="S1840"/>
      <c r="T1840"/>
      <c r="U1840"/>
      <c r="V1840"/>
      <c r="W1840"/>
      <c r="X1840"/>
      <c r="Y1840"/>
      <c r="Z1840"/>
      <c r="AA1840"/>
      <c r="AB1840"/>
      <c r="AC1840"/>
      <c r="AD1840"/>
      <c r="AE1840"/>
      <c r="AF1840"/>
      <c r="AG1840"/>
      <c r="AS1840"/>
      <c r="AT1840"/>
      <c r="BP1840"/>
    </row>
    <row r="1841" spans="1:68" s="7" customFormat="1">
      <c r="A1841"/>
      <c r="B1841"/>
      <c r="C1841"/>
      <c r="D1841"/>
      <c r="E1841"/>
      <c r="F1841"/>
      <c r="G1841"/>
      <c r="H1841"/>
      <c r="I1841"/>
      <c r="J1841"/>
      <c r="K1841"/>
      <c r="L1841"/>
      <c r="M1841"/>
      <c r="N1841"/>
      <c r="O1841"/>
      <c r="P1841"/>
      <c r="Q1841"/>
      <c r="R1841"/>
      <c r="S1841"/>
      <c r="T1841"/>
      <c r="U1841"/>
      <c r="V1841"/>
      <c r="W1841"/>
      <c r="X1841"/>
      <c r="Y1841"/>
      <c r="Z1841"/>
      <c r="AA1841"/>
      <c r="AB1841"/>
      <c r="AC1841"/>
      <c r="AD1841"/>
      <c r="AE1841"/>
      <c r="AF1841"/>
      <c r="AG1841"/>
      <c r="AS1841"/>
      <c r="AT1841"/>
      <c r="BP1841"/>
    </row>
    <row r="1842" spans="1:68" s="7" customFormat="1">
      <c r="A1842"/>
      <c r="B1842"/>
      <c r="C1842"/>
      <c r="D1842"/>
      <c r="E1842"/>
      <c r="F1842"/>
      <c r="G1842"/>
      <c r="H1842"/>
      <c r="I1842"/>
      <c r="J1842"/>
      <c r="K1842"/>
      <c r="L1842"/>
      <c r="M1842"/>
      <c r="N1842"/>
      <c r="O1842"/>
      <c r="P1842"/>
      <c r="Q1842"/>
      <c r="R1842"/>
      <c r="S1842"/>
      <c r="T1842"/>
      <c r="U1842"/>
      <c r="V1842"/>
      <c r="W1842"/>
      <c r="X1842"/>
      <c r="Y1842"/>
      <c r="Z1842"/>
      <c r="AA1842"/>
      <c r="AB1842"/>
      <c r="AC1842"/>
      <c r="AD1842"/>
      <c r="AE1842"/>
      <c r="AF1842"/>
      <c r="AG1842"/>
      <c r="AS1842"/>
      <c r="AT1842"/>
      <c r="BP1842"/>
    </row>
    <row r="1843" spans="1:68" s="7" customFormat="1">
      <c r="A1843"/>
      <c r="B1843"/>
      <c r="C1843"/>
      <c r="D1843"/>
      <c r="E1843"/>
      <c r="F1843"/>
      <c r="G1843"/>
      <c r="H1843"/>
      <c r="I1843"/>
      <c r="J1843"/>
      <c r="K1843"/>
      <c r="L1843"/>
      <c r="M1843"/>
      <c r="N1843"/>
      <c r="O1843"/>
      <c r="P1843"/>
      <c r="Q1843"/>
      <c r="R1843"/>
      <c r="S1843"/>
      <c r="T1843"/>
      <c r="U1843"/>
      <c r="V1843"/>
      <c r="W1843"/>
      <c r="X1843"/>
      <c r="Y1843"/>
      <c r="Z1843"/>
      <c r="AA1843"/>
      <c r="AB1843"/>
      <c r="AC1843"/>
      <c r="AD1843"/>
      <c r="AE1843"/>
      <c r="AF1843"/>
      <c r="AG1843"/>
      <c r="AS1843"/>
      <c r="AT1843"/>
      <c r="BP1843"/>
    </row>
    <row r="1844" spans="1:68" s="7" customFormat="1">
      <c r="A1844"/>
      <c r="B1844"/>
      <c r="C1844"/>
      <c r="D1844"/>
      <c r="E1844"/>
      <c r="F1844"/>
      <c r="G1844"/>
      <c r="H1844"/>
      <c r="I1844"/>
      <c r="J1844"/>
      <c r="K1844"/>
      <c r="L1844"/>
      <c r="M1844"/>
      <c r="N1844"/>
      <c r="O1844"/>
      <c r="P1844"/>
      <c r="Q1844"/>
      <c r="R1844"/>
      <c r="S1844"/>
      <c r="T1844"/>
      <c r="U1844"/>
      <c r="V1844"/>
      <c r="W1844"/>
      <c r="X1844"/>
      <c r="Y1844"/>
      <c r="Z1844"/>
      <c r="AA1844"/>
      <c r="AB1844"/>
      <c r="AC1844"/>
      <c r="AD1844"/>
      <c r="AE1844"/>
      <c r="AF1844"/>
      <c r="AG1844"/>
      <c r="AS1844"/>
      <c r="AT1844"/>
      <c r="BP1844"/>
    </row>
    <row r="1845" spans="1:68" s="7" customFormat="1">
      <c r="A1845"/>
      <c r="B1845"/>
      <c r="C1845"/>
      <c r="D1845"/>
      <c r="E1845"/>
      <c r="F1845"/>
      <c r="G1845"/>
      <c r="H1845"/>
      <c r="I1845"/>
      <c r="J1845"/>
      <c r="K1845"/>
      <c r="L1845"/>
      <c r="M1845"/>
      <c r="N1845"/>
      <c r="O1845"/>
      <c r="P1845"/>
      <c r="Q1845"/>
      <c r="R1845"/>
      <c r="S1845"/>
      <c r="T1845"/>
      <c r="U1845"/>
      <c r="V1845"/>
      <c r="W1845"/>
      <c r="X1845"/>
      <c r="Y1845"/>
      <c r="Z1845"/>
      <c r="AA1845"/>
      <c r="AB1845"/>
      <c r="AC1845"/>
      <c r="AD1845"/>
      <c r="AE1845"/>
      <c r="AF1845"/>
      <c r="AG1845"/>
      <c r="AS1845"/>
      <c r="AT1845"/>
      <c r="BP1845"/>
    </row>
    <row r="1846" spans="1:68" s="7" customFormat="1">
      <c r="A1846"/>
      <c r="B1846"/>
      <c r="C1846"/>
      <c r="D1846"/>
      <c r="E1846"/>
      <c r="F1846"/>
      <c r="G1846"/>
      <c r="H1846"/>
      <c r="I1846"/>
      <c r="J1846"/>
      <c r="K1846"/>
      <c r="L1846"/>
      <c r="M1846"/>
      <c r="N1846"/>
      <c r="O1846"/>
      <c r="P1846"/>
      <c r="Q1846"/>
      <c r="R1846"/>
      <c r="S1846"/>
      <c r="T1846"/>
      <c r="U1846"/>
      <c r="V1846"/>
      <c r="W1846"/>
      <c r="X1846"/>
      <c r="Y1846"/>
      <c r="Z1846"/>
      <c r="AA1846"/>
      <c r="AB1846"/>
      <c r="AC1846"/>
      <c r="AD1846"/>
      <c r="AE1846"/>
      <c r="AF1846"/>
      <c r="AG1846"/>
      <c r="AS1846"/>
      <c r="AT1846"/>
      <c r="BP1846"/>
    </row>
    <row r="1847" spans="1:68" s="7" customFormat="1">
      <c r="A1847"/>
      <c r="B1847"/>
      <c r="C1847"/>
      <c r="D1847"/>
      <c r="E1847"/>
      <c r="F1847"/>
      <c r="G1847"/>
      <c r="H1847"/>
      <c r="I1847"/>
      <c r="J1847"/>
      <c r="K1847"/>
      <c r="L1847"/>
      <c r="M1847"/>
      <c r="N1847"/>
      <c r="O1847"/>
      <c r="P1847"/>
      <c r="Q1847"/>
      <c r="R1847"/>
      <c r="S1847"/>
      <c r="T1847"/>
      <c r="U1847"/>
      <c r="V1847"/>
      <c r="W1847"/>
      <c r="X1847"/>
      <c r="Y1847"/>
      <c r="Z1847"/>
      <c r="AA1847"/>
      <c r="AB1847"/>
      <c r="AC1847"/>
      <c r="AD1847"/>
      <c r="AE1847"/>
      <c r="AF1847"/>
      <c r="AG1847"/>
      <c r="AS1847"/>
      <c r="AT1847"/>
      <c r="BP1847"/>
    </row>
    <row r="1848" spans="1:68" s="7" customFormat="1">
      <c r="A1848"/>
      <c r="B1848"/>
      <c r="C1848"/>
      <c r="D1848"/>
      <c r="E1848"/>
      <c r="F1848"/>
      <c r="G1848"/>
      <c r="H1848"/>
      <c r="I1848"/>
      <c r="J1848"/>
      <c r="K1848"/>
      <c r="L1848"/>
      <c r="M1848"/>
      <c r="N1848"/>
      <c r="O1848"/>
      <c r="P1848"/>
      <c r="Q1848"/>
      <c r="R1848"/>
      <c r="S1848"/>
      <c r="T1848"/>
      <c r="U1848"/>
      <c r="V1848"/>
      <c r="W1848"/>
      <c r="X1848"/>
      <c r="Y1848"/>
      <c r="Z1848"/>
      <c r="AA1848"/>
      <c r="AB1848"/>
      <c r="AC1848"/>
      <c r="AD1848"/>
      <c r="AE1848"/>
      <c r="AF1848"/>
      <c r="AG1848"/>
      <c r="AS1848"/>
      <c r="AT1848"/>
      <c r="BP1848"/>
    </row>
    <row r="1849" spans="1:68" s="7" customFormat="1">
      <c r="A1849"/>
      <c r="B1849"/>
      <c r="C1849"/>
      <c r="D1849"/>
      <c r="E1849"/>
      <c r="F1849"/>
      <c r="G1849"/>
      <c r="H1849"/>
      <c r="I1849"/>
      <c r="J1849"/>
      <c r="K1849"/>
      <c r="L1849"/>
      <c r="M1849"/>
      <c r="N1849"/>
      <c r="O1849"/>
      <c r="P1849"/>
      <c r="Q1849"/>
      <c r="R1849"/>
      <c r="S1849"/>
      <c r="T1849"/>
      <c r="U1849"/>
      <c r="V1849"/>
      <c r="W1849"/>
      <c r="X1849"/>
      <c r="Y1849"/>
      <c r="Z1849"/>
      <c r="AA1849"/>
      <c r="AB1849"/>
      <c r="AC1849"/>
      <c r="AD1849"/>
      <c r="AE1849"/>
      <c r="AF1849"/>
      <c r="AG1849"/>
      <c r="AS1849"/>
      <c r="AT1849"/>
      <c r="BP1849"/>
    </row>
    <row r="1850" spans="1:68" s="7" customFormat="1">
      <c r="A1850"/>
      <c r="B1850"/>
      <c r="C1850"/>
      <c r="D1850"/>
      <c r="E1850"/>
      <c r="F1850"/>
      <c r="G1850"/>
      <c r="H1850"/>
      <c r="I1850"/>
      <c r="J1850"/>
      <c r="K1850"/>
      <c r="L1850"/>
      <c r="M1850"/>
      <c r="N1850"/>
      <c r="O1850"/>
      <c r="P1850"/>
      <c r="Q1850"/>
      <c r="R1850"/>
      <c r="S1850"/>
      <c r="T1850"/>
      <c r="U1850"/>
      <c r="V1850"/>
      <c r="W1850"/>
      <c r="X1850"/>
      <c r="Y1850"/>
      <c r="Z1850"/>
      <c r="AA1850"/>
      <c r="AB1850"/>
      <c r="AC1850"/>
      <c r="AD1850"/>
      <c r="AE1850"/>
      <c r="AF1850"/>
      <c r="AG1850"/>
      <c r="AS1850"/>
      <c r="AT1850"/>
      <c r="BP1850"/>
    </row>
    <row r="1851" spans="1:68" s="7" customFormat="1">
      <c r="A1851"/>
      <c r="B1851"/>
      <c r="C1851"/>
      <c r="D1851"/>
      <c r="E1851"/>
      <c r="F1851"/>
      <c r="G1851"/>
      <c r="H1851"/>
      <c r="I1851"/>
      <c r="J1851"/>
      <c r="K1851"/>
      <c r="L1851"/>
      <c r="M1851"/>
      <c r="N1851"/>
      <c r="O1851"/>
      <c r="P1851"/>
      <c r="Q1851"/>
      <c r="R1851"/>
      <c r="S1851"/>
      <c r="T1851"/>
      <c r="U1851"/>
      <c r="V1851"/>
      <c r="W1851"/>
      <c r="X1851"/>
      <c r="Y1851"/>
      <c r="Z1851"/>
      <c r="AA1851"/>
      <c r="AB1851"/>
      <c r="AC1851"/>
      <c r="AD1851"/>
      <c r="AE1851"/>
      <c r="AF1851"/>
      <c r="AG1851"/>
      <c r="AS1851"/>
      <c r="AT1851"/>
      <c r="BP1851"/>
    </row>
    <row r="1852" spans="1:68" s="7" customFormat="1">
      <c r="A1852"/>
      <c r="B1852"/>
      <c r="C1852"/>
      <c r="D1852"/>
      <c r="E1852"/>
      <c r="F1852"/>
      <c r="G1852"/>
      <c r="H1852"/>
      <c r="I1852"/>
      <c r="J1852"/>
      <c r="K1852"/>
      <c r="L1852"/>
      <c r="M1852"/>
      <c r="N1852"/>
      <c r="O1852"/>
      <c r="P1852"/>
      <c r="Q1852"/>
      <c r="R1852"/>
      <c r="S1852"/>
      <c r="T1852"/>
      <c r="U1852"/>
      <c r="V1852"/>
      <c r="W1852"/>
      <c r="X1852"/>
      <c r="Y1852"/>
      <c r="Z1852"/>
      <c r="AA1852"/>
      <c r="AB1852"/>
      <c r="AC1852"/>
      <c r="AD1852"/>
      <c r="AE1852"/>
      <c r="AF1852"/>
      <c r="AG1852"/>
      <c r="AS1852"/>
      <c r="AT1852"/>
      <c r="BP1852"/>
    </row>
    <row r="1853" spans="1:68" s="7" customFormat="1">
      <c r="A1853"/>
      <c r="B1853"/>
      <c r="C1853"/>
      <c r="D1853"/>
      <c r="E1853"/>
      <c r="F1853"/>
      <c r="G1853"/>
      <c r="H1853"/>
      <c r="I1853"/>
      <c r="J1853"/>
      <c r="K1853"/>
      <c r="L1853"/>
      <c r="M1853"/>
      <c r="N1853"/>
      <c r="O1853"/>
      <c r="P1853"/>
      <c r="Q1853"/>
      <c r="R1853"/>
      <c r="S1853"/>
      <c r="T1853"/>
      <c r="U1853"/>
      <c r="V1853"/>
      <c r="W1853"/>
      <c r="X1853"/>
      <c r="Y1853"/>
      <c r="Z1853"/>
      <c r="AA1853"/>
      <c r="AB1853"/>
      <c r="AC1853"/>
      <c r="AD1853"/>
      <c r="AE1853"/>
      <c r="AF1853"/>
      <c r="AG1853"/>
      <c r="AS1853"/>
      <c r="AT1853"/>
      <c r="BP1853"/>
    </row>
    <row r="1854" spans="1:68" s="7" customFormat="1">
      <c r="A1854"/>
      <c r="B1854"/>
      <c r="C1854"/>
      <c r="D1854"/>
      <c r="E1854"/>
      <c r="F1854"/>
      <c r="G1854"/>
      <c r="H1854"/>
      <c r="I1854"/>
      <c r="J1854"/>
      <c r="K1854"/>
      <c r="L1854"/>
      <c r="M1854"/>
      <c r="N1854"/>
      <c r="O1854"/>
      <c r="P1854"/>
      <c r="Q1854"/>
      <c r="R1854"/>
      <c r="S1854"/>
      <c r="T1854"/>
      <c r="U1854"/>
      <c r="V1854"/>
      <c r="W1854"/>
      <c r="X1854"/>
      <c r="Y1854"/>
      <c r="Z1854"/>
      <c r="AA1854"/>
      <c r="AB1854"/>
      <c r="AC1854"/>
      <c r="AD1854"/>
      <c r="AE1854"/>
      <c r="AF1854"/>
      <c r="AG1854"/>
      <c r="AS1854"/>
      <c r="AT1854"/>
      <c r="BP1854"/>
    </row>
    <row r="1855" spans="1:68" s="7" customFormat="1">
      <c r="A1855"/>
      <c r="B1855"/>
      <c r="C1855"/>
      <c r="D1855"/>
      <c r="E1855"/>
      <c r="F1855"/>
      <c r="G1855"/>
      <c r="H1855"/>
      <c r="I1855"/>
      <c r="J1855"/>
      <c r="K1855"/>
      <c r="L1855"/>
      <c r="M1855"/>
      <c r="N1855"/>
      <c r="O1855"/>
      <c r="P1855"/>
      <c r="Q1855"/>
      <c r="R1855"/>
      <c r="S1855"/>
      <c r="T1855"/>
      <c r="U1855"/>
      <c r="V1855"/>
      <c r="W1855"/>
      <c r="X1855"/>
      <c r="Y1855"/>
      <c r="Z1855"/>
      <c r="AA1855"/>
      <c r="AB1855"/>
      <c r="AC1855"/>
      <c r="AD1855"/>
      <c r="AE1855"/>
      <c r="AF1855"/>
      <c r="AG1855"/>
      <c r="AS1855"/>
      <c r="AT1855"/>
      <c r="BP1855"/>
    </row>
    <row r="1856" spans="1:68" s="7" customFormat="1">
      <c r="A1856"/>
      <c r="B1856"/>
      <c r="C1856"/>
      <c r="D1856"/>
      <c r="E1856"/>
      <c r="F1856"/>
      <c r="G1856"/>
      <c r="H1856"/>
      <c r="I1856"/>
      <c r="J1856"/>
      <c r="K1856"/>
      <c r="L1856"/>
      <c r="M1856"/>
      <c r="N1856"/>
      <c r="O1856"/>
      <c r="P1856"/>
      <c r="Q1856"/>
      <c r="R1856"/>
      <c r="S1856"/>
      <c r="T1856"/>
      <c r="U1856"/>
      <c r="V1856"/>
      <c r="W1856"/>
      <c r="X1856"/>
      <c r="Y1856"/>
      <c r="Z1856"/>
      <c r="AA1856"/>
      <c r="AB1856"/>
      <c r="AC1856"/>
      <c r="AD1856"/>
      <c r="AE1856"/>
      <c r="AF1856"/>
      <c r="AG1856"/>
      <c r="AS1856"/>
      <c r="AT1856"/>
      <c r="BP1856"/>
    </row>
    <row r="1857" spans="1:68" s="7" customFormat="1">
      <c r="A1857"/>
      <c r="B1857"/>
      <c r="C1857"/>
      <c r="D1857"/>
      <c r="E1857"/>
      <c r="F1857"/>
      <c r="G1857"/>
      <c r="H1857"/>
      <c r="I1857"/>
      <c r="J1857"/>
      <c r="K1857"/>
      <c r="L1857"/>
      <c r="M1857"/>
      <c r="N1857"/>
      <c r="O1857"/>
      <c r="P1857"/>
      <c r="Q1857"/>
      <c r="R1857"/>
      <c r="S1857"/>
      <c r="T1857"/>
      <c r="U1857"/>
      <c r="V1857"/>
      <c r="W1857"/>
      <c r="X1857"/>
      <c r="Y1857"/>
      <c r="Z1857"/>
      <c r="AA1857"/>
      <c r="AB1857"/>
      <c r="AC1857"/>
      <c r="AD1857"/>
      <c r="AE1857"/>
      <c r="AF1857"/>
      <c r="AG1857"/>
      <c r="AS1857"/>
      <c r="AT1857"/>
      <c r="BP1857"/>
    </row>
    <row r="1858" spans="1:68" s="7" customFormat="1">
      <c r="A1858"/>
      <c r="B1858"/>
      <c r="C1858"/>
      <c r="D1858"/>
      <c r="E1858"/>
      <c r="F1858"/>
      <c r="G1858"/>
      <c r="H1858"/>
      <c r="I1858"/>
      <c r="J1858"/>
      <c r="K1858"/>
      <c r="L1858"/>
      <c r="M1858"/>
      <c r="N1858"/>
      <c r="O1858"/>
      <c r="P1858"/>
      <c r="Q1858"/>
      <c r="R1858"/>
      <c r="S1858"/>
      <c r="T1858"/>
      <c r="U1858"/>
      <c r="V1858"/>
      <c r="W1858"/>
      <c r="X1858"/>
      <c r="Y1858"/>
      <c r="Z1858"/>
      <c r="AA1858"/>
      <c r="AB1858"/>
      <c r="AC1858"/>
      <c r="AD1858"/>
      <c r="AE1858"/>
      <c r="AF1858"/>
      <c r="AG1858"/>
      <c r="AS1858"/>
      <c r="AT1858"/>
      <c r="BP1858"/>
    </row>
    <row r="1859" spans="1:68" s="7" customFormat="1">
      <c r="A1859"/>
      <c r="B1859"/>
      <c r="C1859"/>
      <c r="D1859"/>
      <c r="E1859"/>
      <c r="F1859"/>
      <c r="G1859"/>
      <c r="H1859"/>
      <c r="I1859"/>
      <c r="J1859"/>
      <c r="K1859"/>
      <c r="L1859"/>
      <c r="M1859"/>
      <c r="N1859"/>
      <c r="O1859"/>
      <c r="P1859"/>
      <c r="Q1859"/>
      <c r="R1859"/>
      <c r="S1859"/>
      <c r="T1859"/>
      <c r="U1859"/>
      <c r="V1859"/>
      <c r="W1859"/>
      <c r="X1859"/>
      <c r="Y1859"/>
      <c r="Z1859"/>
      <c r="AA1859"/>
      <c r="AB1859"/>
      <c r="AC1859"/>
      <c r="AD1859"/>
      <c r="AE1859"/>
      <c r="AF1859"/>
      <c r="AG1859"/>
      <c r="AS1859"/>
      <c r="AT1859"/>
      <c r="BP1859"/>
    </row>
    <row r="1860" spans="1:68" s="7" customFormat="1">
      <c r="A1860"/>
      <c r="B1860"/>
      <c r="C1860"/>
      <c r="D1860"/>
      <c r="E1860"/>
      <c r="F1860"/>
      <c r="G1860"/>
      <c r="H1860"/>
      <c r="I1860"/>
      <c r="J1860"/>
      <c r="K1860"/>
      <c r="L1860"/>
      <c r="M1860"/>
      <c r="N1860"/>
      <c r="O1860"/>
      <c r="P1860"/>
      <c r="Q1860"/>
      <c r="R1860"/>
      <c r="S1860"/>
      <c r="T1860"/>
      <c r="U1860"/>
      <c r="V1860"/>
      <c r="W1860"/>
      <c r="X1860"/>
      <c r="Y1860"/>
      <c r="Z1860"/>
      <c r="AA1860"/>
      <c r="AB1860"/>
      <c r="AC1860"/>
      <c r="AD1860"/>
      <c r="AE1860"/>
      <c r="AF1860"/>
      <c r="AG1860"/>
      <c r="AS1860"/>
      <c r="AT1860"/>
      <c r="BP1860"/>
    </row>
    <row r="1861" spans="1:68" s="7" customFormat="1">
      <c r="A1861"/>
      <c r="B1861"/>
      <c r="C1861"/>
      <c r="D1861"/>
      <c r="E1861"/>
      <c r="F1861"/>
      <c r="G1861"/>
      <c r="H1861"/>
      <c r="I1861"/>
      <c r="J1861"/>
      <c r="K1861"/>
      <c r="L1861"/>
      <c r="M1861"/>
      <c r="N1861"/>
      <c r="O1861"/>
      <c r="P1861"/>
      <c r="Q1861"/>
      <c r="R1861"/>
      <c r="S1861"/>
      <c r="T1861"/>
      <c r="U1861"/>
      <c r="V1861"/>
      <c r="W1861"/>
      <c r="X1861"/>
      <c r="Y1861"/>
      <c r="Z1861"/>
      <c r="AA1861"/>
      <c r="AB1861"/>
      <c r="AC1861"/>
      <c r="AD1861"/>
      <c r="AE1861"/>
      <c r="AF1861"/>
      <c r="AG1861"/>
      <c r="AS1861"/>
      <c r="AT1861"/>
      <c r="BP1861"/>
    </row>
    <row r="1862" spans="1:68" s="7" customFormat="1">
      <c r="A1862"/>
      <c r="B1862"/>
      <c r="C1862"/>
      <c r="D1862"/>
      <c r="E1862"/>
      <c r="F1862"/>
      <c r="G1862"/>
      <c r="H1862"/>
      <c r="I1862"/>
      <c r="J1862"/>
      <c r="K1862"/>
      <c r="L1862"/>
      <c r="M1862"/>
      <c r="N1862"/>
      <c r="O1862"/>
      <c r="P1862"/>
      <c r="Q1862"/>
      <c r="R1862"/>
      <c r="S1862"/>
      <c r="T1862"/>
      <c r="U1862"/>
      <c r="V1862"/>
      <c r="W1862"/>
      <c r="X1862"/>
      <c r="Y1862"/>
      <c r="Z1862"/>
      <c r="AA1862"/>
      <c r="AB1862"/>
      <c r="AC1862"/>
      <c r="AD1862"/>
      <c r="AE1862"/>
      <c r="AF1862"/>
      <c r="AG1862"/>
      <c r="AS1862"/>
      <c r="AT1862"/>
      <c r="BP1862"/>
    </row>
    <row r="1863" spans="1:68" s="7" customFormat="1">
      <c r="A1863"/>
      <c r="B1863"/>
      <c r="C1863"/>
      <c r="D1863"/>
      <c r="E1863"/>
      <c r="F1863"/>
      <c r="G1863"/>
      <c r="H1863"/>
      <c r="I1863"/>
      <c r="J1863"/>
      <c r="K1863"/>
      <c r="L1863"/>
      <c r="M1863"/>
      <c r="N1863"/>
      <c r="O1863"/>
      <c r="P1863"/>
      <c r="Q1863"/>
      <c r="R1863"/>
      <c r="S1863"/>
      <c r="T1863"/>
      <c r="U1863"/>
      <c r="V1863"/>
      <c r="W1863"/>
      <c r="X1863"/>
      <c r="Y1863"/>
      <c r="Z1863"/>
      <c r="AA1863"/>
      <c r="AB1863"/>
      <c r="AC1863"/>
      <c r="AD1863"/>
      <c r="AE1863"/>
      <c r="AF1863"/>
      <c r="AG1863"/>
      <c r="AS1863"/>
      <c r="AT1863"/>
      <c r="BP1863"/>
    </row>
    <row r="1864" spans="1:68" s="7" customFormat="1">
      <c r="A1864"/>
      <c r="B1864"/>
      <c r="C1864"/>
      <c r="D1864"/>
      <c r="E1864"/>
      <c r="F1864"/>
      <c r="G1864"/>
      <c r="H1864"/>
      <c r="I1864"/>
      <c r="J1864"/>
      <c r="K1864"/>
      <c r="L1864"/>
      <c r="M1864"/>
      <c r="N1864"/>
      <c r="O1864"/>
      <c r="P1864"/>
      <c r="Q1864"/>
      <c r="R1864"/>
      <c r="S1864"/>
      <c r="T1864"/>
      <c r="U1864"/>
      <c r="V1864"/>
      <c r="W1864"/>
      <c r="X1864"/>
      <c r="Y1864"/>
      <c r="Z1864"/>
      <c r="AA1864"/>
      <c r="AB1864"/>
      <c r="AC1864"/>
      <c r="AD1864"/>
      <c r="AE1864"/>
      <c r="AF1864"/>
      <c r="AG1864"/>
      <c r="AS1864"/>
      <c r="AT1864"/>
      <c r="BP1864"/>
    </row>
    <row r="1865" spans="1:68" s="7" customFormat="1">
      <c r="A1865"/>
      <c r="B1865"/>
      <c r="C1865"/>
      <c r="D1865"/>
      <c r="E1865"/>
      <c r="F1865"/>
      <c r="G1865"/>
      <c r="H1865"/>
      <c r="I1865"/>
      <c r="J1865"/>
      <c r="K1865"/>
      <c r="L1865"/>
      <c r="M1865"/>
      <c r="N1865"/>
      <c r="O1865"/>
      <c r="P1865"/>
      <c r="Q1865"/>
      <c r="R1865"/>
      <c r="S1865"/>
      <c r="T1865"/>
      <c r="U1865"/>
      <c r="V1865"/>
      <c r="W1865"/>
      <c r="X1865"/>
      <c r="Y1865"/>
      <c r="Z1865"/>
      <c r="AA1865"/>
      <c r="AB1865"/>
      <c r="AC1865"/>
      <c r="AD1865"/>
      <c r="AE1865"/>
      <c r="AF1865"/>
      <c r="AG1865"/>
      <c r="AS1865"/>
      <c r="AT1865"/>
      <c r="BP1865"/>
    </row>
    <row r="1866" spans="1:68" s="7" customFormat="1">
      <c r="A1866"/>
      <c r="B1866"/>
      <c r="C1866"/>
      <c r="D1866"/>
      <c r="E1866"/>
      <c r="F1866"/>
      <c r="G1866"/>
      <c r="H1866"/>
      <c r="I1866"/>
      <c r="J1866"/>
      <c r="K1866"/>
      <c r="L1866"/>
      <c r="M1866"/>
      <c r="N1866"/>
      <c r="O1866"/>
      <c r="P1866"/>
      <c r="Q1866"/>
      <c r="R1866"/>
      <c r="S1866"/>
      <c r="T1866"/>
      <c r="U1866"/>
      <c r="V1866"/>
      <c r="W1866"/>
      <c r="X1866"/>
      <c r="Y1866"/>
      <c r="Z1866"/>
      <c r="AA1866"/>
      <c r="AB1866"/>
      <c r="AC1866"/>
      <c r="AD1866"/>
      <c r="AE1866"/>
      <c r="AF1866"/>
      <c r="AG1866"/>
      <c r="AS1866"/>
      <c r="AT1866"/>
      <c r="BP1866"/>
    </row>
    <row r="1867" spans="1:68" s="7" customFormat="1">
      <c r="A1867"/>
      <c r="B1867"/>
      <c r="C1867"/>
      <c r="D1867"/>
      <c r="E1867"/>
      <c r="F1867"/>
      <c r="G1867"/>
      <c r="H1867"/>
      <c r="I1867"/>
      <c r="J1867"/>
      <c r="K1867"/>
      <c r="L1867"/>
      <c r="M1867"/>
      <c r="N1867"/>
      <c r="O1867"/>
      <c r="P1867"/>
      <c r="Q1867"/>
      <c r="R1867"/>
      <c r="S1867"/>
      <c r="T1867"/>
      <c r="U1867"/>
      <c r="V1867"/>
      <c r="W1867"/>
      <c r="X1867"/>
      <c r="Y1867"/>
      <c r="Z1867"/>
      <c r="AA1867"/>
      <c r="AB1867"/>
      <c r="AC1867"/>
      <c r="AD1867"/>
      <c r="AE1867"/>
      <c r="AF1867"/>
      <c r="AG1867"/>
      <c r="AS1867"/>
      <c r="AT1867"/>
      <c r="BP1867"/>
    </row>
    <row r="1868" spans="1:68" s="7" customFormat="1">
      <c r="A1868"/>
      <c r="B1868"/>
      <c r="C1868"/>
      <c r="D1868"/>
      <c r="E1868"/>
      <c r="F1868"/>
      <c r="G1868"/>
      <c r="H1868"/>
      <c r="I1868"/>
      <c r="J1868"/>
      <c r="K1868"/>
      <c r="L1868"/>
      <c r="M1868"/>
      <c r="N1868"/>
      <c r="O1868"/>
      <c r="P1868"/>
      <c r="Q1868"/>
      <c r="R1868"/>
      <c r="S1868"/>
      <c r="T1868"/>
      <c r="U1868"/>
      <c r="V1868"/>
      <c r="W1868"/>
      <c r="X1868"/>
      <c r="Y1868"/>
      <c r="Z1868"/>
      <c r="AA1868"/>
      <c r="AB1868"/>
      <c r="AC1868"/>
      <c r="AD1868"/>
      <c r="AE1868"/>
      <c r="AF1868"/>
      <c r="AG1868"/>
      <c r="AS1868"/>
      <c r="AT1868"/>
      <c r="BP1868"/>
    </row>
    <row r="1869" spans="1:68" s="7" customFormat="1">
      <c r="A1869"/>
      <c r="B1869"/>
      <c r="C1869"/>
      <c r="D1869"/>
      <c r="E1869"/>
      <c r="F1869"/>
      <c r="G1869"/>
      <c r="H1869"/>
      <c r="I1869"/>
      <c r="J1869"/>
      <c r="K1869"/>
      <c r="L1869"/>
      <c r="M1869"/>
      <c r="N1869"/>
      <c r="O1869"/>
      <c r="P1869"/>
      <c r="Q1869"/>
      <c r="R1869"/>
      <c r="S1869"/>
      <c r="T1869"/>
      <c r="U1869"/>
      <c r="V1869"/>
      <c r="W1869"/>
      <c r="X1869"/>
      <c r="Y1869"/>
      <c r="Z1869"/>
      <c r="AA1869"/>
      <c r="AB1869"/>
      <c r="AC1869"/>
      <c r="AD1869"/>
      <c r="AE1869"/>
      <c r="AF1869"/>
      <c r="AG1869"/>
      <c r="AS1869"/>
      <c r="AT1869"/>
      <c r="BP1869"/>
    </row>
    <row r="1870" spans="1:68" s="7" customFormat="1">
      <c r="A1870"/>
      <c r="B1870"/>
      <c r="C1870"/>
      <c r="D1870"/>
      <c r="E1870"/>
      <c r="F1870"/>
      <c r="G1870"/>
      <c r="H1870"/>
      <c r="I1870"/>
      <c r="J1870"/>
      <c r="K1870"/>
      <c r="L1870"/>
      <c r="M1870"/>
      <c r="N1870"/>
      <c r="O1870"/>
      <c r="P1870"/>
      <c r="Q1870"/>
      <c r="R1870"/>
      <c r="S1870"/>
      <c r="T1870"/>
      <c r="U1870"/>
      <c r="V1870"/>
      <c r="W1870"/>
      <c r="X1870"/>
      <c r="Y1870"/>
      <c r="Z1870"/>
      <c r="AA1870"/>
      <c r="AB1870"/>
      <c r="AC1870"/>
      <c r="AD1870"/>
      <c r="AE1870"/>
      <c r="AF1870"/>
      <c r="AG1870"/>
      <c r="AS1870"/>
      <c r="AT1870"/>
      <c r="BP1870"/>
    </row>
    <row r="1871" spans="1:68" s="7" customFormat="1">
      <c r="A1871"/>
      <c r="B1871"/>
      <c r="C1871"/>
      <c r="D1871"/>
      <c r="E1871"/>
      <c r="F1871"/>
      <c r="G1871"/>
      <c r="H1871"/>
      <c r="I1871"/>
      <c r="J1871"/>
      <c r="K1871"/>
      <c r="L1871"/>
      <c r="M1871"/>
      <c r="N1871"/>
      <c r="O1871"/>
      <c r="P1871"/>
      <c r="Q1871"/>
      <c r="R1871"/>
      <c r="S1871"/>
      <c r="T1871"/>
      <c r="U1871"/>
      <c r="V1871"/>
      <c r="W1871"/>
      <c r="X1871"/>
      <c r="Y1871"/>
      <c r="Z1871"/>
      <c r="AA1871"/>
      <c r="AB1871"/>
      <c r="AC1871"/>
      <c r="AD1871"/>
      <c r="AE1871"/>
      <c r="AF1871"/>
      <c r="AG1871"/>
      <c r="AS1871"/>
      <c r="AT1871"/>
      <c r="BP1871"/>
    </row>
    <row r="1872" spans="1:68" s="7" customFormat="1">
      <c r="A1872"/>
      <c r="B1872"/>
      <c r="C1872"/>
      <c r="D1872"/>
      <c r="E1872"/>
      <c r="F1872"/>
      <c r="G1872"/>
      <c r="H1872"/>
      <c r="I1872"/>
      <c r="J1872"/>
      <c r="K1872"/>
      <c r="L1872"/>
      <c r="M1872"/>
      <c r="N1872"/>
      <c r="O1872"/>
      <c r="P1872"/>
      <c r="Q1872"/>
      <c r="R1872"/>
      <c r="S1872"/>
      <c r="T1872"/>
      <c r="U1872"/>
      <c r="V1872"/>
      <c r="W1872"/>
      <c r="X1872"/>
      <c r="Y1872"/>
      <c r="Z1872"/>
      <c r="AA1872"/>
      <c r="AB1872"/>
      <c r="AC1872"/>
      <c r="AD1872"/>
      <c r="AE1872"/>
      <c r="AF1872"/>
      <c r="AG1872"/>
      <c r="AS1872"/>
      <c r="AT1872"/>
      <c r="BP1872"/>
    </row>
    <row r="1873" spans="1:68" s="7" customFormat="1">
      <c r="A1873"/>
      <c r="B1873"/>
      <c r="C1873"/>
      <c r="D1873"/>
      <c r="E1873"/>
      <c r="F1873"/>
      <c r="G1873"/>
      <c r="H1873"/>
      <c r="I1873"/>
      <c r="J1873"/>
      <c r="K1873"/>
      <c r="L1873"/>
      <c r="M1873"/>
      <c r="N1873"/>
      <c r="O1873"/>
      <c r="P1873"/>
      <c r="Q1873"/>
      <c r="R1873"/>
      <c r="S1873"/>
      <c r="T1873"/>
      <c r="U1873"/>
      <c r="V1873"/>
      <c r="W1873"/>
      <c r="X1873"/>
      <c r="Y1873"/>
      <c r="Z1873"/>
      <c r="AA1873"/>
      <c r="AB1873"/>
      <c r="AC1873"/>
      <c r="AD1873"/>
      <c r="AE1873"/>
      <c r="AF1873"/>
      <c r="AG1873"/>
      <c r="AS1873"/>
      <c r="AT1873"/>
      <c r="BP1873"/>
    </row>
    <row r="1874" spans="1:68" s="7" customFormat="1">
      <c r="A1874"/>
      <c r="B1874"/>
      <c r="C1874"/>
      <c r="D1874"/>
      <c r="E1874"/>
      <c r="F1874"/>
      <c r="G1874"/>
      <c r="H1874"/>
      <c r="I1874"/>
      <c r="J1874"/>
      <c r="K1874"/>
      <c r="L1874"/>
      <c r="M1874"/>
      <c r="N1874"/>
      <c r="O1874"/>
      <c r="P1874"/>
      <c r="Q1874"/>
      <c r="R1874"/>
      <c r="S1874"/>
      <c r="T1874"/>
      <c r="U1874"/>
      <c r="V1874"/>
      <c r="W1874"/>
      <c r="X1874"/>
      <c r="Y1874"/>
      <c r="Z1874"/>
      <c r="AA1874"/>
      <c r="AB1874"/>
      <c r="AC1874"/>
      <c r="AD1874"/>
      <c r="AE1874"/>
      <c r="AF1874"/>
      <c r="AG1874"/>
      <c r="AS1874"/>
      <c r="AT1874"/>
      <c r="BP1874"/>
    </row>
    <row r="1875" spans="1:68" s="7" customFormat="1">
      <c r="A1875"/>
      <c r="B1875"/>
      <c r="C1875"/>
      <c r="D1875"/>
      <c r="E1875"/>
      <c r="F1875"/>
      <c r="G1875"/>
      <c r="H1875"/>
      <c r="I1875"/>
      <c r="J1875"/>
      <c r="K1875"/>
      <c r="L1875"/>
      <c r="M1875"/>
      <c r="N1875"/>
      <c r="O1875"/>
      <c r="P1875"/>
      <c r="Q1875"/>
      <c r="R1875"/>
      <c r="S1875"/>
      <c r="T1875"/>
      <c r="U1875"/>
      <c r="V1875"/>
      <c r="W1875"/>
      <c r="X1875"/>
      <c r="Y1875"/>
      <c r="Z1875"/>
      <c r="AA1875"/>
      <c r="AB1875"/>
      <c r="AC1875"/>
      <c r="AD1875"/>
      <c r="AE1875"/>
      <c r="AF1875"/>
      <c r="AG1875"/>
      <c r="AS1875"/>
      <c r="AT1875"/>
      <c r="BP1875"/>
    </row>
    <row r="1876" spans="1:68" s="7" customFormat="1">
      <c r="A1876"/>
      <c r="B1876"/>
      <c r="C1876"/>
      <c r="D1876"/>
      <c r="E1876"/>
      <c r="F1876"/>
      <c r="G1876"/>
      <c r="H1876"/>
      <c r="I1876"/>
      <c r="J1876"/>
      <c r="K1876"/>
      <c r="L1876"/>
      <c r="M1876"/>
      <c r="N1876"/>
      <c r="O1876"/>
      <c r="P1876"/>
      <c r="Q1876"/>
      <c r="R1876"/>
      <c r="S1876"/>
      <c r="T1876"/>
      <c r="U1876"/>
      <c r="V1876"/>
      <c r="W1876"/>
      <c r="X1876"/>
      <c r="Y1876"/>
      <c r="Z1876"/>
      <c r="AA1876"/>
      <c r="AB1876"/>
      <c r="AC1876"/>
      <c r="AD1876"/>
      <c r="AE1876"/>
      <c r="AF1876"/>
      <c r="AG1876"/>
      <c r="AS1876"/>
      <c r="AT1876"/>
      <c r="BP1876"/>
    </row>
    <row r="1877" spans="1:68" s="7" customFormat="1">
      <c r="A1877"/>
      <c r="B1877"/>
      <c r="C1877"/>
      <c r="D1877"/>
      <c r="E1877"/>
      <c r="F1877"/>
      <c r="G1877"/>
      <c r="H1877"/>
      <c r="I1877"/>
      <c r="J1877"/>
      <c r="K1877"/>
      <c r="L1877"/>
      <c r="M1877"/>
      <c r="N1877"/>
      <c r="O1877"/>
      <c r="P1877"/>
      <c r="Q1877"/>
      <c r="R1877"/>
      <c r="S1877"/>
      <c r="T1877"/>
      <c r="U1877"/>
      <c r="V1877"/>
      <c r="W1877"/>
      <c r="X1877"/>
      <c r="Y1877"/>
      <c r="Z1877"/>
      <c r="AA1877"/>
      <c r="AB1877"/>
      <c r="AC1877"/>
      <c r="AD1877"/>
      <c r="AE1877"/>
      <c r="AF1877"/>
      <c r="AG1877"/>
      <c r="AS1877"/>
      <c r="AT1877"/>
      <c r="BP1877"/>
    </row>
    <row r="1878" spans="1:68" s="7" customFormat="1">
      <c r="A1878"/>
      <c r="B1878"/>
      <c r="C1878"/>
      <c r="D1878"/>
      <c r="E1878"/>
      <c r="F1878"/>
      <c r="G1878"/>
      <c r="H1878"/>
      <c r="I1878"/>
      <c r="J1878"/>
      <c r="K1878"/>
      <c r="L1878"/>
      <c r="M1878"/>
      <c r="N1878"/>
      <c r="O1878"/>
      <c r="P1878"/>
      <c r="Q1878"/>
      <c r="R1878"/>
      <c r="S1878"/>
      <c r="T1878"/>
      <c r="U1878"/>
      <c r="V1878"/>
      <c r="W1878"/>
      <c r="X1878"/>
      <c r="Y1878"/>
      <c r="Z1878"/>
      <c r="AA1878"/>
      <c r="AB1878"/>
      <c r="AC1878"/>
      <c r="AD1878"/>
      <c r="AE1878"/>
      <c r="AF1878"/>
      <c r="AG1878"/>
      <c r="AS1878"/>
      <c r="AT1878"/>
      <c r="BP1878"/>
    </row>
    <row r="1879" spans="1:68" s="7" customFormat="1">
      <c r="A1879"/>
      <c r="B1879"/>
      <c r="C1879"/>
      <c r="D1879"/>
      <c r="E1879"/>
      <c r="F1879"/>
      <c r="G1879"/>
      <c r="H1879"/>
      <c r="I1879"/>
      <c r="J1879"/>
      <c r="K1879"/>
      <c r="L1879"/>
      <c r="M1879"/>
      <c r="N1879"/>
      <c r="O1879"/>
      <c r="P1879"/>
      <c r="Q1879"/>
      <c r="R1879"/>
      <c r="S1879"/>
      <c r="T1879"/>
      <c r="U1879"/>
      <c r="V1879"/>
      <c r="W1879"/>
      <c r="X1879"/>
      <c r="Y1879"/>
      <c r="Z1879"/>
      <c r="AA1879"/>
      <c r="AB1879"/>
      <c r="AC1879"/>
      <c r="AD1879"/>
      <c r="AE1879"/>
      <c r="AF1879"/>
      <c r="AG1879"/>
      <c r="AS1879"/>
      <c r="AT1879"/>
      <c r="BP1879"/>
    </row>
    <row r="1880" spans="1:68" s="7" customFormat="1">
      <c r="A1880"/>
      <c r="B1880"/>
      <c r="C1880"/>
      <c r="D1880"/>
      <c r="E1880"/>
      <c r="F1880"/>
      <c r="G1880"/>
      <c r="H1880"/>
      <c r="I1880"/>
      <c r="J1880"/>
      <c r="K1880"/>
      <c r="L1880"/>
      <c r="M1880"/>
      <c r="N1880"/>
      <c r="O1880"/>
      <c r="P1880"/>
      <c r="Q1880"/>
      <c r="R1880"/>
      <c r="S1880"/>
      <c r="T1880"/>
      <c r="U1880"/>
      <c r="V1880"/>
      <c r="W1880"/>
      <c r="X1880"/>
      <c r="Y1880"/>
      <c r="Z1880"/>
      <c r="AA1880"/>
      <c r="AB1880"/>
      <c r="AC1880"/>
      <c r="AD1880"/>
      <c r="AE1880"/>
      <c r="AF1880"/>
      <c r="AG1880"/>
      <c r="AS1880"/>
      <c r="AT1880"/>
      <c r="BP1880"/>
    </row>
    <row r="1881" spans="1:68" s="7" customFormat="1">
      <c r="A1881"/>
      <c r="B1881"/>
      <c r="C1881"/>
      <c r="D1881"/>
      <c r="E1881"/>
      <c r="F1881"/>
      <c r="G1881"/>
      <c r="H1881"/>
      <c r="I1881"/>
      <c r="J1881"/>
      <c r="K1881"/>
      <c r="L1881"/>
      <c r="M1881"/>
      <c r="N1881"/>
      <c r="O1881"/>
      <c r="P1881"/>
      <c r="Q1881"/>
      <c r="R1881"/>
      <c r="S1881"/>
      <c r="T1881"/>
      <c r="U1881"/>
      <c r="V1881"/>
      <c r="W1881"/>
      <c r="X1881"/>
      <c r="Y1881"/>
      <c r="Z1881"/>
      <c r="AA1881"/>
      <c r="AB1881"/>
      <c r="AC1881"/>
      <c r="AD1881"/>
      <c r="AE1881"/>
      <c r="AF1881"/>
      <c r="AG1881"/>
      <c r="AS1881"/>
      <c r="AT1881"/>
      <c r="BP1881"/>
    </row>
    <row r="1882" spans="1:68" s="7" customFormat="1">
      <c r="A1882"/>
      <c r="B1882"/>
      <c r="C1882"/>
      <c r="D1882"/>
      <c r="E1882"/>
      <c r="F1882"/>
      <c r="G1882"/>
      <c r="H1882"/>
      <c r="I1882"/>
      <c r="J1882"/>
      <c r="K1882"/>
      <c r="L1882"/>
      <c r="M1882"/>
      <c r="N1882"/>
      <c r="O1882"/>
      <c r="P1882"/>
      <c r="Q1882"/>
      <c r="R1882"/>
      <c r="S1882"/>
      <c r="T1882"/>
      <c r="U1882"/>
      <c r="V1882"/>
      <c r="W1882"/>
      <c r="X1882"/>
      <c r="Y1882"/>
      <c r="Z1882"/>
      <c r="AA1882"/>
      <c r="AB1882"/>
      <c r="AC1882"/>
      <c r="AD1882"/>
      <c r="AE1882"/>
      <c r="AF1882"/>
      <c r="AG1882"/>
      <c r="AS1882"/>
      <c r="AT1882"/>
      <c r="BP1882"/>
    </row>
    <row r="1883" spans="1:68" s="7" customFormat="1">
      <c r="A1883"/>
      <c r="B1883"/>
      <c r="C1883"/>
      <c r="D1883"/>
      <c r="E1883"/>
      <c r="F1883"/>
      <c r="G1883"/>
      <c r="H1883"/>
      <c r="I1883"/>
      <c r="J1883"/>
      <c r="K1883"/>
      <c r="L1883"/>
      <c r="M1883"/>
      <c r="N1883"/>
      <c r="O1883"/>
      <c r="P1883"/>
      <c r="Q1883"/>
      <c r="R1883"/>
      <c r="S1883"/>
      <c r="T1883"/>
      <c r="U1883"/>
      <c r="V1883"/>
      <c r="W1883"/>
      <c r="X1883"/>
      <c r="Y1883"/>
      <c r="Z1883"/>
      <c r="AA1883"/>
      <c r="AB1883"/>
      <c r="AC1883"/>
      <c r="AD1883"/>
      <c r="AE1883"/>
      <c r="AF1883"/>
      <c r="AG1883"/>
      <c r="AS1883"/>
      <c r="AT1883"/>
      <c r="BP1883"/>
    </row>
    <row r="1884" spans="1:68" s="7" customFormat="1">
      <c r="A1884"/>
      <c r="B1884"/>
      <c r="C1884"/>
      <c r="D1884"/>
      <c r="E1884"/>
      <c r="F1884"/>
      <c r="G1884"/>
      <c r="H1884"/>
      <c r="I1884"/>
      <c r="J1884"/>
      <c r="K1884"/>
      <c r="L1884"/>
      <c r="M1884"/>
      <c r="N1884"/>
      <c r="O1884"/>
      <c r="P1884"/>
      <c r="Q1884"/>
      <c r="R1884"/>
      <c r="S1884"/>
      <c r="T1884"/>
      <c r="U1884"/>
      <c r="V1884"/>
      <c r="W1884"/>
      <c r="X1884"/>
      <c r="Y1884"/>
      <c r="Z1884"/>
      <c r="AA1884"/>
      <c r="AB1884"/>
      <c r="AC1884"/>
      <c r="AD1884"/>
      <c r="AE1884"/>
      <c r="AF1884"/>
      <c r="AG1884"/>
      <c r="AS1884"/>
      <c r="AT1884"/>
      <c r="BP1884"/>
    </row>
    <row r="1885" spans="1:68" s="7" customFormat="1">
      <c r="A1885"/>
      <c r="B1885"/>
      <c r="C1885"/>
      <c r="D1885"/>
      <c r="E1885"/>
      <c r="F1885"/>
      <c r="G1885"/>
      <c r="H1885"/>
      <c r="I1885"/>
      <c r="J1885"/>
      <c r="K1885"/>
      <c r="L1885"/>
      <c r="M1885"/>
      <c r="N1885"/>
      <c r="O1885"/>
      <c r="P1885"/>
      <c r="Q1885"/>
      <c r="R1885"/>
      <c r="S1885"/>
      <c r="T1885"/>
      <c r="U1885"/>
      <c r="V1885"/>
      <c r="W1885"/>
      <c r="X1885"/>
      <c r="Y1885"/>
      <c r="Z1885"/>
      <c r="AA1885"/>
      <c r="AB1885"/>
      <c r="AC1885"/>
      <c r="AD1885"/>
      <c r="AE1885"/>
      <c r="AF1885"/>
      <c r="AG1885"/>
      <c r="AS1885"/>
      <c r="AT1885"/>
      <c r="BP1885"/>
    </row>
    <row r="1886" spans="1:68" s="7" customFormat="1">
      <c r="A1886"/>
      <c r="B1886"/>
      <c r="C1886"/>
      <c r="D1886"/>
      <c r="E1886"/>
      <c r="F1886"/>
      <c r="G1886"/>
      <c r="H1886"/>
      <c r="I1886"/>
      <c r="J1886"/>
      <c r="K1886"/>
      <c r="L1886"/>
      <c r="M1886"/>
      <c r="N1886"/>
      <c r="O1886"/>
      <c r="P1886"/>
      <c r="Q1886"/>
      <c r="R1886"/>
      <c r="S1886"/>
      <c r="T1886"/>
      <c r="U1886"/>
      <c r="V1886"/>
      <c r="W1886"/>
      <c r="X1886"/>
      <c r="Y1886"/>
      <c r="Z1886"/>
      <c r="AA1886"/>
      <c r="AB1886"/>
      <c r="AC1886"/>
      <c r="AD1886"/>
      <c r="AE1886"/>
      <c r="AF1886"/>
      <c r="AG1886"/>
      <c r="AS1886"/>
      <c r="AT1886"/>
      <c r="BP1886"/>
    </row>
    <row r="1887" spans="1:68" s="7" customFormat="1">
      <c r="A1887"/>
      <c r="B1887"/>
      <c r="C1887"/>
      <c r="D1887"/>
      <c r="E1887"/>
      <c r="F1887"/>
      <c r="G1887"/>
      <c r="H1887"/>
      <c r="I1887"/>
      <c r="J1887"/>
      <c r="K1887"/>
      <c r="L1887"/>
      <c r="M1887"/>
      <c r="N1887"/>
      <c r="O1887"/>
      <c r="P1887"/>
      <c r="Q1887"/>
      <c r="R1887"/>
      <c r="S1887"/>
      <c r="T1887"/>
      <c r="U1887"/>
      <c r="V1887"/>
      <c r="W1887"/>
      <c r="X1887"/>
      <c r="Y1887"/>
      <c r="Z1887"/>
      <c r="AA1887"/>
      <c r="AB1887"/>
      <c r="AC1887"/>
      <c r="AD1887"/>
      <c r="AE1887"/>
      <c r="AF1887"/>
      <c r="AG1887"/>
      <c r="AS1887"/>
      <c r="AT1887"/>
      <c r="BP1887"/>
    </row>
    <row r="1888" spans="1:68" s="7" customFormat="1">
      <c r="A1888"/>
      <c r="B1888"/>
      <c r="C1888"/>
      <c r="D1888"/>
      <c r="E1888"/>
      <c r="F1888"/>
      <c r="G1888"/>
      <c r="H1888"/>
      <c r="I1888"/>
      <c r="J1888"/>
      <c r="K1888"/>
      <c r="L1888"/>
      <c r="M1888"/>
      <c r="N1888"/>
      <c r="O1888"/>
      <c r="P1888"/>
      <c r="Q1888"/>
      <c r="R1888"/>
      <c r="S1888"/>
      <c r="T1888"/>
      <c r="U1888"/>
      <c r="V1888"/>
      <c r="W1888"/>
      <c r="X1888"/>
      <c r="Y1888"/>
      <c r="Z1888"/>
      <c r="AA1888"/>
      <c r="AB1888"/>
      <c r="AC1888"/>
      <c r="AD1888"/>
      <c r="AE1888"/>
      <c r="AF1888"/>
      <c r="AG1888"/>
      <c r="AS1888"/>
      <c r="AT1888"/>
      <c r="BP1888"/>
    </row>
    <row r="1889" spans="1:68" s="7" customFormat="1">
      <c r="A1889"/>
      <c r="B1889"/>
      <c r="C1889"/>
      <c r="D1889"/>
      <c r="E1889"/>
      <c r="F1889"/>
      <c r="G1889"/>
      <c r="H1889"/>
      <c r="I1889"/>
      <c r="J1889"/>
      <c r="K1889"/>
      <c r="L1889"/>
      <c r="M1889"/>
      <c r="N1889"/>
      <c r="O1889"/>
      <c r="P1889"/>
      <c r="Q1889"/>
      <c r="R1889"/>
      <c r="S1889"/>
      <c r="T1889"/>
      <c r="U1889"/>
      <c r="V1889"/>
      <c r="W1889"/>
      <c r="X1889"/>
      <c r="Y1889"/>
      <c r="Z1889"/>
      <c r="AA1889"/>
      <c r="AB1889"/>
      <c r="AC1889"/>
      <c r="AD1889"/>
      <c r="AE1889"/>
      <c r="AF1889"/>
      <c r="AG1889"/>
      <c r="AS1889"/>
      <c r="AT1889"/>
      <c r="BP1889"/>
    </row>
    <row r="1890" spans="1:68" s="7" customFormat="1">
      <c r="A1890"/>
      <c r="B1890"/>
      <c r="C1890"/>
      <c r="D1890"/>
      <c r="E1890"/>
      <c r="F1890"/>
      <c r="G1890"/>
      <c r="H1890"/>
      <c r="I1890"/>
      <c r="J1890"/>
      <c r="K1890"/>
      <c r="L1890"/>
      <c r="M1890"/>
      <c r="N1890"/>
      <c r="O1890"/>
      <c r="P1890"/>
      <c r="Q1890"/>
      <c r="R1890"/>
      <c r="S1890"/>
      <c r="T1890"/>
      <c r="U1890"/>
      <c r="V1890"/>
      <c r="W1890"/>
      <c r="X1890"/>
      <c r="Y1890"/>
      <c r="Z1890"/>
      <c r="AA1890"/>
      <c r="AB1890"/>
      <c r="AC1890"/>
      <c r="AD1890"/>
      <c r="AE1890"/>
      <c r="AF1890"/>
      <c r="AG1890"/>
      <c r="AS1890"/>
      <c r="AT1890"/>
      <c r="BP1890"/>
    </row>
    <row r="1891" spans="1:68" s="7" customFormat="1">
      <c r="A1891"/>
      <c r="B1891"/>
      <c r="C1891"/>
      <c r="D1891"/>
      <c r="E1891"/>
      <c r="F1891"/>
      <c r="G1891"/>
      <c r="H1891"/>
      <c r="I1891"/>
      <c r="J1891"/>
      <c r="K1891"/>
      <c r="L1891"/>
      <c r="M1891"/>
      <c r="N1891"/>
      <c r="O1891"/>
      <c r="P1891"/>
      <c r="Q1891"/>
      <c r="R1891"/>
      <c r="S1891"/>
      <c r="T1891"/>
      <c r="U1891"/>
      <c r="V1891"/>
      <c r="W1891"/>
      <c r="X1891"/>
      <c r="Y1891"/>
      <c r="Z1891"/>
      <c r="AA1891"/>
      <c r="AB1891"/>
      <c r="AC1891"/>
      <c r="AD1891"/>
      <c r="AE1891"/>
      <c r="AF1891"/>
      <c r="AG1891"/>
      <c r="AS1891"/>
      <c r="AT1891"/>
      <c r="BP1891"/>
    </row>
    <row r="1892" spans="1:68" s="7" customFormat="1">
      <c r="A1892"/>
      <c r="B1892"/>
      <c r="C1892"/>
      <c r="D1892"/>
      <c r="E1892"/>
      <c r="F1892"/>
      <c r="G1892"/>
      <c r="H1892"/>
      <c r="I1892"/>
      <c r="J1892"/>
      <c r="K1892"/>
      <c r="L1892"/>
      <c r="M1892"/>
      <c r="N1892"/>
      <c r="O1892"/>
      <c r="P1892"/>
      <c r="Q1892"/>
      <c r="R1892"/>
      <c r="S1892"/>
      <c r="T1892"/>
      <c r="U1892"/>
      <c r="V1892"/>
      <c r="W1892"/>
      <c r="X1892"/>
      <c r="Y1892"/>
      <c r="Z1892"/>
      <c r="AA1892"/>
      <c r="AB1892"/>
      <c r="AC1892"/>
      <c r="AD1892"/>
      <c r="AE1892"/>
      <c r="AF1892"/>
      <c r="AG1892"/>
      <c r="AS1892"/>
      <c r="AT1892"/>
      <c r="BP1892"/>
    </row>
    <row r="1893" spans="1:68" s="7" customFormat="1">
      <c r="A1893"/>
      <c r="B1893"/>
      <c r="C1893"/>
      <c r="D1893"/>
      <c r="E1893"/>
      <c r="F1893"/>
      <c r="G1893"/>
      <c r="H1893"/>
      <c r="I1893"/>
      <c r="J1893"/>
      <c r="K1893"/>
      <c r="L1893"/>
      <c r="M1893"/>
      <c r="N1893"/>
      <c r="O1893"/>
      <c r="P1893"/>
      <c r="Q1893"/>
      <c r="R1893"/>
      <c r="S1893"/>
      <c r="T1893"/>
      <c r="U1893"/>
      <c r="V1893"/>
      <c r="W1893"/>
      <c r="X1893"/>
      <c r="Y1893"/>
      <c r="Z1893"/>
      <c r="AA1893"/>
      <c r="AB1893"/>
      <c r="AC1893"/>
      <c r="AD1893"/>
      <c r="AE1893"/>
      <c r="AF1893"/>
      <c r="AG1893"/>
      <c r="AS1893"/>
      <c r="AT1893"/>
      <c r="BP1893"/>
    </row>
    <row r="1894" spans="1:68" s="7" customFormat="1">
      <c r="A1894"/>
      <c r="B1894"/>
      <c r="C1894"/>
      <c r="D1894"/>
      <c r="E1894"/>
      <c r="F1894"/>
      <c r="G1894"/>
      <c r="H1894"/>
      <c r="I1894"/>
      <c r="J1894"/>
      <c r="K1894"/>
      <c r="L1894"/>
      <c r="M1894"/>
      <c r="N1894"/>
      <c r="O1894"/>
      <c r="P1894"/>
      <c r="Q1894"/>
      <c r="R1894"/>
      <c r="S1894"/>
      <c r="T1894"/>
      <c r="U1894"/>
      <c r="V1894"/>
      <c r="W1894"/>
      <c r="X1894"/>
      <c r="Y1894"/>
      <c r="Z1894"/>
      <c r="AA1894"/>
      <c r="AB1894"/>
      <c r="AC1894"/>
      <c r="AD1894"/>
      <c r="AE1894"/>
      <c r="AF1894"/>
      <c r="AG1894"/>
      <c r="AS1894"/>
      <c r="AT1894"/>
      <c r="BP1894"/>
    </row>
    <row r="1895" spans="1:68" s="7" customFormat="1">
      <c r="A1895"/>
      <c r="B1895"/>
      <c r="C1895"/>
      <c r="D1895"/>
      <c r="E1895"/>
      <c r="F1895"/>
      <c r="G1895"/>
      <c r="H1895"/>
      <c r="I1895"/>
      <c r="J1895"/>
      <c r="K1895"/>
      <c r="L1895"/>
      <c r="M1895"/>
      <c r="N1895"/>
      <c r="O1895"/>
      <c r="P1895"/>
      <c r="Q1895"/>
      <c r="R1895"/>
      <c r="S1895"/>
      <c r="T1895"/>
      <c r="U1895"/>
      <c r="V1895"/>
      <c r="W1895"/>
      <c r="X1895"/>
      <c r="Y1895"/>
      <c r="Z1895"/>
      <c r="AA1895"/>
      <c r="AB1895"/>
      <c r="AC1895"/>
      <c r="AD1895"/>
      <c r="AE1895"/>
      <c r="AF1895"/>
      <c r="AG1895"/>
      <c r="AS1895"/>
      <c r="AT1895"/>
      <c r="BP1895"/>
    </row>
    <row r="1896" spans="1:68" s="7" customFormat="1">
      <c r="A1896"/>
      <c r="B1896"/>
      <c r="C1896"/>
      <c r="D1896"/>
      <c r="E1896"/>
      <c r="F1896"/>
      <c r="G1896"/>
      <c r="H1896"/>
      <c r="I1896"/>
      <c r="J1896"/>
      <c r="K1896"/>
      <c r="L1896"/>
      <c r="M1896"/>
      <c r="N1896"/>
      <c r="O1896"/>
      <c r="P1896"/>
      <c r="Q1896"/>
      <c r="R1896"/>
      <c r="S1896"/>
      <c r="T1896"/>
      <c r="U1896"/>
      <c r="V1896"/>
      <c r="W1896"/>
      <c r="X1896"/>
      <c r="Y1896"/>
      <c r="Z1896"/>
      <c r="AA1896"/>
      <c r="AB1896"/>
      <c r="AC1896"/>
      <c r="AD1896"/>
      <c r="AE1896"/>
      <c r="AF1896"/>
      <c r="AG1896"/>
      <c r="AS1896"/>
      <c r="AT1896"/>
      <c r="BP1896"/>
    </row>
    <row r="1897" spans="1:68" s="7" customFormat="1">
      <c r="A1897"/>
      <c r="B1897"/>
      <c r="C1897"/>
      <c r="D1897"/>
      <c r="E1897"/>
      <c r="F1897"/>
      <c r="G1897"/>
      <c r="H1897"/>
      <c r="I1897"/>
      <c r="J1897"/>
      <c r="K1897"/>
      <c r="L1897"/>
      <c r="M1897"/>
      <c r="N1897"/>
      <c r="O1897"/>
      <c r="P1897"/>
      <c r="Q1897"/>
      <c r="R1897"/>
      <c r="S1897"/>
      <c r="T1897"/>
      <c r="U1897"/>
      <c r="V1897"/>
      <c r="W1897"/>
      <c r="X1897"/>
      <c r="Y1897"/>
      <c r="Z1897"/>
      <c r="AA1897"/>
      <c r="AB1897"/>
      <c r="AC1897"/>
      <c r="AD1897"/>
      <c r="AE1897"/>
      <c r="AF1897"/>
      <c r="AG1897"/>
      <c r="AS1897"/>
      <c r="AT1897"/>
      <c r="BP1897"/>
    </row>
    <row r="1898" spans="1:68" s="7" customFormat="1">
      <c r="A1898"/>
      <c r="B1898"/>
      <c r="C1898"/>
      <c r="D1898"/>
      <c r="E1898"/>
      <c r="F1898"/>
      <c r="G1898"/>
      <c r="H1898"/>
      <c r="I1898"/>
      <c r="J1898"/>
      <c r="K1898"/>
      <c r="L1898"/>
      <c r="M1898"/>
      <c r="N1898"/>
      <c r="O1898"/>
      <c r="P1898"/>
      <c r="Q1898"/>
      <c r="R1898"/>
      <c r="S1898"/>
      <c r="T1898"/>
      <c r="U1898"/>
      <c r="V1898"/>
      <c r="W1898"/>
      <c r="X1898"/>
      <c r="Y1898"/>
      <c r="Z1898"/>
      <c r="AA1898"/>
      <c r="AB1898"/>
      <c r="AC1898"/>
      <c r="AD1898"/>
      <c r="AE1898"/>
      <c r="AF1898"/>
      <c r="AG1898"/>
      <c r="AS1898"/>
      <c r="AT1898"/>
      <c r="BP1898"/>
    </row>
    <row r="1899" spans="1:68" s="7" customFormat="1">
      <c r="A1899"/>
      <c r="B1899"/>
      <c r="C1899"/>
      <c r="D1899"/>
      <c r="E1899"/>
      <c r="F1899"/>
      <c r="G1899"/>
      <c r="H1899"/>
      <c r="I1899"/>
      <c r="J1899"/>
      <c r="K1899"/>
      <c r="L1899"/>
      <c r="M1899"/>
      <c r="N1899"/>
      <c r="O1899"/>
      <c r="P1899"/>
      <c r="Q1899"/>
      <c r="R1899"/>
      <c r="S1899"/>
      <c r="T1899"/>
      <c r="U1899"/>
      <c r="V1899"/>
      <c r="W1899"/>
      <c r="X1899"/>
      <c r="Y1899"/>
      <c r="Z1899"/>
      <c r="AA1899"/>
      <c r="AB1899"/>
      <c r="AC1899"/>
      <c r="AD1899"/>
      <c r="AE1899"/>
      <c r="AF1899"/>
      <c r="AG1899"/>
      <c r="AS1899"/>
      <c r="AT1899"/>
      <c r="BP1899"/>
    </row>
    <row r="1900" spans="1:68" s="7" customFormat="1">
      <c r="A1900"/>
      <c r="B1900"/>
      <c r="C1900"/>
      <c r="D1900"/>
      <c r="E1900"/>
      <c r="F1900"/>
      <c r="G1900"/>
      <c r="H1900"/>
      <c r="I1900"/>
      <c r="J1900"/>
      <c r="K1900"/>
      <c r="L1900"/>
      <c r="M1900"/>
      <c r="N1900"/>
      <c r="O1900"/>
      <c r="P1900"/>
      <c r="Q1900"/>
      <c r="R1900"/>
      <c r="S1900"/>
      <c r="T1900"/>
      <c r="U1900"/>
      <c r="V1900"/>
      <c r="W1900"/>
      <c r="X1900"/>
      <c r="Y1900"/>
      <c r="Z1900"/>
      <c r="AA1900"/>
      <c r="AB1900"/>
      <c r="AC1900"/>
      <c r="AD1900"/>
      <c r="AE1900"/>
      <c r="AF1900"/>
      <c r="AG1900"/>
      <c r="AS1900"/>
      <c r="AT1900"/>
      <c r="BP1900"/>
    </row>
    <row r="1901" spans="1:68" s="7" customFormat="1">
      <c r="A1901"/>
      <c r="B1901"/>
      <c r="C1901"/>
      <c r="D1901"/>
      <c r="E1901"/>
      <c r="F1901"/>
      <c r="G1901"/>
      <c r="H1901"/>
      <c r="I1901"/>
      <c r="J1901"/>
      <c r="K1901"/>
      <c r="L1901"/>
      <c r="M1901"/>
      <c r="N1901"/>
      <c r="O1901"/>
      <c r="P1901"/>
      <c r="Q1901"/>
      <c r="R1901"/>
      <c r="S1901"/>
      <c r="T1901"/>
      <c r="U1901"/>
      <c r="V1901"/>
      <c r="W1901"/>
      <c r="X1901"/>
      <c r="Y1901"/>
      <c r="Z1901"/>
      <c r="AA1901"/>
      <c r="AB1901"/>
      <c r="AC1901"/>
      <c r="AD1901"/>
      <c r="AE1901"/>
      <c r="AF1901"/>
      <c r="AG1901"/>
      <c r="AS1901"/>
      <c r="AT1901"/>
      <c r="BP1901"/>
    </row>
    <row r="1902" spans="1:68" s="7" customFormat="1">
      <c r="A1902"/>
      <c r="B1902"/>
      <c r="C1902"/>
      <c r="D1902"/>
      <c r="E1902"/>
      <c r="F1902"/>
      <c r="G1902"/>
      <c r="H1902"/>
      <c r="I1902"/>
      <c r="J1902"/>
      <c r="K1902"/>
      <c r="L1902"/>
      <c r="M1902"/>
      <c r="N1902"/>
      <c r="O1902"/>
      <c r="P1902"/>
      <c r="Q1902"/>
      <c r="R1902"/>
      <c r="S1902"/>
      <c r="T1902"/>
      <c r="U1902"/>
      <c r="V1902"/>
      <c r="W1902"/>
      <c r="X1902"/>
      <c r="Y1902"/>
      <c r="Z1902"/>
      <c r="AA1902"/>
      <c r="AB1902"/>
      <c r="AC1902"/>
      <c r="AD1902"/>
      <c r="AE1902"/>
      <c r="AF1902"/>
      <c r="AG1902"/>
      <c r="AS1902"/>
      <c r="AT1902"/>
      <c r="BP1902"/>
    </row>
    <row r="1903" spans="1:68" s="7" customFormat="1">
      <c r="A1903"/>
      <c r="B1903"/>
      <c r="C1903"/>
      <c r="D1903"/>
      <c r="E1903"/>
      <c r="F1903"/>
      <c r="G1903"/>
      <c r="H1903"/>
      <c r="I1903"/>
      <c r="J1903"/>
      <c r="K1903"/>
      <c r="L1903"/>
      <c r="M1903"/>
      <c r="N1903"/>
      <c r="O1903"/>
      <c r="P1903"/>
      <c r="Q1903"/>
      <c r="R1903"/>
      <c r="S1903"/>
      <c r="T1903"/>
      <c r="U1903"/>
      <c r="V1903"/>
      <c r="W1903"/>
      <c r="X1903"/>
      <c r="Y1903"/>
      <c r="Z1903"/>
      <c r="AA1903"/>
      <c r="AB1903"/>
      <c r="AC1903"/>
      <c r="AD1903"/>
      <c r="AE1903"/>
      <c r="AF1903"/>
      <c r="AG1903"/>
      <c r="AS1903"/>
      <c r="AT1903"/>
      <c r="BP1903"/>
    </row>
    <row r="1904" spans="1:68" s="7" customFormat="1">
      <c r="A1904"/>
      <c r="B1904"/>
      <c r="C1904"/>
      <c r="D1904"/>
      <c r="E1904"/>
      <c r="F1904"/>
      <c r="G1904"/>
      <c r="H1904"/>
      <c r="I1904"/>
      <c r="J1904"/>
      <c r="K1904"/>
      <c r="L1904"/>
      <c r="M1904"/>
      <c r="N1904"/>
      <c r="O1904"/>
      <c r="P1904"/>
      <c r="Q1904"/>
      <c r="R1904"/>
      <c r="S1904"/>
      <c r="T1904"/>
      <c r="U1904"/>
      <c r="V1904"/>
      <c r="W1904"/>
      <c r="X1904"/>
      <c r="Y1904"/>
      <c r="Z1904"/>
      <c r="AA1904"/>
      <c r="AB1904"/>
      <c r="AC1904"/>
      <c r="AD1904"/>
      <c r="AE1904"/>
      <c r="AF1904"/>
      <c r="AG1904"/>
      <c r="AS1904"/>
      <c r="AT1904"/>
      <c r="BP1904"/>
    </row>
    <row r="1905" spans="1:68" s="7" customFormat="1">
      <c r="A1905"/>
      <c r="B1905"/>
      <c r="C1905"/>
      <c r="D1905"/>
      <c r="E1905"/>
      <c r="F1905"/>
      <c r="G1905"/>
      <c r="H1905"/>
      <c r="I1905"/>
      <c r="J1905"/>
      <c r="K1905"/>
      <c r="L1905"/>
      <c r="M1905"/>
      <c r="N1905"/>
      <c r="O1905"/>
      <c r="P1905"/>
      <c r="Q1905"/>
      <c r="R1905"/>
      <c r="S1905"/>
      <c r="T1905"/>
      <c r="U1905"/>
      <c r="V1905"/>
      <c r="W1905"/>
      <c r="X1905"/>
      <c r="Y1905"/>
      <c r="Z1905"/>
      <c r="AA1905"/>
      <c r="AB1905"/>
      <c r="AC1905"/>
      <c r="AD1905"/>
      <c r="AE1905"/>
      <c r="AF1905"/>
      <c r="AG1905"/>
      <c r="AS1905"/>
      <c r="AT1905"/>
      <c r="BP1905"/>
    </row>
    <row r="1906" spans="1:68" s="7" customFormat="1">
      <c r="A1906"/>
      <c r="B1906"/>
      <c r="C1906"/>
      <c r="D1906"/>
      <c r="E1906"/>
      <c r="F1906"/>
      <c r="G1906"/>
      <c r="H1906"/>
      <c r="I1906"/>
      <c r="J1906"/>
      <c r="K1906"/>
      <c r="L1906"/>
      <c r="M1906"/>
      <c r="N1906"/>
      <c r="O1906"/>
      <c r="P1906"/>
      <c r="Q1906"/>
      <c r="R1906"/>
      <c r="S1906"/>
      <c r="T1906"/>
      <c r="U1906"/>
      <c r="V1906"/>
      <c r="W1906"/>
      <c r="X1906"/>
      <c r="Y1906"/>
      <c r="Z1906"/>
      <c r="AA1906"/>
      <c r="AB1906"/>
      <c r="AC1906"/>
      <c r="AD1906"/>
      <c r="AE1906"/>
      <c r="AF1906"/>
      <c r="AG1906"/>
      <c r="AS1906"/>
      <c r="AT1906"/>
      <c r="BP1906"/>
    </row>
    <row r="1907" spans="1:68" s="7" customFormat="1">
      <c r="A1907"/>
      <c r="B1907"/>
      <c r="C1907"/>
      <c r="D1907"/>
      <c r="E1907"/>
      <c r="F1907"/>
      <c r="G1907"/>
      <c r="H1907"/>
      <c r="I1907"/>
      <c r="J1907"/>
      <c r="K1907"/>
      <c r="L1907"/>
      <c r="M1907"/>
      <c r="N1907"/>
      <c r="O1907"/>
      <c r="P1907"/>
      <c r="Q1907"/>
      <c r="R1907"/>
      <c r="S1907"/>
      <c r="T1907"/>
      <c r="U1907"/>
      <c r="V1907"/>
      <c r="W1907"/>
      <c r="X1907"/>
      <c r="Y1907"/>
      <c r="Z1907"/>
      <c r="AA1907"/>
      <c r="AB1907"/>
      <c r="AC1907"/>
      <c r="AD1907"/>
      <c r="AE1907"/>
      <c r="AF1907"/>
      <c r="AG1907"/>
      <c r="AS1907"/>
      <c r="AT1907"/>
      <c r="BP1907"/>
    </row>
    <row r="1908" spans="1:68" s="7" customFormat="1">
      <c r="A1908"/>
      <c r="B1908"/>
      <c r="C1908"/>
      <c r="D1908"/>
      <c r="E1908"/>
      <c r="F1908"/>
      <c r="G1908"/>
      <c r="H1908"/>
      <c r="I1908"/>
      <c r="J1908"/>
      <c r="K1908"/>
      <c r="L1908"/>
      <c r="M1908"/>
      <c r="N1908"/>
      <c r="O1908"/>
      <c r="P1908"/>
      <c r="Q1908"/>
      <c r="R1908"/>
      <c r="S1908"/>
      <c r="T1908"/>
      <c r="U1908"/>
      <c r="V1908"/>
      <c r="W1908"/>
      <c r="X1908"/>
      <c r="Y1908"/>
      <c r="Z1908"/>
      <c r="AA1908"/>
      <c r="AB1908"/>
      <c r="AC1908"/>
      <c r="AD1908"/>
      <c r="AE1908"/>
      <c r="AF1908"/>
      <c r="AG1908"/>
      <c r="AS1908"/>
      <c r="AT1908"/>
      <c r="BP1908"/>
    </row>
    <row r="1909" spans="1:68" s="7" customFormat="1">
      <c r="A1909"/>
      <c r="B1909"/>
      <c r="C1909"/>
      <c r="D1909"/>
      <c r="E1909"/>
      <c r="F1909"/>
      <c r="G1909"/>
      <c r="H1909"/>
      <c r="I1909"/>
      <c r="J1909"/>
      <c r="K1909"/>
      <c r="L1909"/>
      <c r="M1909"/>
      <c r="N1909"/>
      <c r="O1909"/>
      <c r="P1909"/>
      <c r="Q1909"/>
      <c r="R1909"/>
      <c r="S1909"/>
      <c r="T1909"/>
      <c r="U1909"/>
      <c r="V1909"/>
      <c r="W1909"/>
      <c r="X1909"/>
      <c r="Y1909"/>
      <c r="Z1909"/>
      <c r="AA1909"/>
      <c r="AB1909"/>
      <c r="AC1909"/>
      <c r="AD1909"/>
      <c r="AE1909"/>
      <c r="AF1909"/>
      <c r="AG1909"/>
      <c r="AS1909"/>
      <c r="AT1909"/>
      <c r="BP1909"/>
    </row>
    <row r="1910" spans="1:68" s="7" customFormat="1">
      <c r="A1910"/>
      <c r="B1910"/>
      <c r="C1910"/>
      <c r="D1910"/>
      <c r="E1910"/>
      <c r="F1910"/>
      <c r="G1910"/>
      <c r="H1910"/>
      <c r="I1910"/>
      <c r="J1910"/>
      <c r="K1910"/>
      <c r="L1910"/>
      <c r="M1910"/>
      <c r="N1910"/>
      <c r="O1910"/>
      <c r="P1910"/>
      <c r="Q1910"/>
      <c r="R1910"/>
      <c r="S1910"/>
      <c r="T1910"/>
      <c r="U1910"/>
      <c r="V1910"/>
      <c r="W1910"/>
      <c r="X1910"/>
      <c r="Y1910"/>
      <c r="Z1910"/>
      <c r="AA1910"/>
      <c r="AB1910"/>
      <c r="AC1910"/>
      <c r="AD1910"/>
      <c r="AE1910"/>
      <c r="AF1910"/>
      <c r="AG1910"/>
      <c r="AS1910"/>
      <c r="AT1910"/>
      <c r="BP1910"/>
    </row>
    <row r="1911" spans="1:68" s="7" customFormat="1">
      <c r="A1911"/>
      <c r="B1911"/>
      <c r="C1911"/>
      <c r="D1911"/>
      <c r="E1911"/>
      <c r="F1911"/>
      <c r="G1911"/>
      <c r="H1911"/>
      <c r="I1911"/>
      <c r="J1911"/>
      <c r="K1911"/>
      <c r="L1911"/>
      <c r="M1911"/>
      <c r="N1911"/>
      <c r="O1911"/>
      <c r="P1911"/>
      <c r="Q1911"/>
      <c r="R1911"/>
      <c r="S1911"/>
      <c r="T1911"/>
      <c r="U1911"/>
      <c r="V1911"/>
      <c r="W1911"/>
      <c r="X1911"/>
      <c r="Y1911"/>
      <c r="Z1911"/>
      <c r="AA1911"/>
      <c r="AB1911"/>
      <c r="AC1911"/>
      <c r="AD1911"/>
      <c r="AE1911"/>
      <c r="AF1911"/>
      <c r="AG1911"/>
      <c r="AS1911"/>
      <c r="AT1911"/>
      <c r="BP1911"/>
    </row>
    <row r="1912" spans="1:68" s="7" customFormat="1">
      <c r="A1912"/>
      <c r="B1912"/>
      <c r="C1912"/>
      <c r="D1912"/>
      <c r="E1912"/>
      <c r="F1912"/>
      <c r="G1912"/>
      <c r="H1912"/>
      <c r="I1912"/>
      <c r="J1912"/>
      <c r="K1912"/>
      <c r="L1912"/>
      <c r="M1912"/>
      <c r="N1912"/>
      <c r="O1912"/>
      <c r="P1912"/>
      <c r="Q1912"/>
      <c r="R1912"/>
      <c r="S1912"/>
      <c r="T1912"/>
      <c r="U1912"/>
      <c r="V1912"/>
      <c r="W1912"/>
      <c r="X1912"/>
      <c r="Y1912"/>
      <c r="Z1912"/>
      <c r="AA1912"/>
      <c r="AB1912"/>
      <c r="AC1912"/>
      <c r="AD1912"/>
      <c r="AE1912"/>
      <c r="AF1912"/>
      <c r="AG1912"/>
      <c r="AS1912"/>
      <c r="AT1912"/>
      <c r="BP1912"/>
    </row>
    <row r="1913" spans="1:68" s="7" customFormat="1">
      <c r="A1913"/>
      <c r="B1913"/>
      <c r="C1913"/>
      <c r="D1913"/>
      <c r="E1913"/>
      <c r="F1913"/>
      <c r="G1913"/>
      <c r="H1913"/>
      <c r="I1913"/>
      <c r="J1913"/>
      <c r="K1913"/>
      <c r="L1913"/>
      <c r="M1913"/>
      <c r="N1913"/>
      <c r="O1913"/>
      <c r="P1913"/>
      <c r="Q1913"/>
      <c r="R1913"/>
      <c r="S1913"/>
      <c r="T1913"/>
      <c r="U1913"/>
      <c r="V1913"/>
      <c r="W1913"/>
      <c r="X1913"/>
      <c r="Y1913"/>
      <c r="Z1913"/>
      <c r="AA1913"/>
      <c r="AB1913"/>
      <c r="AC1913"/>
      <c r="AD1913"/>
      <c r="AE1913"/>
      <c r="AF1913"/>
      <c r="AG1913"/>
      <c r="AS1913"/>
      <c r="AT1913"/>
      <c r="BP1913"/>
    </row>
    <row r="1914" spans="1:68" s="7" customFormat="1">
      <c r="A1914"/>
      <c r="B1914"/>
      <c r="C1914"/>
      <c r="D1914"/>
      <c r="E1914"/>
      <c r="F1914"/>
      <c r="G1914"/>
      <c r="H1914"/>
      <c r="I1914"/>
      <c r="J1914"/>
      <c r="K1914"/>
      <c r="L1914"/>
      <c r="M1914"/>
      <c r="N1914"/>
      <c r="O1914"/>
      <c r="P1914"/>
      <c r="Q1914"/>
      <c r="R1914"/>
      <c r="S1914"/>
      <c r="T1914"/>
      <c r="U1914"/>
      <c r="V1914"/>
      <c r="W1914"/>
      <c r="X1914"/>
      <c r="Y1914"/>
      <c r="Z1914"/>
      <c r="AA1914"/>
      <c r="AB1914"/>
      <c r="AC1914"/>
      <c r="AD1914"/>
      <c r="AE1914"/>
      <c r="AF1914"/>
      <c r="AG1914"/>
      <c r="AS1914"/>
      <c r="AT1914"/>
      <c r="BP1914"/>
    </row>
    <row r="1915" spans="1:68" s="7" customFormat="1">
      <c r="A1915"/>
      <c r="B1915"/>
      <c r="C1915"/>
      <c r="D1915"/>
      <c r="E1915"/>
      <c r="F1915"/>
      <c r="G1915"/>
      <c r="H1915"/>
      <c r="I1915"/>
      <c r="J1915"/>
      <c r="K1915"/>
      <c r="L1915"/>
      <c r="M1915"/>
      <c r="N1915"/>
      <c r="O1915"/>
      <c r="P1915"/>
      <c r="Q1915"/>
      <c r="R1915"/>
      <c r="S1915"/>
      <c r="T1915"/>
      <c r="U1915"/>
      <c r="V1915"/>
      <c r="W1915"/>
      <c r="X1915"/>
      <c r="Y1915"/>
      <c r="Z1915"/>
      <c r="AA1915"/>
      <c r="AB1915"/>
      <c r="AC1915"/>
      <c r="AD1915"/>
      <c r="AE1915"/>
      <c r="AF1915"/>
      <c r="AG1915"/>
      <c r="AS1915"/>
      <c r="AT1915"/>
      <c r="BP1915"/>
    </row>
    <row r="1916" spans="1:68" s="7" customFormat="1">
      <c r="A1916"/>
      <c r="B1916"/>
      <c r="C1916"/>
      <c r="D1916"/>
      <c r="E1916"/>
      <c r="F1916"/>
      <c r="G1916"/>
      <c r="H1916"/>
      <c r="I1916"/>
      <c r="J1916"/>
      <c r="K1916"/>
      <c r="L1916"/>
      <c r="M1916"/>
      <c r="N1916"/>
      <c r="O1916"/>
      <c r="P1916"/>
      <c r="Q1916"/>
      <c r="R1916"/>
      <c r="S1916"/>
      <c r="T1916"/>
      <c r="U1916"/>
      <c r="V1916"/>
      <c r="W1916"/>
      <c r="X1916"/>
      <c r="Y1916"/>
      <c r="Z1916"/>
      <c r="AA1916"/>
      <c r="AB1916"/>
      <c r="AC1916"/>
      <c r="AD1916"/>
      <c r="AE1916"/>
      <c r="AF1916"/>
      <c r="AG1916"/>
      <c r="AS1916"/>
      <c r="AT1916"/>
      <c r="BP1916"/>
    </row>
    <row r="1917" spans="1:68" s="7" customFormat="1">
      <c r="A1917"/>
      <c r="B1917"/>
      <c r="C1917"/>
      <c r="D1917"/>
      <c r="E1917"/>
      <c r="F1917"/>
      <c r="G1917"/>
      <c r="H1917"/>
      <c r="I1917"/>
      <c r="J1917"/>
      <c r="K1917"/>
      <c r="L1917"/>
      <c r="M1917"/>
      <c r="N1917"/>
      <c r="O1917"/>
      <c r="P1917"/>
      <c r="Q1917"/>
      <c r="R1917"/>
      <c r="S1917"/>
      <c r="T1917"/>
      <c r="U1917"/>
      <c r="V1917"/>
      <c r="W1917"/>
      <c r="X1917"/>
      <c r="Y1917"/>
      <c r="Z1917"/>
      <c r="AA1917"/>
      <c r="AB1917"/>
      <c r="AC1917"/>
      <c r="AD1917"/>
      <c r="AE1917"/>
      <c r="AF1917"/>
      <c r="AG1917"/>
      <c r="AS1917"/>
      <c r="AT1917"/>
      <c r="BP1917"/>
    </row>
    <row r="1918" spans="1:68" s="7" customFormat="1">
      <c r="A1918"/>
      <c r="B1918"/>
      <c r="C1918"/>
      <c r="D1918"/>
      <c r="E1918"/>
      <c r="F1918"/>
      <c r="G1918"/>
      <c r="H1918"/>
      <c r="I1918"/>
      <c r="J1918"/>
      <c r="K1918"/>
      <c r="L1918"/>
      <c r="M1918"/>
      <c r="N1918"/>
      <c r="O1918"/>
      <c r="P1918"/>
      <c r="Q1918"/>
      <c r="R1918"/>
      <c r="S1918"/>
      <c r="T1918"/>
      <c r="U1918"/>
      <c r="V1918"/>
      <c r="W1918"/>
      <c r="X1918"/>
      <c r="Y1918"/>
      <c r="Z1918"/>
      <c r="AA1918"/>
      <c r="AB1918"/>
      <c r="AC1918"/>
      <c r="AD1918"/>
      <c r="AE1918"/>
      <c r="AF1918"/>
      <c r="AG1918"/>
      <c r="AS1918"/>
      <c r="AT1918"/>
      <c r="BP1918"/>
    </row>
    <row r="1919" spans="1:68" s="7" customFormat="1">
      <c r="A1919"/>
      <c r="B1919"/>
      <c r="C1919"/>
      <c r="D1919"/>
      <c r="E1919"/>
      <c r="F1919"/>
      <c r="G1919"/>
      <c r="H1919"/>
      <c r="I1919"/>
      <c r="J1919"/>
      <c r="K1919"/>
      <c r="L1919"/>
      <c r="M1919"/>
      <c r="N1919"/>
      <c r="O1919"/>
      <c r="P1919"/>
      <c r="Q1919"/>
      <c r="R1919"/>
      <c r="S1919"/>
      <c r="T1919"/>
      <c r="U1919"/>
      <c r="V1919"/>
      <c r="W1919"/>
      <c r="X1919"/>
      <c r="Y1919"/>
      <c r="Z1919"/>
      <c r="AA1919"/>
      <c r="AB1919"/>
      <c r="AC1919"/>
      <c r="AD1919"/>
      <c r="AE1919"/>
      <c r="AF1919"/>
      <c r="AG1919"/>
      <c r="AS1919"/>
      <c r="AT1919"/>
      <c r="BP1919"/>
    </row>
    <row r="1920" spans="1:68" s="7" customFormat="1">
      <c r="A1920"/>
      <c r="B1920"/>
      <c r="C1920"/>
      <c r="D1920"/>
      <c r="E1920"/>
      <c r="F1920"/>
      <c r="G1920"/>
      <c r="H1920"/>
      <c r="I1920"/>
      <c r="J1920"/>
      <c r="K1920"/>
      <c r="L1920"/>
      <c r="M1920"/>
      <c r="N1920"/>
      <c r="O1920"/>
      <c r="P1920"/>
      <c r="Q1920"/>
      <c r="R1920"/>
      <c r="S1920"/>
      <c r="T1920"/>
      <c r="U1920"/>
      <c r="V1920"/>
      <c r="W1920"/>
      <c r="X1920"/>
      <c r="Y1920"/>
      <c r="Z1920"/>
      <c r="AA1920"/>
      <c r="AB1920"/>
      <c r="AC1920"/>
      <c r="AD1920"/>
      <c r="AE1920"/>
      <c r="AF1920"/>
      <c r="AG1920"/>
      <c r="AS1920"/>
      <c r="AT1920"/>
      <c r="BP1920"/>
    </row>
    <row r="1921" spans="1:68" s="7" customFormat="1">
      <c r="A1921"/>
      <c r="B1921"/>
      <c r="C1921"/>
      <c r="D1921"/>
      <c r="E1921"/>
      <c r="F1921"/>
      <c r="G1921"/>
      <c r="H1921"/>
      <c r="I1921"/>
      <c r="J1921"/>
      <c r="K1921"/>
      <c r="L1921"/>
      <c r="M1921"/>
      <c r="N1921"/>
      <c r="O1921"/>
      <c r="P1921"/>
      <c r="Q1921"/>
      <c r="R1921"/>
      <c r="S1921"/>
      <c r="T1921"/>
      <c r="U1921"/>
      <c r="V1921"/>
      <c r="W1921"/>
      <c r="X1921"/>
      <c r="Y1921"/>
      <c r="Z1921"/>
      <c r="AA1921"/>
      <c r="AB1921"/>
      <c r="AC1921"/>
      <c r="AD1921"/>
      <c r="AE1921"/>
      <c r="AF1921"/>
      <c r="AG1921"/>
      <c r="AS1921"/>
      <c r="AT1921"/>
      <c r="BP1921"/>
    </row>
    <row r="1922" spans="1:68" s="7" customFormat="1">
      <c r="A1922"/>
      <c r="B1922"/>
      <c r="C1922"/>
      <c r="D1922"/>
      <c r="E1922"/>
      <c r="F1922"/>
      <c r="G1922"/>
      <c r="H1922"/>
      <c r="I1922"/>
      <c r="J1922"/>
      <c r="K1922"/>
      <c r="L1922"/>
      <c r="M1922"/>
      <c r="N1922"/>
      <c r="O1922"/>
      <c r="P1922"/>
      <c r="Q1922"/>
      <c r="R1922"/>
      <c r="S1922"/>
      <c r="T1922"/>
      <c r="U1922"/>
      <c r="V1922"/>
      <c r="W1922"/>
      <c r="X1922"/>
      <c r="Y1922"/>
      <c r="Z1922"/>
      <c r="AA1922"/>
      <c r="AB1922"/>
      <c r="AC1922"/>
      <c r="AD1922"/>
      <c r="AE1922"/>
      <c r="AF1922"/>
      <c r="AG1922"/>
      <c r="AS1922"/>
      <c r="AT1922"/>
      <c r="BP1922"/>
    </row>
    <row r="1923" spans="1:68" s="7" customFormat="1">
      <c r="A1923"/>
      <c r="B1923"/>
      <c r="C1923"/>
      <c r="D1923"/>
      <c r="E1923"/>
      <c r="F1923"/>
      <c r="G1923"/>
      <c r="H1923"/>
      <c r="I1923"/>
      <c r="J1923"/>
      <c r="K1923"/>
      <c r="L1923"/>
      <c r="M1923"/>
      <c r="N1923"/>
      <c r="O1923"/>
      <c r="P1923"/>
      <c r="Q1923"/>
      <c r="R1923"/>
      <c r="S1923"/>
      <c r="T1923"/>
      <c r="U1923"/>
      <c r="V1923"/>
      <c r="W1923"/>
      <c r="X1923"/>
      <c r="Y1923"/>
      <c r="Z1923"/>
      <c r="AA1923"/>
      <c r="AB1923"/>
      <c r="AC1923"/>
      <c r="AD1923"/>
      <c r="AE1923"/>
      <c r="AF1923"/>
      <c r="AG1923"/>
      <c r="AS1923"/>
      <c r="AT1923"/>
      <c r="BP1923"/>
    </row>
    <row r="1924" spans="1:68" s="7" customFormat="1">
      <c r="A1924"/>
      <c r="B1924"/>
      <c r="C1924"/>
      <c r="D1924"/>
      <c r="E1924"/>
      <c r="F1924"/>
      <c r="G1924"/>
      <c r="H1924"/>
      <c r="I1924"/>
      <c r="J1924"/>
      <c r="K1924"/>
      <c r="L1924"/>
      <c r="M1924"/>
      <c r="N1924"/>
      <c r="O1924"/>
      <c r="P1924"/>
      <c r="Q1924"/>
      <c r="R1924"/>
      <c r="S1924"/>
      <c r="T1924"/>
      <c r="U1924"/>
      <c r="V1924"/>
      <c r="W1924"/>
      <c r="X1924"/>
      <c r="Y1924"/>
      <c r="Z1924"/>
      <c r="AA1924"/>
      <c r="AB1924"/>
      <c r="AC1924"/>
      <c r="AD1924"/>
      <c r="AE1924"/>
      <c r="AF1924"/>
      <c r="AG1924"/>
      <c r="AS1924"/>
      <c r="AT1924"/>
      <c r="BP1924"/>
    </row>
    <row r="1925" spans="1:68" s="7" customFormat="1">
      <c r="A1925"/>
      <c r="B1925"/>
      <c r="C1925"/>
      <c r="D1925"/>
      <c r="E1925"/>
      <c r="F1925"/>
      <c r="G1925"/>
      <c r="H1925"/>
      <c r="I1925"/>
      <c r="J1925"/>
      <c r="K1925"/>
      <c r="L1925"/>
      <c r="M1925"/>
      <c r="N1925"/>
      <c r="O1925"/>
      <c r="P1925"/>
      <c r="Q1925"/>
      <c r="R1925"/>
      <c r="S1925"/>
      <c r="T1925"/>
      <c r="U1925"/>
      <c r="V1925"/>
      <c r="W1925"/>
      <c r="X1925"/>
      <c r="Y1925"/>
      <c r="Z1925"/>
      <c r="AA1925"/>
      <c r="AB1925"/>
      <c r="AC1925"/>
      <c r="AD1925"/>
      <c r="AE1925"/>
      <c r="AF1925"/>
      <c r="AG1925"/>
      <c r="AS1925"/>
      <c r="AT1925"/>
      <c r="BP1925"/>
    </row>
    <row r="1926" spans="1:68" s="7" customFormat="1">
      <c r="A1926"/>
      <c r="B1926"/>
      <c r="C1926"/>
      <c r="D1926"/>
      <c r="E1926"/>
      <c r="F1926"/>
      <c r="G1926"/>
      <c r="H1926"/>
      <c r="I1926"/>
      <c r="J1926"/>
      <c r="K1926"/>
      <c r="L1926"/>
      <c r="M1926"/>
      <c r="N1926"/>
      <c r="O1926"/>
      <c r="P1926"/>
      <c r="Q1926"/>
      <c r="R1926"/>
      <c r="S1926"/>
      <c r="T1926"/>
      <c r="U1926"/>
      <c r="V1926"/>
      <c r="W1926"/>
      <c r="X1926"/>
      <c r="Y1926"/>
      <c r="Z1926"/>
      <c r="AA1926"/>
      <c r="AB1926"/>
      <c r="AC1926"/>
      <c r="AD1926"/>
      <c r="AE1926"/>
      <c r="AF1926"/>
      <c r="AG1926"/>
      <c r="AS1926"/>
      <c r="AT1926"/>
      <c r="BP1926"/>
    </row>
    <row r="1927" spans="1:68" s="7" customFormat="1">
      <c r="A1927"/>
      <c r="B1927"/>
      <c r="C1927"/>
      <c r="D1927"/>
      <c r="E1927"/>
      <c r="F1927"/>
      <c r="G1927"/>
      <c r="H1927"/>
      <c r="I1927"/>
      <c r="J1927"/>
      <c r="K1927"/>
      <c r="L1927"/>
      <c r="M1927"/>
      <c r="N1927"/>
      <c r="O1927"/>
      <c r="P1927"/>
      <c r="Q1927"/>
      <c r="R1927"/>
      <c r="S1927"/>
      <c r="T1927"/>
      <c r="U1927"/>
      <c r="V1927"/>
      <c r="W1927"/>
      <c r="X1927"/>
      <c r="Y1927"/>
      <c r="Z1927"/>
      <c r="AA1927"/>
      <c r="AB1927"/>
      <c r="AC1927"/>
      <c r="AD1927"/>
      <c r="AE1927"/>
      <c r="AF1927"/>
      <c r="AG1927"/>
      <c r="AS1927"/>
      <c r="AT1927"/>
      <c r="BP1927"/>
    </row>
    <row r="1928" spans="1:68" s="7" customFormat="1">
      <c r="A1928"/>
      <c r="B1928"/>
      <c r="C1928"/>
      <c r="D1928"/>
      <c r="E1928"/>
      <c r="F1928"/>
      <c r="G1928"/>
      <c r="H1928"/>
      <c r="I1928"/>
      <c r="J1928"/>
      <c r="K1928"/>
      <c r="L1928"/>
      <c r="M1928"/>
      <c r="N1928"/>
      <c r="O1928"/>
      <c r="P1928"/>
      <c r="Q1928"/>
      <c r="R1928"/>
      <c r="S1928"/>
      <c r="T1928"/>
      <c r="U1928"/>
      <c r="V1928"/>
      <c r="W1928"/>
      <c r="X1928"/>
      <c r="Y1928"/>
      <c r="Z1928"/>
      <c r="AA1928"/>
      <c r="AB1928"/>
      <c r="AC1928"/>
      <c r="AD1928"/>
      <c r="AE1928"/>
      <c r="AF1928"/>
      <c r="AG1928"/>
      <c r="AS1928"/>
      <c r="AT1928"/>
      <c r="BP1928"/>
    </row>
    <row r="1929" spans="1:68" s="7" customFormat="1">
      <c r="A1929"/>
      <c r="B1929"/>
      <c r="C1929"/>
      <c r="D1929"/>
      <c r="E1929"/>
      <c r="F1929"/>
      <c r="G1929"/>
      <c r="H1929"/>
      <c r="I1929"/>
      <c r="J1929"/>
      <c r="K1929"/>
      <c r="L1929"/>
      <c r="M1929"/>
      <c r="N1929"/>
      <c r="O1929"/>
      <c r="P1929"/>
      <c r="Q1929"/>
      <c r="R1929"/>
      <c r="S1929"/>
      <c r="T1929"/>
      <c r="U1929"/>
      <c r="V1929"/>
      <c r="W1929"/>
      <c r="X1929"/>
      <c r="Y1929"/>
      <c r="Z1929"/>
      <c r="AA1929"/>
      <c r="AB1929"/>
      <c r="AC1929"/>
      <c r="AD1929"/>
      <c r="AE1929"/>
      <c r="AF1929"/>
      <c r="AG1929"/>
      <c r="AS1929"/>
      <c r="AT1929"/>
      <c r="BP1929"/>
    </row>
    <row r="1930" spans="1:68" s="7" customFormat="1">
      <c r="A1930"/>
      <c r="B1930"/>
      <c r="C1930"/>
      <c r="D1930"/>
      <c r="E1930"/>
      <c r="F1930"/>
      <c r="G1930"/>
      <c r="H1930"/>
      <c r="I1930"/>
      <c r="J1930"/>
      <c r="K1930"/>
      <c r="L1930"/>
      <c r="M1930"/>
      <c r="N1930"/>
      <c r="O1930"/>
      <c r="P1930"/>
      <c r="Q1930"/>
      <c r="R1930"/>
      <c r="S1930"/>
      <c r="T1930"/>
      <c r="U1930"/>
      <c r="V1930"/>
      <c r="W1930"/>
      <c r="X1930"/>
      <c r="Y1930"/>
      <c r="Z1930"/>
      <c r="AA1930"/>
      <c r="AB1930"/>
      <c r="AC1930"/>
      <c r="AD1930"/>
      <c r="AE1930"/>
      <c r="AF1930"/>
      <c r="AG1930"/>
      <c r="AS1930"/>
      <c r="AT1930"/>
      <c r="BP1930"/>
    </row>
    <row r="1931" spans="1:68" s="7" customFormat="1">
      <c r="A1931"/>
      <c r="B1931"/>
      <c r="C1931"/>
      <c r="D1931"/>
      <c r="E1931"/>
      <c r="F1931"/>
      <c r="G1931"/>
      <c r="H1931"/>
      <c r="I1931"/>
      <c r="J1931"/>
      <c r="K1931"/>
      <c r="L1931"/>
      <c r="M1931"/>
      <c r="N1931"/>
      <c r="O1931"/>
      <c r="P1931"/>
      <c r="Q1931"/>
      <c r="R1931"/>
      <c r="S1931"/>
      <c r="T1931"/>
      <c r="U1931"/>
      <c r="V1931"/>
      <c r="W1931"/>
      <c r="X1931"/>
      <c r="Y1931"/>
      <c r="Z1931"/>
      <c r="AA1931"/>
      <c r="AB1931"/>
      <c r="AC1931"/>
      <c r="AD1931"/>
      <c r="AE1931"/>
      <c r="AF1931"/>
      <c r="AG1931"/>
      <c r="AS1931"/>
      <c r="AT1931"/>
      <c r="BP1931"/>
    </row>
    <row r="1932" spans="1:68" s="7" customFormat="1">
      <c r="A1932"/>
      <c r="B1932"/>
      <c r="C1932"/>
      <c r="D1932"/>
      <c r="E1932"/>
      <c r="F1932"/>
      <c r="G1932"/>
      <c r="H1932"/>
      <c r="I1932"/>
      <c r="J1932"/>
      <c r="K1932"/>
      <c r="L1932"/>
      <c r="M1932"/>
      <c r="N1932"/>
      <c r="O1932"/>
      <c r="P1932"/>
      <c r="Q1932"/>
      <c r="R1932"/>
      <c r="S1932"/>
      <c r="T1932"/>
      <c r="U1932"/>
      <c r="V1932"/>
      <c r="W1932"/>
      <c r="X1932"/>
      <c r="Y1932"/>
      <c r="Z1932"/>
      <c r="AA1932"/>
      <c r="AB1932"/>
      <c r="AC1932"/>
      <c r="AD1932"/>
      <c r="AE1932"/>
      <c r="AF1932"/>
      <c r="AG1932"/>
      <c r="AS1932"/>
      <c r="AT1932"/>
      <c r="BP1932"/>
    </row>
    <row r="1933" spans="1:68" s="7" customFormat="1">
      <c r="A1933"/>
      <c r="B1933"/>
      <c r="C1933"/>
      <c r="D1933"/>
      <c r="E1933"/>
      <c r="F1933"/>
      <c r="G1933"/>
      <c r="H1933"/>
      <c r="I1933"/>
      <c r="J1933"/>
      <c r="K1933"/>
      <c r="L1933"/>
      <c r="M1933"/>
      <c r="N1933"/>
      <c r="O1933"/>
      <c r="P1933"/>
      <c r="Q1933"/>
      <c r="R1933"/>
      <c r="S1933"/>
      <c r="T1933"/>
      <c r="U1933"/>
      <c r="V1933"/>
      <c r="W1933"/>
      <c r="X1933"/>
      <c r="Y1933"/>
      <c r="Z1933"/>
      <c r="AA1933"/>
      <c r="AB1933"/>
      <c r="AC1933"/>
      <c r="AD1933"/>
      <c r="AE1933"/>
      <c r="AF1933"/>
      <c r="AG1933"/>
      <c r="AS1933"/>
      <c r="AT1933"/>
      <c r="BP1933"/>
    </row>
    <row r="1934" spans="1:68" s="7" customFormat="1">
      <c r="A1934"/>
      <c r="B1934"/>
      <c r="C1934"/>
      <c r="D1934"/>
      <c r="E1934"/>
      <c r="F1934"/>
      <c r="G1934"/>
      <c r="H1934"/>
      <c r="I1934"/>
      <c r="J1934"/>
      <c r="K1934"/>
      <c r="L1934"/>
      <c r="M1934"/>
      <c r="N1934"/>
      <c r="O1934"/>
      <c r="P1934"/>
      <c r="Q1934"/>
      <c r="R1934"/>
      <c r="S1934"/>
      <c r="T1934"/>
      <c r="U1934"/>
      <c r="V1934"/>
      <c r="W1934"/>
      <c r="X1934"/>
      <c r="Y1934"/>
      <c r="Z1934"/>
      <c r="AA1934"/>
      <c r="AB1934"/>
      <c r="AC1934"/>
      <c r="AD1934"/>
      <c r="AE1934"/>
      <c r="AF1934"/>
      <c r="AG1934"/>
      <c r="AS1934"/>
      <c r="AT1934"/>
      <c r="BP1934"/>
    </row>
    <row r="1935" spans="1:68" s="7" customFormat="1">
      <c r="A1935"/>
      <c r="B1935"/>
      <c r="C1935"/>
      <c r="D1935"/>
      <c r="E1935"/>
      <c r="F1935"/>
      <c r="G1935"/>
      <c r="H1935"/>
      <c r="I1935"/>
      <c r="J1935"/>
      <c r="K1935"/>
      <c r="L1935"/>
      <c r="M1935"/>
      <c r="N1935"/>
      <c r="O1935"/>
      <c r="P1935"/>
      <c r="Q1935"/>
      <c r="R1935"/>
      <c r="S1935"/>
      <c r="T1935"/>
      <c r="U1935"/>
      <c r="V1935"/>
      <c r="W1935"/>
      <c r="X1935"/>
      <c r="Y1935"/>
      <c r="Z1935"/>
      <c r="AA1935"/>
      <c r="AB1935"/>
      <c r="AC1935"/>
      <c r="AD1935"/>
      <c r="AE1935"/>
      <c r="AF1935"/>
      <c r="AG1935"/>
      <c r="AS1935"/>
      <c r="AT1935"/>
      <c r="BP1935"/>
    </row>
    <row r="1936" spans="1:68" s="7" customFormat="1">
      <c r="A1936"/>
      <c r="B1936"/>
      <c r="C1936"/>
      <c r="D1936"/>
      <c r="E1936"/>
      <c r="F1936"/>
      <c r="G1936"/>
      <c r="H1936"/>
      <c r="I1936"/>
      <c r="J1936"/>
      <c r="K1936"/>
      <c r="L1936"/>
      <c r="M1936"/>
      <c r="N1936"/>
      <c r="O1936"/>
      <c r="P1936"/>
      <c r="Q1936"/>
      <c r="R1936"/>
      <c r="S1936"/>
      <c r="T1936"/>
      <c r="U1936"/>
      <c r="V1936"/>
      <c r="W1936"/>
      <c r="X1936"/>
      <c r="Y1936"/>
      <c r="Z1936"/>
      <c r="AA1936"/>
      <c r="AB1936"/>
      <c r="AC1936"/>
      <c r="AD1936"/>
      <c r="AE1936"/>
      <c r="AF1936"/>
      <c r="AG1936"/>
      <c r="AS1936"/>
      <c r="AT1936"/>
      <c r="BP1936"/>
    </row>
    <row r="1937" spans="1:68" s="7" customFormat="1">
      <c r="A1937"/>
      <c r="B1937"/>
      <c r="C1937"/>
      <c r="D1937"/>
      <c r="E1937"/>
      <c r="F1937"/>
      <c r="G1937"/>
      <c r="H1937"/>
      <c r="I1937"/>
      <c r="J1937"/>
      <c r="K1937"/>
      <c r="L1937"/>
      <c r="M1937"/>
      <c r="N1937"/>
      <c r="O1937"/>
      <c r="P1937"/>
      <c r="Q1937"/>
      <c r="R1937"/>
      <c r="S1937"/>
      <c r="T1937"/>
      <c r="U1937"/>
      <c r="V1937"/>
      <c r="W1937"/>
      <c r="X1937"/>
      <c r="Y1937"/>
      <c r="Z1937"/>
      <c r="AA1937"/>
      <c r="AB1937"/>
      <c r="AC1937"/>
      <c r="AD1937"/>
      <c r="AE1937"/>
      <c r="AF1937"/>
      <c r="AG1937"/>
      <c r="AS1937"/>
      <c r="AT1937"/>
      <c r="BP1937"/>
    </row>
    <row r="1938" spans="1:68" s="7" customFormat="1">
      <c r="A1938"/>
      <c r="B1938"/>
      <c r="C1938"/>
      <c r="D1938"/>
      <c r="E1938"/>
      <c r="F1938"/>
      <c r="G1938"/>
      <c r="H1938"/>
      <c r="I1938"/>
      <c r="J1938"/>
      <c r="K1938"/>
      <c r="L1938"/>
      <c r="M1938"/>
      <c r="N1938"/>
      <c r="O1938"/>
      <c r="P1938"/>
      <c r="Q1938"/>
      <c r="R1938"/>
      <c r="S1938"/>
      <c r="T1938"/>
      <c r="U1938"/>
      <c r="V1938"/>
      <c r="W1938"/>
      <c r="X1938"/>
      <c r="Y1938"/>
      <c r="Z1938"/>
      <c r="AA1938"/>
      <c r="AB1938"/>
      <c r="AC1938"/>
      <c r="AD1938"/>
      <c r="AE1938"/>
      <c r="AF1938"/>
      <c r="AG1938"/>
      <c r="AS1938"/>
      <c r="AT1938"/>
      <c r="BP1938"/>
    </row>
    <row r="1939" spans="1:68" s="7" customFormat="1">
      <c r="A1939"/>
      <c r="B1939"/>
      <c r="C1939"/>
      <c r="D1939"/>
      <c r="E1939"/>
      <c r="F1939"/>
      <c r="G1939"/>
      <c r="H1939"/>
      <c r="I1939"/>
      <c r="J1939"/>
      <c r="K1939"/>
      <c r="L1939"/>
      <c r="M1939"/>
      <c r="N1939"/>
      <c r="O1939"/>
      <c r="P1939"/>
      <c r="Q1939"/>
      <c r="R1939"/>
      <c r="S1939"/>
      <c r="T1939"/>
      <c r="U1939"/>
      <c r="V1939"/>
      <c r="W1939"/>
      <c r="X1939"/>
      <c r="Y1939"/>
      <c r="Z1939"/>
      <c r="AA1939"/>
      <c r="AB1939"/>
      <c r="AC1939"/>
      <c r="AD1939"/>
      <c r="AE1939"/>
      <c r="AF1939"/>
      <c r="AG1939"/>
      <c r="AS1939"/>
      <c r="AT1939"/>
      <c r="BP1939"/>
    </row>
    <row r="1940" spans="1:68" s="7" customFormat="1">
      <c r="A1940"/>
      <c r="B1940"/>
      <c r="C1940"/>
      <c r="D1940"/>
      <c r="E1940"/>
      <c r="F1940"/>
      <c r="G1940"/>
      <c r="H1940"/>
      <c r="I1940"/>
      <c r="J1940"/>
      <c r="K1940"/>
      <c r="L1940"/>
      <c r="M1940"/>
      <c r="N1940"/>
      <c r="O1940"/>
      <c r="P1940"/>
      <c r="Q1940"/>
      <c r="R1940"/>
      <c r="S1940"/>
      <c r="T1940"/>
      <c r="U1940"/>
      <c r="V1940"/>
      <c r="W1940"/>
      <c r="X1940"/>
      <c r="Y1940"/>
      <c r="Z1940"/>
      <c r="AA1940"/>
      <c r="AB1940"/>
      <c r="AC1940"/>
      <c r="AD1940"/>
      <c r="AE1940"/>
      <c r="AF1940"/>
      <c r="AG1940"/>
      <c r="AS1940"/>
      <c r="AT1940"/>
      <c r="BP1940"/>
    </row>
    <row r="1941" spans="1:68" s="7" customFormat="1">
      <c r="A1941"/>
      <c r="B1941"/>
      <c r="C1941"/>
      <c r="D1941"/>
      <c r="E1941"/>
      <c r="F1941"/>
      <c r="G1941"/>
      <c r="H1941"/>
      <c r="I1941"/>
      <c r="J1941"/>
      <c r="K1941"/>
      <c r="L1941"/>
      <c r="M1941"/>
      <c r="N1941"/>
      <c r="O1941"/>
      <c r="P1941"/>
      <c r="Q1941"/>
      <c r="R1941"/>
      <c r="S1941"/>
      <c r="T1941"/>
      <c r="U1941"/>
      <c r="V1941"/>
      <c r="W1941"/>
      <c r="X1941"/>
      <c r="Y1941"/>
      <c r="Z1941"/>
      <c r="AA1941"/>
      <c r="AB1941"/>
      <c r="AC1941"/>
      <c r="AD1941"/>
      <c r="AE1941"/>
      <c r="AF1941"/>
      <c r="AG1941"/>
      <c r="AS1941"/>
      <c r="AT1941"/>
      <c r="BP1941"/>
    </row>
    <row r="1942" spans="1:68" s="7" customFormat="1">
      <c r="A1942"/>
      <c r="B1942"/>
      <c r="C1942"/>
      <c r="D1942"/>
      <c r="E1942"/>
      <c r="F1942"/>
      <c r="G1942"/>
      <c r="H1942"/>
      <c r="I1942"/>
      <c r="J1942"/>
      <c r="K1942"/>
      <c r="L1942"/>
      <c r="M1942"/>
      <c r="N1942"/>
      <c r="O1942"/>
      <c r="P1942"/>
      <c r="Q1942"/>
      <c r="R1942"/>
      <c r="S1942"/>
      <c r="T1942"/>
      <c r="U1942"/>
      <c r="V1942"/>
      <c r="W1942"/>
      <c r="X1942"/>
      <c r="Y1942"/>
      <c r="Z1942"/>
      <c r="AA1942"/>
      <c r="AB1942"/>
      <c r="AC1942"/>
      <c r="AD1942"/>
      <c r="AE1942"/>
      <c r="AF1942"/>
      <c r="AG1942"/>
      <c r="AS1942"/>
      <c r="AT1942"/>
      <c r="BP1942"/>
    </row>
    <row r="1943" spans="1:68" s="7" customFormat="1">
      <c r="A1943"/>
      <c r="B1943"/>
      <c r="C1943"/>
      <c r="D1943"/>
      <c r="E1943"/>
      <c r="F1943"/>
      <c r="G1943"/>
      <c r="H1943"/>
      <c r="I1943"/>
      <c r="J1943"/>
      <c r="K1943"/>
      <c r="L1943"/>
      <c r="M1943"/>
      <c r="N1943"/>
      <c r="O1943"/>
      <c r="P1943"/>
      <c r="Q1943"/>
      <c r="R1943"/>
      <c r="S1943"/>
      <c r="T1943"/>
      <c r="U1943"/>
      <c r="V1943"/>
      <c r="W1943"/>
      <c r="X1943"/>
      <c r="Y1943"/>
      <c r="Z1943"/>
      <c r="AA1943"/>
      <c r="AB1943"/>
      <c r="AC1943"/>
      <c r="AD1943"/>
      <c r="AE1943"/>
      <c r="AF1943"/>
      <c r="AG1943"/>
      <c r="AS1943"/>
      <c r="AT1943"/>
      <c r="BP1943"/>
    </row>
    <row r="1944" spans="1:68" s="7" customFormat="1">
      <c r="A1944"/>
      <c r="B1944"/>
      <c r="C1944"/>
      <c r="D1944"/>
      <c r="E1944"/>
      <c r="F1944"/>
      <c r="G1944"/>
      <c r="H1944"/>
      <c r="I1944"/>
      <c r="J1944"/>
      <c r="K1944"/>
      <c r="L1944"/>
      <c r="M1944"/>
      <c r="N1944"/>
      <c r="O1944"/>
      <c r="P1944"/>
      <c r="Q1944"/>
      <c r="R1944"/>
      <c r="S1944"/>
      <c r="T1944"/>
      <c r="U1944"/>
      <c r="V1944"/>
      <c r="W1944"/>
      <c r="X1944"/>
      <c r="Y1944"/>
      <c r="Z1944"/>
      <c r="AA1944"/>
      <c r="AB1944"/>
      <c r="AC1944"/>
      <c r="AD1944"/>
      <c r="AE1944"/>
      <c r="AF1944"/>
      <c r="AG1944"/>
      <c r="AS1944"/>
      <c r="AT1944"/>
      <c r="BP1944"/>
    </row>
    <row r="1945" spans="1:68" s="7" customFormat="1">
      <c r="A1945"/>
      <c r="B1945"/>
      <c r="C1945"/>
      <c r="D1945"/>
      <c r="E1945"/>
      <c r="F1945"/>
      <c r="G1945"/>
      <c r="H1945"/>
      <c r="I1945"/>
      <c r="J1945"/>
      <c r="K1945"/>
      <c r="L1945"/>
      <c r="M1945"/>
      <c r="N1945"/>
      <c r="O1945"/>
      <c r="P1945"/>
      <c r="Q1945"/>
      <c r="R1945"/>
      <c r="S1945"/>
      <c r="T1945"/>
      <c r="U1945"/>
      <c r="V1945"/>
      <c r="W1945"/>
      <c r="X1945"/>
      <c r="Y1945"/>
      <c r="Z1945"/>
      <c r="AA1945"/>
      <c r="AB1945"/>
      <c r="AC1945"/>
      <c r="AD1945"/>
      <c r="AE1945"/>
      <c r="AF1945"/>
      <c r="AG1945"/>
      <c r="AS1945"/>
      <c r="AT1945"/>
      <c r="BP1945"/>
    </row>
    <row r="1946" spans="1:68" s="7" customFormat="1">
      <c r="A1946"/>
      <c r="B1946"/>
      <c r="C1946"/>
      <c r="D1946"/>
      <c r="E1946"/>
      <c r="F1946"/>
      <c r="G1946"/>
      <c r="H1946"/>
      <c r="I1946"/>
      <c r="J1946"/>
      <c r="K1946"/>
      <c r="L1946"/>
      <c r="M1946"/>
      <c r="N1946"/>
      <c r="O1946"/>
      <c r="P1946"/>
      <c r="Q1946"/>
      <c r="R1946"/>
      <c r="S1946"/>
      <c r="T1946"/>
      <c r="U1946"/>
      <c r="V1946"/>
      <c r="W1946"/>
      <c r="X1946"/>
      <c r="Y1946"/>
      <c r="Z1946"/>
      <c r="AA1946"/>
      <c r="AB1946"/>
      <c r="AC1946"/>
      <c r="AD1946"/>
      <c r="AE1946"/>
      <c r="AF1946"/>
      <c r="AG1946"/>
      <c r="AS1946"/>
      <c r="AT1946"/>
      <c r="BP1946"/>
    </row>
    <row r="1947" spans="1:68" s="7" customFormat="1">
      <c r="A1947"/>
      <c r="B1947"/>
      <c r="C1947"/>
      <c r="D1947"/>
      <c r="E1947"/>
      <c r="F1947"/>
      <c r="G1947"/>
      <c r="H1947"/>
      <c r="I1947"/>
      <c r="J1947"/>
      <c r="K1947"/>
      <c r="L1947"/>
      <c r="M1947"/>
      <c r="N1947"/>
      <c r="O1947"/>
      <c r="P1947"/>
      <c r="Q1947"/>
      <c r="R1947"/>
      <c r="S1947"/>
      <c r="T1947"/>
      <c r="U1947"/>
      <c r="V1947"/>
      <c r="W1947"/>
      <c r="X1947"/>
      <c r="Y1947"/>
      <c r="Z1947"/>
      <c r="AA1947"/>
      <c r="AB1947"/>
      <c r="AC1947"/>
      <c r="AD1947"/>
      <c r="AE1947"/>
      <c r="AF1947"/>
      <c r="AG1947"/>
      <c r="AS1947"/>
      <c r="AT1947"/>
      <c r="BP1947"/>
    </row>
    <row r="1948" spans="1:68" s="7" customFormat="1">
      <c r="A1948"/>
      <c r="B1948"/>
      <c r="C1948"/>
      <c r="D1948"/>
      <c r="E1948"/>
      <c r="F1948"/>
      <c r="G1948"/>
      <c r="H1948"/>
      <c r="I1948"/>
      <c r="J1948"/>
      <c r="K1948"/>
      <c r="L1948"/>
      <c r="M1948"/>
      <c r="N1948"/>
      <c r="O1948"/>
      <c r="P1948"/>
      <c r="Q1948"/>
      <c r="R1948"/>
      <c r="S1948"/>
      <c r="T1948"/>
      <c r="U1948"/>
      <c r="V1948"/>
      <c r="W1948"/>
      <c r="X1948"/>
      <c r="Y1948"/>
      <c r="Z1948"/>
      <c r="AA1948"/>
      <c r="AB1948"/>
      <c r="AC1948"/>
      <c r="AD1948"/>
      <c r="AE1948"/>
      <c r="AF1948"/>
      <c r="AG1948"/>
      <c r="AS1948"/>
      <c r="AT1948"/>
      <c r="BP1948"/>
    </row>
    <row r="1949" spans="1:68" s="7" customFormat="1">
      <c r="A1949"/>
      <c r="B1949"/>
      <c r="C1949"/>
      <c r="D1949"/>
      <c r="E1949"/>
      <c r="F1949"/>
      <c r="G1949"/>
      <c r="H1949"/>
      <c r="I1949"/>
      <c r="J1949"/>
      <c r="K1949"/>
      <c r="L1949"/>
      <c r="M1949"/>
      <c r="N1949"/>
      <c r="O1949"/>
      <c r="P1949"/>
      <c r="Q1949"/>
      <c r="R1949"/>
      <c r="S1949"/>
      <c r="T1949"/>
      <c r="U1949"/>
      <c r="V1949"/>
      <c r="W1949"/>
      <c r="X1949"/>
      <c r="Y1949"/>
      <c r="Z1949"/>
      <c r="AA1949"/>
      <c r="AB1949"/>
      <c r="AC1949"/>
      <c r="AD1949"/>
      <c r="AE1949"/>
      <c r="AF1949"/>
      <c r="AG1949"/>
      <c r="AS1949"/>
      <c r="AT1949"/>
      <c r="BP1949"/>
    </row>
    <row r="1950" spans="1:68" s="7" customFormat="1">
      <c r="A1950"/>
      <c r="B1950"/>
      <c r="C1950"/>
      <c r="D1950"/>
      <c r="E1950"/>
      <c r="F1950"/>
      <c r="G1950"/>
      <c r="H1950"/>
      <c r="I1950"/>
      <c r="J1950"/>
      <c r="K1950"/>
      <c r="L1950"/>
      <c r="M1950"/>
      <c r="N1950"/>
      <c r="O1950"/>
      <c r="P1950"/>
      <c r="Q1950"/>
      <c r="R1950"/>
      <c r="S1950"/>
      <c r="T1950"/>
      <c r="U1950"/>
      <c r="V1950"/>
      <c r="W1950"/>
      <c r="X1950"/>
      <c r="Y1950"/>
      <c r="Z1950"/>
      <c r="AA1950"/>
      <c r="AB1950"/>
      <c r="AC1950"/>
      <c r="AD1950"/>
      <c r="AE1950"/>
      <c r="AF1950"/>
      <c r="AG1950"/>
      <c r="AS1950"/>
      <c r="AT1950"/>
      <c r="BP1950"/>
    </row>
    <row r="1951" spans="1:68" s="7" customFormat="1">
      <c r="A1951"/>
      <c r="B1951"/>
      <c r="C1951"/>
      <c r="D1951"/>
      <c r="E1951"/>
      <c r="F1951"/>
      <c r="G1951"/>
      <c r="H1951"/>
      <c r="I1951"/>
      <c r="J1951"/>
      <c r="K1951"/>
      <c r="L1951"/>
      <c r="M1951"/>
      <c r="N1951"/>
      <c r="O1951"/>
      <c r="P1951"/>
      <c r="Q1951"/>
      <c r="R1951"/>
      <c r="S1951"/>
      <c r="T1951"/>
      <c r="U1951"/>
      <c r="V1951"/>
      <c r="W1951"/>
      <c r="X1951"/>
      <c r="Y1951"/>
      <c r="Z1951"/>
      <c r="AA1951"/>
      <c r="AB1951"/>
      <c r="AC1951"/>
      <c r="AD1951"/>
      <c r="AE1951"/>
      <c r="AF1951"/>
      <c r="AG1951"/>
      <c r="AS1951"/>
      <c r="AT1951"/>
      <c r="BP1951"/>
    </row>
    <row r="1952" spans="1:68" s="7" customFormat="1">
      <c r="A1952"/>
      <c r="B1952"/>
      <c r="C1952"/>
      <c r="D1952"/>
      <c r="E1952"/>
      <c r="F1952"/>
      <c r="G1952"/>
      <c r="H1952"/>
      <c r="I1952"/>
      <c r="J1952"/>
      <c r="K1952"/>
      <c r="L1952"/>
      <c r="M1952"/>
      <c r="N1952"/>
      <c r="O1952"/>
      <c r="P1952"/>
      <c r="Q1952"/>
      <c r="R1952"/>
      <c r="S1952"/>
      <c r="T1952"/>
      <c r="U1952"/>
      <c r="V1952"/>
      <c r="W1952"/>
      <c r="X1952"/>
      <c r="Y1952"/>
      <c r="Z1952"/>
      <c r="AA1952"/>
      <c r="AB1952"/>
      <c r="AC1952"/>
      <c r="AD1952"/>
      <c r="AE1952"/>
      <c r="AF1952"/>
      <c r="AG1952"/>
      <c r="AS1952"/>
      <c r="AT1952"/>
      <c r="BP1952"/>
    </row>
    <row r="1953" spans="1:68" s="7" customFormat="1">
      <c r="A1953"/>
      <c r="B1953"/>
      <c r="C1953"/>
      <c r="D1953"/>
      <c r="E1953"/>
      <c r="F1953"/>
      <c r="G1953"/>
      <c r="H1953"/>
      <c r="I1953"/>
      <c r="J1953"/>
      <c r="K1953"/>
      <c r="L1953"/>
      <c r="M1953"/>
      <c r="N1953"/>
      <c r="O1953"/>
      <c r="P1953"/>
      <c r="Q1953"/>
      <c r="R1953"/>
      <c r="S1953"/>
      <c r="T1953"/>
      <c r="U1953"/>
      <c r="V1953"/>
      <c r="W1953"/>
      <c r="X1953"/>
      <c r="Y1953"/>
      <c r="Z1953"/>
      <c r="AA1953"/>
      <c r="AB1953"/>
      <c r="AC1953"/>
      <c r="AD1953"/>
      <c r="AE1953"/>
      <c r="AF1953"/>
      <c r="AG1953"/>
      <c r="AS1953"/>
      <c r="AT1953"/>
      <c r="BP1953"/>
    </row>
    <row r="1954" spans="1:68" s="7" customFormat="1">
      <c r="A1954"/>
      <c r="B1954"/>
      <c r="C1954"/>
      <c r="D1954"/>
      <c r="E1954"/>
      <c r="F1954"/>
      <c r="G1954"/>
      <c r="H1954"/>
      <c r="I1954"/>
      <c r="J1954"/>
      <c r="K1954"/>
      <c r="L1954"/>
      <c r="M1954"/>
      <c r="N1954"/>
      <c r="O1954"/>
      <c r="P1954"/>
      <c r="Q1954"/>
      <c r="R1954"/>
      <c r="S1954"/>
      <c r="T1954"/>
      <c r="U1954"/>
      <c r="V1954"/>
      <c r="W1954"/>
      <c r="X1954"/>
      <c r="Y1954"/>
      <c r="Z1954"/>
      <c r="AA1954"/>
      <c r="AB1954"/>
      <c r="AC1954"/>
      <c r="AD1954"/>
      <c r="AE1954"/>
      <c r="AF1954"/>
      <c r="AG1954"/>
      <c r="AS1954"/>
      <c r="AT1954"/>
      <c r="BP1954"/>
    </row>
    <row r="1955" spans="1:68" s="7" customFormat="1">
      <c r="A1955"/>
      <c r="B1955"/>
      <c r="C1955"/>
      <c r="D1955"/>
      <c r="E1955"/>
      <c r="F1955"/>
      <c r="G1955"/>
      <c r="H1955"/>
      <c r="I1955"/>
      <c r="J1955"/>
      <c r="K1955"/>
      <c r="L1955"/>
      <c r="M1955"/>
      <c r="N1955"/>
      <c r="O1955"/>
      <c r="P1955"/>
      <c r="Q1955"/>
      <c r="R1955"/>
      <c r="S1955"/>
      <c r="T1955"/>
      <c r="U1955"/>
      <c r="V1955"/>
      <c r="W1955"/>
      <c r="X1955"/>
      <c r="Y1955"/>
      <c r="Z1955"/>
      <c r="AA1955"/>
      <c r="AB1955"/>
      <c r="AC1955"/>
      <c r="AD1955"/>
      <c r="AE1955"/>
      <c r="AF1955"/>
      <c r="AG1955"/>
      <c r="AS1955"/>
      <c r="AT1955"/>
      <c r="BP1955"/>
    </row>
    <row r="1956" spans="1:68" s="7" customFormat="1">
      <c r="A1956"/>
      <c r="B1956"/>
      <c r="C1956"/>
      <c r="D1956"/>
      <c r="E1956"/>
      <c r="F1956"/>
      <c r="G1956"/>
      <c r="H1956"/>
      <c r="I1956"/>
      <c r="J1956"/>
      <c r="K1956"/>
      <c r="L1956"/>
      <c r="M1956"/>
      <c r="N1956"/>
      <c r="O1956"/>
      <c r="P1956"/>
      <c r="Q1956"/>
      <c r="R1956"/>
      <c r="S1956"/>
      <c r="T1956"/>
      <c r="U1956"/>
      <c r="V1956"/>
      <c r="W1956"/>
      <c r="X1956"/>
      <c r="Y1956"/>
      <c r="Z1956"/>
      <c r="AA1956"/>
      <c r="AB1956"/>
      <c r="AC1956"/>
      <c r="AD1956"/>
      <c r="AE1956"/>
      <c r="AF1956"/>
      <c r="AG1956"/>
      <c r="AS1956"/>
      <c r="AT1956"/>
      <c r="BP1956"/>
    </row>
    <row r="1957" spans="1:68" s="7" customFormat="1">
      <c r="A1957"/>
      <c r="B1957"/>
      <c r="C1957"/>
      <c r="D1957"/>
      <c r="E1957"/>
      <c r="F1957"/>
      <c r="G1957"/>
      <c r="H1957"/>
      <c r="I1957"/>
      <c r="J1957"/>
      <c r="K1957"/>
      <c r="L1957"/>
      <c r="M1957"/>
      <c r="N1957"/>
      <c r="O1957"/>
      <c r="P1957"/>
      <c r="Q1957"/>
      <c r="R1957"/>
      <c r="S1957"/>
      <c r="T1957"/>
      <c r="U1957"/>
      <c r="V1957"/>
      <c r="W1957"/>
      <c r="X1957"/>
      <c r="Y1957"/>
      <c r="Z1957"/>
      <c r="AA1957"/>
      <c r="AB1957"/>
      <c r="AC1957"/>
      <c r="AD1957"/>
      <c r="AE1957"/>
      <c r="AF1957"/>
      <c r="AG1957"/>
      <c r="AS1957"/>
      <c r="AT1957"/>
      <c r="BP1957"/>
    </row>
    <row r="1958" spans="1:68" s="7" customFormat="1">
      <c r="A1958"/>
      <c r="B1958"/>
      <c r="C1958"/>
      <c r="D1958"/>
      <c r="E1958"/>
      <c r="F1958"/>
      <c r="G1958"/>
      <c r="H1958"/>
      <c r="I1958"/>
      <c r="J1958"/>
      <c r="K1958"/>
      <c r="L1958"/>
      <c r="M1958"/>
      <c r="N1958"/>
      <c r="O1958"/>
      <c r="P1958"/>
      <c r="Q1958"/>
      <c r="R1958"/>
      <c r="S1958"/>
      <c r="T1958"/>
      <c r="U1958"/>
      <c r="V1958"/>
      <c r="W1958"/>
      <c r="X1958"/>
      <c r="Y1958"/>
      <c r="Z1958"/>
      <c r="AA1958"/>
      <c r="AB1958"/>
      <c r="AC1958"/>
      <c r="AD1958"/>
      <c r="AE1958"/>
      <c r="AF1958"/>
      <c r="AG1958"/>
      <c r="AS1958"/>
      <c r="AT1958"/>
      <c r="BP1958"/>
    </row>
    <row r="1959" spans="1:68" s="7" customFormat="1">
      <c r="A1959"/>
      <c r="B1959"/>
      <c r="C1959"/>
      <c r="D1959"/>
      <c r="E1959"/>
      <c r="F1959"/>
      <c r="G1959"/>
      <c r="H1959"/>
      <c r="I1959"/>
      <c r="J1959"/>
      <c r="K1959"/>
      <c r="L1959"/>
      <c r="M1959"/>
      <c r="N1959"/>
      <c r="O1959"/>
      <c r="P1959"/>
      <c r="Q1959"/>
      <c r="R1959"/>
      <c r="S1959"/>
      <c r="T1959"/>
      <c r="U1959"/>
      <c r="V1959"/>
      <c r="W1959"/>
      <c r="X1959"/>
      <c r="Y1959"/>
      <c r="Z1959"/>
      <c r="AA1959"/>
      <c r="AB1959"/>
      <c r="AC1959"/>
      <c r="AD1959"/>
      <c r="AE1959"/>
      <c r="AF1959"/>
      <c r="AG1959"/>
      <c r="AS1959"/>
      <c r="AT1959"/>
      <c r="BP1959"/>
    </row>
    <row r="1960" spans="1:68" s="7" customFormat="1">
      <c r="A1960"/>
      <c r="B1960"/>
      <c r="C1960"/>
      <c r="D1960"/>
      <c r="E1960"/>
      <c r="F1960"/>
      <c r="G1960"/>
      <c r="H1960"/>
      <c r="I1960"/>
      <c r="J1960"/>
      <c r="K1960"/>
      <c r="L1960"/>
      <c r="M1960"/>
      <c r="N1960"/>
      <c r="O1960"/>
      <c r="P1960"/>
      <c r="Q1960"/>
      <c r="R1960"/>
      <c r="S1960"/>
      <c r="T1960"/>
      <c r="U1960"/>
      <c r="V1960"/>
      <c r="W1960"/>
      <c r="X1960"/>
      <c r="Y1960"/>
      <c r="Z1960"/>
      <c r="AA1960"/>
      <c r="AB1960"/>
      <c r="AC1960"/>
      <c r="AD1960"/>
      <c r="AE1960"/>
      <c r="AF1960"/>
      <c r="AG1960"/>
      <c r="AS1960"/>
      <c r="AT1960"/>
      <c r="BP1960"/>
    </row>
    <row r="1961" spans="1:68" s="7" customFormat="1">
      <c r="A1961"/>
      <c r="B1961"/>
      <c r="C1961"/>
      <c r="D1961"/>
      <c r="E1961"/>
      <c r="F1961"/>
      <c r="G1961"/>
      <c r="H1961"/>
      <c r="I1961"/>
      <c r="J1961"/>
      <c r="K1961"/>
      <c r="L1961"/>
      <c r="M1961"/>
      <c r="N1961"/>
      <c r="O1961"/>
      <c r="P1961"/>
      <c r="Q1961"/>
      <c r="R1961"/>
      <c r="S1961"/>
      <c r="T1961"/>
      <c r="U1961"/>
      <c r="V1961"/>
      <c r="W1961"/>
      <c r="X1961"/>
      <c r="Y1961"/>
      <c r="Z1961"/>
      <c r="AA1961"/>
      <c r="AB1961"/>
      <c r="AC1961"/>
      <c r="AD1961"/>
      <c r="AE1961"/>
      <c r="AF1961"/>
      <c r="AG1961"/>
      <c r="AS1961"/>
      <c r="AT1961"/>
      <c r="BP1961"/>
    </row>
    <row r="1962" spans="1:68" s="7" customFormat="1">
      <c r="A1962"/>
      <c r="B1962"/>
      <c r="C1962"/>
      <c r="D1962"/>
      <c r="E1962"/>
      <c r="F1962"/>
      <c r="G1962"/>
      <c r="H1962"/>
      <c r="I1962"/>
      <c r="J1962"/>
      <c r="K1962"/>
      <c r="L1962"/>
      <c r="M1962"/>
      <c r="N1962"/>
      <c r="O1962"/>
      <c r="P1962"/>
      <c r="Q1962"/>
      <c r="R1962"/>
      <c r="S1962"/>
      <c r="T1962"/>
      <c r="U1962"/>
      <c r="V1962"/>
      <c r="W1962"/>
      <c r="X1962"/>
      <c r="Y1962"/>
      <c r="Z1962"/>
      <c r="AA1962"/>
      <c r="AB1962"/>
      <c r="AC1962"/>
      <c r="AD1962"/>
      <c r="AE1962"/>
      <c r="AF1962"/>
      <c r="AG1962"/>
      <c r="AS1962"/>
      <c r="AT1962"/>
      <c r="BP1962"/>
    </row>
    <row r="1963" spans="1:68" s="7" customFormat="1">
      <c r="A1963"/>
      <c r="B1963"/>
      <c r="C1963"/>
      <c r="D1963"/>
      <c r="E1963"/>
      <c r="F1963"/>
      <c r="G1963"/>
      <c r="H1963"/>
      <c r="I1963"/>
      <c r="J1963"/>
      <c r="K1963"/>
      <c r="L1963"/>
      <c r="M1963"/>
      <c r="N1963"/>
      <c r="O1963"/>
      <c r="P1963"/>
      <c r="Q1963"/>
      <c r="R1963"/>
      <c r="S1963"/>
      <c r="T1963"/>
      <c r="U1963"/>
      <c r="V1963"/>
      <c r="W1963"/>
      <c r="X1963"/>
      <c r="Y1963"/>
      <c r="Z1963"/>
      <c r="AA1963"/>
      <c r="AB1963"/>
      <c r="AC1963"/>
      <c r="AD1963"/>
      <c r="AE1963"/>
      <c r="AF1963"/>
      <c r="AG1963"/>
      <c r="AS1963"/>
      <c r="AT1963"/>
      <c r="BP1963"/>
    </row>
    <row r="1964" spans="1:68" s="7" customFormat="1">
      <c r="A1964"/>
      <c r="B1964"/>
      <c r="C1964"/>
      <c r="D1964"/>
      <c r="E1964"/>
      <c r="F1964"/>
      <c r="G1964"/>
      <c r="H1964"/>
      <c r="I1964"/>
      <c r="J1964"/>
      <c r="K1964"/>
      <c r="L1964"/>
      <c r="M1964"/>
      <c r="N1964"/>
      <c r="O1964"/>
      <c r="P1964"/>
      <c r="Q1964"/>
      <c r="R1964"/>
      <c r="S1964"/>
      <c r="T1964"/>
      <c r="U1964"/>
      <c r="V1964"/>
      <c r="W1964"/>
      <c r="X1964"/>
      <c r="Y1964"/>
      <c r="Z1964"/>
      <c r="AA1964"/>
      <c r="AB1964"/>
      <c r="AC1964"/>
      <c r="AD1964"/>
      <c r="AE1964"/>
      <c r="AF1964"/>
      <c r="AG1964"/>
      <c r="AS1964"/>
      <c r="AT1964"/>
      <c r="BP1964"/>
    </row>
    <row r="1965" spans="1:68" s="7" customFormat="1">
      <c r="A1965"/>
      <c r="B1965"/>
      <c r="C1965"/>
      <c r="D1965"/>
      <c r="E1965"/>
      <c r="F1965"/>
      <c r="G1965"/>
      <c r="H1965"/>
      <c r="I1965"/>
      <c r="J1965"/>
      <c r="K1965"/>
      <c r="L1965"/>
      <c r="M1965"/>
      <c r="N1965"/>
      <c r="O1965"/>
      <c r="P1965"/>
      <c r="Q1965"/>
      <c r="R1965"/>
      <c r="S1965"/>
      <c r="T1965"/>
      <c r="U1965"/>
      <c r="V1965"/>
      <c r="W1965"/>
      <c r="X1965"/>
      <c r="Y1965"/>
      <c r="Z1965"/>
      <c r="AA1965"/>
      <c r="AB1965"/>
      <c r="AC1965"/>
      <c r="AD1965"/>
      <c r="AE1965"/>
      <c r="AF1965"/>
      <c r="AG1965"/>
      <c r="AS1965"/>
      <c r="AT1965"/>
      <c r="BP1965"/>
    </row>
    <row r="1966" spans="1:68" s="7" customFormat="1">
      <c r="A1966"/>
      <c r="B1966"/>
      <c r="C1966"/>
      <c r="D1966"/>
      <c r="E1966"/>
      <c r="F1966"/>
      <c r="G1966"/>
      <c r="H1966"/>
      <c r="I1966"/>
      <c r="J1966"/>
      <c r="K1966"/>
      <c r="L1966"/>
      <c r="M1966"/>
      <c r="N1966"/>
      <c r="O1966"/>
      <c r="P1966"/>
      <c r="Q1966"/>
      <c r="R1966"/>
      <c r="S1966"/>
      <c r="T1966"/>
      <c r="U1966"/>
      <c r="V1966"/>
      <c r="W1966"/>
      <c r="X1966"/>
      <c r="Y1966"/>
      <c r="Z1966"/>
      <c r="AA1966"/>
      <c r="AB1966"/>
      <c r="AC1966"/>
      <c r="AD1966"/>
      <c r="AE1966"/>
      <c r="AF1966"/>
      <c r="AG1966"/>
      <c r="AS1966"/>
      <c r="AT1966"/>
      <c r="BP1966"/>
    </row>
    <row r="1967" spans="1:68" s="7" customFormat="1">
      <c r="A1967"/>
      <c r="B1967"/>
      <c r="C1967"/>
      <c r="D1967"/>
      <c r="E1967"/>
      <c r="F1967"/>
      <c r="G1967"/>
      <c r="H1967"/>
      <c r="I1967"/>
      <c r="J1967"/>
      <c r="K1967"/>
      <c r="L1967"/>
      <c r="M1967"/>
      <c r="N1967"/>
      <c r="O1967"/>
      <c r="P1967"/>
      <c r="Q1967"/>
      <c r="R1967"/>
      <c r="S1967"/>
      <c r="T1967"/>
      <c r="U1967"/>
      <c r="V1967"/>
      <c r="W1967"/>
      <c r="X1967"/>
      <c r="Y1967"/>
      <c r="Z1967"/>
      <c r="AA1967"/>
      <c r="AB1967"/>
      <c r="AC1967"/>
      <c r="AD1967"/>
      <c r="AE1967"/>
      <c r="AF1967"/>
      <c r="AG1967"/>
      <c r="AS1967"/>
      <c r="AT1967"/>
      <c r="BP1967"/>
    </row>
    <row r="1968" spans="1:68" s="7" customFormat="1">
      <c r="A1968"/>
      <c r="B1968"/>
      <c r="C1968"/>
      <c r="D1968"/>
      <c r="E1968"/>
      <c r="F1968"/>
      <c r="G1968"/>
      <c r="H1968"/>
      <c r="I1968"/>
      <c r="J1968"/>
      <c r="K1968"/>
      <c r="L1968"/>
      <c r="M1968"/>
      <c r="N1968"/>
      <c r="O1968"/>
      <c r="P1968"/>
      <c r="Q1968"/>
      <c r="R1968"/>
      <c r="S1968"/>
      <c r="T1968"/>
      <c r="U1968"/>
      <c r="V1968"/>
      <c r="W1968"/>
      <c r="X1968"/>
      <c r="Y1968"/>
      <c r="Z1968"/>
      <c r="AA1968"/>
      <c r="AB1968"/>
      <c r="AC1968"/>
      <c r="AD1968"/>
      <c r="AE1968"/>
      <c r="AF1968"/>
      <c r="AG1968"/>
      <c r="AS1968"/>
      <c r="AT1968"/>
      <c r="BP1968"/>
    </row>
    <row r="1969" spans="1:68" s="7" customFormat="1">
      <c r="A1969"/>
      <c r="B1969"/>
      <c r="C1969"/>
      <c r="D1969"/>
      <c r="E1969"/>
      <c r="F1969"/>
      <c r="G1969"/>
      <c r="H1969"/>
      <c r="I1969"/>
      <c r="J1969"/>
      <c r="K1969"/>
      <c r="L1969"/>
      <c r="M1969"/>
      <c r="N1969"/>
      <c r="O1969"/>
      <c r="P1969"/>
      <c r="Q1969"/>
      <c r="R1969"/>
      <c r="S1969"/>
      <c r="T1969"/>
      <c r="U1969"/>
      <c r="V1969"/>
      <c r="W1969"/>
      <c r="X1969"/>
      <c r="Y1969"/>
      <c r="Z1969"/>
      <c r="AA1969"/>
      <c r="AB1969"/>
      <c r="AC1969"/>
      <c r="AD1969"/>
      <c r="AE1969"/>
      <c r="AF1969"/>
      <c r="AG1969"/>
      <c r="AS1969"/>
      <c r="AT1969"/>
      <c r="BP1969"/>
    </row>
    <row r="1970" spans="1:68" s="7" customFormat="1">
      <c r="A1970"/>
      <c r="B1970"/>
      <c r="C1970"/>
      <c r="D1970"/>
      <c r="E1970"/>
      <c r="F1970"/>
      <c r="G1970"/>
      <c r="H1970"/>
      <c r="I1970"/>
      <c r="J1970"/>
      <c r="K1970"/>
      <c r="L1970"/>
      <c r="M1970"/>
      <c r="N1970"/>
      <c r="O1970"/>
      <c r="P1970"/>
      <c r="Q1970"/>
      <c r="R1970"/>
      <c r="S1970"/>
      <c r="T1970"/>
      <c r="U1970"/>
      <c r="V1970"/>
      <c r="W1970"/>
      <c r="X1970"/>
      <c r="Y1970"/>
      <c r="Z1970"/>
      <c r="AA1970"/>
      <c r="AB1970"/>
      <c r="AC1970"/>
      <c r="AD1970"/>
      <c r="AE1970"/>
      <c r="AF1970"/>
      <c r="AG1970"/>
      <c r="AS1970"/>
      <c r="AT1970"/>
      <c r="BP1970"/>
    </row>
    <row r="1971" spans="1:68" s="7" customFormat="1">
      <c r="A1971"/>
      <c r="B1971"/>
      <c r="C1971"/>
      <c r="D1971"/>
      <c r="E1971"/>
      <c r="F1971"/>
      <c r="G1971"/>
      <c r="H1971"/>
      <c r="I1971"/>
      <c r="J1971"/>
      <c r="K1971"/>
      <c r="L1971"/>
      <c r="M1971"/>
      <c r="N1971"/>
      <c r="O1971"/>
      <c r="P1971"/>
      <c r="Q1971"/>
      <c r="R1971"/>
      <c r="S1971"/>
      <c r="T1971"/>
      <c r="U1971"/>
      <c r="V1971"/>
      <c r="W1971"/>
      <c r="X1971"/>
      <c r="Y1971"/>
      <c r="Z1971"/>
      <c r="AA1971"/>
      <c r="AB1971"/>
      <c r="AC1971"/>
      <c r="AD1971"/>
      <c r="AE1971"/>
      <c r="AF1971"/>
      <c r="AG1971"/>
      <c r="AS1971"/>
      <c r="AT1971"/>
      <c r="BP1971"/>
    </row>
    <row r="1972" spans="1:68" s="7" customFormat="1">
      <c r="A1972"/>
      <c r="B1972"/>
      <c r="C1972"/>
      <c r="D1972"/>
      <c r="E1972"/>
      <c r="F1972"/>
      <c r="G1972"/>
      <c r="H1972"/>
      <c r="I1972"/>
      <c r="J1972"/>
      <c r="K1972"/>
      <c r="L1972"/>
      <c r="M1972"/>
      <c r="N1972"/>
      <c r="O1972"/>
      <c r="P1972"/>
      <c r="Q1972"/>
      <c r="R1972"/>
      <c r="S1972"/>
      <c r="T1972"/>
      <c r="U1972"/>
      <c r="V1972"/>
      <c r="W1972"/>
      <c r="X1972"/>
      <c r="Y1972"/>
      <c r="Z1972"/>
      <c r="AA1972"/>
      <c r="AB1972"/>
      <c r="AC1972"/>
      <c r="AD1972"/>
      <c r="AE1972"/>
      <c r="AF1972"/>
      <c r="AG1972"/>
      <c r="AS1972"/>
      <c r="AT1972"/>
      <c r="BP1972"/>
    </row>
    <row r="1973" spans="1:68" s="7" customFormat="1">
      <c r="A1973"/>
      <c r="B1973"/>
      <c r="C1973"/>
      <c r="D1973"/>
      <c r="E1973"/>
      <c r="F1973"/>
      <c r="G1973"/>
      <c r="H1973"/>
      <c r="I1973"/>
      <c r="J1973"/>
      <c r="K1973"/>
      <c r="L1973"/>
      <c r="M1973"/>
      <c r="N1973"/>
      <c r="O1973"/>
      <c r="P1973"/>
      <c r="Q1973"/>
      <c r="R1973"/>
      <c r="S1973"/>
      <c r="T1973"/>
      <c r="U1973"/>
      <c r="V1973"/>
      <c r="W1973"/>
      <c r="X1973"/>
      <c r="Y1973"/>
      <c r="Z1973"/>
      <c r="AA1973"/>
      <c r="AB1973"/>
      <c r="AC1973"/>
      <c r="AD1973"/>
      <c r="AE1973"/>
      <c r="AF1973"/>
      <c r="AG1973"/>
      <c r="AS1973"/>
      <c r="AT1973"/>
      <c r="BP1973"/>
    </row>
    <row r="1974" spans="1:68" s="7" customFormat="1">
      <c r="A1974"/>
      <c r="B1974"/>
      <c r="C1974"/>
      <c r="D1974"/>
      <c r="E1974"/>
      <c r="F1974"/>
      <c r="G1974"/>
      <c r="H1974"/>
      <c r="I1974"/>
      <c r="J1974"/>
      <c r="K1974"/>
      <c r="L1974"/>
      <c r="M1974"/>
      <c r="N1974"/>
      <c r="O1974"/>
      <c r="P1974"/>
      <c r="Q1974"/>
      <c r="R1974"/>
      <c r="S1974"/>
      <c r="T1974"/>
      <c r="U1974"/>
      <c r="V1974"/>
      <c r="W1974"/>
      <c r="X1974"/>
      <c r="Y1974"/>
      <c r="Z1974"/>
      <c r="AA1974"/>
      <c r="AB1974"/>
      <c r="AC1974"/>
      <c r="AD1974"/>
      <c r="AE1974"/>
      <c r="AF1974"/>
      <c r="AG1974"/>
      <c r="AS1974"/>
      <c r="AT1974"/>
      <c r="BP1974"/>
    </row>
    <row r="1975" spans="1:68" s="7" customFormat="1">
      <c r="A1975"/>
      <c r="B1975"/>
      <c r="C1975"/>
      <c r="D1975"/>
      <c r="E1975"/>
      <c r="F1975"/>
      <c r="G1975"/>
      <c r="H1975"/>
      <c r="I1975"/>
      <c r="J1975"/>
      <c r="K1975"/>
      <c r="L1975"/>
      <c r="M1975"/>
      <c r="N1975"/>
      <c r="O1975"/>
      <c r="P1975"/>
      <c r="Q1975"/>
      <c r="R1975"/>
      <c r="S1975"/>
      <c r="T1975"/>
      <c r="U1975"/>
      <c r="V1975"/>
      <c r="W1975"/>
      <c r="X1975"/>
      <c r="Y1975"/>
      <c r="Z1975"/>
      <c r="AA1975"/>
      <c r="AB1975"/>
      <c r="AC1975"/>
      <c r="AD1975"/>
      <c r="AE1975"/>
      <c r="AF1975"/>
      <c r="AG1975"/>
      <c r="AS1975"/>
      <c r="AT1975"/>
      <c r="BP1975"/>
    </row>
    <row r="1976" spans="1:68" s="7" customFormat="1">
      <c r="A1976"/>
      <c r="B1976"/>
      <c r="C1976"/>
      <c r="D1976"/>
      <c r="E1976"/>
      <c r="F1976"/>
      <c r="G1976"/>
      <c r="H1976"/>
      <c r="I1976"/>
      <c r="J1976"/>
      <c r="K1976"/>
      <c r="L1976"/>
      <c r="M1976"/>
      <c r="N1976"/>
      <c r="O1976"/>
      <c r="P1976"/>
      <c r="Q1976"/>
      <c r="R1976"/>
      <c r="S1976"/>
      <c r="T1976"/>
      <c r="U1976"/>
      <c r="V1976"/>
      <c r="W1976"/>
      <c r="X1976"/>
      <c r="Y1976"/>
      <c r="Z1976"/>
      <c r="AA1976"/>
      <c r="AB1976"/>
      <c r="AC1976"/>
      <c r="AD1976"/>
      <c r="AE1976"/>
      <c r="AF1976"/>
      <c r="AG1976"/>
      <c r="AS1976"/>
      <c r="AT1976"/>
      <c r="BP1976"/>
    </row>
    <row r="1977" spans="1:68" s="7" customFormat="1">
      <c r="A1977"/>
      <c r="B1977"/>
      <c r="C1977"/>
      <c r="D1977"/>
      <c r="E1977"/>
      <c r="F1977"/>
      <c r="G1977"/>
      <c r="H1977"/>
      <c r="I1977"/>
      <c r="J1977"/>
      <c r="K1977"/>
      <c r="L1977"/>
      <c r="M1977"/>
      <c r="N1977"/>
      <c r="O1977"/>
      <c r="P1977"/>
      <c r="Q1977"/>
      <c r="R1977"/>
      <c r="S1977"/>
      <c r="T1977"/>
      <c r="U1977"/>
      <c r="V1977"/>
      <c r="W1977"/>
      <c r="X1977"/>
      <c r="Y1977"/>
      <c r="Z1977"/>
      <c r="AA1977"/>
      <c r="AB1977"/>
      <c r="AC1977"/>
      <c r="AD1977"/>
      <c r="AE1977"/>
      <c r="AF1977"/>
      <c r="AG1977"/>
      <c r="AS1977"/>
      <c r="AT1977"/>
      <c r="BP1977"/>
    </row>
    <row r="1978" spans="1:68" s="7" customFormat="1">
      <c r="A1978"/>
      <c r="B1978"/>
      <c r="C1978"/>
      <c r="D1978"/>
      <c r="E1978"/>
      <c r="F1978"/>
      <c r="G1978"/>
      <c r="H1978"/>
      <c r="I1978"/>
      <c r="J1978"/>
      <c r="K1978"/>
      <c r="L1978"/>
      <c r="M1978"/>
      <c r="N1978"/>
      <c r="O1978"/>
      <c r="P1978"/>
      <c r="Q1978"/>
      <c r="R1978"/>
      <c r="S1978"/>
      <c r="T1978"/>
      <c r="U1978"/>
      <c r="V1978"/>
      <c r="W1978"/>
      <c r="X1978"/>
      <c r="Y1978"/>
      <c r="Z1978"/>
      <c r="AA1978"/>
      <c r="AB1978"/>
      <c r="AC1978"/>
      <c r="AD1978"/>
      <c r="AE1978"/>
      <c r="AF1978"/>
      <c r="AG1978"/>
      <c r="AS1978"/>
      <c r="AT1978"/>
      <c r="BP1978"/>
    </row>
    <row r="1979" spans="1:68" s="7" customFormat="1">
      <c r="A1979"/>
      <c r="B1979"/>
      <c r="C1979"/>
      <c r="D1979"/>
      <c r="E1979"/>
      <c r="F1979"/>
      <c r="G1979"/>
      <c r="H1979"/>
      <c r="I1979"/>
      <c r="J1979"/>
      <c r="K1979"/>
      <c r="L1979"/>
      <c r="M1979"/>
      <c r="N1979"/>
      <c r="O1979"/>
      <c r="P1979"/>
      <c r="Q1979"/>
      <c r="R1979"/>
      <c r="S1979"/>
      <c r="T1979"/>
      <c r="U1979"/>
      <c r="V1979"/>
      <c r="W1979"/>
      <c r="X1979"/>
      <c r="Y1979"/>
      <c r="Z1979"/>
      <c r="AA1979"/>
      <c r="AB1979"/>
      <c r="AC1979"/>
      <c r="AD1979"/>
      <c r="AE1979"/>
      <c r="AF1979"/>
      <c r="AG1979"/>
      <c r="AS1979"/>
      <c r="AT1979"/>
      <c r="BP1979"/>
    </row>
    <row r="1980" spans="1:68" s="7" customFormat="1">
      <c r="A1980"/>
      <c r="B1980"/>
      <c r="C1980"/>
      <c r="D1980"/>
      <c r="E1980"/>
      <c r="F1980"/>
      <c r="G1980"/>
      <c r="H1980"/>
      <c r="I1980"/>
      <c r="J1980"/>
      <c r="K1980"/>
      <c r="L1980"/>
      <c r="M1980"/>
      <c r="N1980"/>
      <c r="O1980"/>
      <c r="P1980"/>
      <c r="Q1980"/>
      <c r="R1980"/>
      <c r="S1980"/>
      <c r="T1980"/>
      <c r="U1980"/>
      <c r="V1980"/>
      <c r="W1980"/>
      <c r="X1980"/>
      <c r="Y1980"/>
      <c r="Z1980"/>
      <c r="AA1980"/>
      <c r="AB1980"/>
      <c r="AC1980"/>
      <c r="AD1980"/>
      <c r="AE1980"/>
      <c r="AF1980"/>
      <c r="AG1980"/>
      <c r="AS1980"/>
      <c r="AT1980"/>
      <c r="BP1980"/>
    </row>
    <row r="1981" spans="1:68" s="7" customFormat="1">
      <c r="A1981"/>
      <c r="B1981"/>
      <c r="C1981"/>
      <c r="D1981"/>
      <c r="E1981"/>
      <c r="F1981"/>
      <c r="G1981"/>
      <c r="H1981"/>
      <c r="I1981"/>
      <c r="J1981"/>
      <c r="K1981"/>
      <c r="L1981"/>
      <c r="M1981"/>
      <c r="N1981"/>
      <c r="O1981"/>
      <c r="P1981"/>
      <c r="Q1981"/>
      <c r="R1981"/>
      <c r="S1981"/>
      <c r="T1981"/>
      <c r="U1981"/>
      <c r="V1981"/>
      <c r="W1981"/>
      <c r="X1981"/>
      <c r="Y1981"/>
      <c r="Z1981"/>
      <c r="AA1981"/>
      <c r="AB1981"/>
      <c r="AC1981"/>
      <c r="AD1981"/>
      <c r="AE1981"/>
      <c r="AF1981"/>
      <c r="AG1981"/>
      <c r="AS1981"/>
      <c r="AT1981"/>
      <c r="BP1981"/>
    </row>
    <row r="1982" spans="1:68" s="7" customFormat="1">
      <c r="A1982"/>
      <c r="B1982"/>
      <c r="C1982"/>
      <c r="D1982"/>
      <c r="E1982"/>
      <c r="F1982"/>
      <c r="G1982"/>
      <c r="H1982"/>
      <c r="I1982"/>
      <c r="J1982"/>
      <c r="K1982"/>
      <c r="L1982"/>
      <c r="M1982"/>
      <c r="N1982"/>
      <c r="O1982"/>
      <c r="P1982"/>
      <c r="Q1982"/>
      <c r="R1982"/>
      <c r="S1982"/>
      <c r="T1982"/>
      <c r="U1982"/>
      <c r="V1982"/>
      <c r="W1982"/>
      <c r="X1982"/>
      <c r="Y1982"/>
      <c r="Z1982"/>
      <c r="AA1982"/>
      <c r="AB1982"/>
      <c r="AC1982"/>
      <c r="AD1982"/>
      <c r="AE1982"/>
      <c r="AF1982"/>
      <c r="AG1982"/>
      <c r="AS1982"/>
      <c r="AT1982"/>
      <c r="BP1982"/>
    </row>
    <row r="1983" spans="1:68" s="7" customFormat="1">
      <c r="A1983"/>
      <c r="B1983"/>
      <c r="C1983"/>
      <c r="D1983"/>
      <c r="E1983"/>
      <c r="F1983"/>
      <c r="G1983"/>
      <c r="H1983"/>
      <c r="I1983"/>
      <c r="J1983"/>
      <c r="K1983"/>
      <c r="L1983"/>
      <c r="M1983"/>
      <c r="N1983"/>
      <c r="O1983"/>
      <c r="P1983"/>
      <c r="Q1983"/>
      <c r="R1983"/>
      <c r="S1983"/>
      <c r="T1983"/>
      <c r="U1983"/>
      <c r="V1983"/>
      <c r="W1983"/>
      <c r="X1983"/>
      <c r="Y1983"/>
      <c r="Z1983"/>
      <c r="AA1983"/>
      <c r="AB1983"/>
      <c r="AC1983"/>
      <c r="AD1983"/>
      <c r="AE1983"/>
      <c r="AF1983"/>
      <c r="AG1983"/>
      <c r="AS1983"/>
      <c r="AT1983"/>
      <c r="BP1983"/>
    </row>
    <row r="1984" spans="1:68" s="7" customFormat="1">
      <c r="A1984"/>
      <c r="B1984"/>
      <c r="C1984"/>
      <c r="D1984"/>
      <c r="E1984"/>
      <c r="F1984"/>
      <c r="G1984"/>
      <c r="H1984"/>
      <c r="I1984"/>
      <c r="J1984"/>
      <c r="K1984"/>
      <c r="L1984"/>
      <c r="M1984"/>
      <c r="N1984"/>
      <c r="O1984"/>
      <c r="P1984"/>
      <c r="Q1984"/>
      <c r="R1984"/>
      <c r="S1984"/>
      <c r="T1984"/>
      <c r="U1984"/>
      <c r="V1984"/>
      <c r="W1984"/>
      <c r="X1984"/>
      <c r="Y1984"/>
      <c r="Z1984"/>
      <c r="AA1984"/>
      <c r="AB1984"/>
      <c r="AC1984"/>
      <c r="AD1984"/>
      <c r="AE1984"/>
      <c r="AF1984"/>
      <c r="AG1984"/>
      <c r="AS1984"/>
      <c r="AT1984"/>
      <c r="BP1984"/>
    </row>
    <row r="1985" spans="1:68" s="7" customFormat="1">
      <c r="A1985"/>
      <c r="B1985"/>
      <c r="C1985"/>
      <c r="D1985"/>
      <c r="E1985"/>
      <c r="F1985"/>
      <c r="G1985"/>
      <c r="H1985"/>
      <c r="I1985"/>
      <c r="J1985"/>
      <c r="K1985"/>
      <c r="L1985"/>
      <c r="M1985"/>
      <c r="N1985"/>
      <c r="O1985"/>
      <c r="P1985"/>
      <c r="Q1985"/>
      <c r="R1985"/>
      <c r="S1985"/>
      <c r="T1985"/>
      <c r="U1985"/>
      <c r="V1985"/>
      <c r="W1985"/>
      <c r="X1985"/>
      <c r="Y1985"/>
      <c r="Z1985"/>
      <c r="AA1985"/>
      <c r="AB1985"/>
      <c r="AC1985"/>
      <c r="AD1985"/>
      <c r="AE1985"/>
      <c r="AF1985"/>
      <c r="AG1985"/>
      <c r="AS1985"/>
      <c r="AT1985"/>
      <c r="BP1985"/>
    </row>
    <row r="1986" spans="1:68" s="7" customFormat="1">
      <c r="A1986"/>
      <c r="B1986"/>
      <c r="C1986"/>
      <c r="D1986"/>
      <c r="E1986"/>
      <c r="F1986"/>
      <c r="G1986"/>
      <c r="H1986"/>
      <c r="I1986"/>
      <c r="J1986"/>
      <c r="K1986"/>
      <c r="L1986"/>
      <c r="M1986"/>
      <c r="N1986"/>
      <c r="O1986"/>
      <c r="P1986"/>
      <c r="Q1986"/>
      <c r="R1986"/>
      <c r="S1986"/>
      <c r="T1986"/>
      <c r="U1986"/>
      <c r="V1986"/>
      <c r="W1986"/>
      <c r="X1986"/>
      <c r="Y1986"/>
      <c r="Z1986"/>
      <c r="AA1986"/>
      <c r="AB1986"/>
      <c r="AC1986"/>
      <c r="AD1986"/>
      <c r="AE1986"/>
      <c r="AF1986"/>
      <c r="AG1986"/>
      <c r="AS1986"/>
      <c r="AT1986"/>
      <c r="BP1986"/>
    </row>
    <row r="1987" spans="1:68" s="7" customFormat="1">
      <c r="A1987"/>
      <c r="B1987"/>
      <c r="C1987"/>
      <c r="D1987"/>
      <c r="E1987"/>
      <c r="F1987"/>
      <c r="G1987"/>
      <c r="H1987"/>
      <c r="I1987"/>
      <c r="J1987"/>
      <c r="K1987"/>
      <c r="L1987"/>
      <c r="M1987"/>
      <c r="N1987"/>
      <c r="O1987"/>
      <c r="P1987"/>
      <c r="Q1987"/>
      <c r="R1987"/>
      <c r="S1987"/>
      <c r="T1987"/>
      <c r="U1987"/>
      <c r="V1987"/>
      <c r="W1987"/>
      <c r="X1987"/>
      <c r="Y1987"/>
      <c r="Z1987"/>
      <c r="AA1987"/>
      <c r="AB1987"/>
      <c r="AC1987"/>
      <c r="AD1987"/>
      <c r="AE1987"/>
      <c r="AF1987"/>
      <c r="AG1987"/>
      <c r="AS1987"/>
      <c r="AT1987"/>
      <c r="BP1987"/>
    </row>
    <row r="1988" spans="1:68" s="7" customFormat="1">
      <c r="A1988"/>
      <c r="B1988"/>
      <c r="C1988"/>
      <c r="D1988"/>
      <c r="E1988"/>
      <c r="F1988"/>
      <c r="G1988"/>
      <c r="H1988"/>
      <c r="I1988"/>
      <c r="J1988"/>
      <c r="K1988"/>
      <c r="L1988"/>
      <c r="M1988"/>
      <c r="N1988"/>
      <c r="O1988"/>
      <c r="P1988"/>
      <c r="Q1988"/>
      <c r="R1988"/>
      <c r="S1988"/>
      <c r="T1988"/>
      <c r="U1988"/>
      <c r="V1988"/>
      <c r="W1988"/>
      <c r="X1988"/>
      <c r="Y1988"/>
      <c r="Z1988"/>
      <c r="AA1988"/>
      <c r="AB1988"/>
      <c r="AC1988"/>
      <c r="AD1988"/>
      <c r="AE1988"/>
      <c r="AF1988"/>
      <c r="AG1988"/>
      <c r="AS1988"/>
      <c r="AT1988"/>
      <c r="BP1988"/>
    </row>
    <row r="1989" spans="1:68" s="7" customFormat="1">
      <c r="A1989"/>
      <c r="B1989"/>
      <c r="C1989"/>
      <c r="D1989"/>
      <c r="E1989"/>
      <c r="F1989"/>
      <c r="G1989"/>
      <c r="H1989"/>
      <c r="I1989"/>
      <c r="J1989"/>
      <c r="K1989"/>
      <c r="L1989"/>
      <c r="M1989"/>
      <c r="N1989"/>
      <c r="O1989"/>
      <c r="P1989"/>
      <c r="Q1989"/>
      <c r="R1989"/>
      <c r="S1989"/>
      <c r="T1989"/>
      <c r="U1989"/>
      <c r="V1989"/>
      <c r="W1989"/>
      <c r="X1989"/>
      <c r="Y1989"/>
      <c r="Z1989"/>
      <c r="AA1989"/>
      <c r="AB1989"/>
      <c r="AC1989"/>
      <c r="AD1989"/>
      <c r="AE1989"/>
      <c r="AF1989"/>
      <c r="AG1989"/>
      <c r="AS1989"/>
      <c r="AT1989"/>
      <c r="BP1989"/>
    </row>
    <row r="1990" spans="1:68" s="7" customFormat="1">
      <c r="A1990"/>
      <c r="B1990"/>
      <c r="C1990"/>
      <c r="D1990"/>
      <c r="E1990"/>
      <c r="F1990"/>
      <c r="G1990"/>
      <c r="H1990"/>
      <c r="I1990"/>
      <c r="J1990"/>
      <c r="K1990"/>
      <c r="L1990"/>
      <c r="M1990"/>
      <c r="N1990"/>
      <c r="O1990"/>
      <c r="P1990"/>
      <c r="Q1990"/>
      <c r="R1990"/>
      <c r="S1990"/>
      <c r="T1990"/>
      <c r="U1990"/>
      <c r="V1990"/>
      <c r="W1990"/>
      <c r="X1990"/>
      <c r="Y1990"/>
      <c r="Z1990"/>
      <c r="AA1990"/>
      <c r="AB1990"/>
      <c r="AC1990"/>
      <c r="AD1990"/>
      <c r="AE1990"/>
      <c r="AF1990"/>
      <c r="AG1990"/>
      <c r="AS1990"/>
      <c r="AT1990"/>
      <c r="BP1990"/>
    </row>
    <row r="1991" spans="1:68" s="7" customFormat="1">
      <c r="A1991"/>
      <c r="B1991"/>
      <c r="C1991"/>
      <c r="D1991"/>
      <c r="E1991"/>
      <c r="F1991"/>
      <c r="G1991"/>
      <c r="H1991"/>
      <c r="I1991"/>
      <c r="J1991"/>
      <c r="K1991"/>
      <c r="L1991"/>
      <c r="M1991"/>
      <c r="N1991"/>
      <c r="O1991"/>
      <c r="P1991"/>
      <c r="Q1991"/>
      <c r="R1991"/>
      <c r="S1991"/>
      <c r="T1991"/>
      <c r="U1991"/>
      <c r="V1991"/>
      <c r="W1991"/>
      <c r="X1991"/>
      <c r="Y1991"/>
      <c r="Z1991"/>
      <c r="AA1991"/>
      <c r="AB1991"/>
      <c r="AC1991"/>
      <c r="AD1991"/>
      <c r="AE1991"/>
      <c r="AF1991"/>
      <c r="AG1991"/>
      <c r="AS1991"/>
      <c r="AT1991"/>
      <c r="BP1991"/>
    </row>
    <row r="1992" spans="1:68" s="7" customFormat="1">
      <c r="A1992"/>
      <c r="B1992"/>
      <c r="C1992"/>
      <c r="D1992"/>
      <c r="E1992"/>
      <c r="F1992"/>
      <c r="G1992"/>
      <c r="H1992"/>
      <c r="I1992"/>
      <c r="J1992"/>
      <c r="K1992"/>
      <c r="L1992"/>
      <c r="M1992"/>
      <c r="N1992"/>
      <c r="O1992"/>
      <c r="P1992"/>
      <c r="Q1992"/>
      <c r="R1992"/>
      <c r="S1992"/>
      <c r="T1992"/>
      <c r="U1992"/>
      <c r="V1992"/>
      <c r="W1992"/>
      <c r="X1992"/>
      <c r="Y1992"/>
      <c r="Z1992"/>
      <c r="AA1992"/>
      <c r="AB1992"/>
      <c r="AC1992"/>
      <c r="AD1992"/>
      <c r="AE1992"/>
      <c r="AF1992"/>
      <c r="AG1992"/>
      <c r="AS1992"/>
      <c r="AT1992"/>
      <c r="BP1992"/>
    </row>
    <row r="1993" spans="1:68" s="7" customFormat="1">
      <c r="A1993"/>
      <c r="B1993"/>
      <c r="C1993"/>
      <c r="D1993"/>
      <c r="E1993"/>
      <c r="F1993"/>
      <c r="G1993"/>
      <c r="H1993"/>
      <c r="I1993"/>
      <c r="J1993"/>
      <c r="K1993"/>
      <c r="L1993"/>
      <c r="M1993"/>
      <c r="N1993"/>
      <c r="O1993"/>
      <c r="P1993"/>
      <c r="Q1993"/>
      <c r="R1993"/>
      <c r="S1993"/>
      <c r="T1993"/>
      <c r="U1993"/>
      <c r="V1993"/>
      <c r="W1993"/>
      <c r="X1993"/>
      <c r="Y1993"/>
      <c r="Z1993"/>
      <c r="AA1993"/>
      <c r="AB1993"/>
      <c r="AC1993"/>
      <c r="AD1993"/>
      <c r="AE1993"/>
      <c r="AF1993"/>
      <c r="AG1993"/>
      <c r="AS1993"/>
      <c r="AT1993"/>
      <c r="BP1993"/>
    </row>
    <row r="1994" spans="1:68" s="7" customFormat="1">
      <c r="A1994"/>
      <c r="B1994"/>
      <c r="C1994"/>
      <c r="D1994"/>
      <c r="E1994"/>
      <c r="F1994"/>
      <c r="G1994"/>
      <c r="H1994"/>
      <c r="I1994"/>
      <c r="J1994"/>
      <c r="K1994"/>
      <c r="L1994"/>
      <c r="M1994"/>
      <c r="N1994"/>
      <c r="O1994"/>
      <c r="P1994"/>
      <c r="Q1994"/>
      <c r="R1994"/>
      <c r="S1994"/>
      <c r="T1994"/>
      <c r="U1994"/>
      <c r="V1994"/>
      <c r="W1994"/>
      <c r="X1994"/>
      <c r="Y1994"/>
      <c r="Z1994"/>
      <c r="AA1994"/>
      <c r="AB1994"/>
      <c r="AC1994"/>
      <c r="AD1994"/>
      <c r="AE1994"/>
      <c r="AF1994"/>
      <c r="AG1994"/>
      <c r="AS1994"/>
      <c r="AT1994"/>
      <c r="BP1994"/>
    </row>
    <row r="1995" spans="1:68" s="7" customFormat="1">
      <c r="A1995"/>
      <c r="B1995"/>
      <c r="C1995"/>
      <c r="D1995"/>
      <c r="E1995"/>
      <c r="F1995"/>
      <c r="G1995"/>
      <c r="H1995"/>
      <c r="I1995"/>
      <c r="J1995"/>
      <c r="K1995"/>
      <c r="L1995"/>
      <c r="M1995"/>
      <c r="N1995"/>
      <c r="O1995"/>
      <c r="P1995"/>
      <c r="Q1995"/>
      <c r="R1995"/>
      <c r="S1995"/>
      <c r="T1995"/>
      <c r="U1995"/>
      <c r="V1995"/>
      <c r="W1995"/>
      <c r="X1995"/>
      <c r="Y1995"/>
      <c r="Z1995"/>
      <c r="AA1995"/>
      <c r="AB1995"/>
      <c r="AC1995"/>
      <c r="AD1995"/>
      <c r="AE1995"/>
      <c r="AF1995"/>
      <c r="AG1995"/>
      <c r="AS1995"/>
      <c r="AT1995"/>
      <c r="BP1995"/>
    </row>
    <row r="1996" spans="1:68" s="7" customFormat="1">
      <c r="A1996"/>
      <c r="B1996"/>
      <c r="C1996"/>
      <c r="D1996"/>
      <c r="E1996"/>
      <c r="F1996"/>
      <c r="G1996"/>
      <c r="H1996"/>
      <c r="I1996"/>
      <c r="J1996"/>
      <c r="K1996"/>
      <c r="L1996"/>
      <c r="M1996"/>
      <c r="N1996"/>
      <c r="O1996"/>
      <c r="P1996"/>
      <c r="Q1996"/>
      <c r="R1996"/>
      <c r="S1996"/>
      <c r="T1996"/>
      <c r="U1996"/>
      <c r="V1996"/>
      <c r="W1996"/>
      <c r="X1996"/>
      <c r="Y1996"/>
      <c r="Z1996"/>
      <c r="AA1996"/>
      <c r="AB1996"/>
      <c r="AC1996"/>
      <c r="AD1996"/>
      <c r="AE1996"/>
      <c r="AF1996"/>
      <c r="AG1996"/>
      <c r="AS1996"/>
      <c r="AT1996"/>
      <c r="BP1996"/>
    </row>
    <row r="1997" spans="1:68" s="7" customFormat="1">
      <c r="A1997"/>
      <c r="B1997"/>
      <c r="C1997"/>
      <c r="D1997"/>
      <c r="E1997"/>
      <c r="F1997"/>
      <c r="G1997"/>
      <c r="H1997"/>
      <c r="I1997"/>
      <c r="J1997"/>
      <c r="K1997"/>
      <c r="L1997"/>
      <c r="M1997"/>
      <c r="N1997"/>
      <c r="O1997"/>
      <c r="P1997"/>
      <c r="Q1997"/>
      <c r="R1997"/>
      <c r="S1997"/>
      <c r="T1997"/>
      <c r="U1997"/>
      <c r="V1997"/>
      <c r="W1997"/>
      <c r="X1997"/>
      <c r="Y1997"/>
      <c r="Z1997"/>
      <c r="AA1997"/>
      <c r="AB1997"/>
      <c r="AC1997"/>
      <c r="AD1997"/>
      <c r="AE1997"/>
      <c r="AF1997"/>
      <c r="AG1997"/>
      <c r="AS1997"/>
      <c r="AT1997"/>
      <c r="BP1997"/>
    </row>
    <row r="1998" spans="1:68" s="7" customFormat="1">
      <c r="A1998"/>
      <c r="B1998"/>
      <c r="C1998"/>
      <c r="D1998"/>
      <c r="E1998"/>
      <c r="F1998"/>
      <c r="G1998"/>
      <c r="H1998"/>
      <c r="I1998"/>
      <c r="J1998"/>
      <c r="K1998"/>
      <c r="L1998"/>
      <c r="M1998"/>
      <c r="N1998"/>
      <c r="O1998"/>
      <c r="P1998"/>
      <c r="Q1998"/>
      <c r="R1998"/>
      <c r="S1998"/>
      <c r="T1998"/>
      <c r="U1998"/>
      <c r="V1998"/>
      <c r="W1998"/>
      <c r="X1998"/>
      <c r="Y1998"/>
      <c r="Z1998"/>
      <c r="AA1998"/>
      <c r="AB1998"/>
      <c r="AC1998"/>
      <c r="AD1998"/>
      <c r="AE1998"/>
      <c r="AF1998"/>
      <c r="AG1998"/>
      <c r="AS1998"/>
      <c r="AT1998"/>
      <c r="BP1998"/>
    </row>
    <row r="1999" spans="1:68" s="7" customFormat="1">
      <c r="A1999"/>
      <c r="B1999"/>
      <c r="C1999"/>
      <c r="D1999"/>
      <c r="E1999"/>
      <c r="F1999"/>
      <c r="G1999"/>
      <c r="H1999"/>
      <c r="I1999"/>
      <c r="J1999"/>
      <c r="K1999"/>
      <c r="L1999"/>
      <c r="M1999"/>
      <c r="N1999"/>
      <c r="O1999"/>
      <c r="P1999"/>
      <c r="Q1999"/>
      <c r="R1999"/>
      <c r="S1999"/>
      <c r="T1999"/>
      <c r="U1999"/>
      <c r="V1999"/>
      <c r="W1999"/>
      <c r="X1999"/>
      <c r="Y1999"/>
      <c r="Z1999"/>
      <c r="AA1999"/>
      <c r="AB1999"/>
      <c r="AC1999"/>
      <c r="AD1999"/>
      <c r="AE1999"/>
      <c r="AF1999"/>
      <c r="AG1999"/>
      <c r="AS1999"/>
      <c r="AT1999"/>
      <c r="BP1999"/>
    </row>
    <row r="2000" spans="1:68" s="7" customFormat="1">
      <c r="A2000"/>
      <c r="B2000"/>
      <c r="C2000"/>
      <c r="D2000"/>
      <c r="E2000"/>
      <c r="F2000"/>
      <c r="G2000"/>
      <c r="H2000"/>
      <c r="I2000"/>
      <c r="J2000"/>
      <c r="K2000"/>
      <c r="L2000"/>
      <c r="M2000"/>
      <c r="N2000"/>
      <c r="O2000"/>
      <c r="P2000"/>
      <c r="Q2000"/>
      <c r="R2000"/>
      <c r="S2000"/>
      <c r="T2000"/>
      <c r="U2000"/>
      <c r="V2000"/>
      <c r="W2000"/>
      <c r="X2000"/>
      <c r="Y2000"/>
      <c r="Z2000"/>
      <c r="AA2000"/>
      <c r="AB2000"/>
      <c r="AC2000"/>
      <c r="AD2000"/>
      <c r="AE2000"/>
      <c r="AF2000"/>
      <c r="AG2000"/>
      <c r="AS2000"/>
      <c r="AT2000"/>
      <c r="BP2000"/>
    </row>
    <row r="2001" spans="1:68" s="7" customFormat="1">
      <c r="A2001"/>
      <c r="B2001"/>
      <c r="C2001"/>
      <c r="D2001"/>
      <c r="E2001"/>
      <c r="F2001"/>
      <c r="G2001"/>
      <c r="H2001"/>
      <c r="I2001"/>
      <c r="J2001"/>
      <c r="K2001"/>
      <c r="L2001"/>
      <c r="M2001"/>
      <c r="N2001"/>
      <c r="O2001"/>
      <c r="P2001"/>
      <c r="Q2001"/>
      <c r="R2001"/>
      <c r="S2001"/>
      <c r="T2001"/>
      <c r="U2001"/>
      <c r="V2001"/>
      <c r="W2001"/>
      <c r="X2001"/>
      <c r="Y2001"/>
      <c r="Z2001"/>
      <c r="AA2001"/>
      <c r="AB2001"/>
      <c r="AC2001"/>
      <c r="AD2001"/>
      <c r="AE2001"/>
      <c r="AF2001"/>
      <c r="AG2001"/>
      <c r="AS2001"/>
      <c r="AT2001"/>
      <c r="BP2001"/>
    </row>
    <row r="2002" spans="1:68" s="7" customFormat="1">
      <c r="A2002"/>
      <c r="B2002"/>
      <c r="C2002"/>
      <c r="D2002"/>
      <c r="E2002"/>
      <c r="F2002"/>
      <c r="G2002"/>
      <c r="H2002"/>
      <c r="I2002"/>
      <c r="J2002"/>
      <c r="K2002"/>
      <c r="L2002"/>
      <c r="M2002"/>
      <c r="N2002"/>
      <c r="O2002"/>
      <c r="P2002"/>
      <c r="Q2002"/>
      <c r="R2002"/>
      <c r="S2002"/>
      <c r="T2002"/>
      <c r="U2002"/>
      <c r="V2002"/>
      <c r="W2002"/>
      <c r="X2002"/>
      <c r="Y2002"/>
      <c r="Z2002"/>
      <c r="AA2002"/>
      <c r="AB2002"/>
      <c r="AC2002"/>
      <c r="AD2002"/>
      <c r="AE2002"/>
      <c r="AF2002"/>
      <c r="AG2002"/>
      <c r="AS2002"/>
      <c r="AT2002"/>
      <c r="BP2002"/>
    </row>
    <row r="2003" spans="1:68" s="7" customFormat="1">
      <c r="A2003"/>
      <c r="B2003"/>
      <c r="C2003"/>
      <c r="D2003"/>
      <c r="E2003"/>
      <c r="F2003"/>
      <c r="G2003"/>
      <c r="H2003"/>
      <c r="I2003"/>
      <c r="J2003"/>
      <c r="K2003"/>
      <c r="L2003"/>
      <c r="M2003"/>
      <c r="N2003"/>
      <c r="O2003"/>
      <c r="P2003"/>
      <c r="Q2003"/>
      <c r="R2003"/>
      <c r="S2003"/>
      <c r="T2003"/>
      <c r="U2003"/>
      <c r="V2003"/>
      <c r="W2003"/>
      <c r="X2003"/>
      <c r="Y2003"/>
      <c r="Z2003"/>
      <c r="AA2003"/>
      <c r="AB2003"/>
      <c r="AC2003"/>
      <c r="AD2003"/>
      <c r="AE2003"/>
      <c r="AF2003"/>
      <c r="AG2003"/>
      <c r="AS2003"/>
      <c r="AT2003"/>
      <c r="BP2003"/>
    </row>
    <row r="2004" spans="1:68" s="7" customFormat="1">
      <c r="A2004"/>
      <c r="B2004"/>
      <c r="C2004"/>
      <c r="D2004"/>
      <c r="E2004"/>
      <c r="F2004"/>
      <c r="G2004"/>
      <c r="H2004"/>
      <c r="I2004"/>
      <c r="J2004"/>
      <c r="K2004"/>
      <c r="L2004"/>
      <c r="M2004"/>
      <c r="N2004"/>
      <c r="O2004"/>
      <c r="P2004"/>
      <c r="Q2004"/>
      <c r="R2004"/>
      <c r="S2004"/>
      <c r="T2004"/>
      <c r="U2004"/>
      <c r="V2004"/>
      <c r="W2004"/>
      <c r="X2004"/>
      <c r="Y2004"/>
      <c r="Z2004"/>
      <c r="AA2004"/>
      <c r="AB2004"/>
      <c r="AC2004"/>
      <c r="AD2004"/>
      <c r="AE2004"/>
      <c r="AF2004"/>
      <c r="AG2004"/>
      <c r="AS2004"/>
      <c r="AT2004"/>
      <c r="BP2004"/>
    </row>
    <row r="2005" spans="1:68" s="7" customFormat="1">
      <c r="A2005"/>
      <c r="B2005"/>
      <c r="C2005"/>
      <c r="D2005"/>
      <c r="E2005"/>
      <c r="F2005"/>
      <c r="G2005"/>
      <c r="H2005"/>
      <c r="I2005"/>
      <c r="J2005"/>
      <c r="K2005"/>
      <c r="L2005"/>
      <c r="M2005"/>
      <c r="N2005"/>
      <c r="O2005"/>
      <c r="P2005"/>
      <c r="Q2005"/>
      <c r="R2005"/>
      <c r="S2005"/>
      <c r="T2005"/>
      <c r="U2005"/>
      <c r="V2005"/>
      <c r="W2005"/>
      <c r="X2005"/>
      <c r="Y2005"/>
      <c r="Z2005"/>
      <c r="AA2005"/>
      <c r="AB2005"/>
      <c r="AC2005"/>
      <c r="AD2005"/>
      <c r="AE2005"/>
      <c r="AF2005"/>
      <c r="AG2005"/>
      <c r="AS2005"/>
      <c r="AT2005"/>
      <c r="BP2005"/>
    </row>
    <row r="2006" spans="1:68" s="7" customFormat="1">
      <c r="A2006"/>
      <c r="B2006"/>
      <c r="C2006"/>
      <c r="D2006"/>
      <c r="E2006"/>
      <c r="F2006"/>
      <c r="G2006"/>
      <c r="H2006"/>
      <c r="I2006"/>
      <c r="J2006"/>
      <c r="K2006"/>
      <c r="L2006"/>
      <c r="M2006"/>
      <c r="N2006"/>
      <c r="O2006"/>
      <c r="P2006"/>
      <c r="Q2006"/>
      <c r="R2006"/>
      <c r="S2006"/>
      <c r="T2006"/>
      <c r="U2006"/>
      <c r="V2006"/>
      <c r="W2006"/>
      <c r="X2006"/>
      <c r="Y2006"/>
      <c r="Z2006"/>
      <c r="AA2006"/>
      <c r="AB2006"/>
      <c r="AC2006"/>
      <c r="AD2006"/>
      <c r="AE2006"/>
      <c r="AF2006"/>
      <c r="AG2006"/>
      <c r="AS2006"/>
      <c r="AT2006"/>
      <c r="BP2006"/>
    </row>
    <row r="2007" spans="1:68" s="7" customFormat="1">
      <c r="A2007"/>
      <c r="B2007"/>
      <c r="C2007"/>
      <c r="D2007"/>
      <c r="E2007"/>
      <c r="F2007"/>
      <c r="G2007"/>
      <c r="H2007"/>
      <c r="I2007"/>
      <c r="J2007"/>
      <c r="K2007"/>
      <c r="L2007"/>
      <c r="M2007"/>
      <c r="N2007"/>
      <c r="O2007"/>
      <c r="P2007"/>
      <c r="Q2007"/>
      <c r="R2007"/>
      <c r="S2007"/>
      <c r="T2007"/>
      <c r="U2007"/>
      <c r="V2007"/>
      <c r="W2007"/>
      <c r="X2007"/>
      <c r="Y2007"/>
      <c r="Z2007"/>
      <c r="AA2007"/>
      <c r="AB2007"/>
      <c r="AC2007"/>
      <c r="AD2007"/>
      <c r="AE2007"/>
      <c r="AF2007"/>
      <c r="AG2007"/>
      <c r="AS2007"/>
      <c r="AT2007"/>
      <c r="BP2007"/>
    </row>
    <row r="2008" spans="1:68" s="7" customFormat="1">
      <c r="A2008"/>
      <c r="B2008"/>
      <c r="C2008"/>
      <c r="D2008"/>
      <c r="E2008"/>
      <c r="F2008"/>
      <c r="G2008"/>
      <c r="H2008"/>
      <c r="I2008"/>
      <c r="J2008"/>
      <c r="K2008"/>
      <c r="L2008"/>
      <c r="M2008"/>
      <c r="N2008"/>
      <c r="O2008"/>
      <c r="P2008"/>
      <c r="Q2008"/>
      <c r="R2008"/>
      <c r="S2008"/>
      <c r="T2008"/>
      <c r="U2008"/>
      <c r="V2008"/>
      <c r="W2008"/>
      <c r="X2008"/>
      <c r="Y2008"/>
      <c r="Z2008"/>
      <c r="AA2008"/>
      <c r="AB2008"/>
      <c r="AC2008"/>
      <c r="AD2008"/>
      <c r="AE2008"/>
      <c r="AF2008"/>
      <c r="AG2008"/>
      <c r="AS2008"/>
      <c r="AT2008"/>
      <c r="BP2008"/>
    </row>
    <row r="2009" spans="1:68" s="7" customFormat="1">
      <c r="A2009"/>
      <c r="B2009"/>
      <c r="C2009"/>
      <c r="D2009"/>
      <c r="E2009"/>
      <c r="F2009"/>
      <c r="G2009"/>
      <c r="H2009"/>
      <c r="I2009"/>
      <c r="J2009"/>
      <c r="K2009"/>
      <c r="L2009"/>
      <c r="M2009"/>
      <c r="N2009"/>
      <c r="O2009"/>
      <c r="P2009"/>
      <c r="Q2009"/>
      <c r="R2009"/>
      <c r="S2009"/>
      <c r="T2009"/>
      <c r="U2009"/>
      <c r="V2009"/>
      <c r="W2009"/>
      <c r="X2009"/>
      <c r="Y2009"/>
      <c r="Z2009"/>
      <c r="AA2009"/>
      <c r="AB2009"/>
      <c r="AC2009"/>
      <c r="AD2009"/>
      <c r="AE2009"/>
      <c r="AF2009"/>
      <c r="AG2009"/>
      <c r="AS2009"/>
      <c r="AT2009"/>
      <c r="BP2009"/>
    </row>
    <row r="2010" spans="1:68" s="7" customFormat="1">
      <c r="A2010"/>
      <c r="B2010"/>
      <c r="C2010"/>
      <c r="D2010"/>
      <c r="E2010"/>
      <c r="F2010"/>
      <c r="G2010"/>
      <c r="H2010"/>
      <c r="I2010"/>
      <c r="J2010"/>
      <c r="K2010"/>
      <c r="L2010"/>
      <c r="M2010"/>
      <c r="N2010"/>
      <c r="O2010"/>
      <c r="P2010"/>
      <c r="Q2010"/>
      <c r="R2010"/>
      <c r="S2010"/>
      <c r="T2010"/>
      <c r="U2010"/>
      <c r="V2010"/>
      <c r="W2010"/>
      <c r="X2010"/>
      <c r="Y2010"/>
      <c r="Z2010"/>
      <c r="AA2010"/>
      <c r="AB2010"/>
      <c r="AC2010"/>
      <c r="AD2010"/>
      <c r="AE2010"/>
      <c r="AF2010"/>
      <c r="AG2010"/>
      <c r="AS2010"/>
      <c r="AT2010"/>
      <c r="BP2010"/>
    </row>
    <row r="2011" spans="1:68" s="7" customFormat="1">
      <c r="A2011"/>
      <c r="B2011"/>
      <c r="C2011"/>
      <c r="D2011"/>
      <c r="E2011"/>
      <c r="F2011"/>
      <c r="G2011"/>
      <c r="H2011"/>
      <c r="I2011"/>
      <c r="J2011"/>
      <c r="K2011"/>
      <c r="L2011"/>
      <c r="M2011"/>
      <c r="N2011"/>
      <c r="O2011"/>
      <c r="P2011"/>
      <c r="Q2011"/>
      <c r="R2011"/>
      <c r="S2011"/>
      <c r="T2011"/>
      <c r="U2011"/>
      <c r="V2011"/>
      <c r="W2011"/>
      <c r="X2011"/>
      <c r="Y2011"/>
      <c r="Z2011"/>
      <c r="AA2011"/>
      <c r="AB2011"/>
      <c r="AC2011"/>
      <c r="AD2011"/>
      <c r="AE2011"/>
      <c r="AF2011"/>
      <c r="AG2011"/>
      <c r="AS2011"/>
      <c r="AT2011"/>
      <c r="BP2011"/>
    </row>
    <row r="2012" spans="1:68" s="7" customFormat="1">
      <c r="A2012"/>
      <c r="B2012"/>
      <c r="C2012"/>
      <c r="D2012"/>
      <c r="E2012"/>
      <c r="F2012"/>
      <c r="G2012"/>
      <c r="H2012"/>
      <c r="I2012"/>
      <c r="J2012"/>
      <c r="K2012"/>
      <c r="L2012"/>
      <c r="M2012"/>
      <c r="N2012"/>
      <c r="O2012"/>
      <c r="P2012"/>
      <c r="Q2012"/>
      <c r="R2012"/>
      <c r="S2012"/>
      <c r="T2012"/>
      <c r="U2012"/>
      <c r="V2012"/>
      <c r="W2012"/>
      <c r="X2012"/>
      <c r="Y2012"/>
      <c r="Z2012"/>
      <c r="AA2012"/>
      <c r="AB2012"/>
      <c r="AC2012"/>
      <c r="AD2012"/>
      <c r="AE2012"/>
      <c r="AF2012"/>
      <c r="AG2012"/>
      <c r="AS2012"/>
      <c r="AT2012"/>
      <c r="BP2012"/>
    </row>
    <row r="2013" spans="1:68" s="7" customFormat="1">
      <c r="A2013"/>
      <c r="B2013"/>
      <c r="C2013"/>
      <c r="D2013"/>
      <c r="E2013"/>
      <c r="F2013"/>
      <c r="G2013"/>
      <c r="H2013"/>
      <c r="I2013"/>
      <c r="J2013"/>
      <c r="K2013"/>
      <c r="L2013"/>
      <c r="M2013"/>
      <c r="N2013"/>
      <c r="O2013"/>
      <c r="P2013"/>
      <c r="Q2013"/>
      <c r="R2013"/>
      <c r="S2013"/>
      <c r="T2013"/>
      <c r="U2013"/>
      <c r="V2013"/>
      <c r="W2013"/>
      <c r="X2013"/>
      <c r="Y2013"/>
      <c r="Z2013"/>
      <c r="AA2013"/>
      <c r="AB2013"/>
      <c r="AC2013"/>
      <c r="AD2013"/>
      <c r="AE2013"/>
      <c r="AF2013"/>
      <c r="AG2013"/>
      <c r="AS2013"/>
      <c r="AT2013"/>
      <c r="BP2013"/>
    </row>
    <row r="2014" spans="1:68" s="7" customFormat="1">
      <c r="A2014"/>
      <c r="B2014"/>
      <c r="C2014"/>
      <c r="D2014"/>
      <c r="E2014"/>
      <c r="F2014"/>
      <c r="G2014"/>
      <c r="H2014"/>
      <c r="I2014"/>
      <c r="J2014"/>
      <c r="K2014"/>
      <c r="L2014"/>
      <c r="M2014"/>
      <c r="N2014"/>
      <c r="O2014"/>
      <c r="P2014"/>
      <c r="Q2014"/>
      <c r="R2014"/>
      <c r="S2014"/>
      <c r="T2014"/>
      <c r="U2014"/>
      <c r="V2014"/>
      <c r="W2014"/>
      <c r="X2014"/>
      <c r="Y2014"/>
      <c r="Z2014"/>
      <c r="AA2014"/>
      <c r="AB2014"/>
      <c r="AC2014"/>
      <c r="AD2014"/>
      <c r="AE2014"/>
      <c r="AF2014"/>
      <c r="AG2014"/>
      <c r="AS2014"/>
      <c r="AT2014"/>
      <c r="BP2014"/>
    </row>
    <row r="2015" spans="1:68" s="7" customFormat="1">
      <c r="A2015"/>
      <c r="B2015"/>
      <c r="C2015"/>
      <c r="D2015"/>
      <c r="E2015"/>
      <c r="F2015"/>
      <c r="G2015"/>
      <c r="H2015"/>
      <c r="I2015"/>
      <c r="J2015"/>
      <c r="K2015"/>
      <c r="L2015"/>
      <c r="M2015"/>
      <c r="N2015"/>
      <c r="O2015"/>
      <c r="P2015"/>
      <c r="Q2015"/>
      <c r="R2015"/>
      <c r="S2015"/>
      <c r="T2015"/>
      <c r="U2015"/>
      <c r="V2015"/>
      <c r="W2015"/>
      <c r="X2015"/>
      <c r="Y2015"/>
      <c r="Z2015"/>
      <c r="AA2015"/>
      <c r="AB2015"/>
      <c r="AC2015"/>
      <c r="AD2015"/>
      <c r="AE2015"/>
      <c r="AF2015"/>
      <c r="AG2015"/>
      <c r="AS2015"/>
      <c r="AT2015"/>
      <c r="BP2015"/>
    </row>
    <row r="2016" spans="1:68" s="7" customFormat="1">
      <c r="A2016"/>
      <c r="B2016"/>
      <c r="C2016"/>
      <c r="D2016"/>
      <c r="E2016"/>
      <c r="F2016"/>
      <c r="G2016"/>
      <c r="H2016"/>
      <c r="I2016"/>
      <c r="J2016"/>
      <c r="K2016"/>
      <c r="L2016"/>
      <c r="M2016"/>
      <c r="N2016"/>
      <c r="O2016"/>
      <c r="P2016"/>
      <c r="Q2016"/>
      <c r="R2016"/>
      <c r="S2016"/>
      <c r="T2016"/>
      <c r="U2016"/>
      <c r="V2016"/>
      <c r="W2016"/>
      <c r="X2016"/>
      <c r="Y2016"/>
      <c r="Z2016"/>
      <c r="AA2016"/>
      <c r="AB2016"/>
      <c r="AC2016"/>
      <c r="AD2016"/>
      <c r="AE2016"/>
      <c r="AF2016"/>
      <c r="AG2016"/>
      <c r="AS2016"/>
      <c r="AT2016"/>
      <c r="BP2016"/>
    </row>
    <row r="2017" spans="1:68" s="7" customFormat="1">
      <c r="A2017"/>
      <c r="B2017"/>
      <c r="C2017"/>
      <c r="D2017"/>
      <c r="E2017"/>
      <c r="F2017"/>
      <c r="G2017"/>
      <c r="H2017"/>
      <c r="I2017"/>
      <c r="J2017"/>
      <c r="K2017"/>
      <c r="L2017"/>
      <c r="M2017"/>
      <c r="N2017"/>
      <c r="O2017"/>
      <c r="P2017"/>
      <c r="Q2017"/>
      <c r="R2017"/>
      <c r="S2017"/>
      <c r="T2017"/>
      <c r="U2017"/>
      <c r="V2017"/>
      <c r="W2017"/>
      <c r="X2017"/>
      <c r="Y2017"/>
      <c r="Z2017"/>
      <c r="AA2017"/>
      <c r="AB2017"/>
      <c r="AC2017"/>
      <c r="AD2017"/>
      <c r="AE2017"/>
      <c r="AF2017"/>
      <c r="AG2017"/>
      <c r="AS2017"/>
      <c r="AT2017"/>
      <c r="BP2017"/>
    </row>
    <row r="2018" spans="1:68" s="7" customFormat="1">
      <c r="A2018"/>
      <c r="B2018"/>
      <c r="C2018"/>
      <c r="D2018"/>
      <c r="E2018"/>
      <c r="F2018"/>
      <c r="G2018"/>
      <c r="H2018"/>
      <c r="I2018"/>
      <c r="J2018"/>
      <c r="K2018"/>
      <c r="L2018"/>
      <c r="M2018"/>
      <c r="N2018"/>
      <c r="O2018"/>
      <c r="P2018"/>
      <c r="Q2018"/>
      <c r="R2018"/>
      <c r="S2018"/>
      <c r="T2018"/>
      <c r="U2018"/>
      <c r="V2018"/>
      <c r="W2018"/>
      <c r="X2018"/>
      <c r="Y2018"/>
      <c r="Z2018"/>
      <c r="AA2018"/>
      <c r="AB2018"/>
      <c r="AC2018"/>
      <c r="AD2018"/>
      <c r="AE2018"/>
      <c r="AF2018"/>
      <c r="AG2018"/>
      <c r="AS2018"/>
      <c r="AT2018"/>
      <c r="BP2018"/>
    </row>
    <row r="2019" spans="1:68" s="7" customFormat="1">
      <c r="A2019"/>
      <c r="B2019"/>
      <c r="C2019"/>
      <c r="D2019"/>
      <c r="E2019"/>
      <c r="F2019"/>
      <c r="G2019"/>
      <c r="H2019"/>
      <c r="I2019"/>
      <c r="J2019"/>
      <c r="K2019"/>
      <c r="L2019"/>
      <c r="M2019"/>
      <c r="N2019"/>
      <c r="O2019"/>
      <c r="P2019"/>
      <c r="Q2019"/>
      <c r="R2019"/>
      <c r="S2019"/>
      <c r="T2019"/>
      <c r="U2019"/>
      <c r="V2019"/>
      <c r="W2019"/>
      <c r="X2019"/>
      <c r="Y2019"/>
      <c r="Z2019"/>
      <c r="AA2019"/>
      <c r="AB2019"/>
      <c r="AC2019"/>
      <c r="AD2019"/>
      <c r="AE2019"/>
      <c r="AF2019"/>
      <c r="AG2019"/>
      <c r="AS2019"/>
      <c r="AT2019"/>
      <c r="BP2019"/>
    </row>
    <row r="2020" spans="1:68" s="7" customFormat="1">
      <c r="A2020"/>
      <c r="B2020"/>
      <c r="C2020"/>
      <c r="D2020"/>
      <c r="E2020"/>
      <c r="F2020"/>
      <c r="G2020"/>
      <c r="H2020"/>
      <c r="I2020"/>
      <c r="J2020"/>
      <c r="K2020"/>
      <c r="L2020"/>
      <c r="M2020"/>
      <c r="N2020"/>
      <c r="O2020"/>
      <c r="P2020"/>
      <c r="Q2020"/>
      <c r="R2020"/>
      <c r="S2020"/>
      <c r="T2020"/>
      <c r="U2020"/>
      <c r="V2020"/>
      <c r="W2020"/>
      <c r="X2020"/>
      <c r="Y2020"/>
      <c r="Z2020"/>
      <c r="AA2020"/>
      <c r="AB2020"/>
      <c r="AC2020"/>
      <c r="AD2020"/>
      <c r="AE2020"/>
      <c r="AF2020"/>
      <c r="AG2020"/>
      <c r="AS2020"/>
      <c r="AT2020"/>
      <c r="BP2020"/>
    </row>
    <row r="2021" spans="1:68" s="7" customFormat="1">
      <c r="A2021"/>
      <c r="B2021"/>
      <c r="C2021"/>
      <c r="D2021"/>
      <c r="E2021"/>
      <c r="F2021"/>
      <c r="G2021"/>
      <c r="H2021"/>
      <c r="I2021"/>
      <c r="J2021"/>
      <c r="K2021"/>
      <c r="L2021"/>
      <c r="M2021"/>
      <c r="N2021"/>
      <c r="O2021"/>
      <c r="P2021"/>
      <c r="Q2021"/>
      <c r="R2021"/>
      <c r="S2021"/>
      <c r="T2021"/>
      <c r="U2021"/>
      <c r="V2021"/>
      <c r="W2021"/>
      <c r="X2021"/>
      <c r="Y2021"/>
      <c r="Z2021"/>
      <c r="AA2021"/>
      <c r="AB2021"/>
      <c r="AC2021"/>
      <c r="AD2021"/>
      <c r="AE2021"/>
      <c r="AF2021"/>
      <c r="AG2021"/>
      <c r="AS2021"/>
      <c r="AT2021"/>
      <c r="BP2021"/>
    </row>
    <row r="2022" spans="1:68" s="7" customFormat="1">
      <c r="A2022"/>
      <c r="B2022"/>
      <c r="C2022"/>
      <c r="D2022"/>
      <c r="E2022"/>
      <c r="F2022"/>
      <c r="G2022"/>
      <c r="H2022"/>
      <c r="I2022"/>
      <c r="J2022"/>
      <c r="K2022"/>
      <c r="L2022"/>
      <c r="M2022"/>
      <c r="N2022"/>
      <c r="O2022"/>
      <c r="P2022"/>
      <c r="Q2022"/>
      <c r="R2022"/>
      <c r="S2022"/>
      <c r="T2022"/>
      <c r="U2022"/>
      <c r="V2022"/>
      <c r="W2022"/>
      <c r="X2022"/>
      <c r="Y2022"/>
      <c r="Z2022"/>
      <c r="AA2022"/>
      <c r="AB2022"/>
      <c r="AC2022"/>
      <c r="AD2022"/>
      <c r="AE2022"/>
      <c r="AF2022"/>
      <c r="AG2022"/>
      <c r="AS2022"/>
      <c r="AT2022"/>
      <c r="BP2022"/>
    </row>
    <row r="2023" spans="1:68" s="7" customFormat="1">
      <c r="A2023"/>
      <c r="B2023"/>
      <c r="C2023"/>
      <c r="D2023"/>
      <c r="E2023"/>
      <c r="F2023"/>
      <c r="G2023"/>
      <c r="H2023"/>
      <c r="I2023"/>
      <c r="J2023"/>
      <c r="K2023"/>
      <c r="L2023"/>
      <c r="M2023"/>
      <c r="N2023"/>
      <c r="O2023"/>
      <c r="P2023"/>
      <c r="Q2023"/>
      <c r="R2023"/>
      <c r="S2023"/>
      <c r="T2023"/>
      <c r="U2023"/>
      <c r="V2023"/>
      <c r="W2023"/>
      <c r="X2023"/>
      <c r="Y2023"/>
      <c r="Z2023"/>
      <c r="AA2023"/>
      <c r="AB2023"/>
      <c r="AC2023"/>
      <c r="AD2023"/>
      <c r="AE2023"/>
      <c r="AF2023"/>
      <c r="AG2023"/>
      <c r="AS2023"/>
      <c r="AT2023"/>
      <c r="BP2023"/>
    </row>
    <row r="2024" spans="1:68" s="7" customFormat="1">
      <c r="A2024"/>
      <c r="B2024"/>
      <c r="C2024"/>
      <c r="D2024"/>
      <c r="E2024"/>
      <c r="F2024"/>
      <c r="G2024"/>
      <c r="H2024"/>
      <c r="I2024"/>
      <c r="J2024"/>
      <c r="K2024"/>
      <c r="L2024"/>
      <c r="M2024"/>
      <c r="N2024"/>
      <c r="O2024"/>
      <c r="P2024"/>
      <c r="Q2024"/>
      <c r="R2024"/>
      <c r="S2024"/>
      <c r="T2024"/>
      <c r="U2024"/>
      <c r="V2024"/>
      <c r="W2024"/>
      <c r="X2024"/>
      <c r="Y2024"/>
      <c r="Z2024"/>
      <c r="AA2024"/>
      <c r="AB2024"/>
      <c r="AC2024"/>
      <c r="AD2024"/>
      <c r="AE2024"/>
      <c r="AF2024"/>
      <c r="AG2024"/>
      <c r="AS2024"/>
      <c r="AT2024"/>
      <c r="BP2024"/>
    </row>
    <row r="2025" spans="1:68" s="7" customFormat="1">
      <c r="A2025"/>
      <c r="B2025"/>
      <c r="C2025"/>
      <c r="D2025"/>
      <c r="E2025"/>
      <c r="F2025"/>
      <c r="G2025"/>
      <c r="H2025"/>
      <c r="I2025"/>
      <c r="J2025"/>
      <c r="K2025"/>
      <c r="L2025"/>
      <c r="M2025"/>
      <c r="N2025"/>
      <c r="O2025"/>
      <c r="P2025"/>
      <c r="Q2025"/>
      <c r="R2025"/>
      <c r="S2025"/>
      <c r="T2025"/>
      <c r="U2025"/>
      <c r="V2025"/>
      <c r="W2025"/>
      <c r="X2025"/>
      <c r="Y2025"/>
      <c r="Z2025"/>
      <c r="AA2025"/>
      <c r="AB2025"/>
      <c r="AC2025"/>
      <c r="AD2025"/>
      <c r="AE2025"/>
      <c r="AF2025"/>
      <c r="AG2025"/>
      <c r="AS2025"/>
      <c r="AT2025"/>
      <c r="BP2025"/>
    </row>
    <row r="2026" spans="1:68" s="7" customFormat="1">
      <c r="A2026"/>
      <c r="B2026"/>
      <c r="C2026"/>
      <c r="D2026"/>
      <c r="E2026"/>
      <c r="F2026"/>
      <c r="G2026"/>
      <c r="H2026"/>
      <c r="I2026"/>
      <c r="J2026"/>
      <c r="K2026"/>
      <c r="L2026"/>
      <c r="M2026"/>
      <c r="N2026"/>
      <c r="O2026"/>
      <c r="P2026"/>
      <c r="Q2026"/>
      <c r="R2026"/>
      <c r="S2026"/>
      <c r="T2026"/>
      <c r="U2026"/>
      <c r="V2026"/>
      <c r="W2026"/>
      <c r="X2026"/>
      <c r="Y2026"/>
      <c r="Z2026"/>
      <c r="AA2026"/>
      <c r="AB2026"/>
      <c r="AC2026"/>
      <c r="AD2026"/>
      <c r="AE2026"/>
      <c r="AF2026"/>
      <c r="AG2026"/>
      <c r="AS2026"/>
      <c r="AT2026"/>
      <c r="BP2026"/>
    </row>
    <row r="2027" spans="1:68" s="7" customFormat="1">
      <c r="A2027"/>
      <c r="B2027"/>
      <c r="C2027"/>
      <c r="D2027"/>
      <c r="E2027"/>
      <c r="F2027"/>
      <c r="G2027"/>
      <c r="H2027"/>
      <c r="I2027"/>
      <c r="J2027"/>
      <c r="K2027"/>
      <c r="L2027"/>
      <c r="M2027"/>
      <c r="N2027"/>
      <c r="O2027"/>
      <c r="P2027"/>
      <c r="Q2027"/>
      <c r="R2027"/>
      <c r="S2027"/>
      <c r="T2027"/>
      <c r="U2027"/>
      <c r="V2027"/>
      <c r="W2027"/>
      <c r="X2027"/>
      <c r="Y2027"/>
      <c r="Z2027"/>
      <c r="AA2027"/>
      <c r="AB2027"/>
      <c r="AC2027"/>
      <c r="AD2027"/>
      <c r="AE2027"/>
      <c r="AF2027"/>
      <c r="AG2027"/>
      <c r="AS2027"/>
      <c r="AT2027"/>
      <c r="BP2027"/>
    </row>
    <row r="2028" spans="1:68" s="7" customFormat="1">
      <c r="A2028"/>
      <c r="B2028"/>
      <c r="C2028"/>
      <c r="D2028"/>
      <c r="E2028"/>
      <c r="F2028"/>
      <c r="G2028"/>
      <c r="H2028"/>
      <c r="I2028"/>
      <c r="J2028"/>
      <c r="K2028"/>
      <c r="L2028"/>
      <c r="M2028"/>
      <c r="N2028"/>
      <c r="O2028"/>
      <c r="P2028"/>
      <c r="Q2028"/>
      <c r="R2028"/>
      <c r="S2028"/>
      <c r="T2028"/>
      <c r="U2028"/>
      <c r="V2028"/>
      <c r="W2028"/>
      <c r="X2028"/>
      <c r="Y2028"/>
      <c r="Z2028"/>
      <c r="AA2028"/>
      <c r="AB2028"/>
      <c r="AC2028"/>
      <c r="AD2028"/>
      <c r="AE2028"/>
      <c r="AF2028"/>
      <c r="AG2028"/>
      <c r="AS2028"/>
      <c r="AT2028"/>
      <c r="BP2028"/>
    </row>
    <row r="2029" spans="1:68" s="7" customFormat="1">
      <c r="A2029"/>
      <c r="B2029"/>
      <c r="C2029"/>
      <c r="D2029"/>
      <c r="E2029"/>
      <c r="F2029"/>
      <c r="G2029"/>
      <c r="H2029"/>
      <c r="I2029"/>
      <c r="J2029"/>
      <c r="K2029"/>
      <c r="L2029"/>
      <c r="M2029"/>
      <c r="N2029"/>
      <c r="O2029"/>
      <c r="P2029"/>
      <c r="Q2029"/>
      <c r="R2029"/>
      <c r="S2029"/>
      <c r="T2029"/>
      <c r="U2029"/>
      <c r="V2029"/>
      <c r="W2029"/>
      <c r="X2029"/>
      <c r="Y2029"/>
      <c r="Z2029"/>
      <c r="AA2029"/>
      <c r="AB2029"/>
      <c r="AC2029"/>
      <c r="AD2029"/>
      <c r="AE2029"/>
      <c r="AF2029"/>
      <c r="AG2029"/>
      <c r="AS2029"/>
      <c r="AT2029"/>
      <c r="BP2029"/>
    </row>
    <row r="2030" spans="1:68" s="7" customFormat="1">
      <c r="A2030"/>
      <c r="B2030"/>
      <c r="C2030"/>
      <c r="D2030"/>
      <c r="E2030"/>
      <c r="F2030"/>
      <c r="G2030"/>
      <c r="H2030"/>
      <c r="I2030"/>
      <c r="J2030"/>
      <c r="K2030"/>
      <c r="L2030"/>
      <c r="M2030"/>
      <c r="N2030"/>
      <c r="O2030"/>
      <c r="P2030"/>
      <c r="Q2030"/>
      <c r="R2030"/>
      <c r="S2030"/>
      <c r="T2030"/>
      <c r="U2030"/>
      <c r="V2030"/>
      <c r="W2030"/>
      <c r="X2030"/>
      <c r="Y2030"/>
      <c r="Z2030"/>
      <c r="AA2030"/>
      <c r="AB2030"/>
      <c r="AC2030"/>
      <c r="AD2030"/>
      <c r="AE2030"/>
      <c r="AF2030"/>
      <c r="AG2030"/>
      <c r="AS2030"/>
      <c r="AT2030"/>
      <c r="BP2030"/>
    </row>
    <row r="2031" spans="1:68" s="7" customFormat="1">
      <c r="A2031"/>
      <c r="B2031"/>
      <c r="C2031"/>
      <c r="D2031"/>
      <c r="E2031"/>
      <c r="F2031"/>
      <c r="G2031"/>
      <c r="H2031"/>
      <c r="I2031"/>
      <c r="J2031"/>
      <c r="K2031"/>
      <c r="L2031"/>
      <c r="M2031"/>
      <c r="N2031"/>
      <c r="O2031"/>
      <c r="P2031"/>
      <c r="Q2031"/>
      <c r="R2031"/>
      <c r="S2031"/>
      <c r="T2031"/>
      <c r="U2031"/>
      <c r="V2031"/>
      <c r="W2031"/>
      <c r="X2031"/>
      <c r="Y2031"/>
      <c r="Z2031"/>
      <c r="AA2031"/>
      <c r="AB2031"/>
      <c r="AC2031"/>
      <c r="AD2031"/>
      <c r="AE2031"/>
      <c r="AF2031"/>
      <c r="AG2031"/>
      <c r="AS2031"/>
      <c r="AT2031"/>
      <c r="BP2031"/>
    </row>
    <row r="2032" spans="1:68" s="7" customFormat="1">
      <c r="A2032"/>
      <c r="B2032"/>
      <c r="C2032"/>
      <c r="D2032"/>
      <c r="E2032"/>
      <c r="F2032"/>
      <c r="G2032"/>
      <c r="H2032"/>
      <c r="I2032"/>
      <c r="J2032"/>
      <c r="K2032"/>
      <c r="L2032"/>
      <c r="M2032"/>
      <c r="N2032"/>
      <c r="O2032"/>
      <c r="P2032"/>
      <c r="Q2032"/>
      <c r="R2032"/>
      <c r="S2032"/>
      <c r="T2032"/>
      <c r="U2032"/>
      <c r="V2032"/>
      <c r="W2032"/>
      <c r="X2032"/>
      <c r="Y2032"/>
      <c r="Z2032"/>
      <c r="AA2032"/>
      <c r="AB2032"/>
      <c r="AC2032"/>
      <c r="AD2032"/>
      <c r="AE2032"/>
      <c r="AF2032"/>
      <c r="AG2032"/>
      <c r="AS2032"/>
      <c r="AT2032"/>
      <c r="BP2032"/>
    </row>
    <row r="2033" spans="1:68" s="7" customFormat="1">
      <c r="A2033"/>
      <c r="B2033"/>
      <c r="C2033"/>
      <c r="D2033"/>
      <c r="E2033"/>
      <c r="F2033"/>
      <c r="G2033"/>
      <c r="H2033"/>
      <c r="I2033"/>
      <c r="J2033"/>
      <c r="K2033"/>
      <c r="L2033"/>
      <c r="M2033"/>
      <c r="N2033"/>
      <c r="O2033"/>
      <c r="P2033"/>
      <c r="Q2033"/>
      <c r="R2033"/>
      <c r="S2033"/>
      <c r="T2033"/>
      <c r="U2033"/>
      <c r="V2033"/>
      <c r="W2033"/>
      <c r="X2033"/>
      <c r="Y2033"/>
      <c r="Z2033"/>
      <c r="AA2033"/>
      <c r="AB2033"/>
      <c r="AC2033"/>
      <c r="AD2033"/>
      <c r="AE2033"/>
      <c r="AF2033"/>
      <c r="AG2033"/>
      <c r="AS2033"/>
      <c r="AT2033"/>
      <c r="BP2033"/>
    </row>
    <row r="2034" spans="1:68" s="7" customFormat="1">
      <c r="A2034"/>
      <c r="B2034"/>
      <c r="C2034"/>
      <c r="D2034"/>
      <c r="E2034"/>
      <c r="F2034"/>
      <c r="G2034"/>
      <c r="H2034"/>
      <c r="I2034"/>
      <c r="J2034"/>
      <c r="K2034"/>
      <c r="L2034"/>
      <c r="M2034"/>
      <c r="N2034"/>
      <c r="O2034"/>
      <c r="P2034"/>
      <c r="Q2034"/>
      <c r="R2034"/>
      <c r="S2034"/>
      <c r="T2034"/>
      <c r="U2034"/>
      <c r="V2034"/>
      <c r="W2034"/>
      <c r="X2034"/>
      <c r="Y2034"/>
      <c r="Z2034"/>
      <c r="AA2034"/>
      <c r="AB2034"/>
      <c r="AC2034"/>
      <c r="AD2034"/>
      <c r="AE2034"/>
      <c r="AF2034"/>
      <c r="AG2034"/>
      <c r="AS2034"/>
      <c r="AT2034"/>
      <c r="BP2034"/>
    </row>
    <row r="2035" spans="1:68" s="7" customFormat="1">
      <c r="A2035"/>
      <c r="B2035"/>
      <c r="C2035"/>
      <c r="D2035"/>
      <c r="E2035"/>
      <c r="F2035"/>
      <c r="G2035"/>
      <c r="H2035"/>
      <c r="I2035"/>
      <c r="J2035"/>
      <c r="K2035"/>
      <c r="L2035"/>
      <c r="M2035"/>
      <c r="N2035"/>
      <c r="O2035"/>
      <c r="P2035"/>
      <c r="Q2035"/>
      <c r="R2035"/>
      <c r="S2035"/>
      <c r="T2035"/>
      <c r="U2035"/>
      <c r="V2035"/>
      <c r="W2035"/>
      <c r="X2035"/>
      <c r="Y2035"/>
      <c r="Z2035"/>
      <c r="AA2035"/>
      <c r="AB2035"/>
      <c r="AC2035"/>
      <c r="AD2035"/>
      <c r="AE2035"/>
      <c r="AF2035"/>
      <c r="AG2035"/>
      <c r="AS2035"/>
      <c r="AT2035"/>
      <c r="BP2035"/>
    </row>
    <row r="2036" spans="1:68" s="7" customFormat="1">
      <c r="A2036"/>
      <c r="B2036"/>
      <c r="C2036"/>
      <c r="D2036"/>
      <c r="E2036"/>
      <c r="F2036"/>
      <c r="G2036"/>
      <c r="H2036"/>
      <c r="I2036"/>
      <c r="J2036"/>
      <c r="K2036"/>
      <c r="L2036"/>
      <c r="M2036"/>
      <c r="N2036"/>
      <c r="O2036"/>
      <c r="P2036"/>
      <c r="Q2036"/>
      <c r="R2036"/>
      <c r="S2036"/>
      <c r="T2036"/>
      <c r="U2036"/>
      <c r="V2036"/>
      <c r="W2036"/>
      <c r="X2036"/>
      <c r="Y2036"/>
      <c r="Z2036"/>
      <c r="AA2036"/>
      <c r="AB2036"/>
      <c r="AC2036"/>
      <c r="AD2036"/>
      <c r="AE2036"/>
      <c r="AF2036"/>
      <c r="AG2036"/>
      <c r="AS2036"/>
      <c r="AT2036"/>
      <c r="BP2036"/>
    </row>
    <row r="2037" spans="1:68" s="7" customFormat="1">
      <c r="A2037"/>
      <c r="B2037"/>
      <c r="C2037"/>
      <c r="D2037"/>
      <c r="E2037"/>
      <c r="F2037"/>
      <c r="G2037"/>
      <c r="H2037"/>
      <c r="I2037"/>
      <c r="J2037"/>
      <c r="K2037"/>
      <c r="L2037"/>
      <c r="M2037"/>
      <c r="N2037"/>
      <c r="O2037"/>
      <c r="P2037"/>
      <c r="Q2037"/>
      <c r="R2037"/>
      <c r="S2037"/>
      <c r="T2037"/>
      <c r="U2037"/>
      <c r="V2037"/>
      <c r="W2037"/>
      <c r="X2037"/>
      <c r="Y2037"/>
      <c r="Z2037"/>
      <c r="AA2037"/>
      <c r="AB2037"/>
      <c r="AC2037"/>
      <c r="AD2037"/>
      <c r="AE2037"/>
      <c r="AF2037"/>
      <c r="AG2037"/>
      <c r="AS2037"/>
      <c r="AT2037"/>
      <c r="BP2037"/>
    </row>
    <row r="2038" spans="1:68" s="7" customFormat="1">
      <c r="A2038"/>
      <c r="B2038"/>
      <c r="C2038"/>
      <c r="D2038"/>
      <c r="E2038"/>
      <c r="F2038"/>
      <c r="G2038"/>
      <c r="H2038"/>
      <c r="I2038"/>
      <c r="J2038"/>
      <c r="K2038"/>
      <c r="L2038"/>
      <c r="M2038"/>
      <c r="N2038"/>
      <c r="O2038"/>
      <c r="P2038"/>
      <c r="Q2038"/>
      <c r="R2038"/>
      <c r="S2038"/>
      <c r="T2038"/>
      <c r="U2038"/>
      <c r="V2038"/>
      <c r="W2038"/>
      <c r="X2038"/>
      <c r="Y2038"/>
      <c r="Z2038"/>
      <c r="AA2038"/>
      <c r="AB2038"/>
      <c r="AC2038"/>
      <c r="AD2038"/>
      <c r="AE2038"/>
      <c r="AF2038"/>
      <c r="AG2038"/>
      <c r="AS2038"/>
      <c r="AT2038"/>
      <c r="BP2038"/>
    </row>
    <row r="2039" spans="1:68" s="7" customFormat="1">
      <c r="A2039"/>
      <c r="B2039"/>
      <c r="C2039"/>
      <c r="D2039"/>
      <c r="E2039"/>
      <c r="F2039"/>
      <c r="G2039"/>
      <c r="H2039"/>
      <c r="I2039"/>
      <c r="J2039"/>
      <c r="K2039"/>
      <c r="L2039"/>
      <c r="M2039"/>
      <c r="N2039"/>
      <c r="O2039"/>
      <c r="P2039"/>
      <c r="Q2039"/>
      <c r="R2039"/>
      <c r="S2039"/>
      <c r="T2039"/>
      <c r="U2039"/>
      <c r="V2039"/>
      <c r="W2039"/>
      <c r="X2039"/>
      <c r="Y2039"/>
      <c r="Z2039"/>
      <c r="AA2039"/>
      <c r="AB2039"/>
      <c r="AC2039"/>
      <c r="AD2039"/>
      <c r="AE2039"/>
      <c r="AF2039"/>
      <c r="AG2039"/>
      <c r="AS2039"/>
      <c r="AT2039"/>
      <c r="BP2039"/>
    </row>
    <row r="2040" spans="1:68" s="7" customFormat="1">
      <c r="A2040"/>
      <c r="B2040"/>
      <c r="C2040"/>
      <c r="D2040"/>
      <c r="E2040"/>
      <c r="F2040"/>
      <c r="G2040"/>
      <c r="H2040"/>
      <c r="I2040"/>
      <c r="J2040"/>
      <c r="K2040"/>
      <c r="L2040"/>
      <c r="M2040"/>
      <c r="N2040"/>
      <c r="O2040"/>
      <c r="P2040"/>
      <c r="Q2040"/>
      <c r="R2040"/>
      <c r="S2040"/>
      <c r="T2040"/>
      <c r="U2040"/>
      <c r="V2040"/>
      <c r="W2040"/>
      <c r="X2040"/>
      <c r="Y2040"/>
      <c r="Z2040"/>
      <c r="AA2040"/>
      <c r="AB2040"/>
      <c r="AC2040"/>
      <c r="AD2040"/>
      <c r="AE2040"/>
      <c r="AF2040"/>
      <c r="AG2040"/>
      <c r="AS2040"/>
      <c r="AT2040"/>
      <c r="BP2040"/>
    </row>
    <row r="2041" spans="1:68" s="7" customFormat="1">
      <c r="A2041"/>
      <c r="B2041"/>
      <c r="C2041"/>
      <c r="D2041"/>
      <c r="E2041"/>
      <c r="F2041"/>
      <c r="G2041"/>
      <c r="H2041"/>
      <c r="I2041"/>
      <c r="J2041"/>
      <c r="K2041"/>
      <c r="L2041"/>
      <c r="M2041"/>
      <c r="N2041"/>
      <c r="O2041"/>
      <c r="P2041"/>
      <c r="Q2041"/>
      <c r="R2041"/>
      <c r="S2041"/>
      <c r="T2041"/>
      <c r="U2041"/>
      <c r="V2041"/>
      <c r="W2041"/>
      <c r="X2041"/>
      <c r="Y2041"/>
      <c r="Z2041"/>
      <c r="AA2041"/>
      <c r="AB2041"/>
      <c r="AC2041"/>
      <c r="AD2041"/>
      <c r="AE2041"/>
      <c r="AF2041"/>
      <c r="AG2041"/>
      <c r="AS2041"/>
      <c r="AT2041"/>
      <c r="BP2041"/>
    </row>
    <row r="2042" spans="1:68" s="7" customFormat="1">
      <c r="A2042"/>
      <c r="B2042"/>
      <c r="C2042"/>
      <c r="D2042"/>
      <c r="E2042"/>
      <c r="F2042"/>
      <c r="G2042"/>
      <c r="H2042"/>
      <c r="I2042"/>
      <c r="J2042"/>
      <c r="K2042"/>
      <c r="L2042"/>
      <c r="M2042"/>
      <c r="N2042"/>
      <c r="O2042"/>
      <c r="P2042"/>
      <c r="Q2042"/>
      <c r="R2042"/>
      <c r="S2042"/>
      <c r="T2042"/>
      <c r="U2042"/>
      <c r="V2042"/>
      <c r="W2042"/>
      <c r="X2042"/>
      <c r="Y2042"/>
      <c r="Z2042"/>
      <c r="AA2042"/>
      <c r="AB2042"/>
      <c r="AC2042"/>
      <c r="AD2042"/>
      <c r="AE2042"/>
      <c r="AF2042"/>
      <c r="AG2042"/>
      <c r="AS2042"/>
      <c r="AT2042"/>
      <c r="BP2042"/>
    </row>
    <row r="2043" spans="1:68" s="7" customFormat="1">
      <c r="A2043"/>
      <c r="B2043"/>
      <c r="C2043"/>
      <c r="D2043"/>
      <c r="E2043"/>
      <c r="F2043"/>
      <c r="G2043"/>
      <c r="H2043"/>
      <c r="I2043"/>
      <c r="J2043"/>
      <c r="K2043"/>
      <c r="L2043"/>
      <c r="M2043"/>
      <c r="N2043"/>
      <c r="O2043"/>
      <c r="P2043"/>
      <c r="Q2043"/>
      <c r="R2043"/>
      <c r="S2043"/>
      <c r="T2043"/>
      <c r="U2043"/>
      <c r="V2043"/>
      <c r="W2043"/>
      <c r="X2043"/>
      <c r="Y2043"/>
      <c r="Z2043"/>
      <c r="AA2043"/>
      <c r="AB2043"/>
      <c r="AC2043"/>
      <c r="AD2043"/>
      <c r="AE2043"/>
      <c r="AF2043"/>
      <c r="AG2043"/>
      <c r="AS2043"/>
      <c r="AT2043"/>
      <c r="BP2043"/>
    </row>
    <row r="2044" spans="1:68" s="7" customFormat="1">
      <c r="A2044"/>
      <c r="B2044"/>
      <c r="C2044"/>
      <c r="D2044"/>
      <c r="E2044"/>
      <c r="F2044"/>
      <c r="G2044"/>
      <c r="H2044"/>
      <c r="I2044"/>
      <c r="J2044"/>
      <c r="K2044"/>
      <c r="L2044"/>
      <c r="M2044"/>
      <c r="N2044"/>
      <c r="O2044"/>
      <c r="P2044"/>
      <c r="Q2044"/>
      <c r="R2044"/>
      <c r="S2044"/>
      <c r="T2044"/>
      <c r="U2044"/>
      <c r="V2044"/>
      <c r="W2044"/>
      <c r="X2044"/>
      <c r="Y2044"/>
      <c r="Z2044"/>
      <c r="AA2044"/>
      <c r="AB2044"/>
      <c r="AC2044"/>
      <c r="AD2044"/>
      <c r="AE2044"/>
      <c r="AF2044"/>
      <c r="AG2044"/>
      <c r="AS2044"/>
      <c r="AT2044"/>
      <c r="BP2044"/>
    </row>
    <row r="2045" spans="1:68" s="7" customFormat="1">
      <c r="A2045"/>
      <c r="B2045"/>
      <c r="C2045"/>
      <c r="D2045"/>
      <c r="E2045"/>
      <c r="F2045"/>
      <c r="G2045"/>
      <c r="H2045"/>
      <c r="I2045"/>
      <c r="J2045"/>
      <c r="K2045"/>
      <c r="L2045"/>
      <c r="M2045"/>
      <c r="N2045"/>
      <c r="O2045"/>
      <c r="P2045"/>
      <c r="Q2045"/>
      <c r="R2045"/>
      <c r="S2045"/>
      <c r="T2045"/>
      <c r="U2045"/>
      <c r="V2045"/>
      <c r="W2045"/>
      <c r="X2045"/>
      <c r="Y2045"/>
      <c r="Z2045"/>
      <c r="AA2045"/>
      <c r="AB2045"/>
      <c r="AC2045"/>
      <c r="AD2045"/>
      <c r="AE2045"/>
      <c r="AF2045"/>
      <c r="AG2045"/>
      <c r="AS2045"/>
      <c r="AT2045"/>
      <c r="BP2045"/>
    </row>
    <row r="2046" spans="1:68" s="7" customFormat="1">
      <c r="A2046"/>
      <c r="B2046"/>
      <c r="C2046"/>
      <c r="D2046"/>
      <c r="E2046"/>
      <c r="F2046"/>
      <c r="G2046"/>
      <c r="H2046"/>
      <c r="I2046"/>
      <c r="J2046"/>
      <c r="K2046"/>
      <c r="L2046"/>
      <c r="M2046"/>
      <c r="N2046"/>
      <c r="O2046"/>
      <c r="P2046"/>
      <c r="Q2046"/>
      <c r="R2046"/>
      <c r="S2046"/>
      <c r="T2046"/>
      <c r="U2046"/>
      <c r="V2046"/>
      <c r="W2046"/>
      <c r="X2046"/>
      <c r="Y2046"/>
      <c r="Z2046"/>
      <c r="AA2046"/>
      <c r="AB2046"/>
      <c r="AC2046"/>
      <c r="AD2046"/>
      <c r="AE2046"/>
      <c r="AF2046"/>
      <c r="AG2046"/>
      <c r="AS2046"/>
      <c r="AT2046"/>
      <c r="BP2046"/>
    </row>
    <row r="2047" spans="1:68" s="7" customFormat="1">
      <c r="A2047"/>
      <c r="B2047"/>
      <c r="C2047"/>
      <c r="D2047"/>
      <c r="E2047"/>
      <c r="F2047"/>
      <c r="G2047"/>
      <c r="H2047"/>
      <c r="I2047"/>
      <c r="J2047"/>
      <c r="K2047"/>
      <c r="L2047"/>
      <c r="M2047"/>
      <c r="N2047"/>
      <c r="O2047"/>
      <c r="P2047"/>
      <c r="Q2047"/>
      <c r="R2047"/>
      <c r="S2047"/>
      <c r="T2047"/>
      <c r="U2047"/>
      <c r="V2047"/>
      <c r="W2047"/>
      <c r="X2047"/>
      <c r="Y2047"/>
      <c r="Z2047"/>
      <c r="AA2047"/>
      <c r="AB2047"/>
      <c r="AC2047"/>
      <c r="AD2047"/>
      <c r="AE2047"/>
      <c r="AF2047"/>
      <c r="AG2047"/>
      <c r="AS2047"/>
      <c r="AT2047"/>
      <c r="BP2047"/>
    </row>
    <row r="2048" spans="1:68" s="7" customFormat="1">
      <c r="A2048"/>
      <c r="B2048"/>
      <c r="C2048"/>
      <c r="D2048"/>
      <c r="E2048"/>
      <c r="F2048"/>
      <c r="G2048"/>
      <c r="H2048"/>
      <c r="I2048"/>
      <c r="J2048"/>
      <c r="K2048"/>
      <c r="L2048"/>
      <c r="M2048"/>
      <c r="N2048"/>
      <c r="O2048"/>
      <c r="P2048"/>
      <c r="Q2048"/>
      <c r="R2048"/>
      <c r="S2048"/>
      <c r="T2048"/>
      <c r="U2048"/>
      <c r="V2048"/>
      <c r="W2048"/>
      <c r="X2048"/>
      <c r="Y2048"/>
      <c r="Z2048"/>
      <c r="AA2048"/>
      <c r="AB2048"/>
      <c r="AC2048"/>
      <c r="AD2048"/>
      <c r="AE2048"/>
      <c r="AF2048"/>
      <c r="AG2048"/>
      <c r="AS2048"/>
      <c r="AT2048"/>
      <c r="BP2048"/>
    </row>
    <row r="2049" spans="1:68" s="7" customFormat="1">
      <c r="A2049"/>
      <c r="B2049"/>
      <c r="C2049"/>
      <c r="D2049"/>
      <c r="E2049"/>
      <c r="F2049"/>
      <c r="G2049"/>
      <c r="H2049"/>
      <c r="I2049"/>
      <c r="J2049"/>
      <c r="K2049"/>
      <c r="L2049"/>
      <c r="M2049"/>
      <c r="N2049"/>
      <c r="O2049"/>
      <c r="P2049"/>
      <c r="Q2049"/>
      <c r="R2049"/>
      <c r="S2049"/>
      <c r="T2049"/>
      <c r="U2049"/>
      <c r="V2049"/>
      <c r="W2049"/>
      <c r="X2049"/>
      <c r="Y2049"/>
      <c r="Z2049"/>
      <c r="AA2049"/>
      <c r="AB2049"/>
      <c r="AC2049"/>
      <c r="AD2049"/>
      <c r="AE2049"/>
      <c r="AF2049"/>
      <c r="AG2049"/>
      <c r="AS2049"/>
      <c r="AT2049"/>
      <c r="BP2049"/>
    </row>
    <row r="2050" spans="1:68" s="7" customFormat="1">
      <c r="A2050"/>
      <c r="B2050"/>
      <c r="C2050"/>
      <c r="D2050"/>
      <c r="E2050"/>
      <c r="F2050"/>
      <c r="G2050"/>
      <c r="H2050"/>
      <c r="I2050"/>
      <c r="J2050"/>
      <c r="K2050"/>
      <c r="L2050"/>
      <c r="M2050"/>
      <c r="N2050"/>
      <c r="O2050"/>
      <c r="P2050"/>
      <c r="Q2050"/>
      <c r="R2050"/>
      <c r="S2050"/>
      <c r="T2050"/>
      <c r="U2050"/>
      <c r="V2050"/>
      <c r="W2050"/>
      <c r="X2050"/>
      <c r="Y2050"/>
      <c r="Z2050"/>
      <c r="AA2050"/>
      <c r="AB2050"/>
      <c r="AC2050"/>
      <c r="AD2050"/>
      <c r="AE2050"/>
      <c r="AF2050"/>
      <c r="AG2050"/>
      <c r="AS2050"/>
      <c r="AT2050"/>
      <c r="BP2050"/>
    </row>
    <row r="2051" spans="1:68" s="7" customFormat="1">
      <c r="A2051"/>
      <c r="B2051"/>
      <c r="C2051"/>
      <c r="D2051"/>
      <c r="E2051"/>
      <c r="F2051"/>
      <c r="G2051"/>
      <c r="H2051"/>
      <c r="I2051"/>
      <c r="J2051"/>
      <c r="K2051"/>
      <c r="L2051"/>
      <c r="M2051"/>
      <c r="N2051"/>
      <c r="O2051"/>
      <c r="P2051"/>
      <c r="Q2051"/>
      <c r="R2051"/>
      <c r="S2051"/>
      <c r="T2051"/>
      <c r="U2051"/>
      <c r="V2051"/>
      <c r="W2051"/>
      <c r="X2051"/>
      <c r="Y2051"/>
      <c r="Z2051"/>
      <c r="AA2051"/>
      <c r="AB2051"/>
      <c r="AC2051"/>
      <c r="AD2051"/>
      <c r="AE2051"/>
      <c r="AF2051"/>
      <c r="AG2051"/>
      <c r="AS2051"/>
      <c r="AT2051"/>
      <c r="BP2051"/>
    </row>
    <row r="2052" spans="1:68" s="7" customFormat="1">
      <c r="A2052"/>
      <c r="B2052"/>
      <c r="C2052"/>
      <c r="D2052"/>
      <c r="E2052"/>
      <c r="F2052"/>
      <c r="G2052"/>
      <c r="H2052"/>
      <c r="I2052"/>
      <c r="J2052"/>
      <c r="K2052"/>
      <c r="L2052"/>
      <c r="M2052"/>
      <c r="N2052"/>
      <c r="O2052"/>
      <c r="P2052"/>
      <c r="Q2052"/>
      <c r="R2052"/>
      <c r="S2052"/>
      <c r="T2052"/>
      <c r="U2052"/>
      <c r="V2052"/>
      <c r="W2052"/>
      <c r="X2052"/>
      <c r="Y2052"/>
      <c r="Z2052"/>
      <c r="AA2052"/>
      <c r="AB2052"/>
      <c r="AC2052"/>
      <c r="AD2052"/>
      <c r="AE2052"/>
      <c r="AF2052"/>
      <c r="AG2052"/>
      <c r="AS2052"/>
      <c r="AT2052"/>
      <c r="BP2052"/>
    </row>
    <row r="2053" spans="1:68" s="7" customFormat="1">
      <c r="A2053"/>
      <c r="B2053"/>
      <c r="C2053"/>
      <c r="D2053"/>
      <c r="E2053"/>
      <c r="F2053"/>
      <c r="G2053"/>
      <c r="H2053"/>
      <c r="I2053"/>
      <c r="J2053"/>
      <c r="K2053"/>
      <c r="L2053"/>
      <c r="M2053"/>
      <c r="N2053"/>
      <c r="O2053"/>
      <c r="P2053"/>
      <c r="Q2053"/>
      <c r="R2053"/>
      <c r="S2053"/>
      <c r="T2053"/>
      <c r="U2053"/>
      <c r="V2053"/>
      <c r="W2053"/>
      <c r="X2053"/>
      <c r="Y2053"/>
      <c r="Z2053"/>
      <c r="AA2053"/>
      <c r="AB2053"/>
      <c r="AC2053"/>
      <c r="AD2053"/>
      <c r="AE2053"/>
      <c r="AF2053"/>
      <c r="AG2053"/>
      <c r="AS2053"/>
      <c r="AT2053"/>
      <c r="BP2053"/>
    </row>
    <row r="2054" spans="1:68" s="7" customFormat="1">
      <c r="A2054"/>
      <c r="B2054"/>
      <c r="C2054"/>
      <c r="D2054"/>
      <c r="E2054"/>
      <c r="F2054"/>
      <c r="G2054"/>
      <c r="H2054"/>
      <c r="I2054"/>
      <c r="J2054"/>
      <c r="K2054"/>
      <c r="L2054"/>
      <c r="M2054"/>
      <c r="N2054"/>
      <c r="O2054"/>
      <c r="P2054"/>
      <c r="Q2054"/>
      <c r="R2054"/>
      <c r="S2054"/>
      <c r="T2054"/>
      <c r="U2054"/>
      <c r="V2054"/>
      <c r="W2054"/>
      <c r="X2054"/>
      <c r="Y2054"/>
      <c r="Z2054"/>
      <c r="AA2054"/>
      <c r="AB2054"/>
      <c r="AC2054"/>
      <c r="AD2054"/>
      <c r="AE2054"/>
      <c r="AF2054"/>
      <c r="AG2054"/>
      <c r="AS2054"/>
      <c r="AT2054"/>
      <c r="BP2054"/>
    </row>
    <row r="2055" spans="1:68" s="7" customFormat="1">
      <c r="A2055"/>
      <c r="B2055"/>
      <c r="C2055"/>
      <c r="D2055"/>
      <c r="E2055"/>
      <c r="F2055"/>
      <c r="G2055"/>
      <c r="H2055"/>
      <c r="I2055"/>
      <c r="J2055"/>
      <c r="K2055"/>
      <c r="L2055"/>
      <c r="M2055"/>
      <c r="N2055"/>
      <c r="O2055"/>
      <c r="P2055"/>
      <c r="Q2055"/>
      <c r="R2055"/>
      <c r="S2055"/>
      <c r="T2055"/>
      <c r="U2055"/>
      <c r="V2055"/>
      <c r="W2055"/>
      <c r="X2055"/>
      <c r="Y2055"/>
      <c r="Z2055"/>
      <c r="AA2055"/>
      <c r="AB2055"/>
      <c r="AC2055"/>
      <c r="AD2055"/>
      <c r="AE2055"/>
      <c r="AF2055"/>
      <c r="AG2055"/>
      <c r="AS2055"/>
      <c r="AT2055"/>
      <c r="BP2055"/>
    </row>
    <row r="2056" spans="1:68" s="7" customFormat="1">
      <c r="A2056"/>
      <c r="B2056"/>
      <c r="C2056"/>
      <c r="D2056"/>
      <c r="E2056"/>
      <c r="F2056"/>
      <c r="G2056"/>
      <c r="H2056"/>
      <c r="I2056"/>
      <c r="J2056"/>
      <c r="K2056"/>
      <c r="L2056"/>
      <c r="M2056"/>
      <c r="N2056"/>
      <c r="O2056"/>
      <c r="P2056"/>
      <c r="Q2056"/>
      <c r="R2056"/>
      <c r="S2056"/>
      <c r="T2056"/>
      <c r="U2056"/>
      <c r="V2056"/>
      <c r="W2056"/>
      <c r="X2056"/>
      <c r="Y2056"/>
      <c r="Z2056"/>
      <c r="AA2056"/>
      <c r="AB2056"/>
      <c r="AC2056"/>
      <c r="AD2056"/>
      <c r="AE2056"/>
      <c r="AF2056"/>
      <c r="AG2056"/>
      <c r="AS2056"/>
      <c r="AT2056"/>
      <c r="BP2056"/>
    </row>
    <row r="2057" spans="1:68" s="7" customFormat="1">
      <c r="A2057"/>
      <c r="B2057"/>
      <c r="C2057"/>
      <c r="D2057"/>
      <c r="E2057"/>
      <c r="F2057"/>
      <c r="G2057"/>
      <c r="H2057"/>
      <c r="I2057"/>
      <c r="J2057"/>
      <c r="K2057"/>
      <c r="L2057"/>
      <c r="M2057"/>
      <c r="N2057"/>
      <c r="O2057"/>
      <c r="P2057"/>
      <c r="Q2057"/>
      <c r="R2057"/>
      <c r="S2057"/>
      <c r="T2057"/>
      <c r="U2057"/>
      <c r="V2057"/>
      <c r="W2057"/>
      <c r="X2057"/>
      <c r="Y2057"/>
      <c r="Z2057"/>
      <c r="AA2057"/>
      <c r="AB2057"/>
      <c r="AC2057"/>
      <c r="AD2057"/>
      <c r="AE2057"/>
      <c r="AF2057"/>
      <c r="AG2057"/>
      <c r="AS2057"/>
      <c r="AT2057"/>
      <c r="BP2057"/>
    </row>
    <row r="2058" spans="1:68" s="7" customFormat="1">
      <c r="A2058"/>
      <c r="B2058"/>
      <c r="C2058"/>
      <c r="D2058"/>
      <c r="E2058"/>
      <c r="F2058"/>
      <c r="G2058"/>
      <c r="H2058"/>
      <c r="I2058"/>
      <c r="J2058"/>
      <c r="K2058"/>
      <c r="L2058"/>
      <c r="M2058"/>
      <c r="N2058"/>
      <c r="O2058"/>
      <c r="P2058"/>
      <c r="Q2058"/>
      <c r="R2058"/>
      <c r="S2058"/>
      <c r="T2058"/>
      <c r="U2058"/>
      <c r="V2058"/>
      <c r="W2058"/>
      <c r="X2058"/>
      <c r="Y2058"/>
      <c r="Z2058"/>
      <c r="AA2058"/>
      <c r="AB2058"/>
      <c r="AC2058"/>
      <c r="AD2058"/>
      <c r="AE2058"/>
      <c r="AF2058"/>
      <c r="AG2058"/>
      <c r="AS2058"/>
      <c r="AT2058"/>
      <c r="BP2058"/>
    </row>
    <row r="2059" spans="1:68" s="7" customFormat="1">
      <c r="A2059"/>
      <c r="B2059"/>
      <c r="C2059"/>
      <c r="D2059"/>
      <c r="E2059"/>
      <c r="F2059"/>
      <c r="G2059"/>
      <c r="H2059"/>
      <c r="I2059"/>
      <c r="J2059"/>
      <c r="K2059"/>
      <c r="L2059"/>
      <c r="M2059"/>
      <c r="N2059"/>
      <c r="O2059"/>
      <c r="P2059"/>
      <c r="Q2059"/>
      <c r="R2059"/>
      <c r="S2059"/>
      <c r="T2059"/>
      <c r="U2059"/>
      <c r="V2059"/>
      <c r="W2059"/>
      <c r="X2059"/>
      <c r="Y2059"/>
      <c r="Z2059"/>
      <c r="AA2059"/>
      <c r="AB2059"/>
      <c r="AC2059"/>
      <c r="AD2059"/>
      <c r="AE2059"/>
      <c r="AF2059"/>
      <c r="AG2059"/>
      <c r="AS2059"/>
      <c r="AT2059"/>
      <c r="BP2059"/>
    </row>
    <row r="2060" spans="1:68" s="7" customFormat="1">
      <c r="A2060"/>
      <c r="B2060"/>
      <c r="C2060"/>
      <c r="D2060"/>
      <c r="E2060"/>
      <c r="F2060"/>
      <c r="G2060"/>
      <c r="H2060"/>
      <c r="I2060"/>
      <c r="J2060"/>
      <c r="K2060"/>
      <c r="L2060"/>
      <c r="M2060"/>
      <c r="N2060"/>
      <c r="O2060"/>
      <c r="P2060"/>
      <c r="Q2060"/>
      <c r="R2060"/>
      <c r="S2060"/>
      <c r="T2060"/>
      <c r="U2060"/>
      <c r="V2060"/>
      <c r="W2060"/>
      <c r="X2060"/>
      <c r="Y2060"/>
      <c r="Z2060"/>
      <c r="AA2060"/>
      <c r="AB2060"/>
      <c r="AC2060"/>
      <c r="AD2060"/>
      <c r="AE2060"/>
      <c r="AF2060"/>
      <c r="AG2060"/>
      <c r="AS2060"/>
      <c r="AT2060"/>
      <c r="BP2060"/>
    </row>
    <row r="2061" spans="1:68" s="7" customFormat="1">
      <c r="A2061"/>
      <c r="B2061"/>
      <c r="C2061"/>
      <c r="D2061"/>
      <c r="E2061"/>
      <c r="F2061"/>
      <c r="G2061"/>
      <c r="H2061"/>
      <c r="I2061"/>
      <c r="J2061"/>
      <c r="K2061"/>
      <c r="L2061"/>
      <c r="M2061"/>
      <c r="N2061"/>
      <c r="O2061"/>
      <c r="P2061"/>
      <c r="Q2061"/>
      <c r="R2061"/>
      <c r="S2061"/>
      <c r="T2061"/>
      <c r="U2061"/>
      <c r="V2061"/>
      <c r="W2061"/>
      <c r="X2061"/>
      <c r="Y2061"/>
      <c r="Z2061"/>
      <c r="AA2061"/>
      <c r="AB2061"/>
      <c r="AC2061"/>
      <c r="AD2061"/>
      <c r="AE2061"/>
      <c r="AF2061"/>
      <c r="AG2061"/>
      <c r="AS2061"/>
      <c r="AT2061"/>
      <c r="BP2061"/>
    </row>
    <row r="2062" spans="1:68" s="7" customFormat="1">
      <c r="A2062"/>
      <c r="B2062"/>
      <c r="C2062"/>
      <c r="D2062"/>
      <c r="E2062"/>
      <c r="F2062"/>
      <c r="G2062"/>
      <c r="H2062"/>
      <c r="I2062"/>
      <c r="J2062"/>
      <c r="K2062"/>
      <c r="L2062"/>
      <c r="M2062"/>
      <c r="N2062"/>
      <c r="O2062"/>
      <c r="P2062"/>
      <c r="Q2062"/>
      <c r="R2062"/>
      <c r="S2062"/>
      <c r="T2062"/>
      <c r="U2062"/>
      <c r="V2062"/>
      <c r="W2062"/>
      <c r="X2062"/>
      <c r="Y2062"/>
      <c r="Z2062"/>
      <c r="AA2062"/>
      <c r="AB2062"/>
      <c r="AC2062"/>
      <c r="AD2062"/>
      <c r="AE2062"/>
      <c r="AF2062"/>
      <c r="AG2062"/>
      <c r="AS2062"/>
      <c r="AT2062"/>
      <c r="BP2062"/>
    </row>
    <row r="2063" spans="1:68" s="7" customFormat="1">
      <c r="A2063"/>
      <c r="B2063"/>
      <c r="C2063"/>
      <c r="D2063"/>
      <c r="E2063"/>
      <c r="F2063"/>
      <c r="G2063"/>
      <c r="H2063"/>
      <c r="I2063"/>
      <c r="J2063"/>
      <c r="K2063"/>
      <c r="L2063"/>
      <c r="M2063"/>
      <c r="N2063"/>
      <c r="O2063"/>
      <c r="P2063"/>
      <c r="Q2063"/>
      <c r="R2063"/>
      <c r="S2063"/>
      <c r="T2063"/>
      <c r="U2063"/>
      <c r="V2063"/>
      <c r="W2063"/>
      <c r="X2063"/>
      <c r="Y2063"/>
      <c r="Z2063"/>
      <c r="AA2063"/>
      <c r="AB2063"/>
      <c r="AC2063"/>
      <c r="AD2063"/>
      <c r="AE2063"/>
      <c r="AF2063"/>
      <c r="AG2063"/>
      <c r="AS2063"/>
      <c r="AT2063"/>
      <c r="BP2063"/>
    </row>
    <row r="2064" spans="1:68" s="7" customFormat="1">
      <c r="A2064"/>
      <c r="B2064"/>
      <c r="C2064"/>
      <c r="D2064"/>
      <c r="E2064"/>
      <c r="F2064"/>
      <c r="G2064"/>
      <c r="H2064"/>
      <c r="I2064"/>
      <c r="J2064"/>
      <c r="K2064"/>
      <c r="L2064"/>
      <c r="M2064"/>
      <c r="N2064"/>
      <c r="O2064"/>
      <c r="P2064"/>
      <c r="Q2064"/>
      <c r="R2064"/>
      <c r="S2064"/>
      <c r="T2064"/>
      <c r="U2064"/>
      <c r="V2064"/>
      <c r="W2064"/>
      <c r="X2064"/>
      <c r="Y2064"/>
      <c r="Z2064"/>
      <c r="AA2064"/>
      <c r="AB2064"/>
      <c r="AC2064"/>
      <c r="AD2064"/>
      <c r="AE2064"/>
      <c r="AF2064"/>
      <c r="AG2064"/>
      <c r="AS2064"/>
      <c r="AT2064"/>
      <c r="BP2064"/>
    </row>
    <row r="2065" spans="1:68" s="7" customFormat="1">
      <c r="A2065"/>
      <c r="B2065"/>
      <c r="C2065"/>
      <c r="D2065"/>
      <c r="E2065"/>
      <c r="F2065"/>
      <c r="G2065"/>
      <c r="H2065"/>
      <c r="I2065"/>
      <c r="J2065"/>
      <c r="K2065"/>
      <c r="L2065"/>
      <c r="M2065"/>
      <c r="N2065"/>
      <c r="O2065"/>
      <c r="P2065"/>
      <c r="Q2065"/>
      <c r="R2065"/>
      <c r="S2065"/>
      <c r="T2065"/>
      <c r="U2065"/>
      <c r="V2065"/>
      <c r="W2065"/>
      <c r="X2065"/>
      <c r="Y2065"/>
      <c r="Z2065"/>
      <c r="AA2065"/>
      <c r="AB2065"/>
      <c r="AC2065"/>
      <c r="AD2065"/>
      <c r="AE2065"/>
      <c r="AF2065"/>
      <c r="AG2065"/>
      <c r="AS2065"/>
      <c r="AT2065"/>
      <c r="BP2065"/>
    </row>
    <row r="2066" spans="1:68" s="7" customFormat="1">
      <c r="A2066"/>
      <c r="B2066"/>
      <c r="C2066"/>
      <c r="D2066"/>
      <c r="E2066"/>
      <c r="F2066"/>
      <c r="G2066"/>
      <c r="H2066"/>
      <c r="I2066"/>
      <c r="J2066"/>
      <c r="K2066"/>
      <c r="L2066"/>
      <c r="M2066"/>
      <c r="N2066"/>
      <c r="O2066"/>
      <c r="P2066"/>
      <c r="Q2066"/>
      <c r="R2066"/>
      <c r="S2066"/>
      <c r="T2066"/>
      <c r="U2066"/>
      <c r="V2066"/>
      <c r="W2066"/>
      <c r="X2066"/>
      <c r="Y2066"/>
      <c r="Z2066"/>
      <c r="AA2066"/>
      <c r="AB2066"/>
      <c r="AC2066"/>
      <c r="AD2066"/>
      <c r="AE2066"/>
      <c r="AF2066"/>
      <c r="AG2066"/>
      <c r="AS2066"/>
      <c r="AT2066"/>
      <c r="BP2066"/>
    </row>
    <row r="2067" spans="1:68" s="7" customFormat="1">
      <c r="A2067"/>
      <c r="B2067"/>
      <c r="C2067"/>
      <c r="D2067"/>
      <c r="E2067"/>
      <c r="F2067"/>
      <c r="G2067"/>
      <c r="H2067"/>
      <c r="I2067"/>
      <c r="J2067"/>
      <c r="K2067"/>
      <c r="L2067"/>
      <c r="M2067"/>
      <c r="N2067"/>
      <c r="O2067"/>
      <c r="P2067"/>
      <c r="Q2067"/>
      <c r="R2067"/>
      <c r="S2067"/>
      <c r="T2067"/>
      <c r="U2067"/>
      <c r="V2067"/>
      <c r="W2067"/>
      <c r="X2067"/>
      <c r="Y2067"/>
      <c r="Z2067"/>
      <c r="AA2067"/>
      <c r="AB2067"/>
      <c r="AC2067"/>
      <c r="AD2067"/>
      <c r="AE2067"/>
      <c r="AF2067"/>
      <c r="AG2067"/>
      <c r="AS2067"/>
      <c r="AT2067"/>
      <c r="BP2067"/>
    </row>
    <row r="2068" spans="1:68" s="7" customFormat="1">
      <c r="A2068"/>
      <c r="B2068"/>
      <c r="C2068"/>
      <c r="D2068"/>
      <c r="E2068"/>
      <c r="F2068"/>
      <c r="G2068"/>
      <c r="H2068"/>
      <c r="I2068"/>
      <c r="J2068"/>
      <c r="K2068"/>
      <c r="L2068"/>
      <c r="M2068"/>
      <c r="N2068"/>
      <c r="O2068"/>
      <c r="P2068"/>
      <c r="Q2068"/>
      <c r="R2068"/>
      <c r="S2068"/>
      <c r="T2068"/>
      <c r="U2068"/>
      <c r="V2068"/>
      <c r="W2068"/>
      <c r="X2068"/>
      <c r="Y2068"/>
      <c r="Z2068"/>
      <c r="AA2068"/>
      <c r="AB2068"/>
      <c r="AC2068"/>
      <c r="AD2068"/>
      <c r="AE2068"/>
      <c r="AF2068"/>
      <c r="AG2068"/>
      <c r="AS2068"/>
      <c r="AT2068"/>
      <c r="BP2068"/>
    </row>
    <row r="2069" spans="1:68" s="7" customFormat="1">
      <c r="A2069"/>
      <c r="B2069"/>
      <c r="C2069"/>
      <c r="D2069"/>
      <c r="E2069"/>
      <c r="F2069"/>
      <c r="G2069"/>
      <c r="H2069"/>
      <c r="I2069"/>
      <c r="J2069"/>
      <c r="K2069"/>
      <c r="L2069"/>
      <c r="M2069"/>
      <c r="N2069"/>
      <c r="O2069"/>
      <c r="P2069"/>
      <c r="Q2069"/>
      <c r="R2069"/>
      <c r="S2069"/>
      <c r="T2069"/>
      <c r="U2069"/>
      <c r="V2069"/>
      <c r="W2069"/>
      <c r="X2069"/>
      <c r="Y2069"/>
      <c r="Z2069"/>
      <c r="AA2069"/>
      <c r="AB2069"/>
      <c r="AC2069"/>
      <c r="AD2069"/>
      <c r="AE2069"/>
      <c r="AF2069"/>
      <c r="AG2069"/>
      <c r="AS2069"/>
      <c r="AT2069"/>
      <c r="BP2069"/>
    </row>
    <row r="2070" spans="1:68" s="7" customFormat="1">
      <c r="A2070"/>
      <c r="B2070"/>
      <c r="C2070"/>
      <c r="D2070"/>
      <c r="E2070"/>
      <c r="F2070"/>
      <c r="G2070"/>
      <c r="H2070"/>
      <c r="I2070"/>
      <c r="J2070"/>
      <c r="K2070"/>
      <c r="L2070"/>
      <c r="M2070"/>
      <c r="N2070"/>
      <c r="O2070"/>
      <c r="P2070"/>
      <c r="Q2070"/>
      <c r="R2070"/>
      <c r="S2070"/>
      <c r="T2070"/>
      <c r="U2070"/>
      <c r="V2070"/>
      <c r="W2070"/>
      <c r="X2070"/>
      <c r="Y2070"/>
      <c r="Z2070"/>
      <c r="AA2070"/>
      <c r="AB2070"/>
      <c r="AC2070"/>
      <c r="AD2070"/>
      <c r="AE2070"/>
      <c r="AF2070"/>
      <c r="AG2070"/>
      <c r="AS2070"/>
      <c r="AT2070"/>
      <c r="BP2070"/>
    </row>
    <row r="2071" spans="1:68" s="7" customFormat="1">
      <c r="A2071"/>
      <c r="B2071"/>
      <c r="C2071"/>
      <c r="D2071"/>
      <c r="E2071"/>
      <c r="F2071"/>
      <c r="G2071"/>
      <c r="H2071"/>
      <c r="I2071"/>
      <c r="J2071"/>
      <c r="K2071"/>
      <c r="L2071"/>
      <c r="M2071"/>
      <c r="N2071"/>
      <c r="O2071"/>
      <c r="P2071"/>
      <c r="Q2071"/>
      <c r="R2071"/>
      <c r="S2071"/>
      <c r="T2071"/>
      <c r="U2071"/>
      <c r="V2071"/>
      <c r="W2071"/>
      <c r="X2071"/>
      <c r="Y2071"/>
      <c r="Z2071"/>
      <c r="AA2071"/>
      <c r="AB2071"/>
      <c r="AC2071"/>
      <c r="AD2071"/>
      <c r="AE2071"/>
      <c r="AF2071"/>
      <c r="AG2071"/>
      <c r="AS2071"/>
      <c r="AT2071"/>
      <c r="BP2071"/>
    </row>
    <row r="2072" spans="1:68" s="7" customFormat="1">
      <c r="A2072"/>
      <c r="B2072"/>
      <c r="C2072"/>
      <c r="D2072"/>
      <c r="E2072"/>
      <c r="F2072"/>
      <c r="G2072"/>
      <c r="H2072"/>
      <c r="I2072"/>
      <c r="J2072"/>
      <c r="K2072"/>
      <c r="L2072"/>
      <c r="M2072"/>
      <c r="N2072"/>
      <c r="O2072"/>
      <c r="P2072"/>
      <c r="Q2072"/>
      <c r="R2072"/>
      <c r="S2072"/>
      <c r="T2072"/>
      <c r="U2072"/>
      <c r="V2072"/>
      <c r="W2072"/>
      <c r="X2072"/>
      <c r="Y2072"/>
      <c r="Z2072"/>
      <c r="AA2072"/>
      <c r="AB2072"/>
      <c r="AC2072"/>
      <c r="AD2072"/>
      <c r="AE2072"/>
      <c r="AF2072"/>
      <c r="AG2072"/>
      <c r="AS2072"/>
      <c r="AT2072"/>
      <c r="BP2072"/>
    </row>
    <row r="2073" spans="1:68" s="7" customFormat="1">
      <c r="A2073"/>
      <c r="B2073"/>
      <c r="C2073"/>
      <c r="D2073"/>
      <c r="E2073"/>
      <c r="F2073"/>
      <c r="G2073"/>
      <c r="H2073"/>
      <c r="I2073"/>
      <c r="J2073"/>
      <c r="K2073"/>
      <c r="L2073"/>
      <c r="M2073"/>
      <c r="N2073"/>
      <c r="O2073"/>
      <c r="P2073"/>
      <c r="Q2073"/>
      <c r="R2073"/>
      <c r="S2073"/>
      <c r="T2073"/>
      <c r="U2073"/>
      <c r="V2073"/>
      <c r="W2073"/>
      <c r="X2073"/>
      <c r="Y2073"/>
      <c r="Z2073"/>
      <c r="AA2073"/>
      <c r="AB2073"/>
      <c r="AC2073"/>
      <c r="AD2073"/>
      <c r="AE2073"/>
      <c r="AF2073"/>
      <c r="AG2073"/>
      <c r="AS2073"/>
      <c r="AT2073"/>
      <c r="BP2073"/>
    </row>
    <row r="2074" spans="1:68" s="7" customFormat="1">
      <c r="A2074"/>
      <c r="B2074"/>
      <c r="C2074"/>
      <c r="D2074"/>
      <c r="E2074"/>
      <c r="F2074"/>
      <c r="G2074"/>
      <c r="H2074"/>
      <c r="I2074"/>
      <c r="J2074"/>
      <c r="K2074"/>
      <c r="L2074"/>
      <c r="M2074"/>
      <c r="N2074"/>
      <c r="O2074"/>
      <c r="P2074"/>
      <c r="Q2074"/>
      <c r="R2074"/>
      <c r="S2074"/>
      <c r="T2074"/>
      <c r="U2074"/>
      <c r="V2074"/>
      <c r="W2074"/>
      <c r="X2074"/>
      <c r="Y2074"/>
      <c r="Z2074"/>
      <c r="AA2074"/>
      <c r="AB2074"/>
      <c r="AC2074"/>
      <c r="AD2074"/>
      <c r="AE2074"/>
      <c r="AF2074"/>
      <c r="AG2074"/>
      <c r="AS2074"/>
      <c r="AT2074"/>
      <c r="BP2074"/>
    </row>
    <row r="2075" spans="1:68" s="7" customFormat="1">
      <c r="A2075"/>
      <c r="B2075"/>
      <c r="C2075"/>
      <c r="D2075"/>
      <c r="E2075"/>
      <c r="F2075"/>
      <c r="G2075"/>
      <c r="H2075"/>
      <c r="I2075"/>
      <c r="J2075"/>
      <c r="K2075"/>
      <c r="L2075"/>
      <c r="M2075"/>
      <c r="N2075"/>
      <c r="O2075"/>
      <c r="P2075"/>
      <c r="Q2075"/>
      <c r="R2075"/>
      <c r="S2075"/>
      <c r="T2075"/>
      <c r="U2075"/>
      <c r="V2075"/>
      <c r="W2075"/>
      <c r="X2075"/>
      <c r="Y2075"/>
      <c r="Z2075"/>
      <c r="AA2075"/>
      <c r="AB2075"/>
      <c r="AC2075"/>
      <c r="AD2075"/>
      <c r="AE2075"/>
      <c r="AF2075"/>
      <c r="AG2075"/>
      <c r="AS2075"/>
      <c r="AT2075"/>
      <c r="BP2075"/>
    </row>
    <row r="2076" spans="1:68" s="7" customFormat="1">
      <c r="A2076"/>
      <c r="B2076"/>
      <c r="C2076"/>
      <c r="D2076"/>
      <c r="E2076"/>
      <c r="F2076"/>
      <c r="G2076"/>
      <c r="H2076"/>
      <c r="I2076"/>
      <c r="J2076"/>
      <c r="K2076"/>
      <c r="L2076"/>
      <c r="M2076"/>
      <c r="N2076"/>
      <c r="O2076"/>
      <c r="P2076"/>
      <c r="Q2076"/>
      <c r="R2076"/>
      <c r="S2076"/>
      <c r="T2076"/>
      <c r="U2076"/>
      <c r="V2076"/>
      <c r="W2076"/>
      <c r="X2076"/>
      <c r="Y2076"/>
      <c r="Z2076"/>
      <c r="AA2076"/>
      <c r="AB2076"/>
      <c r="AC2076"/>
      <c r="AD2076"/>
      <c r="AE2076"/>
      <c r="AF2076"/>
      <c r="AG2076"/>
      <c r="AS2076"/>
      <c r="AT2076"/>
      <c r="BP2076"/>
    </row>
    <row r="2077" spans="1:68" s="7" customFormat="1">
      <c r="A2077"/>
      <c r="B2077"/>
      <c r="C2077"/>
      <c r="D2077"/>
      <c r="E2077"/>
      <c r="F2077"/>
      <c r="G2077"/>
      <c r="H2077"/>
      <c r="I2077"/>
      <c r="J2077"/>
      <c r="K2077"/>
      <c r="L2077"/>
      <c r="M2077"/>
      <c r="N2077"/>
      <c r="O2077"/>
      <c r="P2077"/>
      <c r="Q2077"/>
      <c r="R2077"/>
      <c r="S2077"/>
      <c r="T2077"/>
      <c r="U2077"/>
      <c r="V2077"/>
      <c r="W2077"/>
      <c r="X2077"/>
      <c r="Y2077"/>
      <c r="Z2077"/>
      <c r="AA2077"/>
      <c r="AB2077"/>
      <c r="AC2077"/>
      <c r="AD2077"/>
      <c r="AE2077"/>
      <c r="AF2077"/>
      <c r="AG2077"/>
      <c r="AS2077"/>
      <c r="AT2077"/>
      <c r="BP2077"/>
    </row>
    <row r="2078" spans="1:68" s="7" customFormat="1">
      <c r="A2078"/>
      <c r="B2078"/>
      <c r="C2078"/>
      <c r="D2078"/>
      <c r="E2078"/>
      <c r="F2078"/>
      <c r="G2078"/>
      <c r="H2078"/>
      <c r="I2078"/>
      <c r="J2078"/>
      <c r="K2078"/>
      <c r="L2078"/>
      <c r="M2078"/>
      <c r="N2078"/>
      <c r="O2078"/>
      <c r="P2078"/>
      <c r="Q2078"/>
      <c r="R2078"/>
      <c r="S2078"/>
      <c r="T2078"/>
      <c r="U2078"/>
      <c r="V2078"/>
      <c r="W2078"/>
      <c r="X2078"/>
      <c r="Y2078"/>
      <c r="Z2078"/>
      <c r="AA2078"/>
      <c r="AB2078"/>
      <c r="AC2078"/>
      <c r="AD2078"/>
      <c r="AE2078"/>
      <c r="AF2078"/>
      <c r="AG2078"/>
      <c r="AS2078"/>
      <c r="AT2078"/>
      <c r="BP2078"/>
    </row>
    <row r="2079" spans="1:68" s="7" customFormat="1">
      <c r="A2079"/>
      <c r="B2079"/>
      <c r="C2079"/>
      <c r="D2079"/>
      <c r="E2079"/>
      <c r="F2079"/>
      <c r="G2079"/>
      <c r="H2079"/>
      <c r="I2079"/>
      <c r="J2079"/>
      <c r="K2079"/>
      <c r="L2079"/>
      <c r="M2079"/>
      <c r="N2079"/>
      <c r="O2079"/>
      <c r="P2079"/>
      <c r="Q2079"/>
      <c r="R2079"/>
      <c r="S2079"/>
      <c r="T2079"/>
      <c r="U2079"/>
      <c r="V2079"/>
      <c r="W2079"/>
      <c r="X2079"/>
      <c r="Y2079"/>
      <c r="Z2079"/>
      <c r="AA2079"/>
      <c r="AB2079"/>
      <c r="AC2079"/>
      <c r="AD2079"/>
      <c r="AE2079"/>
      <c r="AF2079"/>
      <c r="AG2079"/>
      <c r="AS2079"/>
      <c r="AT2079"/>
      <c r="BP2079"/>
    </row>
    <row r="2080" spans="1:68" s="7" customFormat="1">
      <c r="A2080"/>
      <c r="B2080"/>
      <c r="C2080"/>
      <c r="D2080"/>
      <c r="E2080"/>
      <c r="F2080"/>
      <c r="G2080"/>
      <c r="H2080"/>
      <c r="I2080"/>
      <c r="J2080"/>
      <c r="K2080"/>
      <c r="L2080"/>
      <c r="M2080"/>
      <c r="N2080"/>
      <c r="O2080"/>
      <c r="P2080"/>
      <c r="Q2080"/>
      <c r="R2080"/>
      <c r="S2080"/>
      <c r="T2080"/>
      <c r="U2080"/>
      <c r="V2080"/>
      <c r="W2080"/>
      <c r="X2080"/>
      <c r="Y2080"/>
      <c r="Z2080"/>
      <c r="AA2080"/>
      <c r="AB2080"/>
      <c r="AC2080"/>
      <c r="AD2080"/>
      <c r="AE2080"/>
      <c r="AF2080"/>
      <c r="AG2080"/>
      <c r="AS2080"/>
      <c r="AT2080"/>
      <c r="BP2080"/>
    </row>
    <row r="2081" spans="1:68" s="7" customFormat="1">
      <c r="A2081"/>
      <c r="B2081"/>
      <c r="C2081"/>
      <c r="D2081"/>
      <c r="E2081"/>
      <c r="F2081"/>
      <c r="G2081"/>
      <c r="H2081"/>
      <c r="I2081"/>
      <c r="J2081"/>
      <c r="K2081"/>
      <c r="L2081"/>
      <c r="M2081"/>
      <c r="N2081"/>
      <c r="O2081"/>
      <c r="P2081"/>
      <c r="Q2081"/>
      <c r="R2081"/>
      <c r="S2081"/>
      <c r="T2081"/>
      <c r="U2081"/>
      <c r="V2081"/>
      <c r="W2081"/>
      <c r="X2081"/>
      <c r="Y2081"/>
      <c r="Z2081"/>
      <c r="AA2081"/>
      <c r="AB2081"/>
      <c r="AC2081"/>
      <c r="AD2081"/>
      <c r="AE2081"/>
      <c r="AF2081"/>
      <c r="AG2081"/>
      <c r="AS2081"/>
      <c r="AT2081"/>
      <c r="BP2081"/>
    </row>
    <row r="2082" spans="1:68" s="7" customFormat="1">
      <c r="A2082"/>
      <c r="B2082"/>
      <c r="C2082"/>
      <c r="D2082"/>
      <c r="E2082"/>
      <c r="F2082"/>
      <c r="G2082"/>
      <c r="H2082"/>
      <c r="I2082"/>
      <c r="J2082"/>
      <c r="K2082"/>
      <c r="L2082"/>
      <c r="M2082"/>
      <c r="N2082"/>
      <c r="O2082"/>
      <c r="P2082"/>
      <c r="Q2082"/>
      <c r="R2082"/>
      <c r="S2082"/>
      <c r="T2082"/>
      <c r="U2082"/>
      <c r="V2082"/>
      <c r="W2082"/>
      <c r="X2082"/>
      <c r="Y2082"/>
      <c r="Z2082"/>
      <c r="AA2082"/>
      <c r="AB2082"/>
      <c r="AC2082"/>
      <c r="AD2082"/>
      <c r="AE2082"/>
      <c r="AF2082"/>
      <c r="AG2082"/>
      <c r="AS2082"/>
      <c r="AT2082"/>
      <c r="BP2082"/>
    </row>
    <row r="2083" spans="1:68" s="7" customFormat="1">
      <c r="A2083"/>
      <c r="B2083"/>
      <c r="C2083"/>
      <c r="D2083"/>
      <c r="E2083"/>
      <c r="F2083"/>
      <c r="G2083"/>
      <c r="H2083"/>
      <c r="I2083"/>
      <c r="J2083"/>
      <c r="K2083"/>
      <c r="L2083"/>
      <c r="M2083"/>
      <c r="N2083"/>
      <c r="O2083"/>
      <c r="P2083"/>
      <c r="Q2083"/>
      <c r="R2083"/>
      <c r="S2083"/>
      <c r="T2083"/>
      <c r="U2083"/>
      <c r="V2083"/>
      <c r="W2083"/>
      <c r="X2083"/>
      <c r="Y2083"/>
      <c r="Z2083"/>
      <c r="AA2083"/>
      <c r="AB2083"/>
      <c r="AC2083"/>
      <c r="AD2083"/>
      <c r="AE2083"/>
      <c r="AF2083"/>
      <c r="AG2083"/>
      <c r="AS2083"/>
      <c r="AT2083"/>
      <c r="BP2083"/>
    </row>
    <row r="2084" spans="1:68" s="7" customFormat="1">
      <c r="A2084"/>
      <c r="B2084"/>
      <c r="C2084"/>
      <c r="D2084"/>
      <c r="E2084"/>
      <c r="F2084"/>
      <c r="G2084"/>
      <c r="H2084"/>
      <c r="I2084"/>
      <c r="J2084"/>
      <c r="K2084"/>
      <c r="L2084"/>
      <c r="M2084"/>
      <c r="N2084"/>
      <c r="O2084"/>
      <c r="P2084"/>
      <c r="Q2084"/>
      <c r="R2084"/>
      <c r="S2084"/>
      <c r="T2084"/>
      <c r="U2084"/>
      <c r="V2084"/>
      <c r="W2084"/>
      <c r="X2084"/>
      <c r="Y2084"/>
      <c r="Z2084"/>
      <c r="AA2084"/>
      <c r="AB2084"/>
      <c r="AC2084"/>
      <c r="AD2084"/>
      <c r="AE2084"/>
      <c r="AF2084"/>
      <c r="AG2084"/>
      <c r="AS2084"/>
      <c r="AT2084"/>
      <c r="BP2084"/>
    </row>
    <row r="2085" spans="1:68" s="7" customFormat="1">
      <c r="A2085"/>
      <c r="B2085"/>
      <c r="C2085"/>
      <c r="D2085"/>
      <c r="E2085"/>
      <c r="F2085"/>
      <c r="G2085"/>
      <c r="H2085"/>
      <c r="I2085"/>
      <c r="J2085"/>
      <c r="K2085"/>
      <c r="L2085"/>
      <c r="M2085"/>
      <c r="N2085"/>
      <c r="O2085"/>
      <c r="P2085"/>
      <c r="Q2085"/>
      <c r="R2085"/>
      <c r="S2085"/>
      <c r="T2085"/>
      <c r="U2085"/>
      <c r="V2085"/>
      <c r="W2085"/>
      <c r="X2085"/>
      <c r="Y2085"/>
      <c r="Z2085"/>
      <c r="AA2085"/>
      <c r="AB2085"/>
      <c r="AC2085"/>
      <c r="AD2085"/>
      <c r="AE2085"/>
      <c r="AF2085"/>
      <c r="AG2085"/>
      <c r="AS2085"/>
      <c r="AT2085"/>
      <c r="BP2085"/>
    </row>
    <row r="2086" spans="1:68" s="7" customFormat="1">
      <c r="A2086"/>
      <c r="B2086"/>
      <c r="C2086"/>
      <c r="D2086"/>
      <c r="E2086"/>
      <c r="F2086"/>
      <c r="G2086"/>
      <c r="H2086"/>
      <c r="I2086"/>
      <c r="J2086"/>
      <c r="K2086"/>
      <c r="L2086"/>
      <c r="M2086"/>
      <c r="N2086"/>
      <c r="O2086"/>
      <c r="P2086"/>
      <c r="Q2086"/>
      <c r="R2086"/>
      <c r="S2086"/>
      <c r="T2086"/>
      <c r="U2086"/>
      <c r="V2086"/>
      <c r="W2086"/>
      <c r="X2086"/>
      <c r="Y2086"/>
      <c r="Z2086"/>
      <c r="AA2086"/>
      <c r="AB2086"/>
      <c r="AC2086"/>
      <c r="AD2086"/>
      <c r="AE2086"/>
      <c r="AF2086"/>
      <c r="AG2086"/>
      <c r="AS2086"/>
      <c r="AT2086"/>
      <c r="BP2086"/>
    </row>
    <row r="2087" spans="1:68" s="7" customFormat="1">
      <c r="A2087"/>
      <c r="B2087"/>
      <c r="C2087"/>
      <c r="D2087"/>
      <c r="E2087"/>
      <c r="F2087"/>
      <c r="G2087"/>
      <c r="H2087"/>
      <c r="I2087"/>
      <c r="J2087"/>
      <c r="K2087"/>
      <c r="L2087"/>
      <c r="M2087"/>
      <c r="N2087"/>
      <c r="O2087"/>
      <c r="P2087"/>
      <c r="Q2087"/>
      <c r="R2087"/>
      <c r="S2087"/>
      <c r="T2087"/>
      <c r="U2087"/>
      <c r="V2087"/>
      <c r="W2087"/>
      <c r="X2087"/>
      <c r="Y2087"/>
      <c r="Z2087"/>
      <c r="AA2087"/>
      <c r="AB2087"/>
      <c r="AC2087"/>
      <c r="AD2087"/>
      <c r="AE2087"/>
      <c r="AF2087"/>
      <c r="AG2087"/>
      <c r="AS2087"/>
      <c r="AT2087"/>
      <c r="BP2087"/>
    </row>
    <row r="2088" spans="1:68" s="7" customFormat="1">
      <c r="A2088"/>
      <c r="B2088"/>
      <c r="C2088"/>
      <c r="D2088"/>
      <c r="E2088"/>
      <c r="F2088"/>
      <c r="G2088"/>
      <c r="H2088"/>
      <c r="I2088"/>
      <c r="J2088"/>
      <c r="K2088"/>
      <c r="L2088"/>
      <c r="M2088"/>
      <c r="N2088"/>
      <c r="O2088"/>
      <c r="P2088"/>
      <c r="Q2088"/>
      <c r="R2088"/>
      <c r="S2088"/>
      <c r="T2088"/>
      <c r="U2088"/>
      <c r="V2088"/>
      <c r="W2088"/>
      <c r="X2088"/>
      <c r="Y2088"/>
      <c r="Z2088"/>
      <c r="AA2088"/>
      <c r="AB2088"/>
      <c r="AC2088"/>
      <c r="AD2088"/>
      <c r="AE2088"/>
      <c r="AF2088"/>
      <c r="AG2088"/>
      <c r="AS2088"/>
      <c r="AT2088"/>
      <c r="BP2088"/>
    </row>
    <row r="2089" spans="1:68" s="7" customFormat="1">
      <c r="A2089"/>
      <c r="B2089"/>
      <c r="C2089"/>
      <c r="D2089"/>
      <c r="E2089"/>
      <c r="F2089"/>
      <c r="G2089"/>
      <c r="H2089"/>
      <c r="I2089"/>
      <c r="J2089"/>
      <c r="K2089"/>
      <c r="L2089"/>
      <c r="M2089"/>
      <c r="N2089"/>
      <c r="O2089"/>
      <c r="P2089"/>
      <c r="Q2089"/>
      <c r="R2089"/>
      <c r="S2089"/>
      <c r="T2089"/>
      <c r="U2089"/>
      <c r="V2089"/>
      <c r="W2089"/>
      <c r="X2089"/>
      <c r="Y2089"/>
      <c r="Z2089"/>
      <c r="AA2089"/>
      <c r="AB2089"/>
      <c r="AC2089"/>
      <c r="AD2089"/>
      <c r="AE2089"/>
      <c r="AF2089"/>
      <c r="AG2089"/>
      <c r="AS2089"/>
      <c r="AT2089"/>
      <c r="BP2089"/>
    </row>
    <row r="2090" spans="1:68" s="7" customFormat="1">
      <c r="A2090"/>
      <c r="B2090"/>
      <c r="C2090"/>
      <c r="D2090"/>
      <c r="E2090"/>
      <c r="F2090"/>
      <c r="G2090"/>
      <c r="H2090"/>
      <c r="I2090"/>
      <c r="J2090"/>
      <c r="K2090"/>
      <c r="L2090"/>
      <c r="M2090"/>
      <c r="N2090"/>
      <c r="O2090"/>
      <c r="P2090"/>
      <c r="Q2090"/>
      <c r="R2090"/>
      <c r="S2090"/>
      <c r="T2090"/>
      <c r="U2090"/>
      <c r="V2090"/>
      <c r="W2090"/>
      <c r="X2090"/>
      <c r="Y2090"/>
      <c r="Z2090"/>
      <c r="AA2090"/>
      <c r="AB2090"/>
      <c r="AC2090"/>
      <c r="AD2090"/>
      <c r="AE2090"/>
      <c r="AF2090"/>
      <c r="AG2090"/>
      <c r="AS2090"/>
      <c r="AT2090"/>
      <c r="BP2090"/>
    </row>
    <row r="2091" spans="1:68" s="7" customFormat="1">
      <c r="A2091"/>
      <c r="B2091"/>
      <c r="C2091"/>
      <c r="D2091"/>
      <c r="E2091"/>
      <c r="F2091"/>
      <c r="G2091"/>
      <c r="H2091"/>
      <c r="I2091"/>
      <c r="J2091"/>
      <c r="K2091"/>
      <c r="L2091"/>
      <c r="M2091"/>
      <c r="N2091"/>
      <c r="O2091"/>
      <c r="P2091"/>
      <c r="Q2091"/>
      <c r="R2091"/>
      <c r="S2091"/>
      <c r="T2091"/>
      <c r="U2091"/>
      <c r="V2091"/>
      <c r="W2091"/>
      <c r="X2091"/>
      <c r="Y2091"/>
      <c r="Z2091"/>
      <c r="AA2091"/>
      <c r="AB2091"/>
      <c r="AC2091"/>
      <c r="AD2091"/>
      <c r="AE2091"/>
      <c r="AF2091"/>
      <c r="AG2091"/>
      <c r="AS2091"/>
      <c r="AT2091"/>
      <c r="BP2091"/>
    </row>
    <row r="2092" spans="1:68" s="7" customFormat="1">
      <c r="A2092"/>
      <c r="B2092"/>
      <c r="C2092"/>
      <c r="D2092"/>
      <c r="E2092"/>
      <c r="F2092"/>
      <c r="G2092"/>
      <c r="H2092"/>
      <c r="I2092"/>
      <c r="J2092"/>
      <c r="K2092"/>
      <c r="L2092"/>
      <c r="M2092"/>
      <c r="N2092"/>
      <c r="O2092"/>
      <c r="P2092"/>
      <c r="Q2092"/>
      <c r="R2092"/>
      <c r="S2092"/>
      <c r="T2092"/>
      <c r="U2092"/>
      <c r="V2092"/>
      <c r="W2092"/>
      <c r="X2092"/>
      <c r="Y2092"/>
      <c r="Z2092"/>
      <c r="AA2092"/>
      <c r="AB2092"/>
      <c r="AC2092"/>
      <c r="AD2092"/>
      <c r="AE2092"/>
      <c r="AF2092"/>
      <c r="AG2092"/>
      <c r="AS2092"/>
      <c r="AT2092"/>
      <c r="BP2092"/>
    </row>
    <row r="2093" spans="1:68" s="7" customFormat="1">
      <c r="A2093"/>
      <c r="B2093"/>
      <c r="C2093"/>
      <c r="D2093"/>
      <c r="E2093"/>
      <c r="F2093"/>
      <c r="G2093"/>
      <c r="H2093"/>
      <c r="I2093"/>
      <c r="J2093"/>
      <c r="K2093"/>
      <c r="L2093"/>
      <c r="M2093"/>
      <c r="N2093"/>
      <c r="O2093"/>
      <c r="P2093"/>
      <c r="Q2093"/>
      <c r="R2093"/>
      <c r="S2093"/>
      <c r="T2093"/>
      <c r="U2093"/>
      <c r="V2093"/>
      <c r="W2093"/>
      <c r="X2093"/>
      <c r="Y2093"/>
      <c r="Z2093"/>
      <c r="AA2093"/>
      <c r="AB2093"/>
      <c r="AC2093"/>
      <c r="AD2093"/>
      <c r="AE2093"/>
      <c r="AF2093"/>
      <c r="AG2093"/>
      <c r="AS2093"/>
      <c r="AT2093"/>
      <c r="BP2093"/>
    </row>
    <row r="2094" spans="1:68" s="7" customFormat="1">
      <c r="A2094"/>
      <c r="B2094"/>
      <c r="C2094"/>
      <c r="D2094"/>
      <c r="E2094"/>
      <c r="F2094"/>
      <c r="G2094"/>
      <c r="H2094"/>
      <c r="I2094"/>
      <c r="J2094"/>
      <c r="K2094"/>
      <c r="L2094"/>
      <c r="M2094"/>
      <c r="N2094"/>
      <c r="O2094"/>
      <c r="P2094"/>
      <c r="Q2094"/>
      <c r="R2094"/>
      <c r="S2094"/>
      <c r="T2094"/>
      <c r="U2094"/>
      <c r="V2094"/>
      <c r="W2094"/>
      <c r="X2094"/>
      <c r="Y2094"/>
      <c r="Z2094"/>
      <c r="AA2094"/>
      <c r="AB2094"/>
      <c r="AC2094"/>
      <c r="AD2094"/>
      <c r="AE2094"/>
      <c r="AF2094"/>
      <c r="AG2094"/>
      <c r="AS2094"/>
      <c r="AT2094"/>
      <c r="BP2094"/>
    </row>
    <row r="2095" spans="1:68" s="7" customFormat="1">
      <c r="A2095"/>
      <c r="B2095"/>
      <c r="C2095"/>
      <c r="D2095"/>
      <c r="E2095"/>
      <c r="F2095"/>
      <c r="G2095"/>
      <c r="H2095"/>
      <c r="I2095"/>
      <c r="J2095"/>
      <c r="K2095"/>
      <c r="L2095"/>
      <c r="M2095"/>
      <c r="N2095"/>
      <c r="O2095"/>
      <c r="P2095"/>
      <c r="Q2095"/>
      <c r="R2095"/>
      <c r="S2095"/>
      <c r="T2095"/>
      <c r="U2095"/>
      <c r="V2095"/>
      <c r="W2095"/>
      <c r="X2095"/>
      <c r="Y2095"/>
      <c r="Z2095"/>
      <c r="AA2095"/>
      <c r="AB2095"/>
      <c r="AC2095"/>
      <c r="AD2095"/>
      <c r="AE2095"/>
      <c r="AF2095"/>
      <c r="AG2095"/>
      <c r="AS2095"/>
      <c r="AT2095"/>
      <c r="BP2095"/>
    </row>
    <row r="2096" spans="1:68" s="7" customFormat="1">
      <c r="A2096"/>
      <c r="B2096"/>
      <c r="C2096"/>
      <c r="D2096"/>
      <c r="E2096"/>
      <c r="F2096"/>
      <c r="G2096"/>
      <c r="H2096"/>
      <c r="I2096"/>
      <c r="J2096"/>
      <c r="K2096"/>
      <c r="L2096"/>
      <c r="M2096"/>
      <c r="N2096"/>
      <c r="O2096"/>
      <c r="P2096"/>
      <c r="Q2096"/>
      <c r="R2096"/>
      <c r="S2096"/>
      <c r="T2096"/>
      <c r="U2096"/>
      <c r="V2096"/>
      <c r="W2096"/>
      <c r="X2096"/>
      <c r="Y2096"/>
      <c r="Z2096"/>
      <c r="AA2096"/>
      <c r="AB2096"/>
      <c r="AC2096"/>
      <c r="AD2096"/>
      <c r="AE2096"/>
      <c r="AF2096"/>
      <c r="AG2096"/>
      <c r="AS2096"/>
      <c r="AT2096"/>
      <c r="BP2096"/>
    </row>
    <row r="2097" spans="1:68" s="7" customFormat="1">
      <c r="A2097"/>
      <c r="B2097"/>
      <c r="C2097"/>
      <c r="D2097"/>
      <c r="E2097"/>
      <c r="F2097"/>
      <c r="G2097"/>
      <c r="H2097"/>
      <c r="I2097"/>
      <c r="J2097"/>
      <c r="K2097"/>
      <c r="L2097"/>
      <c r="M2097"/>
      <c r="N2097"/>
      <c r="O2097"/>
      <c r="P2097"/>
      <c r="Q2097"/>
      <c r="R2097"/>
      <c r="S2097"/>
      <c r="T2097"/>
      <c r="U2097"/>
      <c r="V2097"/>
      <c r="W2097"/>
      <c r="X2097"/>
      <c r="Y2097"/>
      <c r="Z2097"/>
      <c r="AA2097"/>
      <c r="AB2097"/>
      <c r="AC2097"/>
      <c r="AD2097"/>
      <c r="AE2097"/>
      <c r="AF2097"/>
      <c r="AG2097"/>
      <c r="AS2097"/>
      <c r="AT2097"/>
      <c r="BP2097"/>
    </row>
    <row r="2098" spans="1:68" s="7" customFormat="1">
      <c r="A2098"/>
      <c r="B2098"/>
      <c r="C2098"/>
      <c r="D2098"/>
      <c r="E2098"/>
      <c r="F2098"/>
      <c r="G2098"/>
      <c r="H2098"/>
      <c r="I2098"/>
      <c r="J2098"/>
      <c r="K2098"/>
      <c r="L2098"/>
      <c r="M2098"/>
      <c r="N2098"/>
      <c r="O2098"/>
      <c r="P2098"/>
      <c r="Q2098"/>
      <c r="R2098"/>
      <c r="S2098"/>
      <c r="T2098"/>
      <c r="U2098"/>
      <c r="V2098"/>
      <c r="W2098"/>
      <c r="X2098"/>
      <c r="Y2098"/>
      <c r="Z2098"/>
      <c r="AA2098"/>
      <c r="AB2098"/>
      <c r="AC2098"/>
      <c r="AD2098"/>
      <c r="AE2098"/>
      <c r="AF2098"/>
      <c r="AG2098"/>
      <c r="AS2098"/>
      <c r="AT2098"/>
      <c r="BP2098"/>
    </row>
    <row r="2099" spans="1:68" s="7" customFormat="1">
      <c r="A2099"/>
      <c r="B2099"/>
      <c r="C2099"/>
      <c r="D2099"/>
      <c r="E2099"/>
      <c r="F2099"/>
      <c r="G2099"/>
      <c r="H2099"/>
      <c r="I2099"/>
      <c r="J2099"/>
      <c r="K2099"/>
      <c r="L2099"/>
      <c r="M2099"/>
      <c r="N2099"/>
      <c r="O2099"/>
      <c r="P2099"/>
      <c r="Q2099"/>
      <c r="R2099"/>
      <c r="S2099"/>
      <c r="T2099"/>
      <c r="U2099"/>
      <c r="V2099"/>
      <c r="W2099"/>
      <c r="X2099"/>
      <c r="Y2099"/>
      <c r="Z2099"/>
      <c r="AA2099"/>
      <c r="AB2099"/>
      <c r="AC2099"/>
      <c r="AD2099"/>
      <c r="AE2099"/>
      <c r="AF2099"/>
      <c r="AG2099"/>
      <c r="AS2099"/>
      <c r="AT2099"/>
      <c r="BP2099"/>
    </row>
    <row r="2100" spans="1:68" s="7" customFormat="1">
      <c r="A2100"/>
      <c r="B2100"/>
      <c r="C2100"/>
      <c r="D2100"/>
      <c r="E2100"/>
      <c r="F2100"/>
      <c r="G2100"/>
      <c r="H2100"/>
      <c r="I2100"/>
      <c r="J2100"/>
      <c r="K2100"/>
      <c r="L2100"/>
      <c r="M2100"/>
      <c r="N2100"/>
      <c r="O2100"/>
      <c r="P2100"/>
      <c r="Q2100"/>
      <c r="R2100"/>
      <c r="S2100"/>
      <c r="T2100"/>
      <c r="U2100"/>
      <c r="V2100"/>
      <c r="W2100"/>
      <c r="X2100"/>
      <c r="Y2100"/>
      <c r="Z2100"/>
      <c r="AA2100"/>
      <c r="AB2100"/>
      <c r="AC2100"/>
      <c r="AD2100"/>
      <c r="AE2100"/>
      <c r="AF2100"/>
      <c r="AG2100"/>
      <c r="AS2100"/>
      <c r="AT2100"/>
      <c r="BP2100"/>
    </row>
    <row r="2101" spans="1:68" s="7" customFormat="1">
      <c r="A2101"/>
      <c r="B2101"/>
      <c r="C2101"/>
      <c r="D2101"/>
      <c r="E2101"/>
      <c r="F2101"/>
      <c r="G2101"/>
      <c r="H2101"/>
      <c r="I2101"/>
      <c r="J2101"/>
      <c r="K2101"/>
      <c r="L2101"/>
      <c r="M2101"/>
      <c r="N2101"/>
      <c r="O2101"/>
      <c r="P2101"/>
      <c r="Q2101"/>
      <c r="R2101"/>
      <c r="S2101"/>
      <c r="T2101"/>
      <c r="U2101"/>
      <c r="V2101"/>
      <c r="W2101"/>
      <c r="X2101"/>
      <c r="Y2101"/>
      <c r="Z2101"/>
      <c r="AA2101"/>
      <c r="AB2101"/>
      <c r="AC2101"/>
      <c r="AD2101"/>
      <c r="AE2101"/>
      <c r="AF2101"/>
      <c r="AG2101"/>
      <c r="AS2101"/>
      <c r="AT2101"/>
      <c r="BP2101"/>
    </row>
    <row r="2102" spans="1:68" s="7" customFormat="1">
      <c r="A2102"/>
      <c r="B2102"/>
      <c r="C2102"/>
      <c r="D2102"/>
      <c r="E2102"/>
      <c r="F2102"/>
      <c r="G2102"/>
      <c r="H2102"/>
      <c r="I2102"/>
      <c r="J2102"/>
      <c r="K2102"/>
      <c r="L2102"/>
      <c r="M2102"/>
      <c r="N2102"/>
      <c r="O2102"/>
      <c r="P2102"/>
      <c r="Q2102"/>
      <c r="R2102"/>
      <c r="S2102"/>
      <c r="T2102"/>
      <c r="U2102"/>
      <c r="V2102"/>
      <c r="W2102"/>
      <c r="X2102"/>
      <c r="Y2102"/>
      <c r="Z2102"/>
      <c r="AA2102"/>
      <c r="AB2102"/>
      <c r="AC2102"/>
      <c r="AD2102"/>
      <c r="AE2102"/>
      <c r="AF2102"/>
      <c r="AG2102"/>
      <c r="AS2102"/>
      <c r="AT2102"/>
      <c r="BP2102"/>
    </row>
    <row r="2103" spans="1:68" s="7" customFormat="1">
      <c r="A2103"/>
      <c r="B2103"/>
      <c r="C2103"/>
      <c r="D2103"/>
      <c r="E2103"/>
      <c r="F2103"/>
      <c r="G2103"/>
      <c r="H2103"/>
      <c r="I2103"/>
      <c r="J2103"/>
      <c r="K2103"/>
      <c r="L2103"/>
      <c r="M2103"/>
      <c r="N2103"/>
      <c r="O2103"/>
      <c r="P2103"/>
      <c r="Q2103"/>
      <c r="R2103"/>
      <c r="S2103"/>
      <c r="T2103"/>
      <c r="U2103"/>
      <c r="V2103"/>
      <c r="W2103"/>
      <c r="X2103"/>
      <c r="Y2103"/>
      <c r="Z2103"/>
      <c r="AA2103"/>
      <c r="AB2103"/>
      <c r="AC2103"/>
      <c r="AD2103"/>
      <c r="AE2103"/>
      <c r="AF2103"/>
      <c r="AG2103"/>
      <c r="AS2103"/>
      <c r="AT2103"/>
      <c r="BP2103"/>
    </row>
    <row r="2104" spans="1:68" s="7" customFormat="1">
      <c r="A2104"/>
      <c r="B2104"/>
      <c r="C2104"/>
      <c r="D2104"/>
      <c r="E2104"/>
      <c r="F2104"/>
      <c r="G2104"/>
      <c r="H2104"/>
      <c r="I2104"/>
      <c r="J2104"/>
      <c r="K2104"/>
      <c r="L2104"/>
      <c r="M2104"/>
      <c r="N2104"/>
      <c r="O2104"/>
      <c r="P2104"/>
      <c r="Q2104"/>
      <c r="R2104"/>
      <c r="S2104"/>
      <c r="T2104"/>
      <c r="U2104"/>
      <c r="V2104"/>
      <c r="W2104"/>
      <c r="X2104"/>
      <c r="Y2104"/>
      <c r="Z2104"/>
      <c r="AA2104"/>
      <c r="AB2104"/>
      <c r="AC2104"/>
      <c r="AD2104"/>
      <c r="AE2104"/>
      <c r="AF2104"/>
      <c r="AG2104"/>
      <c r="AS2104"/>
      <c r="AT2104"/>
      <c r="BP2104"/>
    </row>
    <row r="2105" spans="1:68" s="7" customFormat="1">
      <c r="A2105"/>
      <c r="B2105"/>
      <c r="C2105"/>
      <c r="D2105"/>
      <c r="E2105"/>
      <c r="F2105"/>
      <c r="G2105"/>
      <c r="H2105"/>
      <c r="I2105"/>
      <c r="J2105"/>
      <c r="K2105"/>
      <c r="L2105"/>
      <c r="M2105"/>
      <c r="N2105"/>
      <c r="O2105"/>
      <c r="P2105"/>
      <c r="Q2105"/>
      <c r="R2105"/>
      <c r="S2105"/>
      <c r="T2105"/>
      <c r="U2105"/>
      <c r="V2105"/>
      <c r="W2105"/>
      <c r="X2105"/>
      <c r="Y2105"/>
      <c r="Z2105"/>
      <c r="AA2105"/>
      <c r="AB2105"/>
      <c r="AC2105"/>
      <c r="AD2105"/>
      <c r="AE2105"/>
      <c r="AF2105"/>
      <c r="AG2105"/>
      <c r="AS2105"/>
      <c r="AT2105"/>
      <c r="BP2105"/>
    </row>
    <row r="2106" spans="1:68" s="7" customFormat="1">
      <c r="A2106"/>
      <c r="B2106"/>
      <c r="C2106"/>
      <c r="D2106"/>
      <c r="E2106"/>
      <c r="F2106"/>
      <c r="G2106"/>
      <c r="H2106"/>
      <c r="I2106"/>
      <c r="J2106"/>
      <c r="K2106"/>
      <c r="L2106"/>
      <c r="M2106"/>
      <c r="N2106"/>
      <c r="O2106"/>
      <c r="P2106"/>
      <c r="Q2106"/>
      <c r="R2106"/>
      <c r="S2106"/>
      <c r="T2106"/>
      <c r="U2106"/>
      <c r="V2106"/>
      <c r="W2106"/>
      <c r="X2106"/>
      <c r="Y2106"/>
      <c r="Z2106"/>
      <c r="AA2106"/>
      <c r="AB2106"/>
      <c r="AC2106"/>
      <c r="AD2106"/>
      <c r="AE2106"/>
      <c r="AF2106"/>
      <c r="AG2106"/>
      <c r="AS2106"/>
      <c r="AT2106"/>
      <c r="BP2106"/>
    </row>
    <row r="2107" spans="1:68" s="7" customFormat="1">
      <c r="A2107"/>
      <c r="B2107"/>
      <c r="C2107"/>
      <c r="D2107"/>
      <c r="E2107"/>
      <c r="F2107"/>
      <c r="G2107"/>
      <c r="H2107"/>
      <c r="I2107"/>
      <c r="J2107"/>
      <c r="K2107"/>
      <c r="L2107"/>
      <c r="M2107"/>
      <c r="N2107"/>
      <c r="O2107"/>
      <c r="P2107"/>
      <c r="Q2107"/>
      <c r="R2107"/>
      <c r="S2107"/>
      <c r="T2107"/>
      <c r="U2107"/>
      <c r="V2107"/>
      <c r="W2107"/>
      <c r="X2107"/>
      <c r="Y2107"/>
      <c r="Z2107"/>
      <c r="AA2107"/>
      <c r="AB2107"/>
      <c r="AC2107"/>
      <c r="AD2107"/>
      <c r="AE2107"/>
      <c r="AF2107"/>
      <c r="AG2107"/>
      <c r="AS2107"/>
      <c r="AT2107"/>
      <c r="BP2107"/>
    </row>
    <row r="2108" spans="1:68" s="7" customFormat="1">
      <c r="A2108"/>
      <c r="B2108"/>
      <c r="C2108"/>
      <c r="D2108"/>
      <c r="E2108"/>
      <c r="F2108"/>
      <c r="G2108"/>
      <c r="H2108"/>
      <c r="I2108"/>
      <c r="J2108"/>
      <c r="K2108"/>
      <c r="L2108"/>
      <c r="M2108"/>
      <c r="N2108"/>
      <c r="O2108"/>
      <c r="P2108"/>
      <c r="Q2108"/>
      <c r="R2108"/>
      <c r="S2108"/>
      <c r="T2108"/>
      <c r="U2108"/>
      <c r="V2108"/>
      <c r="W2108"/>
      <c r="X2108"/>
      <c r="Y2108"/>
      <c r="Z2108"/>
      <c r="AA2108"/>
      <c r="AB2108"/>
      <c r="AC2108"/>
      <c r="AD2108"/>
      <c r="AE2108"/>
      <c r="AF2108"/>
      <c r="AG2108"/>
      <c r="AS2108"/>
      <c r="AT2108"/>
      <c r="BP2108"/>
    </row>
    <row r="2109" spans="1:68" s="7" customFormat="1">
      <c r="A2109"/>
      <c r="B2109"/>
      <c r="C2109"/>
      <c r="D2109"/>
      <c r="E2109"/>
      <c r="F2109"/>
      <c r="G2109"/>
      <c r="H2109"/>
      <c r="I2109"/>
      <c r="J2109"/>
      <c r="K2109"/>
      <c r="L2109"/>
      <c r="M2109"/>
      <c r="N2109"/>
      <c r="O2109"/>
      <c r="P2109"/>
      <c r="Q2109"/>
      <c r="R2109"/>
      <c r="S2109"/>
      <c r="T2109"/>
      <c r="U2109"/>
      <c r="V2109"/>
      <c r="W2109"/>
      <c r="X2109"/>
      <c r="Y2109"/>
      <c r="Z2109"/>
      <c r="AA2109"/>
      <c r="AB2109"/>
      <c r="AC2109"/>
      <c r="AD2109"/>
      <c r="AE2109"/>
      <c r="AF2109"/>
      <c r="AG2109"/>
      <c r="AS2109"/>
      <c r="AT2109"/>
      <c r="BP2109"/>
    </row>
    <row r="2110" spans="1:68" s="7" customFormat="1">
      <c r="A2110"/>
      <c r="B2110"/>
      <c r="C2110"/>
      <c r="D2110"/>
      <c r="E2110"/>
      <c r="F2110"/>
      <c r="G2110"/>
      <c r="H2110"/>
      <c r="I2110"/>
      <c r="J2110"/>
      <c r="K2110"/>
      <c r="L2110"/>
      <c r="M2110"/>
      <c r="N2110"/>
      <c r="O2110"/>
      <c r="P2110"/>
      <c r="Q2110"/>
      <c r="R2110"/>
      <c r="S2110"/>
      <c r="T2110"/>
      <c r="U2110"/>
      <c r="V2110"/>
      <c r="W2110"/>
      <c r="X2110"/>
      <c r="Y2110"/>
      <c r="Z2110"/>
      <c r="AA2110"/>
      <c r="AB2110"/>
      <c r="AC2110"/>
      <c r="AD2110"/>
      <c r="AE2110"/>
      <c r="AF2110"/>
      <c r="AG2110"/>
      <c r="AS2110"/>
      <c r="AT2110"/>
      <c r="BP2110"/>
    </row>
    <row r="2111" spans="1:68" s="7" customFormat="1">
      <c r="A2111"/>
      <c r="B2111"/>
      <c r="C2111"/>
      <c r="D2111"/>
      <c r="E2111"/>
      <c r="F2111"/>
      <c r="G2111"/>
      <c r="H2111"/>
      <c r="I2111"/>
      <c r="J2111"/>
      <c r="K2111"/>
      <c r="L2111"/>
      <c r="M2111"/>
      <c r="N2111"/>
      <c r="O2111"/>
      <c r="P2111"/>
      <c r="Q2111"/>
      <c r="R2111"/>
      <c r="S2111"/>
      <c r="T2111"/>
      <c r="U2111"/>
      <c r="V2111"/>
      <c r="W2111"/>
      <c r="X2111"/>
      <c r="Y2111"/>
      <c r="Z2111"/>
      <c r="AA2111"/>
      <c r="AB2111"/>
      <c r="AC2111"/>
      <c r="AD2111"/>
      <c r="AE2111"/>
      <c r="AF2111"/>
      <c r="AG2111"/>
      <c r="AS2111"/>
      <c r="AT2111"/>
      <c r="BP2111"/>
    </row>
    <row r="2112" spans="1:68" s="7" customFormat="1">
      <c r="A2112"/>
      <c r="B2112"/>
      <c r="C2112"/>
      <c r="D2112"/>
      <c r="E2112"/>
      <c r="F2112"/>
      <c r="G2112"/>
      <c r="H2112"/>
      <c r="I2112"/>
      <c r="J2112"/>
      <c r="K2112"/>
      <c r="L2112"/>
      <c r="M2112"/>
      <c r="N2112"/>
      <c r="O2112"/>
      <c r="P2112"/>
      <c r="Q2112"/>
      <c r="R2112"/>
      <c r="S2112"/>
      <c r="T2112"/>
      <c r="U2112"/>
      <c r="V2112"/>
      <c r="W2112"/>
      <c r="X2112"/>
      <c r="Y2112"/>
      <c r="Z2112"/>
      <c r="AA2112"/>
      <c r="AB2112"/>
      <c r="AC2112"/>
      <c r="AD2112"/>
      <c r="AE2112"/>
      <c r="AF2112"/>
      <c r="AG2112"/>
      <c r="AS2112"/>
      <c r="AT2112"/>
      <c r="BP2112"/>
    </row>
    <row r="2113" spans="1:68" s="7" customFormat="1">
      <c r="A2113"/>
      <c r="B2113"/>
      <c r="C2113"/>
      <c r="D2113"/>
      <c r="E2113"/>
      <c r="F2113"/>
      <c r="G2113"/>
      <c r="H2113"/>
      <c r="I2113"/>
      <c r="J2113"/>
      <c r="K2113"/>
      <c r="L2113"/>
      <c r="M2113"/>
      <c r="N2113"/>
      <c r="O2113"/>
      <c r="P2113"/>
      <c r="Q2113"/>
      <c r="R2113"/>
      <c r="S2113"/>
      <c r="T2113"/>
      <c r="U2113"/>
      <c r="V2113"/>
      <c r="W2113"/>
      <c r="X2113"/>
      <c r="Y2113"/>
      <c r="Z2113"/>
      <c r="AA2113"/>
      <c r="AB2113"/>
      <c r="AC2113"/>
      <c r="AD2113"/>
      <c r="AE2113"/>
      <c r="AF2113"/>
      <c r="AG2113"/>
      <c r="AS2113"/>
      <c r="AT2113"/>
      <c r="BP2113"/>
    </row>
    <row r="2114" spans="1:68" s="7" customFormat="1">
      <c r="A2114"/>
      <c r="B2114"/>
      <c r="C2114"/>
      <c r="D2114"/>
      <c r="E2114"/>
      <c r="F2114"/>
      <c r="G2114"/>
      <c r="H2114"/>
      <c r="I2114"/>
      <c r="J2114"/>
      <c r="K2114"/>
      <c r="L2114"/>
      <c r="M2114"/>
      <c r="N2114"/>
      <c r="O2114"/>
      <c r="P2114"/>
      <c r="Q2114"/>
      <c r="R2114"/>
      <c r="S2114"/>
      <c r="T2114"/>
      <c r="U2114"/>
      <c r="V2114"/>
      <c r="W2114"/>
      <c r="X2114"/>
      <c r="Y2114"/>
      <c r="Z2114"/>
      <c r="AA2114"/>
      <c r="AB2114"/>
      <c r="AC2114"/>
      <c r="AD2114"/>
      <c r="AE2114"/>
      <c r="AF2114"/>
      <c r="AG2114"/>
      <c r="AS2114"/>
      <c r="AT2114"/>
      <c r="BP2114"/>
    </row>
    <row r="2115" spans="1:68" s="7" customFormat="1">
      <c r="A2115"/>
      <c r="B2115"/>
      <c r="C2115"/>
      <c r="D2115"/>
      <c r="E2115"/>
      <c r="F2115"/>
      <c r="G2115"/>
      <c r="H2115"/>
      <c r="I2115"/>
      <c r="J2115"/>
      <c r="K2115"/>
      <c r="L2115"/>
      <c r="M2115"/>
      <c r="N2115"/>
      <c r="O2115"/>
      <c r="P2115"/>
      <c r="Q2115"/>
      <c r="R2115"/>
      <c r="S2115"/>
      <c r="T2115"/>
      <c r="U2115"/>
      <c r="V2115"/>
      <c r="W2115"/>
      <c r="X2115"/>
      <c r="Y2115"/>
      <c r="Z2115"/>
      <c r="AA2115"/>
      <c r="AB2115"/>
      <c r="AC2115"/>
      <c r="AD2115"/>
      <c r="AE2115"/>
      <c r="AF2115"/>
      <c r="AG2115"/>
      <c r="AS2115"/>
      <c r="AT2115"/>
      <c r="BP2115"/>
    </row>
    <row r="2116" spans="1:68" s="7" customFormat="1">
      <c r="A2116"/>
      <c r="B2116"/>
      <c r="C2116"/>
      <c r="D2116"/>
      <c r="E2116"/>
      <c r="F2116"/>
      <c r="G2116"/>
      <c r="H2116"/>
      <c r="I2116"/>
      <c r="J2116"/>
      <c r="K2116"/>
      <c r="L2116"/>
      <c r="M2116"/>
      <c r="N2116"/>
      <c r="O2116"/>
      <c r="P2116"/>
      <c r="Q2116"/>
      <c r="R2116"/>
      <c r="S2116"/>
      <c r="T2116"/>
      <c r="U2116"/>
      <c r="V2116"/>
      <c r="W2116"/>
      <c r="X2116"/>
      <c r="Y2116"/>
      <c r="Z2116"/>
      <c r="AA2116"/>
      <c r="AB2116"/>
      <c r="AC2116"/>
      <c r="AD2116"/>
      <c r="AE2116"/>
      <c r="AF2116"/>
      <c r="AG2116"/>
      <c r="AS2116"/>
      <c r="AT2116"/>
      <c r="BP2116"/>
    </row>
    <row r="2117" spans="1:68" s="7" customFormat="1">
      <c r="A2117"/>
      <c r="B2117"/>
      <c r="C2117"/>
      <c r="D2117"/>
      <c r="E2117"/>
      <c r="F2117"/>
      <c r="G2117"/>
      <c r="H2117"/>
      <c r="I2117"/>
      <c r="J2117"/>
      <c r="K2117"/>
      <c r="L2117"/>
      <c r="M2117"/>
      <c r="N2117"/>
      <c r="O2117"/>
      <c r="P2117"/>
      <c r="Q2117"/>
      <c r="R2117"/>
      <c r="S2117"/>
      <c r="T2117"/>
      <c r="U2117"/>
      <c r="V2117"/>
      <c r="W2117"/>
      <c r="X2117"/>
      <c r="Y2117"/>
      <c r="Z2117"/>
      <c r="AA2117"/>
      <c r="AB2117"/>
      <c r="AC2117"/>
      <c r="AD2117"/>
      <c r="AE2117"/>
      <c r="AF2117"/>
      <c r="AG2117"/>
      <c r="AS2117"/>
      <c r="AT2117"/>
      <c r="BP2117"/>
    </row>
    <row r="2118" spans="1:68" s="7" customFormat="1">
      <c r="A2118"/>
      <c r="B2118"/>
      <c r="C2118"/>
      <c r="D2118"/>
      <c r="E2118"/>
      <c r="F2118"/>
      <c r="G2118"/>
      <c r="H2118"/>
      <c r="I2118"/>
      <c r="J2118"/>
      <c r="K2118"/>
      <c r="L2118"/>
      <c r="M2118"/>
      <c r="N2118"/>
      <c r="O2118"/>
      <c r="P2118"/>
      <c r="Q2118"/>
      <c r="R2118"/>
      <c r="S2118"/>
      <c r="T2118"/>
      <c r="U2118"/>
      <c r="V2118"/>
      <c r="W2118"/>
      <c r="X2118"/>
      <c r="Y2118"/>
      <c r="Z2118"/>
      <c r="AA2118"/>
      <c r="AB2118"/>
      <c r="AC2118"/>
      <c r="AD2118"/>
      <c r="AE2118"/>
      <c r="AF2118"/>
      <c r="AG2118"/>
      <c r="AS2118"/>
      <c r="AT2118"/>
      <c r="BP2118"/>
    </row>
    <row r="2119" spans="1:68" s="7" customFormat="1">
      <c r="A2119"/>
      <c r="B2119"/>
      <c r="C2119"/>
      <c r="D2119"/>
      <c r="E2119"/>
      <c r="F2119"/>
      <c r="G2119"/>
      <c r="H2119"/>
      <c r="I2119"/>
      <c r="J2119"/>
      <c r="K2119"/>
      <c r="L2119"/>
      <c r="M2119"/>
      <c r="N2119"/>
      <c r="O2119"/>
      <c r="P2119"/>
      <c r="Q2119"/>
      <c r="R2119"/>
      <c r="S2119"/>
      <c r="T2119"/>
      <c r="U2119"/>
      <c r="V2119"/>
      <c r="W2119"/>
      <c r="X2119"/>
      <c r="Y2119"/>
      <c r="Z2119"/>
      <c r="AA2119"/>
      <c r="AB2119"/>
      <c r="AC2119"/>
      <c r="AD2119"/>
      <c r="AE2119"/>
      <c r="AF2119"/>
      <c r="AG2119"/>
      <c r="AS2119"/>
      <c r="AT2119"/>
      <c r="BP2119"/>
    </row>
    <row r="2120" spans="1:68" s="7" customFormat="1">
      <c r="A2120"/>
      <c r="B2120"/>
      <c r="C2120"/>
      <c r="D2120"/>
      <c r="E2120"/>
      <c r="F2120"/>
      <c r="G2120"/>
      <c r="H2120"/>
      <c r="I2120"/>
      <c r="J2120"/>
      <c r="K2120"/>
      <c r="L2120"/>
      <c r="M2120"/>
      <c r="N2120"/>
      <c r="O2120"/>
      <c r="P2120"/>
      <c r="Q2120"/>
      <c r="R2120"/>
      <c r="S2120"/>
      <c r="T2120"/>
      <c r="U2120"/>
      <c r="V2120"/>
      <c r="W2120"/>
      <c r="X2120"/>
      <c r="Y2120"/>
      <c r="Z2120"/>
      <c r="AA2120"/>
      <c r="AB2120"/>
      <c r="AC2120"/>
      <c r="AD2120"/>
      <c r="AE2120"/>
      <c r="AF2120"/>
      <c r="AG2120"/>
      <c r="AS2120"/>
      <c r="AT2120"/>
      <c r="BP2120"/>
    </row>
    <row r="2121" spans="1:68" s="7" customFormat="1">
      <c r="A2121"/>
      <c r="B2121"/>
      <c r="C2121"/>
      <c r="D2121"/>
      <c r="E2121"/>
      <c r="F2121"/>
      <c r="G2121"/>
      <c r="H2121"/>
      <c r="I2121"/>
      <c r="J2121"/>
      <c r="K2121"/>
      <c r="L2121"/>
      <c r="M2121"/>
      <c r="N2121"/>
      <c r="O2121"/>
      <c r="P2121"/>
      <c r="Q2121"/>
      <c r="R2121"/>
      <c r="S2121"/>
      <c r="T2121"/>
      <c r="U2121"/>
      <c r="V2121"/>
      <c r="W2121"/>
      <c r="X2121"/>
      <c r="Y2121"/>
      <c r="Z2121"/>
      <c r="AA2121"/>
      <c r="AB2121"/>
      <c r="AC2121"/>
      <c r="AD2121"/>
      <c r="AE2121"/>
      <c r="AF2121"/>
      <c r="AG2121"/>
      <c r="AS2121"/>
      <c r="AT2121"/>
      <c r="BP2121"/>
    </row>
    <row r="2122" spans="1:68" s="7" customFormat="1">
      <c r="A2122"/>
      <c r="B2122"/>
      <c r="C2122"/>
      <c r="D2122"/>
      <c r="E2122"/>
      <c r="F2122"/>
      <c r="G2122"/>
      <c r="H2122"/>
      <c r="I2122"/>
      <c r="J2122"/>
      <c r="K2122"/>
      <c r="L2122"/>
      <c r="M2122"/>
      <c r="N2122"/>
      <c r="O2122"/>
      <c r="P2122"/>
      <c r="Q2122"/>
      <c r="R2122"/>
      <c r="S2122"/>
      <c r="T2122"/>
      <c r="U2122"/>
      <c r="V2122"/>
      <c r="W2122"/>
      <c r="X2122"/>
      <c r="Y2122"/>
      <c r="Z2122"/>
      <c r="AA2122"/>
      <c r="AB2122"/>
      <c r="AC2122"/>
      <c r="AD2122"/>
      <c r="AE2122"/>
      <c r="AF2122"/>
      <c r="AG2122"/>
      <c r="AS2122"/>
      <c r="AT2122"/>
      <c r="BP2122"/>
    </row>
    <row r="2123" spans="1:68" s="7" customFormat="1">
      <c r="A2123"/>
      <c r="B2123"/>
      <c r="C2123"/>
      <c r="D2123"/>
      <c r="E2123"/>
      <c r="F2123"/>
      <c r="G2123"/>
      <c r="H2123"/>
      <c r="I2123"/>
      <c r="J2123"/>
      <c r="K2123"/>
      <c r="L2123"/>
      <c r="M2123"/>
      <c r="N2123"/>
      <c r="O2123"/>
      <c r="P2123"/>
      <c r="Q2123"/>
      <c r="R2123"/>
      <c r="S2123"/>
      <c r="T2123"/>
      <c r="U2123"/>
      <c r="V2123"/>
      <c r="W2123"/>
      <c r="X2123"/>
      <c r="Y2123"/>
      <c r="Z2123"/>
      <c r="AA2123"/>
      <c r="AB2123"/>
      <c r="AC2123"/>
      <c r="AD2123"/>
      <c r="AE2123"/>
      <c r="AF2123"/>
      <c r="AG2123"/>
      <c r="AS2123"/>
      <c r="AT2123"/>
      <c r="BP2123"/>
    </row>
    <row r="2124" spans="1:68" s="7" customFormat="1">
      <c r="A2124"/>
      <c r="B2124"/>
      <c r="C2124"/>
      <c r="D2124"/>
      <c r="E2124"/>
      <c r="F2124"/>
      <c r="G2124"/>
      <c r="H2124"/>
      <c r="I2124"/>
      <c r="J2124"/>
      <c r="K2124"/>
      <c r="L2124"/>
      <c r="M2124"/>
      <c r="N2124"/>
      <c r="O2124"/>
      <c r="P2124"/>
      <c r="Q2124"/>
      <c r="R2124"/>
      <c r="S2124"/>
      <c r="T2124"/>
      <c r="U2124"/>
      <c r="V2124"/>
      <c r="W2124"/>
      <c r="X2124"/>
      <c r="Y2124"/>
      <c r="Z2124"/>
      <c r="AA2124"/>
      <c r="AB2124"/>
      <c r="AC2124"/>
      <c r="AD2124"/>
      <c r="AE2124"/>
      <c r="AF2124"/>
      <c r="AG2124"/>
      <c r="AS2124"/>
      <c r="AT2124"/>
      <c r="BP2124"/>
    </row>
    <row r="2125" spans="1:68" s="7" customFormat="1">
      <c r="A2125"/>
      <c r="B2125"/>
      <c r="C2125"/>
      <c r="D2125"/>
      <c r="E2125"/>
      <c r="F2125"/>
      <c r="G2125"/>
      <c r="H2125"/>
      <c r="I2125"/>
      <c r="J2125"/>
      <c r="K2125"/>
      <c r="L2125"/>
      <c r="M2125"/>
      <c r="N2125"/>
      <c r="O2125"/>
      <c r="P2125"/>
      <c r="Q2125"/>
      <c r="R2125"/>
      <c r="S2125"/>
      <c r="T2125"/>
      <c r="U2125"/>
      <c r="V2125"/>
      <c r="W2125"/>
      <c r="X2125"/>
      <c r="Y2125"/>
      <c r="Z2125"/>
      <c r="AA2125"/>
      <c r="AB2125"/>
      <c r="AC2125"/>
      <c r="AD2125"/>
      <c r="AE2125"/>
      <c r="AF2125"/>
      <c r="AG2125"/>
      <c r="AS2125"/>
      <c r="AT2125"/>
      <c r="BP2125"/>
    </row>
    <row r="2126" spans="1:68" s="7" customFormat="1">
      <c r="A2126"/>
      <c r="B2126"/>
      <c r="C2126"/>
      <c r="D2126"/>
      <c r="E2126"/>
      <c r="F2126"/>
      <c r="G2126"/>
      <c r="H2126"/>
      <c r="I2126"/>
      <c r="J2126"/>
      <c r="K2126"/>
      <c r="L2126"/>
      <c r="M2126"/>
      <c r="N2126"/>
      <c r="O2126"/>
      <c r="P2126"/>
      <c r="Q2126"/>
      <c r="R2126"/>
      <c r="S2126"/>
      <c r="T2126"/>
      <c r="U2126"/>
      <c r="V2126"/>
      <c r="W2126"/>
      <c r="X2126"/>
      <c r="Y2126"/>
      <c r="Z2126"/>
      <c r="AA2126"/>
      <c r="AB2126"/>
      <c r="AC2126"/>
      <c r="AD2126"/>
      <c r="AE2126"/>
      <c r="AF2126"/>
      <c r="AG2126"/>
      <c r="AS2126"/>
      <c r="AT2126"/>
      <c r="BP2126"/>
    </row>
    <row r="2127" spans="1:68" s="7" customFormat="1">
      <c r="A2127"/>
      <c r="B2127"/>
      <c r="C2127"/>
      <c r="D2127"/>
      <c r="E2127"/>
      <c r="F2127"/>
      <c r="G2127"/>
      <c r="H2127"/>
      <c r="I2127"/>
      <c r="J2127"/>
      <c r="K2127"/>
      <c r="L2127"/>
      <c r="M2127"/>
      <c r="N2127"/>
      <c r="O2127"/>
      <c r="P2127"/>
      <c r="Q2127"/>
      <c r="R2127"/>
      <c r="S2127"/>
      <c r="T2127"/>
      <c r="U2127"/>
      <c r="V2127"/>
      <c r="W2127"/>
      <c r="X2127"/>
      <c r="Y2127"/>
      <c r="Z2127"/>
      <c r="AA2127"/>
      <c r="AB2127"/>
      <c r="AC2127"/>
      <c r="AD2127"/>
      <c r="AE2127"/>
      <c r="AF2127"/>
      <c r="AG2127"/>
      <c r="AS2127"/>
      <c r="AT2127"/>
      <c r="BP2127"/>
    </row>
    <row r="2128" spans="1:68" s="7" customFormat="1">
      <c r="A2128"/>
      <c r="B2128"/>
      <c r="C2128"/>
      <c r="D2128"/>
      <c r="E2128"/>
      <c r="F2128"/>
      <c r="G2128"/>
      <c r="H2128"/>
      <c r="I2128"/>
      <c r="J2128"/>
      <c r="K2128"/>
      <c r="L2128"/>
      <c r="M2128"/>
      <c r="N2128"/>
      <c r="O2128"/>
      <c r="P2128"/>
      <c r="Q2128"/>
      <c r="R2128"/>
      <c r="S2128"/>
      <c r="T2128"/>
      <c r="U2128"/>
      <c r="V2128"/>
      <c r="W2128"/>
      <c r="X2128"/>
      <c r="Y2128"/>
      <c r="Z2128"/>
      <c r="AA2128"/>
      <c r="AB2128"/>
      <c r="AC2128"/>
      <c r="AD2128"/>
      <c r="AE2128"/>
      <c r="AF2128"/>
      <c r="AG2128"/>
      <c r="AS2128"/>
      <c r="AT2128"/>
      <c r="BP2128"/>
    </row>
    <row r="2129" spans="1:68" s="7" customFormat="1">
      <c r="A2129"/>
      <c r="B2129"/>
      <c r="C2129"/>
      <c r="D2129"/>
      <c r="E2129"/>
      <c r="F2129"/>
      <c r="G2129"/>
      <c r="H2129"/>
      <c r="I2129"/>
      <c r="J2129"/>
      <c r="K2129"/>
      <c r="L2129"/>
      <c r="M2129"/>
      <c r="N2129"/>
      <c r="O2129"/>
      <c r="P2129"/>
      <c r="Q2129"/>
      <c r="R2129"/>
      <c r="S2129"/>
      <c r="T2129"/>
      <c r="U2129"/>
      <c r="V2129"/>
      <c r="W2129"/>
      <c r="X2129"/>
      <c r="Y2129"/>
      <c r="Z2129"/>
      <c r="AA2129"/>
      <c r="AB2129"/>
      <c r="AC2129"/>
      <c r="AD2129"/>
      <c r="AE2129"/>
      <c r="AF2129"/>
      <c r="AG2129"/>
      <c r="AS2129"/>
      <c r="AT2129"/>
      <c r="BP2129"/>
    </row>
    <row r="2130" spans="1:68" s="7" customFormat="1">
      <c r="A2130"/>
      <c r="B2130"/>
      <c r="C2130"/>
      <c r="D2130"/>
      <c r="E2130"/>
      <c r="F2130"/>
      <c r="G2130"/>
      <c r="H2130"/>
      <c r="I2130"/>
      <c r="J2130"/>
      <c r="K2130"/>
      <c r="L2130"/>
      <c r="M2130"/>
      <c r="N2130"/>
      <c r="O2130"/>
      <c r="P2130"/>
      <c r="Q2130"/>
      <c r="R2130"/>
      <c r="S2130"/>
      <c r="T2130"/>
      <c r="U2130"/>
      <c r="V2130"/>
      <c r="W2130"/>
      <c r="X2130"/>
      <c r="Y2130"/>
      <c r="Z2130"/>
      <c r="AA2130"/>
      <c r="AB2130"/>
      <c r="AC2130"/>
      <c r="AD2130"/>
      <c r="AE2130"/>
      <c r="AF2130"/>
      <c r="AG2130"/>
      <c r="AS2130"/>
      <c r="AT2130"/>
      <c r="BP2130"/>
    </row>
    <row r="2131" spans="1:68" s="7" customFormat="1">
      <c r="A2131"/>
      <c r="B2131"/>
      <c r="C2131"/>
      <c r="D2131"/>
      <c r="E2131"/>
      <c r="F2131"/>
      <c r="G2131"/>
      <c r="H2131"/>
      <c r="I2131"/>
      <c r="J2131"/>
      <c r="K2131"/>
      <c r="L2131"/>
      <c r="M2131"/>
      <c r="N2131"/>
      <c r="O2131"/>
      <c r="P2131"/>
      <c r="Q2131"/>
      <c r="R2131"/>
      <c r="S2131"/>
      <c r="T2131"/>
      <c r="U2131"/>
      <c r="V2131"/>
      <c r="W2131"/>
      <c r="X2131"/>
      <c r="Y2131"/>
      <c r="Z2131"/>
      <c r="AA2131"/>
      <c r="AB2131"/>
      <c r="AC2131"/>
      <c r="AD2131"/>
      <c r="AE2131"/>
      <c r="AF2131"/>
      <c r="AG2131"/>
      <c r="AS2131"/>
      <c r="AT2131"/>
      <c r="BP2131"/>
    </row>
    <row r="2132" spans="1:68" s="7" customFormat="1">
      <c r="A2132"/>
      <c r="B2132"/>
      <c r="C2132"/>
      <c r="D2132"/>
      <c r="E2132"/>
      <c r="F2132"/>
      <c r="G2132"/>
      <c r="H2132"/>
      <c r="I2132"/>
      <c r="J2132"/>
      <c r="K2132"/>
      <c r="L2132"/>
      <c r="M2132"/>
      <c r="N2132"/>
      <c r="O2132"/>
      <c r="P2132"/>
      <c r="Q2132"/>
      <c r="R2132"/>
      <c r="S2132"/>
      <c r="T2132"/>
      <c r="U2132"/>
      <c r="V2132"/>
      <c r="W2132"/>
      <c r="X2132"/>
      <c r="Y2132"/>
      <c r="Z2132"/>
      <c r="AA2132"/>
      <c r="AB2132"/>
      <c r="AC2132"/>
      <c r="AD2132"/>
      <c r="AE2132"/>
      <c r="AF2132"/>
      <c r="AG2132"/>
      <c r="AS2132"/>
      <c r="AT2132"/>
      <c r="BP2132"/>
    </row>
    <row r="2133" spans="1:68" s="7" customFormat="1">
      <c r="A2133"/>
      <c r="B2133"/>
      <c r="C2133"/>
      <c r="D2133"/>
      <c r="E2133"/>
      <c r="F2133"/>
      <c r="G2133"/>
      <c r="H2133"/>
      <c r="I2133"/>
      <c r="J2133"/>
      <c r="K2133"/>
      <c r="L2133"/>
      <c r="M2133"/>
      <c r="N2133"/>
      <c r="O2133"/>
      <c r="P2133"/>
      <c r="Q2133"/>
      <c r="R2133"/>
      <c r="S2133"/>
      <c r="T2133"/>
      <c r="U2133"/>
      <c r="V2133"/>
      <c r="W2133"/>
      <c r="X2133"/>
      <c r="Y2133"/>
      <c r="Z2133"/>
      <c r="AA2133"/>
      <c r="AB2133"/>
      <c r="AC2133"/>
      <c r="AD2133"/>
      <c r="AE2133"/>
      <c r="AF2133"/>
      <c r="AG2133"/>
      <c r="AS2133"/>
      <c r="AT2133"/>
      <c r="BP2133"/>
    </row>
    <row r="2134" spans="1:68" s="7" customFormat="1">
      <c r="A2134"/>
      <c r="B2134"/>
      <c r="C2134"/>
      <c r="D2134"/>
      <c r="E2134"/>
      <c r="F2134"/>
      <c r="G2134"/>
      <c r="H2134"/>
      <c r="I2134"/>
      <c r="J2134"/>
      <c r="K2134"/>
      <c r="L2134"/>
      <c r="M2134"/>
      <c r="N2134"/>
      <c r="O2134"/>
      <c r="P2134"/>
      <c r="Q2134"/>
      <c r="R2134"/>
      <c r="S2134"/>
      <c r="T2134"/>
      <c r="U2134"/>
      <c r="V2134"/>
      <c r="W2134"/>
      <c r="X2134"/>
      <c r="Y2134"/>
      <c r="Z2134"/>
      <c r="AA2134"/>
      <c r="AB2134"/>
      <c r="AC2134"/>
      <c r="AD2134"/>
      <c r="AE2134"/>
      <c r="AF2134"/>
      <c r="AG2134"/>
      <c r="AS2134"/>
      <c r="AT2134"/>
      <c r="BP2134"/>
    </row>
    <row r="2135" spans="1:68" s="7" customFormat="1">
      <c r="A2135"/>
      <c r="B2135"/>
      <c r="C2135"/>
      <c r="D2135"/>
      <c r="E2135"/>
      <c r="F2135"/>
      <c r="G2135"/>
      <c r="H2135"/>
      <c r="I2135"/>
      <c r="J2135"/>
      <c r="K2135"/>
      <c r="L2135"/>
      <c r="M2135"/>
      <c r="N2135"/>
      <c r="O2135"/>
      <c r="P2135"/>
      <c r="Q2135"/>
      <c r="R2135"/>
      <c r="S2135"/>
      <c r="T2135"/>
      <c r="U2135"/>
      <c r="V2135"/>
      <c r="W2135"/>
      <c r="X2135"/>
      <c r="Y2135"/>
      <c r="Z2135"/>
      <c r="AA2135"/>
      <c r="AB2135"/>
      <c r="AC2135"/>
      <c r="AD2135"/>
      <c r="AE2135"/>
      <c r="AF2135"/>
      <c r="AG2135"/>
      <c r="AS2135"/>
      <c r="AT2135"/>
      <c r="BP2135"/>
    </row>
    <row r="2136" spans="1:68" s="7" customFormat="1">
      <c r="A2136"/>
      <c r="B2136"/>
      <c r="C2136"/>
      <c r="D2136"/>
      <c r="E2136"/>
      <c r="F2136"/>
      <c r="G2136"/>
      <c r="H2136"/>
      <c r="I2136"/>
      <c r="J2136"/>
      <c r="K2136"/>
      <c r="L2136"/>
      <c r="M2136"/>
      <c r="N2136"/>
      <c r="O2136"/>
      <c r="P2136"/>
      <c r="Q2136"/>
      <c r="R2136"/>
      <c r="S2136"/>
      <c r="T2136"/>
      <c r="U2136"/>
      <c r="V2136"/>
      <c r="W2136"/>
      <c r="X2136"/>
      <c r="Y2136"/>
      <c r="Z2136"/>
      <c r="AA2136"/>
      <c r="AB2136"/>
      <c r="AC2136"/>
      <c r="AD2136"/>
      <c r="AE2136"/>
      <c r="AF2136"/>
      <c r="AG2136"/>
      <c r="AS2136"/>
      <c r="AT2136"/>
      <c r="BP2136"/>
    </row>
    <row r="2137" spans="1:68" s="7" customFormat="1">
      <c r="A2137"/>
      <c r="B2137"/>
      <c r="C2137"/>
      <c r="D2137"/>
      <c r="E2137"/>
      <c r="F2137"/>
      <c r="G2137"/>
      <c r="H2137"/>
      <c r="I2137"/>
      <c r="J2137"/>
      <c r="K2137"/>
      <c r="L2137"/>
      <c r="M2137"/>
      <c r="N2137"/>
      <c r="O2137"/>
      <c r="P2137"/>
      <c r="Q2137"/>
      <c r="R2137"/>
      <c r="S2137"/>
      <c r="T2137"/>
      <c r="U2137"/>
      <c r="V2137"/>
      <c r="W2137"/>
      <c r="X2137"/>
      <c r="Y2137"/>
      <c r="Z2137"/>
      <c r="AA2137"/>
      <c r="AB2137"/>
      <c r="AC2137"/>
      <c r="AD2137"/>
      <c r="AE2137"/>
      <c r="AF2137"/>
      <c r="AG2137"/>
      <c r="AS2137"/>
      <c r="AT2137"/>
      <c r="BP2137"/>
    </row>
    <row r="2138" spans="1:68" s="7" customFormat="1">
      <c r="A2138"/>
      <c r="B2138"/>
      <c r="C2138"/>
      <c r="D2138"/>
      <c r="E2138"/>
      <c r="F2138"/>
      <c r="G2138"/>
      <c r="H2138"/>
      <c r="I2138"/>
      <c r="J2138"/>
      <c r="K2138"/>
      <c r="L2138"/>
      <c r="M2138"/>
      <c r="N2138"/>
      <c r="O2138"/>
      <c r="P2138"/>
      <c r="Q2138"/>
      <c r="R2138"/>
      <c r="S2138"/>
      <c r="T2138"/>
      <c r="U2138"/>
      <c r="V2138"/>
      <c r="W2138"/>
      <c r="X2138"/>
      <c r="Y2138"/>
      <c r="Z2138"/>
      <c r="AA2138"/>
      <c r="AB2138"/>
      <c r="AC2138"/>
      <c r="AD2138"/>
      <c r="AE2138"/>
      <c r="AF2138"/>
      <c r="AG2138"/>
      <c r="AS2138"/>
      <c r="AT2138"/>
      <c r="BP2138"/>
    </row>
    <row r="2139" spans="1:68" s="7" customFormat="1">
      <c r="A2139"/>
      <c r="B2139"/>
      <c r="C2139"/>
      <c r="D2139"/>
      <c r="E2139"/>
      <c r="F2139"/>
      <c r="G2139"/>
      <c r="H2139"/>
      <c r="I2139"/>
      <c r="J2139"/>
      <c r="K2139"/>
      <c r="L2139"/>
      <c r="M2139"/>
      <c r="N2139"/>
      <c r="O2139"/>
      <c r="P2139"/>
      <c r="Q2139"/>
      <c r="R2139"/>
      <c r="S2139"/>
      <c r="T2139"/>
      <c r="U2139"/>
      <c r="V2139"/>
      <c r="W2139"/>
      <c r="X2139"/>
      <c r="Y2139"/>
      <c r="Z2139"/>
      <c r="AA2139"/>
      <c r="AB2139"/>
      <c r="AC2139"/>
      <c r="AD2139"/>
      <c r="AE2139"/>
      <c r="AF2139"/>
      <c r="AG2139"/>
      <c r="AS2139"/>
      <c r="AT2139"/>
      <c r="BP2139"/>
    </row>
    <row r="2140" spans="1:68" s="7" customFormat="1">
      <c r="A2140"/>
      <c r="B2140"/>
      <c r="C2140"/>
      <c r="D2140"/>
      <c r="E2140"/>
      <c r="F2140"/>
      <c r="G2140"/>
      <c r="H2140"/>
      <c r="I2140"/>
      <c r="J2140"/>
      <c r="K2140"/>
      <c r="L2140"/>
      <c r="M2140"/>
      <c r="N2140"/>
      <c r="O2140"/>
      <c r="P2140"/>
      <c r="Q2140"/>
      <c r="R2140"/>
      <c r="S2140"/>
      <c r="T2140"/>
      <c r="U2140"/>
      <c r="V2140"/>
      <c r="W2140"/>
      <c r="X2140"/>
      <c r="Y2140"/>
      <c r="Z2140"/>
      <c r="AA2140"/>
      <c r="AB2140"/>
      <c r="AC2140"/>
      <c r="AD2140"/>
      <c r="AE2140"/>
      <c r="AF2140"/>
      <c r="AG2140"/>
      <c r="AS2140"/>
      <c r="AT2140"/>
      <c r="BP2140"/>
    </row>
    <row r="2141" spans="1:68" s="7" customFormat="1">
      <c r="A2141"/>
      <c r="B2141"/>
      <c r="C2141"/>
      <c r="D2141"/>
      <c r="E2141"/>
      <c r="F2141"/>
      <c r="G2141"/>
      <c r="H2141"/>
      <c r="I2141"/>
      <c r="J2141"/>
      <c r="K2141"/>
      <c r="L2141"/>
      <c r="M2141"/>
      <c r="N2141"/>
      <c r="O2141"/>
      <c r="P2141"/>
      <c r="Q2141"/>
      <c r="R2141"/>
      <c r="S2141"/>
      <c r="T2141"/>
      <c r="U2141"/>
      <c r="V2141"/>
      <c r="W2141"/>
      <c r="X2141"/>
      <c r="Y2141"/>
      <c r="Z2141"/>
      <c r="AA2141"/>
      <c r="AB2141"/>
      <c r="AC2141"/>
      <c r="AD2141"/>
      <c r="AE2141"/>
      <c r="AF2141"/>
      <c r="AG2141"/>
      <c r="AS2141"/>
      <c r="AT2141"/>
      <c r="BP2141"/>
    </row>
    <row r="2142" spans="1:68" s="7" customFormat="1">
      <c r="A2142"/>
      <c r="B2142"/>
      <c r="C2142"/>
      <c r="D2142"/>
      <c r="E2142"/>
      <c r="F2142"/>
      <c r="G2142"/>
      <c r="H2142"/>
      <c r="I2142"/>
      <c r="J2142"/>
      <c r="K2142"/>
      <c r="L2142"/>
      <c r="M2142"/>
      <c r="N2142"/>
      <c r="O2142"/>
      <c r="P2142"/>
      <c r="Q2142"/>
      <c r="R2142"/>
      <c r="S2142"/>
      <c r="T2142"/>
      <c r="U2142"/>
      <c r="V2142"/>
      <c r="W2142"/>
      <c r="X2142"/>
      <c r="Y2142"/>
      <c r="Z2142"/>
      <c r="AA2142"/>
      <c r="AB2142"/>
      <c r="AC2142"/>
      <c r="AD2142"/>
      <c r="AE2142"/>
      <c r="AF2142"/>
      <c r="AG2142"/>
      <c r="AS2142"/>
      <c r="AT2142"/>
      <c r="BP2142"/>
    </row>
    <row r="2143" spans="1:68" s="7" customFormat="1">
      <c r="A2143"/>
      <c r="B2143"/>
      <c r="C2143"/>
      <c r="D2143"/>
      <c r="E2143"/>
      <c r="F2143"/>
      <c r="G2143"/>
      <c r="H2143"/>
      <c r="I2143"/>
      <c r="J2143"/>
      <c r="K2143"/>
      <c r="L2143"/>
      <c r="M2143"/>
      <c r="N2143"/>
      <c r="O2143"/>
      <c r="P2143"/>
      <c r="Q2143"/>
      <c r="R2143"/>
      <c r="S2143"/>
      <c r="T2143"/>
      <c r="U2143"/>
      <c r="V2143"/>
      <c r="W2143"/>
      <c r="X2143"/>
      <c r="Y2143"/>
      <c r="Z2143"/>
      <c r="AA2143"/>
      <c r="AB2143"/>
      <c r="AC2143"/>
      <c r="AD2143"/>
      <c r="AE2143"/>
      <c r="AF2143"/>
      <c r="AG2143"/>
      <c r="AS2143"/>
      <c r="AT2143"/>
      <c r="BP2143"/>
    </row>
    <row r="2144" spans="1:68" s="7" customFormat="1">
      <c r="A2144"/>
      <c r="B2144"/>
      <c r="C2144"/>
      <c r="D2144"/>
      <c r="E2144"/>
      <c r="F2144"/>
      <c r="G2144"/>
      <c r="H2144"/>
      <c r="I2144"/>
      <c r="J2144"/>
      <c r="K2144"/>
      <c r="L2144"/>
      <c r="M2144"/>
      <c r="N2144"/>
      <c r="O2144"/>
      <c r="P2144"/>
      <c r="Q2144"/>
      <c r="R2144"/>
      <c r="S2144"/>
      <c r="T2144"/>
      <c r="U2144"/>
      <c r="V2144"/>
      <c r="W2144"/>
      <c r="X2144"/>
      <c r="Y2144"/>
      <c r="Z2144"/>
      <c r="AA2144"/>
      <c r="AB2144"/>
      <c r="AC2144"/>
      <c r="AD2144"/>
      <c r="AE2144"/>
      <c r="AF2144"/>
      <c r="AG2144"/>
      <c r="AS2144"/>
      <c r="AT2144"/>
      <c r="BP2144"/>
    </row>
    <row r="2145" spans="1:68" s="7" customFormat="1">
      <c r="A2145"/>
      <c r="B2145"/>
      <c r="C2145"/>
      <c r="D2145"/>
      <c r="E2145"/>
      <c r="F2145"/>
      <c r="G2145"/>
      <c r="H2145"/>
      <c r="I2145"/>
      <c r="J2145"/>
      <c r="K2145"/>
      <c r="L2145"/>
      <c r="M2145"/>
      <c r="N2145"/>
      <c r="O2145"/>
      <c r="P2145"/>
      <c r="Q2145"/>
      <c r="R2145"/>
      <c r="S2145"/>
      <c r="T2145"/>
      <c r="U2145"/>
      <c r="V2145"/>
      <c r="W2145"/>
      <c r="X2145"/>
      <c r="Y2145"/>
      <c r="Z2145"/>
      <c r="AA2145"/>
      <c r="AB2145"/>
      <c r="AC2145"/>
      <c r="AD2145"/>
      <c r="AE2145"/>
      <c r="AF2145"/>
      <c r="AG2145"/>
      <c r="AS2145"/>
      <c r="AT2145"/>
      <c r="BP2145"/>
    </row>
    <row r="2146" spans="1:68" s="7" customFormat="1">
      <c r="A2146"/>
      <c r="B2146"/>
      <c r="C2146"/>
      <c r="D2146"/>
      <c r="E2146"/>
      <c r="F2146"/>
      <c r="G2146"/>
      <c r="H2146"/>
      <c r="I2146"/>
      <c r="J2146"/>
      <c r="K2146"/>
      <c r="L2146"/>
      <c r="M2146"/>
      <c r="N2146"/>
      <c r="O2146"/>
      <c r="P2146"/>
      <c r="Q2146"/>
      <c r="R2146"/>
      <c r="S2146"/>
      <c r="T2146"/>
      <c r="U2146"/>
      <c r="V2146"/>
      <c r="W2146"/>
      <c r="X2146"/>
      <c r="Y2146"/>
      <c r="Z2146"/>
      <c r="AA2146"/>
      <c r="AB2146"/>
      <c r="AC2146"/>
      <c r="AD2146"/>
      <c r="AE2146"/>
      <c r="AF2146"/>
      <c r="AG2146"/>
      <c r="AS2146"/>
      <c r="AT2146"/>
      <c r="BP2146"/>
    </row>
    <row r="2147" spans="1:68" s="7" customFormat="1">
      <c r="A2147"/>
      <c r="B2147"/>
      <c r="C2147"/>
      <c r="D2147"/>
      <c r="E2147"/>
      <c r="F2147"/>
      <c r="G2147"/>
      <c r="H2147"/>
      <c r="I2147"/>
      <c r="J2147"/>
      <c r="K2147"/>
      <c r="L2147"/>
      <c r="M2147"/>
      <c r="N2147"/>
      <c r="O2147"/>
      <c r="P2147"/>
      <c r="Q2147"/>
      <c r="R2147"/>
      <c r="S2147"/>
      <c r="T2147"/>
      <c r="U2147"/>
      <c r="V2147"/>
      <c r="W2147"/>
      <c r="X2147"/>
      <c r="Y2147"/>
      <c r="Z2147"/>
      <c r="AA2147"/>
      <c r="AB2147"/>
      <c r="AC2147"/>
      <c r="AD2147"/>
      <c r="AE2147"/>
      <c r="AF2147"/>
      <c r="AG2147"/>
      <c r="AS2147"/>
      <c r="AT2147"/>
      <c r="BP2147"/>
    </row>
    <row r="2148" spans="1:68" s="7" customFormat="1">
      <c r="A2148"/>
      <c r="B2148"/>
      <c r="C2148"/>
      <c r="D2148"/>
      <c r="E2148"/>
      <c r="F2148"/>
      <c r="G2148"/>
      <c r="H2148"/>
      <c r="I2148"/>
      <c r="J2148"/>
      <c r="K2148"/>
      <c r="L2148"/>
      <c r="M2148"/>
      <c r="N2148"/>
      <c r="O2148"/>
      <c r="P2148"/>
      <c r="Q2148"/>
      <c r="R2148"/>
      <c r="S2148"/>
      <c r="T2148"/>
      <c r="U2148"/>
      <c r="V2148"/>
      <c r="W2148"/>
      <c r="X2148"/>
      <c r="Y2148"/>
      <c r="Z2148"/>
      <c r="AA2148"/>
      <c r="AB2148"/>
      <c r="AC2148"/>
      <c r="AD2148"/>
      <c r="AE2148"/>
      <c r="AF2148"/>
      <c r="AG2148"/>
      <c r="AS2148"/>
      <c r="AT2148"/>
      <c r="BP2148"/>
    </row>
    <row r="2149" spans="1:68" s="7" customFormat="1">
      <c r="A2149"/>
      <c r="B2149"/>
      <c r="C2149"/>
      <c r="D2149"/>
      <c r="E2149"/>
      <c r="F2149"/>
      <c r="G2149"/>
      <c r="H2149"/>
      <c r="I2149"/>
      <c r="J2149"/>
      <c r="K2149"/>
      <c r="L2149"/>
      <c r="M2149"/>
      <c r="N2149"/>
      <c r="O2149"/>
      <c r="P2149"/>
      <c r="Q2149"/>
      <c r="R2149"/>
      <c r="S2149"/>
      <c r="T2149"/>
      <c r="U2149"/>
      <c r="V2149"/>
      <c r="W2149"/>
      <c r="X2149"/>
      <c r="Y2149"/>
      <c r="Z2149"/>
      <c r="AA2149"/>
      <c r="AB2149"/>
      <c r="AC2149"/>
      <c r="AD2149"/>
      <c r="AE2149"/>
      <c r="AF2149"/>
      <c r="AG2149"/>
      <c r="AS2149"/>
      <c r="AT2149"/>
      <c r="BP2149"/>
    </row>
    <row r="2150" spans="1:68" s="7" customFormat="1">
      <c r="A2150"/>
      <c r="B2150"/>
      <c r="C2150"/>
      <c r="D2150"/>
      <c r="E2150"/>
      <c r="F2150"/>
      <c r="G2150"/>
      <c r="H2150"/>
      <c r="I2150"/>
      <c r="J2150"/>
      <c r="K2150"/>
      <c r="L2150"/>
      <c r="M2150"/>
      <c r="N2150"/>
      <c r="O2150"/>
      <c r="P2150"/>
      <c r="Q2150"/>
      <c r="R2150"/>
      <c r="S2150"/>
      <c r="T2150"/>
      <c r="U2150"/>
      <c r="V2150"/>
      <c r="W2150"/>
      <c r="X2150"/>
      <c r="Y2150"/>
      <c r="Z2150"/>
      <c r="AA2150"/>
      <c r="AB2150"/>
      <c r="AC2150"/>
      <c r="AD2150"/>
      <c r="AE2150"/>
      <c r="AF2150"/>
      <c r="AG2150"/>
      <c r="AS2150"/>
      <c r="AT2150"/>
      <c r="BP2150"/>
    </row>
    <row r="2151" spans="1:68" s="7" customFormat="1">
      <c r="A2151"/>
      <c r="B2151"/>
      <c r="C2151"/>
      <c r="D2151"/>
      <c r="E2151"/>
      <c r="F2151"/>
      <c r="G2151"/>
      <c r="H2151"/>
      <c r="I2151"/>
      <c r="J2151"/>
      <c r="K2151"/>
      <c r="L2151"/>
      <c r="M2151"/>
      <c r="N2151"/>
      <c r="O2151"/>
      <c r="P2151"/>
      <c r="Q2151"/>
      <c r="R2151"/>
      <c r="S2151"/>
      <c r="T2151"/>
      <c r="U2151"/>
      <c r="V2151"/>
      <c r="W2151"/>
      <c r="X2151"/>
      <c r="Y2151"/>
      <c r="Z2151"/>
      <c r="AA2151"/>
      <c r="AB2151"/>
      <c r="AC2151"/>
      <c r="AD2151"/>
      <c r="AE2151"/>
      <c r="AF2151"/>
      <c r="AG2151"/>
      <c r="AS2151"/>
      <c r="AT2151"/>
      <c r="BP2151"/>
    </row>
    <row r="2152" spans="1:68" s="7" customFormat="1">
      <c r="A2152"/>
      <c r="B2152"/>
      <c r="C2152"/>
      <c r="D2152"/>
      <c r="E2152"/>
      <c r="F2152"/>
      <c r="G2152"/>
      <c r="H2152"/>
      <c r="I2152"/>
      <c r="J2152"/>
      <c r="K2152"/>
      <c r="L2152"/>
      <c r="M2152"/>
      <c r="N2152"/>
      <c r="O2152"/>
      <c r="P2152"/>
      <c r="Q2152"/>
      <c r="R2152"/>
      <c r="S2152"/>
      <c r="T2152"/>
      <c r="U2152"/>
      <c r="V2152"/>
      <c r="W2152"/>
      <c r="X2152"/>
      <c r="Y2152"/>
      <c r="Z2152"/>
      <c r="AA2152"/>
      <c r="AB2152"/>
      <c r="AC2152"/>
      <c r="AD2152"/>
      <c r="AE2152"/>
      <c r="AF2152"/>
      <c r="AG2152"/>
      <c r="AS2152"/>
      <c r="AT2152"/>
      <c r="BP2152"/>
    </row>
    <row r="2153" spans="1:68" s="7" customFormat="1">
      <c r="A2153"/>
      <c r="B2153"/>
      <c r="C2153"/>
      <c r="D2153"/>
      <c r="E2153"/>
      <c r="F2153"/>
      <c r="G2153"/>
      <c r="H2153"/>
      <c r="I2153"/>
      <c r="J2153"/>
      <c r="K2153"/>
      <c r="L2153"/>
      <c r="M2153"/>
      <c r="N2153"/>
      <c r="O2153"/>
      <c r="P2153"/>
      <c r="Q2153"/>
      <c r="R2153"/>
      <c r="S2153"/>
      <c r="T2153"/>
      <c r="U2153"/>
      <c r="V2153"/>
      <c r="W2153"/>
      <c r="X2153"/>
      <c r="Y2153"/>
      <c r="Z2153"/>
      <c r="AA2153"/>
      <c r="AB2153"/>
      <c r="AC2153"/>
      <c r="AD2153"/>
      <c r="AE2153"/>
      <c r="AF2153"/>
      <c r="AG2153"/>
      <c r="AS2153"/>
      <c r="AT2153"/>
      <c r="BP2153"/>
    </row>
    <row r="2154" spans="1:68" s="7" customFormat="1">
      <c r="A2154"/>
      <c r="B2154"/>
      <c r="C2154"/>
      <c r="D2154"/>
      <c r="E2154"/>
      <c r="F2154"/>
      <c r="G2154"/>
      <c r="H2154"/>
      <c r="I2154"/>
      <c r="J2154"/>
      <c r="K2154"/>
      <c r="L2154"/>
      <c r="M2154"/>
      <c r="N2154"/>
      <c r="O2154"/>
      <c r="P2154"/>
      <c r="Q2154"/>
      <c r="R2154"/>
      <c r="S2154"/>
      <c r="T2154"/>
      <c r="U2154"/>
      <c r="V2154"/>
      <c r="W2154"/>
      <c r="X2154"/>
      <c r="Y2154"/>
      <c r="Z2154"/>
      <c r="AA2154"/>
      <c r="AB2154"/>
      <c r="AC2154"/>
      <c r="AD2154"/>
      <c r="AE2154"/>
      <c r="AF2154"/>
      <c r="AG2154"/>
      <c r="AS2154"/>
      <c r="AT2154"/>
      <c r="BP2154"/>
    </row>
    <row r="2155" spans="1:68" s="7" customFormat="1">
      <c r="A2155"/>
      <c r="B2155"/>
      <c r="C2155"/>
      <c r="D2155"/>
      <c r="E2155"/>
      <c r="F2155"/>
      <c r="G2155"/>
      <c r="H2155"/>
      <c r="I2155"/>
      <c r="J2155"/>
      <c r="K2155"/>
      <c r="L2155"/>
      <c r="M2155"/>
      <c r="N2155"/>
      <c r="O2155"/>
      <c r="P2155"/>
      <c r="Q2155"/>
      <c r="R2155"/>
      <c r="S2155"/>
      <c r="T2155"/>
      <c r="U2155"/>
      <c r="V2155"/>
      <c r="W2155"/>
      <c r="X2155"/>
      <c r="Y2155"/>
      <c r="Z2155"/>
      <c r="AA2155"/>
      <c r="AB2155"/>
      <c r="AC2155"/>
      <c r="AD2155"/>
      <c r="AE2155"/>
      <c r="AF2155"/>
      <c r="AG2155"/>
      <c r="AS2155"/>
      <c r="AT2155"/>
      <c r="BP2155"/>
    </row>
    <row r="2156" spans="1:68" s="7" customFormat="1">
      <c r="A2156"/>
      <c r="B2156"/>
      <c r="C2156"/>
      <c r="D2156"/>
      <c r="E2156"/>
      <c r="F2156"/>
      <c r="G2156"/>
      <c r="H2156"/>
      <c r="I2156"/>
      <c r="J2156"/>
      <c r="K2156"/>
      <c r="L2156"/>
      <c r="M2156"/>
      <c r="N2156"/>
      <c r="O2156"/>
      <c r="P2156"/>
      <c r="Q2156"/>
      <c r="R2156"/>
      <c r="S2156"/>
      <c r="T2156"/>
      <c r="U2156"/>
      <c r="V2156"/>
      <c r="W2156"/>
      <c r="X2156"/>
      <c r="Y2156"/>
      <c r="Z2156"/>
      <c r="AA2156"/>
      <c r="AB2156"/>
      <c r="AC2156"/>
      <c r="AD2156"/>
      <c r="AE2156"/>
      <c r="AF2156"/>
      <c r="AG2156"/>
      <c r="AS2156"/>
      <c r="AT2156"/>
      <c r="BP2156"/>
    </row>
    <row r="2157" spans="1:68" s="7" customFormat="1">
      <c r="A2157"/>
      <c r="B2157"/>
      <c r="C2157"/>
      <c r="D2157"/>
      <c r="E2157"/>
      <c r="F2157"/>
      <c r="G2157"/>
      <c r="H2157"/>
      <c r="I2157"/>
      <c r="J2157"/>
      <c r="K2157"/>
      <c r="L2157"/>
      <c r="M2157"/>
      <c r="N2157"/>
      <c r="O2157"/>
      <c r="P2157"/>
      <c r="Q2157"/>
      <c r="R2157"/>
      <c r="S2157"/>
      <c r="T2157"/>
      <c r="U2157"/>
      <c r="V2157"/>
      <c r="W2157"/>
      <c r="X2157"/>
      <c r="Y2157"/>
      <c r="Z2157"/>
      <c r="AA2157"/>
      <c r="AB2157"/>
      <c r="AC2157"/>
      <c r="AD2157"/>
      <c r="AE2157"/>
      <c r="AF2157"/>
      <c r="AG2157"/>
      <c r="AS2157"/>
      <c r="AT2157"/>
      <c r="BP2157"/>
    </row>
    <row r="2158" spans="1:68" s="7" customFormat="1">
      <c r="A2158"/>
      <c r="B2158"/>
      <c r="C2158"/>
      <c r="D2158"/>
      <c r="E2158"/>
      <c r="F2158"/>
      <c r="G2158"/>
      <c r="H2158"/>
      <c r="I2158"/>
      <c r="J2158"/>
      <c r="K2158"/>
      <c r="L2158"/>
      <c r="M2158"/>
      <c r="N2158"/>
      <c r="O2158"/>
      <c r="P2158"/>
      <c r="Q2158"/>
      <c r="R2158"/>
      <c r="S2158"/>
      <c r="T2158"/>
      <c r="U2158"/>
      <c r="V2158"/>
      <c r="W2158"/>
      <c r="X2158"/>
      <c r="Y2158"/>
      <c r="Z2158"/>
      <c r="AA2158"/>
      <c r="AB2158"/>
      <c r="AC2158"/>
      <c r="AD2158"/>
      <c r="AE2158"/>
      <c r="AF2158"/>
      <c r="AG2158"/>
      <c r="AS2158"/>
      <c r="AT2158"/>
      <c r="BP2158"/>
    </row>
    <row r="2159" spans="1:68" s="7" customFormat="1">
      <c r="A2159"/>
      <c r="B2159"/>
      <c r="C2159"/>
      <c r="D2159"/>
      <c r="E2159"/>
      <c r="F2159"/>
      <c r="G2159"/>
      <c r="H2159"/>
      <c r="I2159"/>
      <c r="J2159"/>
      <c r="K2159"/>
      <c r="L2159"/>
      <c r="M2159"/>
      <c r="N2159"/>
      <c r="O2159"/>
      <c r="P2159"/>
      <c r="Q2159"/>
      <c r="R2159"/>
      <c r="S2159"/>
      <c r="T2159"/>
      <c r="U2159"/>
      <c r="V2159"/>
      <c r="W2159"/>
      <c r="X2159"/>
      <c r="Y2159"/>
      <c r="Z2159"/>
      <c r="AA2159"/>
      <c r="AB2159"/>
      <c r="AC2159"/>
      <c r="AD2159"/>
      <c r="AE2159"/>
      <c r="AF2159"/>
      <c r="AG2159"/>
      <c r="AS2159"/>
      <c r="AT2159"/>
      <c r="BP2159"/>
    </row>
    <row r="2160" spans="1:68" s="7" customFormat="1">
      <c r="A2160"/>
      <c r="B2160"/>
      <c r="C2160"/>
      <c r="D2160"/>
      <c r="E2160"/>
      <c r="F2160"/>
      <c r="G2160"/>
      <c r="H2160"/>
      <c r="I2160"/>
      <c r="J2160"/>
      <c r="K2160"/>
      <c r="L2160"/>
      <c r="M2160"/>
      <c r="N2160"/>
      <c r="O2160"/>
      <c r="P2160"/>
      <c r="Q2160"/>
      <c r="R2160"/>
      <c r="S2160"/>
      <c r="T2160"/>
      <c r="U2160"/>
      <c r="V2160"/>
      <c r="W2160"/>
      <c r="X2160"/>
      <c r="Y2160"/>
      <c r="Z2160"/>
      <c r="AA2160"/>
      <c r="AB2160"/>
      <c r="AC2160"/>
      <c r="AD2160"/>
      <c r="AE2160"/>
      <c r="AF2160"/>
      <c r="AG2160"/>
      <c r="AS2160"/>
      <c r="AT2160"/>
      <c r="BP2160"/>
    </row>
    <row r="2161" spans="1:68" s="7" customFormat="1">
      <c r="A2161"/>
      <c r="B2161"/>
      <c r="C2161"/>
      <c r="D2161"/>
      <c r="E2161"/>
      <c r="F2161"/>
      <c r="G2161"/>
      <c r="H2161"/>
      <c r="I2161"/>
      <c r="J2161"/>
      <c r="K2161"/>
      <c r="L2161"/>
      <c r="M2161"/>
      <c r="N2161"/>
      <c r="O2161"/>
      <c r="P2161"/>
      <c r="Q2161"/>
      <c r="R2161"/>
      <c r="S2161"/>
      <c r="T2161"/>
      <c r="U2161"/>
      <c r="V2161"/>
      <c r="W2161"/>
      <c r="X2161"/>
      <c r="Y2161"/>
      <c r="Z2161"/>
      <c r="AA2161"/>
      <c r="AB2161"/>
      <c r="AC2161"/>
      <c r="AD2161"/>
      <c r="AE2161"/>
      <c r="AF2161"/>
      <c r="AG2161"/>
      <c r="AS2161"/>
      <c r="AT2161"/>
      <c r="BP2161"/>
    </row>
    <row r="2162" spans="1:68" s="7" customFormat="1">
      <c r="A2162"/>
      <c r="B2162"/>
      <c r="C2162"/>
      <c r="D2162"/>
      <c r="E2162"/>
      <c r="F2162"/>
      <c r="G2162"/>
      <c r="H2162"/>
      <c r="I2162"/>
      <c r="J2162"/>
      <c r="K2162"/>
      <c r="L2162"/>
      <c r="M2162"/>
      <c r="N2162"/>
      <c r="O2162"/>
      <c r="P2162"/>
      <c r="Q2162"/>
      <c r="R2162"/>
      <c r="S2162"/>
      <c r="T2162"/>
      <c r="U2162"/>
      <c r="V2162"/>
      <c r="W2162"/>
      <c r="X2162"/>
      <c r="Y2162"/>
      <c r="Z2162"/>
      <c r="AA2162"/>
      <c r="AB2162"/>
      <c r="AC2162"/>
      <c r="AD2162"/>
      <c r="AE2162"/>
      <c r="AF2162"/>
      <c r="AG2162"/>
      <c r="AS2162"/>
      <c r="AT2162"/>
      <c r="BP2162"/>
    </row>
    <row r="2163" spans="1:68" s="7" customFormat="1">
      <c r="A2163"/>
      <c r="B2163"/>
      <c r="C2163"/>
      <c r="D2163"/>
      <c r="E2163"/>
      <c r="F2163"/>
      <c r="G2163"/>
      <c r="H2163"/>
      <c r="I2163"/>
      <c r="J2163"/>
      <c r="K2163"/>
      <c r="L2163"/>
      <c r="M2163"/>
      <c r="N2163"/>
      <c r="O2163"/>
      <c r="P2163"/>
      <c r="Q2163"/>
      <c r="R2163"/>
      <c r="S2163"/>
      <c r="T2163"/>
      <c r="U2163"/>
      <c r="V2163"/>
      <c r="W2163"/>
      <c r="X2163"/>
      <c r="Y2163"/>
      <c r="Z2163"/>
      <c r="AA2163"/>
      <c r="AB2163"/>
      <c r="AC2163"/>
      <c r="AD2163"/>
      <c r="AE2163"/>
      <c r="AF2163"/>
      <c r="AG2163"/>
      <c r="AS2163"/>
      <c r="AT2163"/>
      <c r="BP2163"/>
    </row>
    <row r="2164" spans="1:68" s="7" customFormat="1">
      <c r="A2164"/>
      <c r="B2164"/>
      <c r="C2164"/>
      <c r="D2164"/>
      <c r="E2164"/>
      <c r="F2164"/>
      <c r="G2164"/>
      <c r="H2164"/>
      <c r="I2164"/>
      <c r="J2164"/>
      <c r="K2164"/>
      <c r="L2164"/>
      <c r="M2164"/>
      <c r="N2164"/>
      <c r="O2164"/>
      <c r="P2164"/>
      <c r="Q2164"/>
      <c r="R2164"/>
      <c r="S2164"/>
      <c r="T2164"/>
      <c r="U2164"/>
      <c r="V2164"/>
      <c r="W2164"/>
      <c r="X2164"/>
      <c r="Y2164"/>
      <c r="Z2164"/>
      <c r="AA2164"/>
      <c r="AB2164"/>
      <c r="AC2164"/>
      <c r="AD2164"/>
      <c r="AE2164"/>
      <c r="AF2164"/>
      <c r="AG2164"/>
      <c r="AS2164"/>
      <c r="AT2164"/>
      <c r="BP2164"/>
    </row>
    <row r="2165" spans="1:68" s="7" customFormat="1">
      <c r="A2165"/>
      <c r="B2165"/>
      <c r="C2165"/>
      <c r="D2165"/>
      <c r="E2165"/>
      <c r="F2165"/>
      <c r="G2165"/>
      <c r="H2165"/>
      <c r="I2165"/>
      <c r="J2165"/>
      <c r="K2165"/>
      <c r="L2165"/>
      <c r="M2165"/>
      <c r="N2165"/>
      <c r="O2165"/>
      <c r="P2165"/>
      <c r="Q2165"/>
      <c r="R2165"/>
      <c r="S2165"/>
      <c r="T2165"/>
      <c r="U2165"/>
      <c r="V2165"/>
      <c r="W2165"/>
      <c r="X2165"/>
      <c r="Y2165"/>
      <c r="Z2165"/>
      <c r="AA2165"/>
      <c r="AB2165"/>
      <c r="AC2165"/>
      <c r="AD2165"/>
      <c r="AE2165"/>
      <c r="AF2165"/>
      <c r="AG2165"/>
      <c r="AS2165"/>
      <c r="AT2165"/>
      <c r="BP2165"/>
    </row>
    <row r="2166" spans="1:68" s="7" customFormat="1">
      <c r="A2166"/>
      <c r="B2166"/>
      <c r="C2166"/>
      <c r="D2166"/>
      <c r="E2166"/>
      <c r="F2166"/>
      <c r="G2166"/>
      <c r="H2166"/>
      <c r="I2166"/>
      <c r="J2166"/>
      <c r="K2166"/>
      <c r="L2166"/>
      <c r="M2166"/>
      <c r="N2166"/>
      <c r="O2166"/>
      <c r="P2166"/>
      <c r="Q2166"/>
      <c r="R2166"/>
      <c r="S2166"/>
      <c r="T2166"/>
      <c r="U2166"/>
      <c r="V2166"/>
      <c r="W2166"/>
      <c r="X2166"/>
      <c r="Y2166"/>
      <c r="Z2166"/>
      <c r="AA2166"/>
      <c r="AB2166"/>
      <c r="AC2166"/>
      <c r="AD2166"/>
      <c r="AE2166"/>
      <c r="AF2166"/>
      <c r="AG2166"/>
      <c r="AS2166"/>
      <c r="AT2166"/>
      <c r="BP2166"/>
    </row>
    <row r="2167" spans="1:68" s="7" customFormat="1">
      <c r="A2167"/>
      <c r="B2167"/>
      <c r="C2167"/>
      <c r="D2167"/>
      <c r="E2167"/>
      <c r="F2167"/>
      <c r="G2167"/>
      <c r="H2167"/>
      <c r="I2167"/>
      <c r="J2167"/>
      <c r="K2167"/>
      <c r="L2167"/>
      <c r="M2167"/>
      <c r="N2167"/>
      <c r="O2167"/>
      <c r="P2167"/>
      <c r="Q2167"/>
      <c r="R2167"/>
      <c r="S2167"/>
      <c r="T2167"/>
      <c r="U2167"/>
      <c r="V2167"/>
      <c r="W2167"/>
      <c r="X2167"/>
      <c r="Y2167"/>
      <c r="Z2167"/>
      <c r="AA2167"/>
      <c r="AB2167"/>
      <c r="AC2167"/>
      <c r="AD2167"/>
      <c r="AE2167"/>
      <c r="AF2167"/>
      <c r="AG2167"/>
      <c r="AS2167"/>
      <c r="AT2167"/>
      <c r="BP2167"/>
    </row>
    <row r="2168" spans="1:68" s="7" customFormat="1">
      <c r="A2168"/>
      <c r="B2168"/>
      <c r="C2168"/>
      <c r="D2168"/>
      <c r="E2168"/>
      <c r="F2168"/>
      <c r="G2168"/>
      <c r="H2168"/>
      <c r="I2168"/>
      <c r="J2168"/>
      <c r="K2168"/>
      <c r="L2168"/>
      <c r="M2168"/>
      <c r="N2168"/>
      <c r="O2168"/>
      <c r="P2168"/>
      <c r="Q2168"/>
      <c r="R2168"/>
      <c r="S2168"/>
      <c r="T2168"/>
      <c r="U2168"/>
      <c r="V2168"/>
      <c r="W2168"/>
      <c r="X2168"/>
      <c r="Y2168"/>
      <c r="Z2168"/>
      <c r="AA2168"/>
      <c r="AB2168"/>
      <c r="AC2168"/>
      <c r="AD2168"/>
      <c r="AE2168"/>
      <c r="AF2168"/>
      <c r="AG2168"/>
      <c r="AS2168"/>
      <c r="AT2168"/>
      <c r="BP2168"/>
    </row>
    <row r="2169" spans="1:68" s="7" customFormat="1">
      <c r="A2169"/>
      <c r="B2169"/>
      <c r="C2169"/>
      <c r="D2169"/>
      <c r="E2169"/>
      <c r="F2169"/>
      <c r="G2169"/>
      <c r="H2169"/>
      <c r="I2169"/>
      <c r="J2169"/>
      <c r="K2169"/>
      <c r="L2169"/>
      <c r="M2169"/>
      <c r="N2169"/>
      <c r="O2169"/>
      <c r="P2169"/>
      <c r="Q2169"/>
      <c r="R2169"/>
      <c r="S2169"/>
      <c r="T2169"/>
      <c r="U2169"/>
      <c r="V2169"/>
      <c r="W2169"/>
      <c r="X2169"/>
      <c r="Y2169"/>
      <c r="Z2169"/>
      <c r="AA2169"/>
      <c r="AB2169"/>
      <c r="AC2169"/>
      <c r="AD2169"/>
      <c r="AE2169"/>
      <c r="AF2169"/>
      <c r="AG2169"/>
      <c r="AS2169"/>
      <c r="AT2169"/>
      <c r="BP2169"/>
    </row>
    <row r="2170" spans="1:68" s="7" customFormat="1">
      <c r="A2170"/>
      <c r="B2170"/>
      <c r="C2170"/>
      <c r="D2170"/>
      <c r="E2170"/>
      <c r="F2170"/>
      <c r="G2170"/>
      <c r="H2170"/>
      <c r="I2170"/>
      <c r="J2170"/>
      <c r="K2170"/>
      <c r="L2170"/>
      <c r="M2170"/>
      <c r="N2170"/>
      <c r="O2170"/>
      <c r="P2170"/>
      <c r="Q2170"/>
      <c r="R2170"/>
      <c r="S2170"/>
      <c r="T2170"/>
      <c r="U2170"/>
      <c r="V2170"/>
      <c r="W2170"/>
      <c r="X2170"/>
      <c r="Y2170"/>
      <c r="Z2170"/>
      <c r="AA2170"/>
      <c r="AB2170"/>
      <c r="AC2170"/>
      <c r="AD2170"/>
      <c r="AE2170"/>
      <c r="AF2170"/>
      <c r="AG2170"/>
      <c r="AS2170"/>
      <c r="AT2170"/>
      <c r="BP2170"/>
    </row>
    <row r="2171" spans="1:68" s="7" customFormat="1">
      <c r="A2171"/>
      <c r="B2171"/>
      <c r="C2171"/>
      <c r="D2171"/>
      <c r="E2171"/>
      <c r="F2171"/>
      <c r="G2171"/>
      <c r="H2171"/>
      <c r="I2171"/>
      <c r="J2171"/>
      <c r="K2171"/>
      <c r="L2171"/>
      <c r="M2171"/>
      <c r="N2171"/>
      <c r="O2171"/>
      <c r="P2171"/>
      <c r="Q2171"/>
      <c r="R2171"/>
      <c r="S2171"/>
      <c r="T2171"/>
      <c r="U2171"/>
      <c r="V2171"/>
      <c r="W2171"/>
      <c r="X2171"/>
      <c r="Y2171"/>
      <c r="Z2171"/>
      <c r="AA2171"/>
      <c r="AB2171"/>
      <c r="AC2171"/>
      <c r="AD2171"/>
      <c r="AE2171"/>
      <c r="AF2171"/>
      <c r="AG2171"/>
      <c r="AS2171"/>
      <c r="AT2171"/>
      <c r="BP2171"/>
    </row>
    <row r="2172" spans="1:68" s="7" customFormat="1">
      <c r="A2172"/>
      <c r="B2172"/>
      <c r="C2172"/>
      <c r="D2172"/>
      <c r="E2172"/>
      <c r="F2172"/>
      <c r="G2172"/>
      <c r="H2172"/>
      <c r="I2172"/>
      <c r="J2172"/>
      <c r="K2172"/>
      <c r="L2172"/>
      <c r="M2172"/>
      <c r="N2172"/>
      <c r="O2172"/>
      <c r="P2172"/>
      <c r="Q2172"/>
      <c r="R2172"/>
      <c r="S2172"/>
      <c r="T2172"/>
      <c r="U2172"/>
      <c r="V2172"/>
      <c r="W2172"/>
      <c r="X2172"/>
      <c r="Y2172"/>
      <c r="Z2172"/>
      <c r="AA2172"/>
      <c r="AB2172"/>
      <c r="AC2172"/>
      <c r="AD2172"/>
      <c r="AE2172"/>
      <c r="AF2172"/>
      <c r="AG2172"/>
      <c r="AS2172"/>
      <c r="AT2172"/>
      <c r="BP2172"/>
    </row>
    <row r="2173" spans="1:68" s="7" customFormat="1">
      <c r="A2173"/>
      <c r="B2173"/>
      <c r="C2173"/>
      <c r="D2173"/>
      <c r="E2173"/>
      <c r="F2173"/>
      <c r="G2173"/>
      <c r="H2173"/>
      <c r="I2173"/>
      <c r="J2173"/>
      <c r="K2173"/>
      <c r="L2173"/>
      <c r="M2173"/>
      <c r="N2173"/>
      <c r="O2173"/>
      <c r="P2173"/>
      <c r="Q2173"/>
      <c r="R2173"/>
      <c r="S2173"/>
      <c r="T2173"/>
      <c r="U2173"/>
      <c r="V2173"/>
      <c r="W2173"/>
      <c r="X2173"/>
      <c r="Y2173"/>
      <c r="Z2173"/>
      <c r="AA2173"/>
      <c r="AB2173"/>
      <c r="AC2173"/>
      <c r="AD2173"/>
      <c r="AE2173"/>
      <c r="AF2173"/>
      <c r="AG2173"/>
      <c r="AS2173"/>
      <c r="AT2173"/>
      <c r="BP2173"/>
    </row>
    <row r="2174" spans="1:68" s="7" customFormat="1">
      <c r="A2174"/>
      <c r="B2174"/>
      <c r="C2174"/>
      <c r="D2174"/>
      <c r="E2174"/>
      <c r="F2174"/>
      <c r="G2174"/>
      <c r="H2174"/>
      <c r="I2174"/>
      <c r="J2174"/>
      <c r="K2174"/>
      <c r="L2174"/>
      <c r="M2174"/>
      <c r="N2174"/>
      <c r="O2174"/>
      <c r="P2174"/>
      <c r="Q2174"/>
      <c r="R2174"/>
      <c r="S2174"/>
      <c r="T2174"/>
      <c r="U2174"/>
      <c r="V2174"/>
      <c r="W2174"/>
      <c r="X2174"/>
      <c r="Y2174"/>
      <c r="Z2174"/>
      <c r="AA2174"/>
      <c r="AB2174"/>
      <c r="AC2174"/>
      <c r="AD2174"/>
      <c r="AE2174"/>
      <c r="AF2174"/>
      <c r="AG2174"/>
      <c r="AS2174"/>
      <c r="AT2174"/>
      <c r="BP2174"/>
    </row>
    <row r="2175" spans="1:68" s="7" customFormat="1">
      <c r="A2175"/>
      <c r="B2175"/>
      <c r="C2175"/>
      <c r="D2175"/>
      <c r="E2175"/>
      <c r="F2175"/>
      <c r="G2175"/>
      <c r="H2175"/>
      <c r="I2175"/>
      <c r="J2175"/>
      <c r="K2175"/>
      <c r="L2175"/>
      <c r="M2175"/>
      <c r="N2175"/>
      <c r="O2175"/>
      <c r="P2175"/>
      <c r="Q2175"/>
      <c r="R2175"/>
      <c r="S2175"/>
      <c r="T2175"/>
      <c r="U2175"/>
      <c r="V2175"/>
      <c r="W2175"/>
      <c r="X2175"/>
      <c r="Y2175"/>
      <c r="Z2175"/>
      <c r="AA2175"/>
      <c r="AB2175"/>
      <c r="AC2175"/>
      <c r="AD2175"/>
      <c r="AE2175"/>
      <c r="AF2175"/>
      <c r="AG2175"/>
      <c r="AS2175"/>
      <c r="AT2175"/>
      <c r="BP2175"/>
    </row>
    <row r="2176" spans="1:68" s="7" customFormat="1">
      <c r="A2176"/>
      <c r="B2176"/>
      <c r="C2176"/>
      <c r="D2176"/>
      <c r="E2176"/>
      <c r="F2176"/>
      <c r="G2176"/>
      <c r="H2176"/>
      <c r="I2176"/>
      <c r="J2176"/>
      <c r="K2176"/>
      <c r="L2176"/>
      <c r="M2176"/>
      <c r="N2176"/>
      <c r="O2176"/>
      <c r="P2176"/>
      <c r="Q2176"/>
      <c r="R2176"/>
      <c r="S2176"/>
      <c r="T2176"/>
      <c r="U2176"/>
      <c r="V2176"/>
      <c r="W2176"/>
      <c r="X2176"/>
      <c r="Y2176"/>
      <c r="Z2176"/>
      <c r="AA2176"/>
      <c r="AB2176"/>
      <c r="AC2176"/>
      <c r="AD2176"/>
      <c r="AE2176"/>
      <c r="AF2176"/>
      <c r="AG2176"/>
      <c r="AS2176"/>
      <c r="AT2176"/>
      <c r="BP2176"/>
    </row>
    <row r="2177" spans="1:68" s="7" customFormat="1">
      <c r="A2177"/>
      <c r="B2177"/>
      <c r="C2177"/>
      <c r="D2177"/>
      <c r="E2177"/>
      <c r="F2177"/>
      <c r="G2177"/>
      <c r="H2177"/>
      <c r="I2177"/>
      <c r="J2177"/>
      <c r="K2177"/>
      <c r="L2177"/>
      <c r="M2177"/>
      <c r="N2177"/>
      <c r="O2177"/>
      <c r="P2177"/>
      <c r="Q2177"/>
      <c r="R2177"/>
      <c r="S2177"/>
      <c r="T2177"/>
      <c r="U2177"/>
      <c r="V2177"/>
      <c r="W2177"/>
      <c r="X2177"/>
      <c r="Y2177"/>
      <c r="Z2177"/>
      <c r="AA2177"/>
      <c r="AB2177"/>
      <c r="AC2177"/>
      <c r="AD2177"/>
      <c r="AE2177"/>
      <c r="AF2177"/>
      <c r="AG2177"/>
      <c r="AS2177"/>
      <c r="AT2177"/>
      <c r="BP2177"/>
    </row>
    <row r="2178" spans="1:68" s="7" customFormat="1">
      <c r="A2178"/>
      <c r="B2178"/>
      <c r="C2178"/>
      <c r="D2178"/>
      <c r="E2178"/>
      <c r="F2178"/>
      <c r="G2178"/>
      <c r="H2178"/>
      <c r="I2178"/>
      <c r="J2178"/>
      <c r="K2178"/>
      <c r="L2178"/>
      <c r="M2178"/>
      <c r="N2178"/>
      <c r="O2178"/>
      <c r="P2178"/>
      <c r="Q2178"/>
      <c r="R2178"/>
      <c r="S2178"/>
      <c r="T2178"/>
      <c r="U2178"/>
      <c r="V2178"/>
      <c r="W2178"/>
      <c r="X2178"/>
      <c r="Y2178"/>
      <c r="Z2178"/>
      <c r="AA2178"/>
      <c r="AB2178"/>
      <c r="AC2178"/>
      <c r="AD2178"/>
      <c r="AE2178"/>
      <c r="AF2178"/>
      <c r="AG2178"/>
      <c r="AS2178"/>
      <c r="AT2178"/>
      <c r="BP2178"/>
    </row>
    <row r="2179" spans="1:68" s="7" customFormat="1">
      <c r="A2179"/>
      <c r="B2179"/>
      <c r="C2179"/>
      <c r="D2179"/>
      <c r="E2179"/>
      <c r="F2179"/>
      <c r="G2179"/>
      <c r="H2179"/>
      <c r="I2179"/>
      <c r="J2179"/>
      <c r="K2179"/>
      <c r="L2179"/>
      <c r="M2179"/>
      <c r="N2179"/>
      <c r="O2179"/>
      <c r="P2179"/>
      <c r="Q2179"/>
      <c r="R2179"/>
      <c r="S2179"/>
      <c r="T2179"/>
      <c r="U2179"/>
      <c r="V2179"/>
      <c r="W2179"/>
      <c r="X2179"/>
      <c r="Y2179"/>
      <c r="Z2179"/>
      <c r="AA2179"/>
      <c r="AB2179"/>
      <c r="AC2179"/>
      <c r="AD2179"/>
      <c r="AE2179"/>
      <c r="AF2179"/>
      <c r="AG2179"/>
      <c r="AS2179"/>
      <c r="AT2179"/>
      <c r="BP2179"/>
    </row>
    <row r="2180" spans="1:68" s="7" customFormat="1">
      <c r="A2180"/>
      <c r="B2180"/>
      <c r="C2180"/>
      <c r="D2180"/>
      <c r="E2180"/>
      <c r="F2180"/>
      <c r="G2180"/>
      <c r="H2180"/>
      <c r="I2180"/>
      <c r="J2180"/>
      <c r="K2180"/>
      <c r="L2180"/>
      <c r="M2180"/>
      <c r="N2180"/>
      <c r="O2180"/>
      <c r="P2180"/>
      <c r="Q2180"/>
      <c r="R2180"/>
      <c r="S2180"/>
      <c r="T2180"/>
      <c r="U2180"/>
      <c r="V2180"/>
      <c r="W2180"/>
      <c r="X2180"/>
      <c r="Y2180"/>
      <c r="Z2180"/>
      <c r="AA2180"/>
      <c r="AB2180"/>
      <c r="AC2180"/>
      <c r="AD2180"/>
      <c r="AE2180"/>
      <c r="AF2180"/>
      <c r="AG2180"/>
      <c r="AS2180"/>
      <c r="AT2180"/>
      <c r="BP2180"/>
    </row>
    <row r="2181" spans="1:68" s="7" customFormat="1">
      <c r="A2181"/>
      <c r="B2181"/>
      <c r="C2181"/>
      <c r="D2181"/>
      <c r="E2181"/>
      <c r="F2181"/>
      <c r="G2181"/>
      <c r="H2181"/>
      <c r="I2181"/>
      <c r="J2181"/>
      <c r="K2181"/>
      <c r="L2181"/>
      <c r="M2181"/>
      <c r="N2181"/>
      <c r="O2181"/>
      <c r="P2181"/>
      <c r="Q2181"/>
      <c r="R2181"/>
      <c r="S2181"/>
      <c r="T2181"/>
      <c r="U2181"/>
      <c r="V2181"/>
      <c r="W2181"/>
      <c r="X2181"/>
      <c r="Y2181"/>
      <c r="Z2181"/>
      <c r="AA2181"/>
      <c r="AB2181"/>
      <c r="AC2181"/>
      <c r="AD2181"/>
      <c r="AE2181"/>
      <c r="AF2181"/>
      <c r="AG2181"/>
      <c r="AS2181"/>
      <c r="AT2181"/>
      <c r="BP2181"/>
    </row>
    <row r="2182" spans="1:68" s="7" customFormat="1">
      <c r="A2182"/>
      <c r="B2182"/>
      <c r="C2182"/>
      <c r="D2182"/>
      <c r="E2182"/>
      <c r="F2182"/>
      <c r="G2182"/>
      <c r="H2182"/>
      <c r="I2182"/>
      <c r="J2182"/>
      <c r="K2182"/>
      <c r="L2182"/>
      <c r="M2182"/>
      <c r="N2182"/>
      <c r="O2182"/>
      <c r="P2182"/>
      <c r="Q2182"/>
      <c r="R2182"/>
      <c r="S2182"/>
      <c r="T2182"/>
      <c r="U2182"/>
      <c r="V2182"/>
      <c r="W2182"/>
      <c r="X2182"/>
      <c r="Y2182"/>
      <c r="Z2182"/>
      <c r="AA2182"/>
      <c r="AB2182"/>
      <c r="AC2182"/>
      <c r="AD2182"/>
      <c r="AE2182"/>
      <c r="AF2182"/>
      <c r="AG2182"/>
      <c r="AS2182"/>
      <c r="AT2182"/>
      <c r="BP2182"/>
    </row>
    <row r="2183" spans="1:68" s="7" customFormat="1">
      <c r="A2183"/>
      <c r="B2183"/>
      <c r="C2183"/>
      <c r="D2183"/>
      <c r="E2183"/>
      <c r="F2183"/>
      <c r="G2183"/>
      <c r="H2183"/>
      <c r="I2183"/>
      <c r="J2183"/>
      <c r="K2183"/>
      <c r="L2183"/>
      <c r="M2183"/>
      <c r="N2183"/>
      <c r="O2183"/>
      <c r="P2183"/>
      <c r="Q2183"/>
      <c r="R2183"/>
      <c r="S2183"/>
      <c r="T2183"/>
      <c r="U2183"/>
      <c r="V2183"/>
      <c r="W2183"/>
      <c r="X2183"/>
      <c r="Y2183"/>
      <c r="Z2183"/>
      <c r="AA2183"/>
      <c r="AB2183"/>
      <c r="AC2183"/>
      <c r="AD2183"/>
      <c r="AE2183"/>
      <c r="AF2183"/>
      <c r="AG2183"/>
      <c r="AS2183"/>
      <c r="AT2183"/>
      <c r="BP2183"/>
    </row>
    <row r="2184" spans="1:68" s="7" customFormat="1">
      <c r="A2184"/>
      <c r="B2184"/>
      <c r="C2184"/>
      <c r="D2184"/>
      <c r="E2184"/>
      <c r="F2184"/>
      <c r="G2184"/>
      <c r="H2184"/>
      <c r="I2184"/>
      <c r="J2184"/>
      <c r="K2184"/>
      <c r="L2184"/>
      <c r="M2184"/>
      <c r="N2184"/>
      <c r="O2184"/>
      <c r="P2184"/>
      <c r="Q2184"/>
      <c r="R2184"/>
      <c r="S2184"/>
      <c r="T2184"/>
      <c r="U2184"/>
      <c r="V2184"/>
      <c r="W2184"/>
      <c r="X2184"/>
      <c r="Y2184"/>
      <c r="Z2184"/>
      <c r="AA2184"/>
      <c r="AB2184"/>
      <c r="AC2184"/>
      <c r="AD2184"/>
      <c r="AE2184"/>
      <c r="AF2184"/>
      <c r="AG2184"/>
      <c r="AS2184"/>
      <c r="AT2184"/>
      <c r="BP2184"/>
    </row>
    <row r="2185" spans="1:68" s="7" customFormat="1">
      <c r="A2185"/>
      <c r="B2185"/>
      <c r="C2185"/>
      <c r="D2185"/>
      <c r="E2185"/>
      <c r="F2185"/>
      <c r="G2185"/>
      <c r="H2185"/>
      <c r="I2185"/>
      <c r="J2185"/>
      <c r="K2185"/>
      <c r="L2185"/>
      <c r="M2185"/>
      <c r="N2185"/>
      <c r="O2185"/>
      <c r="P2185"/>
      <c r="Q2185"/>
      <c r="R2185"/>
      <c r="S2185"/>
      <c r="T2185"/>
      <c r="U2185"/>
      <c r="V2185"/>
      <c r="W2185"/>
      <c r="X2185"/>
      <c r="Y2185"/>
      <c r="Z2185"/>
      <c r="AA2185"/>
      <c r="AB2185"/>
      <c r="AC2185"/>
      <c r="AD2185"/>
      <c r="AE2185"/>
      <c r="AF2185"/>
      <c r="AG2185"/>
      <c r="AS2185"/>
      <c r="AT2185"/>
      <c r="BP2185"/>
    </row>
    <row r="2186" spans="1:68" s="7" customFormat="1">
      <c r="A2186"/>
      <c r="B2186"/>
      <c r="C2186"/>
      <c r="D2186"/>
      <c r="E2186"/>
      <c r="F2186"/>
      <c r="G2186"/>
      <c r="H2186"/>
      <c r="I2186"/>
      <c r="J2186"/>
      <c r="K2186"/>
      <c r="L2186"/>
      <c r="M2186"/>
      <c r="N2186"/>
      <c r="O2186"/>
      <c r="P2186"/>
      <c r="Q2186"/>
      <c r="R2186"/>
      <c r="S2186"/>
      <c r="T2186"/>
      <c r="U2186"/>
      <c r="V2186"/>
      <c r="W2186"/>
      <c r="X2186"/>
      <c r="Y2186"/>
      <c r="Z2186"/>
      <c r="AA2186"/>
      <c r="AB2186"/>
      <c r="AC2186"/>
      <c r="AD2186"/>
      <c r="AE2186"/>
      <c r="AF2186"/>
      <c r="AG2186"/>
      <c r="AS2186"/>
      <c r="AT2186"/>
      <c r="BP2186"/>
    </row>
    <row r="2187" spans="1:68" s="7" customFormat="1">
      <c r="A2187"/>
      <c r="B2187"/>
      <c r="C2187"/>
      <c r="D2187"/>
      <c r="E2187"/>
      <c r="F2187"/>
      <c r="G2187"/>
      <c r="H2187"/>
      <c r="I2187"/>
      <c r="J2187"/>
      <c r="K2187"/>
      <c r="L2187"/>
      <c r="M2187"/>
      <c r="N2187"/>
      <c r="O2187"/>
      <c r="P2187"/>
      <c r="Q2187"/>
      <c r="R2187"/>
      <c r="S2187"/>
      <c r="T2187"/>
      <c r="U2187"/>
      <c r="V2187"/>
      <c r="W2187"/>
      <c r="X2187"/>
      <c r="Y2187"/>
      <c r="Z2187"/>
      <c r="AA2187"/>
      <c r="AB2187"/>
      <c r="AC2187"/>
      <c r="AD2187"/>
      <c r="AE2187"/>
      <c r="AF2187"/>
      <c r="AG2187"/>
      <c r="AS2187"/>
      <c r="AT2187"/>
      <c r="BP2187"/>
    </row>
    <row r="2188" spans="1:68" s="7" customFormat="1">
      <c r="A2188"/>
      <c r="B2188"/>
      <c r="C2188"/>
      <c r="D2188"/>
      <c r="E2188"/>
      <c r="F2188"/>
      <c r="G2188"/>
      <c r="H2188"/>
      <c r="I2188"/>
      <c r="J2188"/>
      <c r="K2188"/>
      <c r="L2188"/>
      <c r="M2188"/>
      <c r="N2188"/>
      <c r="O2188"/>
      <c r="P2188"/>
      <c r="Q2188"/>
      <c r="R2188"/>
      <c r="S2188"/>
      <c r="T2188"/>
      <c r="U2188"/>
      <c r="V2188"/>
      <c r="W2188"/>
      <c r="X2188"/>
      <c r="Y2188"/>
      <c r="Z2188"/>
      <c r="AA2188"/>
      <c r="AB2188"/>
      <c r="AC2188"/>
      <c r="AD2188"/>
      <c r="AE2188"/>
      <c r="AF2188"/>
      <c r="AG2188"/>
      <c r="AS2188"/>
      <c r="AT2188"/>
      <c r="BP2188"/>
    </row>
    <row r="2189" spans="1:68" s="7" customFormat="1">
      <c r="A2189"/>
      <c r="B2189"/>
      <c r="C2189"/>
      <c r="D2189"/>
      <c r="E2189"/>
      <c r="F2189"/>
      <c r="G2189"/>
      <c r="H2189"/>
      <c r="I2189"/>
      <c r="J2189"/>
      <c r="K2189"/>
      <c r="L2189"/>
      <c r="M2189"/>
      <c r="N2189"/>
      <c r="O2189"/>
      <c r="P2189"/>
      <c r="Q2189"/>
      <c r="R2189"/>
      <c r="S2189"/>
      <c r="T2189"/>
      <c r="U2189"/>
      <c r="V2189"/>
      <c r="W2189"/>
      <c r="X2189"/>
      <c r="Y2189"/>
      <c r="Z2189"/>
      <c r="AA2189"/>
      <c r="AB2189"/>
      <c r="AC2189"/>
      <c r="AD2189"/>
      <c r="AE2189"/>
      <c r="AF2189"/>
      <c r="AG2189"/>
      <c r="AS2189"/>
      <c r="AT2189"/>
      <c r="BP2189"/>
    </row>
    <row r="2190" spans="1:68" s="7" customFormat="1">
      <c r="A2190"/>
      <c r="B2190"/>
      <c r="C2190"/>
      <c r="D2190"/>
      <c r="E2190"/>
      <c r="F2190"/>
      <c r="G2190"/>
      <c r="H2190"/>
      <c r="I2190"/>
      <c r="J2190"/>
      <c r="K2190"/>
      <c r="L2190"/>
      <c r="M2190"/>
      <c r="N2190"/>
      <c r="O2190"/>
      <c r="P2190"/>
      <c r="Q2190"/>
      <c r="R2190"/>
      <c r="S2190"/>
      <c r="T2190"/>
      <c r="U2190"/>
      <c r="V2190"/>
      <c r="W2190"/>
      <c r="X2190"/>
      <c r="Y2190"/>
      <c r="Z2190"/>
      <c r="AA2190"/>
      <c r="AB2190"/>
      <c r="AC2190"/>
      <c r="AD2190"/>
      <c r="AE2190"/>
      <c r="AF2190"/>
      <c r="AG2190"/>
      <c r="AS2190"/>
      <c r="AT2190"/>
      <c r="BP2190"/>
    </row>
    <row r="2191" spans="1:68" s="7" customFormat="1">
      <c r="A2191"/>
      <c r="B2191"/>
      <c r="C2191"/>
      <c r="D2191"/>
      <c r="E2191"/>
      <c r="F2191"/>
      <c r="G2191"/>
      <c r="H2191"/>
      <c r="I2191"/>
      <c r="J2191"/>
      <c r="K2191"/>
      <c r="L2191"/>
      <c r="M2191"/>
      <c r="N2191"/>
      <c r="O2191"/>
      <c r="P2191"/>
      <c r="Q2191"/>
      <c r="R2191"/>
      <c r="S2191"/>
      <c r="T2191"/>
      <c r="U2191"/>
      <c r="V2191"/>
      <c r="W2191"/>
      <c r="X2191"/>
      <c r="Y2191"/>
      <c r="Z2191"/>
      <c r="AA2191"/>
      <c r="AB2191"/>
      <c r="AC2191"/>
      <c r="AD2191"/>
      <c r="AE2191"/>
      <c r="AF2191"/>
      <c r="AG2191"/>
      <c r="AS2191"/>
      <c r="AT2191"/>
      <c r="BP2191"/>
    </row>
    <row r="2192" spans="1:68" s="7" customFormat="1">
      <c r="A2192"/>
      <c r="B2192"/>
      <c r="C2192"/>
      <c r="D2192"/>
      <c r="E2192"/>
      <c r="F2192"/>
      <c r="G2192"/>
      <c r="H2192"/>
      <c r="I2192"/>
      <c r="J2192"/>
      <c r="K2192"/>
      <c r="L2192"/>
      <c r="M2192"/>
      <c r="N2192"/>
      <c r="O2192"/>
      <c r="P2192"/>
      <c r="Q2192"/>
      <c r="R2192"/>
      <c r="S2192"/>
      <c r="T2192"/>
      <c r="U2192"/>
      <c r="V2192"/>
      <c r="W2192"/>
      <c r="X2192"/>
      <c r="Y2192"/>
      <c r="Z2192"/>
      <c r="AA2192"/>
      <c r="AB2192"/>
      <c r="AC2192"/>
      <c r="AD2192"/>
      <c r="AE2192"/>
      <c r="AF2192"/>
      <c r="AG2192"/>
      <c r="AS2192"/>
      <c r="AT2192"/>
      <c r="BP2192"/>
    </row>
    <row r="2193" spans="1:68" s="7" customFormat="1">
      <c r="A2193"/>
      <c r="B2193"/>
      <c r="C2193"/>
      <c r="D2193"/>
      <c r="E2193"/>
      <c r="F2193"/>
      <c r="G2193"/>
      <c r="H2193"/>
      <c r="I2193"/>
      <c r="J2193"/>
      <c r="K2193"/>
      <c r="L2193"/>
      <c r="M2193"/>
      <c r="N2193"/>
      <c r="O2193"/>
      <c r="P2193"/>
      <c r="Q2193"/>
      <c r="R2193"/>
      <c r="S2193"/>
      <c r="T2193"/>
      <c r="U2193"/>
      <c r="V2193"/>
      <c r="W2193"/>
      <c r="X2193"/>
      <c r="Y2193"/>
      <c r="Z2193"/>
      <c r="AA2193"/>
      <c r="AB2193"/>
      <c r="AC2193"/>
      <c r="AD2193"/>
      <c r="AE2193"/>
      <c r="AF2193"/>
      <c r="AG2193"/>
      <c r="AS2193"/>
      <c r="AT2193"/>
      <c r="BP2193"/>
    </row>
    <row r="2194" spans="1:68" s="7" customFormat="1">
      <c r="A2194"/>
      <c r="B2194"/>
      <c r="C2194"/>
      <c r="D2194"/>
      <c r="E2194"/>
      <c r="F2194"/>
      <c r="G2194"/>
      <c r="H2194"/>
      <c r="I2194"/>
      <c r="J2194"/>
      <c r="K2194"/>
      <c r="L2194"/>
      <c r="M2194"/>
      <c r="N2194"/>
      <c r="O2194"/>
      <c r="P2194"/>
      <c r="Q2194"/>
      <c r="R2194"/>
      <c r="S2194"/>
      <c r="T2194"/>
      <c r="U2194"/>
      <c r="V2194"/>
      <c r="W2194"/>
      <c r="X2194"/>
      <c r="Y2194"/>
      <c r="Z2194"/>
      <c r="AA2194"/>
      <c r="AB2194"/>
      <c r="AC2194"/>
      <c r="AD2194"/>
      <c r="AE2194"/>
      <c r="AF2194"/>
      <c r="AG2194"/>
      <c r="AS2194"/>
      <c r="AT2194"/>
      <c r="BP2194"/>
    </row>
    <row r="2195" spans="1:68" s="7" customFormat="1">
      <c r="A2195"/>
      <c r="B2195"/>
      <c r="C2195"/>
      <c r="D2195"/>
      <c r="E2195"/>
      <c r="F2195"/>
      <c r="G2195"/>
      <c r="H2195"/>
      <c r="I2195"/>
      <c r="J2195"/>
      <c r="K2195"/>
      <c r="L2195"/>
      <c r="M2195"/>
      <c r="N2195"/>
      <c r="O2195"/>
      <c r="P2195"/>
      <c r="Q2195"/>
      <c r="R2195"/>
      <c r="S2195"/>
      <c r="T2195"/>
      <c r="U2195"/>
      <c r="V2195"/>
      <c r="W2195"/>
      <c r="X2195"/>
      <c r="Y2195"/>
      <c r="Z2195"/>
      <c r="AA2195"/>
      <c r="AB2195"/>
      <c r="AC2195"/>
      <c r="AD2195"/>
      <c r="AE2195"/>
      <c r="AF2195"/>
      <c r="AG2195"/>
      <c r="AS2195"/>
      <c r="AT2195"/>
      <c r="BP2195"/>
    </row>
    <row r="2196" spans="1:68" s="7" customFormat="1">
      <c r="A2196"/>
      <c r="B2196"/>
      <c r="C2196"/>
      <c r="D2196"/>
      <c r="E2196"/>
      <c r="F2196"/>
      <c r="G2196"/>
      <c r="H2196"/>
      <c r="I2196"/>
      <c r="J2196"/>
      <c r="K2196"/>
      <c r="L2196"/>
      <c r="M2196"/>
      <c r="N2196"/>
      <c r="O2196"/>
      <c r="P2196"/>
      <c r="Q2196"/>
      <c r="R2196"/>
      <c r="S2196"/>
      <c r="T2196"/>
      <c r="U2196"/>
      <c r="V2196"/>
      <c r="W2196"/>
      <c r="X2196"/>
      <c r="Y2196"/>
      <c r="Z2196"/>
      <c r="AA2196"/>
      <c r="AB2196"/>
      <c r="AC2196"/>
      <c r="AD2196"/>
      <c r="AE2196"/>
      <c r="AF2196"/>
      <c r="AG2196"/>
      <c r="AS2196"/>
      <c r="AT2196"/>
      <c r="BP2196"/>
    </row>
    <row r="2197" spans="1:68" s="7" customFormat="1">
      <c r="A2197"/>
      <c r="B2197"/>
      <c r="C2197"/>
      <c r="D2197"/>
      <c r="E2197"/>
      <c r="F2197"/>
      <c r="G2197"/>
      <c r="H2197"/>
      <c r="I2197"/>
      <c r="J2197"/>
      <c r="K2197"/>
      <c r="L2197"/>
      <c r="M2197"/>
      <c r="N2197"/>
      <c r="O2197"/>
      <c r="P2197"/>
      <c r="Q2197"/>
      <c r="R2197"/>
      <c r="S2197"/>
      <c r="T2197"/>
      <c r="U2197"/>
      <c r="V2197"/>
      <c r="W2197"/>
      <c r="X2197"/>
      <c r="Y2197"/>
      <c r="Z2197"/>
      <c r="AA2197"/>
      <c r="AB2197"/>
      <c r="AC2197"/>
      <c r="AD2197"/>
      <c r="AE2197"/>
      <c r="AF2197"/>
      <c r="AG2197"/>
      <c r="AS2197"/>
      <c r="AT2197"/>
      <c r="BP2197"/>
    </row>
    <row r="2198" spans="1:68" s="7" customFormat="1">
      <c r="A2198"/>
      <c r="B2198"/>
      <c r="C2198"/>
      <c r="D2198"/>
      <c r="E2198"/>
      <c r="F2198"/>
      <c r="G2198"/>
      <c r="H2198"/>
      <c r="I2198"/>
      <c r="J2198"/>
      <c r="K2198"/>
      <c r="L2198"/>
      <c r="M2198"/>
      <c r="N2198"/>
      <c r="O2198"/>
      <c r="P2198"/>
      <c r="Q2198"/>
      <c r="R2198"/>
      <c r="S2198"/>
      <c r="T2198"/>
      <c r="U2198"/>
      <c r="V2198"/>
      <c r="W2198"/>
      <c r="X2198"/>
      <c r="Y2198"/>
      <c r="Z2198"/>
      <c r="AA2198"/>
      <c r="AB2198"/>
      <c r="AC2198"/>
      <c r="AD2198"/>
      <c r="AE2198"/>
      <c r="AF2198"/>
      <c r="AG2198"/>
      <c r="AS2198"/>
      <c r="AT2198"/>
      <c r="BP2198"/>
    </row>
    <row r="2199" spans="1:68" s="7" customFormat="1">
      <c r="A2199"/>
      <c r="B2199"/>
      <c r="C2199"/>
      <c r="D2199"/>
      <c r="E2199"/>
      <c r="F2199"/>
      <c r="G2199"/>
      <c r="H2199"/>
      <c r="I2199"/>
      <c r="J2199"/>
      <c r="K2199"/>
      <c r="L2199"/>
      <c r="M2199"/>
      <c r="N2199"/>
      <c r="O2199"/>
      <c r="P2199"/>
      <c r="Q2199"/>
      <c r="R2199"/>
      <c r="S2199"/>
      <c r="T2199"/>
      <c r="U2199"/>
      <c r="V2199"/>
      <c r="W2199"/>
      <c r="X2199"/>
      <c r="Y2199"/>
      <c r="Z2199"/>
      <c r="AA2199"/>
      <c r="AB2199"/>
      <c r="AC2199"/>
      <c r="AD2199"/>
      <c r="AE2199"/>
      <c r="AF2199"/>
      <c r="AG2199"/>
      <c r="AS2199"/>
      <c r="AT2199"/>
      <c r="BP2199"/>
    </row>
    <row r="2200" spans="1:68" s="7" customFormat="1">
      <c r="A2200"/>
      <c r="B2200"/>
      <c r="C2200"/>
      <c r="D2200"/>
      <c r="E2200"/>
      <c r="F2200"/>
      <c r="G2200"/>
      <c r="H2200"/>
      <c r="I2200"/>
      <c r="J2200"/>
      <c r="K2200"/>
      <c r="L2200"/>
      <c r="M2200"/>
      <c r="N2200"/>
      <c r="O2200"/>
      <c r="P2200"/>
      <c r="Q2200"/>
      <c r="R2200"/>
      <c r="S2200"/>
      <c r="T2200"/>
      <c r="U2200"/>
      <c r="V2200"/>
      <c r="W2200"/>
      <c r="X2200"/>
      <c r="Y2200"/>
      <c r="Z2200"/>
      <c r="AA2200"/>
      <c r="AB2200"/>
      <c r="AC2200"/>
      <c r="AD2200"/>
      <c r="AE2200"/>
      <c r="AF2200"/>
      <c r="AG2200"/>
      <c r="AS2200"/>
      <c r="AT2200"/>
      <c r="BP2200"/>
    </row>
    <row r="2201" spans="1:68" s="7" customFormat="1">
      <c r="A2201"/>
      <c r="B2201"/>
      <c r="C2201"/>
      <c r="D2201"/>
      <c r="E2201"/>
      <c r="F2201"/>
      <c r="G2201"/>
      <c r="H2201"/>
      <c r="I2201"/>
      <c r="J2201"/>
      <c r="K2201"/>
      <c r="L2201"/>
      <c r="M2201"/>
      <c r="N2201"/>
      <c r="O2201"/>
      <c r="P2201"/>
      <c r="Q2201"/>
      <c r="R2201"/>
      <c r="S2201"/>
      <c r="T2201"/>
      <c r="U2201"/>
      <c r="V2201"/>
      <c r="W2201"/>
      <c r="X2201"/>
      <c r="Y2201"/>
      <c r="Z2201"/>
      <c r="AA2201"/>
      <c r="AB2201"/>
      <c r="AC2201"/>
      <c r="AD2201"/>
      <c r="AE2201"/>
      <c r="AF2201"/>
      <c r="AG2201"/>
      <c r="AS2201"/>
      <c r="AT2201"/>
      <c r="BP2201"/>
    </row>
    <row r="2202" spans="1:68" s="7" customFormat="1">
      <c r="A2202"/>
      <c r="B2202"/>
      <c r="C2202"/>
      <c r="D2202"/>
      <c r="E2202"/>
      <c r="F2202"/>
      <c r="G2202"/>
      <c r="H2202"/>
      <c r="I2202"/>
      <c r="J2202"/>
      <c r="K2202"/>
      <c r="L2202"/>
      <c r="M2202"/>
      <c r="N2202"/>
      <c r="O2202"/>
      <c r="P2202"/>
      <c r="Q2202"/>
      <c r="R2202"/>
      <c r="S2202"/>
      <c r="T2202"/>
      <c r="U2202"/>
      <c r="V2202"/>
      <c r="W2202"/>
      <c r="X2202"/>
      <c r="Y2202"/>
      <c r="Z2202"/>
      <c r="AA2202"/>
      <c r="AB2202"/>
      <c r="AC2202"/>
      <c r="AD2202"/>
      <c r="AE2202"/>
      <c r="AF2202"/>
      <c r="AG2202"/>
      <c r="AS2202"/>
      <c r="AT2202"/>
      <c r="BP2202"/>
    </row>
    <row r="2203" spans="1:68" s="7" customFormat="1">
      <c r="A2203"/>
      <c r="B2203"/>
      <c r="C2203"/>
      <c r="D2203"/>
      <c r="E2203"/>
      <c r="F2203"/>
      <c r="G2203"/>
      <c r="H2203"/>
      <c r="I2203"/>
      <c r="J2203"/>
      <c r="K2203"/>
      <c r="L2203"/>
      <c r="M2203"/>
      <c r="N2203"/>
      <c r="O2203"/>
      <c r="P2203"/>
      <c r="Q2203"/>
      <c r="R2203"/>
      <c r="S2203"/>
      <c r="T2203"/>
      <c r="U2203"/>
      <c r="V2203"/>
      <c r="W2203"/>
      <c r="X2203"/>
      <c r="Y2203"/>
      <c r="Z2203"/>
      <c r="AA2203"/>
      <c r="AB2203"/>
      <c r="AC2203"/>
      <c r="AD2203"/>
      <c r="AE2203"/>
      <c r="AF2203"/>
      <c r="AG2203"/>
      <c r="AS2203"/>
      <c r="AT2203"/>
      <c r="BP2203"/>
    </row>
    <row r="2204" spans="1:68" s="7" customFormat="1">
      <c r="A2204"/>
      <c r="B2204"/>
      <c r="C2204"/>
      <c r="D2204"/>
      <c r="E2204"/>
      <c r="F2204"/>
      <c r="G2204"/>
      <c r="H2204"/>
      <c r="I2204"/>
      <c r="J2204"/>
      <c r="K2204"/>
      <c r="L2204"/>
      <c r="M2204"/>
      <c r="N2204"/>
      <c r="O2204"/>
      <c r="P2204"/>
      <c r="Q2204"/>
      <c r="R2204"/>
      <c r="S2204"/>
      <c r="T2204"/>
      <c r="U2204"/>
      <c r="V2204"/>
      <c r="W2204"/>
      <c r="X2204"/>
      <c r="Y2204"/>
      <c r="Z2204"/>
      <c r="AA2204"/>
      <c r="AB2204"/>
      <c r="AC2204"/>
      <c r="AD2204"/>
      <c r="AE2204"/>
      <c r="AF2204"/>
      <c r="AG2204"/>
      <c r="AS2204"/>
      <c r="AT2204"/>
      <c r="BP2204"/>
    </row>
    <row r="2205" spans="1:68" s="7" customFormat="1">
      <c r="A2205"/>
      <c r="B2205"/>
      <c r="C2205"/>
      <c r="D2205"/>
      <c r="E2205"/>
      <c r="F2205"/>
      <c r="G2205"/>
      <c r="H2205"/>
      <c r="I2205"/>
      <c r="J2205"/>
      <c r="K2205"/>
      <c r="L2205"/>
      <c r="M2205"/>
      <c r="N2205"/>
      <c r="O2205"/>
      <c r="P2205"/>
      <c r="Q2205"/>
      <c r="R2205"/>
      <c r="S2205"/>
      <c r="T2205"/>
      <c r="U2205"/>
      <c r="V2205"/>
      <c r="W2205"/>
      <c r="X2205"/>
      <c r="Y2205"/>
      <c r="Z2205"/>
      <c r="AA2205"/>
      <c r="AB2205"/>
      <c r="AC2205"/>
      <c r="AD2205"/>
      <c r="AE2205"/>
      <c r="AF2205"/>
      <c r="AG2205"/>
      <c r="AS2205"/>
      <c r="AT2205"/>
      <c r="BP2205"/>
    </row>
    <row r="2206" spans="1:68" s="7" customFormat="1">
      <c r="A2206"/>
      <c r="B2206"/>
      <c r="C2206"/>
      <c r="D2206"/>
      <c r="E2206"/>
      <c r="F2206"/>
      <c r="G2206"/>
      <c r="H2206"/>
      <c r="I2206"/>
      <c r="J2206"/>
      <c r="K2206"/>
      <c r="L2206"/>
      <c r="M2206"/>
      <c r="N2206"/>
      <c r="O2206"/>
      <c r="P2206"/>
      <c r="Q2206"/>
      <c r="R2206"/>
      <c r="S2206"/>
      <c r="T2206"/>
      <c r="U2206"/>
      <c r="V2206"/>
      <c r="W2206"/>
      <c r="X2206"/>
      <c r="Y2206"/>
      <c r="Z2206"/>
      <c r="AA2206"/>
      <c r="AB2206"/>
      <c r="AC2206"/>
      <c r="AD2206"/>
      <c r="AE2206"/>
      <c r="AF2206"/>
      <c r="AG2206"/>
      <c r="AS2206"/>
      <c r="AT2206"/>
      <c r="BP2206"/>
    </row>
    <row r="2207" spans="1:68" s="7" customFormat="1">
      <c r="A2207"/>
      <c r="B2207"/>
      <c r="C2207"/>
      <c r="D2207"/>
      <c r="E2207"/>
      <c r="F2207"/>
      <c r="G2207"/>
      <c r="H2207"/>
      <c r="I2207"/>
      <c r="J2207"/>
      <c r="K2207"/>
      <c r="L2207"/>
      <c r="M2207"/>
      <c r="N2207"/>
      <c r="O2207"/>
      <c r="P2207"/>
      <c r="Q2207"/>
      <c r="R2207"/>
      <c r="S2207"/>
      <c r="T2207"/>
      <c r="U2207"/>
      <c r="V2207"/>
      <c r="W2207"/>
      <c r="X2207"/>
      <c r="Y2207"/>
      <c r="Z2207"/>
      <c r="AA2207"/>
      <c r="AB2207"/>
      <c r="AC2207"/>
      <c r="AD2207"/>
      <c r="AE2207"/>
      <c r="AF2207"/>
      <c r="AG2207"/>
      <c r="AS2207"/>
      <c r="AT2207"/>
      <c r="BP2207"/>
    </row>
    <row r="2208" spans="1:68" s="7" customFormat="1">
      <c r="A2208"/>
      <c r="B2208"/>
      <c r="C2208"/>
      <c r="D2208"/>
      <c r="E2208"/>
      <c r="F2208"/>
      <c r="G2208"/>
      <c r="H2208"/>
      <c r="I2208"/>
      <c r="J2208"/>
      <c r="K2208"/>
      <c r="L2208"/>
      <c r="M2208"/>
      <c r="N2208"/>
      <c r="O2208"/>
      <c r="P2208"/>
      <c r="Q2208"/>
      <c r="R2208"/>
      <c r="S2208"/>
      <c r="T2208"/>
      <c r="U2208"/>
      <c r="V2208"/>
      <c r="W2208"/>
      <c r="X2208"/>
      <c r="Y2208"/>
      <c r="Z2208"/>
      <c r="AA2208"/>
      <c r="AB2208"/>
      <c r="AC2208"/>
      <c r="AD2208"/>
      <c r="AE2208"/>
      <c r="AF2208"/>
      <c r="AG2208"/>
      <c r="AS2208"/>
      <c r="AT2208"/>
      <c r="BP2208"/>
    </row>
    <row r="2209" spans="1:68" s="7" customFormat="1">
      <c r="A2209"/>
      <c r="B2209"/>
      <c r="C2209"/>
      <c r="D2209"/>
      <c r="E2209"/>
      <c r="F2209"/>
      <c r="G2209"/>
      <c r="H2209"/>
      <c r="I2209"/>
      <c r="J2209"/>
      <c r="K2209"/>
      <c r="L2209"/>
      <c r="M2209"/>
      <c r="N2209"/>
      <c r="O2209"/>
      <c r="P2209"/>
      <c r="Q2209"/>
      <c r="R2209"/>
      <c r="S2209"/>
      <c r="T2209"/>
      <c r="U2209"/>
      <c r="V2209"/>
      <c r="W2209"/>
      <c r="X2209"/>
      <c r="Y2209"/>
      <c r="Z2209"/>
      <c r="AA2209"/>
      <c r="AB2209"/>
      <c r="AC2209"/>
      <c r="AD2209"/>
      <c r="AE2209"/>
      <c r="AF2209"/>
      <c r="AG2209"/>
      <c r="AS2209"/>
      <c r="AT2209"/>
      <c r="BP2209"/>
    </row>
    <row r="2210" spans="1:68" s="7" customFormat="1">
      <c r="A2210"/>
      <c r="B2210"/>
      <c r="C2210"/>
      <c r="D2210"/>
      <c r="E2210"/>
      <c r="F2210"/>
      <c r="G2210"/>
      <c r="H2210"/>
      <c r="I2210"/>
      <c r="J2210"/>
      <c r="K2210"/>
      <c r="L2210"/>
      <c r="M2210"/>
      <c r="N2210"/>
      <c r="O2210"/>
      <c r="P2210"/>
      <c r="Q2210"/>
      <c r="R2210"/>
      <c r="S2210"/>
      <c r="T2210"/>
      <c r="U2210"/>
      <c r="V2210"/>
      <c r="W2210"/>
      <c r="X2210"/>
      <c r="Y2210"/>
      <c r="Z2210"/>
      <c r="AA2210"/>
      <c r="AB2210"/>
      <c r="AC2210"/>
      <c r="AD2210"/>
      <c r="AE2210"/>
      <c r="AF2210"/>
      <c r="AG2210"/>
      <c r="AS2210"/>
      <c r="AT2210"/>
      <c r="BP2210"/>
    </row>
    <row r="2211" spans="1:68" s="7" customFormat="1">
      <c r="A2211"/>
      <c r="B2211"/>
      <c r="C2211"/>
      <c r="D2211"/>
      <c r="E2211"/>
      <c r="F2211"/>
      <c r="G2211"/>
      <c r="H2211"/>
      <c r="I2211"/>
      <c r="J2211"/>
      <c r="K2211"/>
      <c r="L2211"/>
      <c r="M2211"/>
      <c r="N2211"/>
      <c r="O2211"/>
      <c r="P2211"/>
      <c r="Q2211"/>
      <c r="R2211"/>
      <c r="S2211"/>
      <c r="T2211"/>
      <c r="U2211"/>
      <c r="V2211"/>
      <c r="W2211"/>
      <c r="X2211"/>
      <c r="Y2211"/>
      <c r="Z2211"/>
      <c r="AA2211"/>
      <c r="AB2211"/>
      <c r="AC2211"/>
      <c r="AD2211"/>
      <c r="AE2211"/>
      <c r="AF2211"/>
      <c r="AG2211"/>
      <c r="AS2211"/>
      <c r="AT2211"/>
      <c r="BP2211"/>
    </row>
    <row r="2212" spans="1:68" s="7" customFormat="1">
      <c r="A2212"/>
      <c r="B2212"/>
      <c r="C2212"/>
      <c r="D2212"/>
      <c r="E2212"/>
      <c r="F2212"/>
      <c r="G2212"/>
      <c r="H2212"/>
      <c r="I2212"/>
      <c r="J2212"/>
      <c r="K2212"/>
      <c r="L2212"/>
      <c r="M2212"/>
      <c r="N2212"/>
      <c r="O2212"/>
      <c r="P2212"/>
      <c r="Q2212"/>
      <c r="R2212"/>
      <c r="S2212"/>
      <c r="T2212"/>
      <c r="U2212"/>
      <c r="V2212"/>
      <c r="W2212"/>
      <c r="X2212"/>
      <c r="Y2212"/>
      <c r="Z2212"/>
      <c r="AA2212"/>
      <c r="AB2212"/>
      <c r="AC2212"/>
      <c r="AD2212"/>
      <c r="AE2212"/>
      <c r="AF2212"/>
      <c r="AG2212"/>
      <c r="AS2212"/>
      <c r="AT2212"/>
      <c r="BP2212"/>
    </row>
    <row r="2213" spans="1:68" s="7" customFormat="1">
      <c r="A2213"/>
      <c r="B2213"/>
      <c r="C2213"/>
      <c r="D2213"/>
      <c r="E2213"/>
      <c r="F2213"/>
      <c r="G2213"/>
      <c r="H2213"/>
      <c r="I2213"/>
      <c r="J2213"/>
      <c r="K2213"/>
      <c r="L2213"/>
      <c r="M2213"/>
      <c r="N2213"/>
      <c r="O2213"/>
      <c r="P2213"/>
      <c r="Q2213"/>
      <c r="R2213"/>
      <c r="S2213"/>
      <c r="T2213"/>
      <c r="U2213"/>
      <c r="V2213"/>
      <c r="W2213"/>
      <c r="X2213"/>
      <c r="Y2213"/>
      <c r="Z2213"/>
      <c r="AA2213"/>
      <c r="AB2213"/>
      <c r="AC2213"/>
      <c r="AD2213"/>
      <c r="AE2213"/>
      <c r="AF2213"/>
      <c r="AG2213"/>
      <c r="AS2213"/>
      <c r="AT2213"/>
      <c r="BP2213"/>
    </row>
    <row r="2214" spans="1:68" s="7" customFormat="1">
      <c r="A2214"/>
      <c r="B2214"/>
      <c r="C2214"/>
      <c r="D2214"/>
      <c r="E2214"/>
      <c r="F2214"/>
      <c r="G2214"/>
      <c r="H2214"/>
      <c r="I2214"/>
      <c r="J2214"/>
      <c r="K2214"/>
      <c r="L2214"/>
      <c r="M2214"/>
      <c r="N2214"/>
      <c r="O2214"/>
      <c r="P2214"/>
      <c r="Q2214"/>
      <c r="R2214"/>
      <c r="S2214"/>
      <c r="T2214"/>
      <c r="U2214"/>
      <c r="V2214"/>
      <c r="W2214"/>
      <c r="X2214"/>
      <c r="Y2214"/>
      <c r="Z2214"/>
      <c r="AA2214"/>
      <c r="AB2214"/>
      <c r="AC2214"/>
      <c r="AD2214"/>
      <c r="AE2214"/>
      <c r="AF2214"/>
      <c r="AG2214"/>
      <c r="AS2214"/>
      <c r="AT2214"/>
      <c r="BP2214"/>
    </row>
    <row r="2215" spans="1:68" s="7" customFormat="1">
      <c r="A2215"/>
      <c r="B2215"/>
      <c r="C2215"/>
      <c r="D2215"/>
      <c r="E2215"/>
      <c r="F2215"/>
      <c r="G2215"/>
      <c r="H2215"/>
      <c r="I2215"/>
      <c r="J2215"/>
      <c r="K2215"/>
      <c r="L2215"/>
      <c r="M2215"/>
      <c r="N2215"/>
      <c r="O2215"/>
      <c r="P2215"/>
      <c r="Q2215"/>
      <c r="R2215"/>
      <c r="S2215"/>
      <c r="T2215"/>
      <c r="U2215"/>
      <c r="V2215"/>
      <c r="W2215"/>
      <c r="X2215"/>
      <c r="Y2215"/>
      <c r="Z2215"/>
      <c r="AA2215"/>
      <c r="AB2215"/>
      <c r="AC2215"/>
      <c r="AD2215"/>
      <c r="AE2215"/>
      <c r="AF2215"/>
      <c r="AG2215"/>
      <c r="AS2215"/>
      <c r="AT2215"/>
      <c r="BP2215"/>
    </row>
    <row r="2216" spans="1:68" s="7" customFormat="1">
      <c r="A2216"/>
      <c r="B2216"/>
      <c r="C2216"/>
      <c r="D2216"/>
      <c r="E2216"/>
      <c r="F2216"/>
      <c r="G2216"/>
      <c r="H2216"/>
      <c r="I2216"/>
      <c r="J2216"/>
      <c r="K2216"/>
      <c r="L2216"/>
      <c r="M2216"/>
      <c r="N2216"/>
      <c r="O2216"/>
      <c r="P2216"/>
      <c r="Q2216"/>
      <c r="R2216"/>
      <c r="S2216"/>
      <c r="T2216"/>
      <c r="U2216"/>
      <c r="V2216"/>
      <c r="W2216"/>
      <c r="X2216"/>
      <c r="Y2216"/>
      <c r="Z2216"/>
      <c r="AA2216"/>
      <c r="AB2216"/>
      <c r="AC2216"/>
      <c r="AD2216"/>
      <c r="AE2216"/>
      <c r="AF2216"/>
      <c r="AG2216"/>
      <c r="AS2216"/>
      <c r="AT2216"/>
      <c r="BP2216"/>
    </row>
    <row r="2217" spans="1:68" s="7" customFormat="1">
      <c r="A2217"/>
      <c r="B2217"/>
      <c r="C2217"/>
      <c r="D2217"/>
      <c r="E2217"/>
      <c r="F2217"/>
      <c r="G2217"/>
      <c r="H2217"/>
      <c r="I2217"/>
      <c r="J2217"/>
      <c r="K2217"/>
      <c r="L2217"/>
      <c r="M2217"/>
      <c r="N2217"/>
      <c r="O2217"/>
      <c r="P2217"/>
      <c r="Q2217"/>
      <c r="R2217"/>
      <c r="S2217"/>
      <c r="T2217"/>
      <c r="U2217"/>
      <c r="V2217"/>
      <c r="W2217"/>
      <c r="X2217"/>
      <c r="Y2217"/>
      <c r="Z2217"/>
      <c r="AA2217"/>
      <c r="AB2217"/>
      <c r="AC2217"/>
      <c r="AD2217"/>
      <c r="AE2217"/>
      <c r="AF2217"/>
      <c r="AG2217"/>
      <c r="AS2217"/>
      <c r="AT2217"/>
      <c r="BP2217"/>
    </row>
    <row r="2218" spans="1:68" s="7" customFormat="1">
      <c r="A2218"/>
      <c r="B2218"/>
      <c r="C2218"/>
      <c r="D2218"/>
      <c r="E2218"/>
      <c r="F2218"/>
      <c r="G2218"/>
      <c r="H2218"/>
      <c r="I2218"/>
      <c r="J2218"/>
      <c r="K2218"/>
      <c r="L2218"/>
      <c r="M2218"/>
      <c r="N2218"/>
      <c r="O2218"/>
      <c r="P2218"/>
      <c r="Q2218"/>
      <c r="R2218"/>
      <c r="S2218"/>
      <c r="T2218"/>
      <c r="U2218"/>
      <c r="V2218"/>
      <c r="W2218"/>
      <c r="X2218"/>
      <c r="Y2218"/>
      <c r="Z2218"/>
      <c r="AA2218"/>
      <c r="AB2218"/>
      <c r="AC2218"/>
      <c r="AD2218"/>
      <c r="AE2218"/>
      <c r="AF2218"/>
      <c r="AG2218"/>
      <c r="AS2218"/>
      <c r="AT2218"/>
      <c r="BP2218"/>
    </row>
    <row r="2219" spans="1:68" s="7" customFormat="1">
      <c r="A2219"/>
      <c r="B2219"/>
      <c r="C2219"/>
      <c r="D2219"/>
      <c r="E2219"/>
      <c r="F2219"/>
      <c r="G2219"/>
      <c r="H2219"/>
      <c r="I2219"/>
      <c r="J2219"/>
      <c r="K2219"/>
      <c r="L2219"/>
      <c r="M2219"/>
      <c r="N2219"/>
      <c r="O2219"/>
      <c r="P2219"/>
      <c r="Q2219"/>
      <c r="R2219"/>
      <c r="S2219"/>
      <c r="T2219"/>
      <c r="U2219"/>
      <c r="V2219"/>
      <c r="W2219"/>
      <c r="X2219"/>
      <c r="Y2219"/>
      <c r="Z2219"/>
      <c r="AA2219"/>
      <c r="AB2219"/>
      <c r="AC2219"/>
      <c r="AD2219"/>
      <c r="AE2219"/>
      <c r="AF2219"/>
      <c r="AG2219"/>
      <c r="AS2219"/>
      <c r="AT2219"/>
      <c r="BP2219"/>
    </row>
    <row r="2220" spans="1:68" s="7" customFormat="1">
      <c r="A2220"/>
      <c r="B2220"/>
      <c r="C2220"/>
      <c r="D2220"/>
      <c r="E2220"/>
      <c r="F2220"/>
      <c r="G2220"/>
      <c r="H2220"/>
      <c r="I2220"/>
      <c r="J2220"/>
      <c r="K2220"/>
      <c r="L2220"/>
      <c r="M2220"/>
      <c r="N2220"/>
      <c r="O2220"/>
      <c r="P2220"/>
      <c r="Q2220"/>
      <c r="R2220"/>
      <c r="S2220"/>
      <c r="T2220"/>
      <c r="U2220"/>
      <c r="V2220"/>
      <c r="W2220"/>
      <c r="X2220"/>
      <c r="Y2220"/>
      <c r="Z2220"/>
      <c r="AA2220"/>
      <c r="AB2220"/>
      <c r="AC2220"/>
      <c r="AD2220"/>
      <c r="AE2220"/>
      <c r="AF2220"/>
      <c r="AG2220"/>
      <c r="AS2220"/>
      <c r="AT2220"/>
      <c r="BP2220"/>
    </row>
    <row r="2221" spans="1:68" s="7" customFormat="1">
      <c r="A2221"/>
      <c r="B2221"/>
      <c r="C2221"/>
      <c r="D2221"/>
      <c r="E2221"/>
      <c r="F2221"/>
      <c r="G2221"/>
      <c r="H2221"/>
      <c r="I2221"/>
      <c r="J2221"/>
      <c r="K2221"/>
      <c r="L2221"/>
      <c r="M2221"/>
      <c r="N2221"/>
      <c r="O2221"/>
      <c r="P2221"/>
      <c r="Q2221"/>
      <c r="R2221"/>
      <c r="S2221"/>
      <c r="T2221"/>
      <c r="U2221"/>
      <c r="V2221"/>
      <c r="W2221"/>
      <c r="X2221"/>
      <c r="Y2221"/>
      <c r="Z2221"/>
      <c r="AA2221"/>
      <c r="AB2221"/>
      <c r="AC2221"/>
      <c r="AD2221"/>
      <c r="AE2221"/>
      <c r="AF2221"/>
      <c r="AG2221"/>
      <c r="AS2221"/>
      <c r="AT2221"/>
      <c r="BP2221"/>
    </row>
    <row r="2222" spans="1:68" s="7" customFormat="1">
      <c r="A2222"/>
      <c r="B2222"/>
      <c r="C2222"/>
      <c r="D2222"/>
      <c r="E2222"/>
      <c r="F2222"/>
      <c r="G2222"/>
      <c r="H2222"/>
      <c r="I2222"/>
      <c r="J2222"/>
      <c r="K2222"/>
      <c r="L2222"/>
      <c r="M2222"/>
      <c r="N2222"/>
      <c r="O2222"/>
      <c r="P2222"/>
      <c r="Q2222"/>
      <c r="R2222"/>
      <c r="S2222"/>
      <c r="T2222"/>
      <c r="U2222"/>
      <c r="V2222"/>
      <c r="W2222"/>
      <c r="X2222"/>
      <c r="Y2222"/>
      <c r="Z2222"/>
      <c r="AA2222"/>
      <c r="AB2222"/>
      <c r="AC2222"/>
      <c r="AD2222"/>
      <c r="AE2222"/>
      <c r="AF2222"/>
      <c r="AG2222"/>
      <c r="AS2222"/>
      <c r="AT2222"/>
      <c r="BP2222"/>
    </row>
    <row r="2223" spans="1:68" s="7" customFormat="1">
      <c r="A2223"/>
      <c r="B2223"/>
      <c r="C2223"/>
      <c r="D2223"/>
      <c r="E2223"/>
      <c r="F2223"/>
      <c r="G2223"/>
      <c r="H2223"/>
      <c r="I2223"/>
      <c r="J2223"/>
      <c r="K2223"/>
      <c r="L2223"/>
      <c r="M2223"/>
      <c r="N2223"/>
      <c r="O2223"/>
      <c r="P2223"/>
      <c r="Q2223"/>
      <c r="R2223"/>
      <c r="S2223"/>
      <c r="T2223"/>
      <c r="U2223"/>
      <c r="V2223"/>
      <c r="W2223"/>
      <c r="X2223"/>
      <c r="Y2223"/>
      <c r="Z2223"/>
      <c r="AA2223"/>
      <c r="AB2223"/>
      <c r="AC2223"/>
      <c r="AD2223"/>
      <c r="AE2223"/>
      <c r="AF2223"/>
      <c r="AG2223"/>
      <c r="AS2223"/>
      <c r="AT2223"/>
      <c r="BP2223"/>
    </row>
    <row r="2224" spans="1:68" s="7" customFormat="1">
      <c r="A2224"/>
      <c r="B2224"/>
      <c r="C2224"/>
      <c r="D2224"/>
      <c r="E2224"/>
      <c r="F2224"/>
      <c r="G2224"/>
      <c r="H2224"/>
      <c r="I2224"/>
      <c r="J2224"/>
      <c r="K2224"/>
      <c r="L2224"/>
      <c r="M2224"/>
      <c r="N2224"/>
      <c r="O2224"/>
      <c r="P2224"/>
      <c r="Q2224"/>
      <c r="R2224"/>
      <c r="S2224"/>
      <c r="T2224"/>
      <c r="U2224"/>
      <c r="V2224"/>
      <c r="W2224"/>
      <c r="X2224"/>
      <c r="Y2224"/>
      <c r="Z2224"/>
      <c r="AA2224"/>
      <c r="AB2224"/>
      <c r="AC2224"/>
      <c r="AD2224"/>
      <c r="AE2224"/>
      <c r="AF2224"/>
      <c r="AG2224"/>
      <c r="AS2224"/>
      <c r="AT2224"/>
      <c r="BP2224"/>
    </row>
    <row r="2225" spans="1:68" s="7" customFormat="1">
      <c r="A2225"/>
      <c r="B2225"/>
      <c r="C2225"/>
      <c r="D2225"/>
      <c r="E2225"/>
      <c r="F2225"/>
      <c r="G2225"/>
      <c r="H2225"/>
      <c r="I2225"/>
      <c r="J2225"/>
      <c r="K2225"/>
      <c r="L2225"/>
      <c r="M2225"/>
      <c r="N2225"/>
      <c r="O2225"/>
      <c r="P2225"/>
      <c r="Q2225"/>
      <c r="R2225"/>
      <c r="S2225"/>
      <c r="T2225"/>
      <c r="U2225"/>
      <c r="V2225"/>
      <c r="W2225"/>
      <c r="X2225"/>
      <c r="Y2225"/>
      <c r="Z2225"/>
      <c r="AA2225"/>
      <c r="AB2225"/>
      <c r="AC2225"/>
      <c r="AD2225"/>
      <c r="AE2225"/>
      <c r="AF2225"/>
      <c r="AG2225"/>
      <c r="AS2225"/>
      <c r="AT2225"/>
      <c r="BP2225"/>
    </row>
    <row r="2226" spans="1:68" s="7" customFormat="1">
      <c r="A2226"/>
      <c r="B2226"/>
      <c r="C2226"/>
      <c r="D2226"/>
      <c r="E2226"/>
      <c r="F2226"/>
      <c r="G2226"/>
      <c r="H2226"/>
      <c r="I2226"/>
      <c r="J2226"/>
      <c r="K2226"/>
      <c r="L2226"/>
      <c r="M2226"/>
      <c r="N2226"/>
      <c r="O2226"/>
      <c r="P2226"/>
      <c r="Q2226"/>
      <c r="R2226"/>
      <c r="S2226"/>
      <c r="T2226"/>
      <c r="U2226"/>
      <c r="V2226"/>
      <c r="W2226"/>
      <c r="X2226"/>
      <c r="Y2226"/>
      <c r="Z2226"/>
      <c r="AA2226"/>
      <c r="AB2226"/>
      <c r="AC2226"/>
      <c r="AD2226"/>
      <c r="AE2226"/>
      <c r="AF2226"/>
      <c r="AG2226"/>
      <c r="AS2226"/>
      <c r="AT2226"/>
      <c r="BP2226"/>
    </row>
    <row r="2227" spans="1:68" s="7" customFormat="1">
      <c r="A2227"/>
      <c r="B2227"/>
      <c r="C2227"/>
      <c r="D2227"/>
      <c r="E2227"/>
      <c r="F2227"/>
      <c r="G2227"/>
      <c r="H2227"/>
      <c r="I2227"/>
      <c r="J2227"/>
      <c r="K2227"/>
      <c r="L2227"/>
      <c r="M2227"/>
      <c r="N2227"/>
      <c r="O2227"/>
      <c r="P2227"/>
      <c r="Q2227"/>
      <c r="R2227"/>
      <c r="S2227"/>
      <c r="T2227"/>
      <c r="U2227"/>
      <c r="V2227"/>
      <c r="W2227"/>
      <c r="X2227"/>
      <c r="Y2227"/>
      <c r="Z2227"/>
      <c r="AA2227"/>
      <c r="AB2227"/>
      <c r="AC2227"/>
      <c r="AD2227"/>
      <c r="AE2227"/>
      <c r="AF2227"/>
      <c r="AG2227"/>
      <c r="AS2227"/>
      <c r="AT2227"/>
      <c r="BP2227"/>
    </row>
    <row r="2228" spans="1:68" s="7" customFormat="1">
      <c r="A2228"/>
      <c r="B2228"/>
      <c r="C2228"/>
      <c r="D2228"/>
      <c r="E2228"/>
      <c r="F2228"/>
      <c r="G2228"/>
      <c r="H2228"/>
      <c r="I2228"/>
      <c r="J2228"/>
      <c r="K2228"/>
      <c r="L2228"/>
      <c r="M2228"/>
      <c r="N2228"/>
      <c r="O2228"/>
      <c r="P2228"/>
      <c r="Q2228"/>
      <c r="R2228"/>
      <c r="S2228"/>
      <c r="T2228"/>
      <c r="U2228"/>
      <c r="V2228"/>
      <c r="W2228"/>
      <c r="X2228"/>
      <c r="Y2228"/>
      <c r="Z2228"/>
      <c r="AA2228"/>
      <c r="AB2228"/>
      <c r="AC2228"/>
      <c r="AD2228"/>
      <c r="AE2228"/>
      <c r="AF2228"/>
      <c r="AG2228"/>
      <c r="AS2228"/>
      <c r="AT2228"/>
      <c r="BP2228"/>
    </row>
    <row r="2229" spans="1:68" s="7" customFormat="1">
      <c r="A2229"/>
      <c r="B2229"/>
      <c r="C2229"/>
      <c r="D2229"/>
      <c r="E2229"/>
      <c r="F2229"/>
      <c r="G2229"/>
      <c r="H2229"/>
      <c r="I2229"/>
      <c r="J2229"/>
      <c r="K2229"/>
      <c r="L2229"/>
      <c r="M2229"/>
      <c r="N2229"/>
      <c r="O2229"/>
      <c r="P2229"/>
      <c r="Q2229"/>
      <c r="R2229"/>
      <c r="S2229"/>
      <c r="T2229"/>
      <c r="U2229"/>
      <c r="V2229"/>
      <c r="W2229"/>
      <c r="X2229"/>
      <c r="Y2229"/>
      <c r="Z2229"/>
      <c r="AA2229"/>
      <c r="AB2229"/>
      <c r="AC2229"/>
      <c r="AD2229"/>
      <c r="AE2229"/>
      <c r="AF2229"/>
      <c r="AG2229"/>
      <c r="AS2229"/>
      <c r="AT2229"/>
      <c r="BP2229"/>
    </row>
    <row r="2230" spans="1:68" s="7" customFormat="1">
      <c r="A2230"/>
      <c r="B2230"/>
      <c r="C2230"/>
      <c r="D2230"/>
      <c r="E2230"/>
      <c r="F2230"/>
      <c r="G2230"/>
      <c r="H2230"/>
      <c r="I2230"/>
      <c r="J2230"/>
      <c r="K2230"/>
      <c r="L2230"/>
      <c r="M2230"/>
      <c r="N2230"/>
      <c r="O2230"/>
      <c r="P2230"/>
      <c r="Q2230"/>
      <c r="R2230"/>
      <c r="S2230"/>
      <c r="T2230"/>
      <c r="U2230"/>
      <c r="V2230"/>
      <c r="W2230"/>
      <c r="X2230"/>
      <c r="Y2230"/>
      <c r="Z2230"/>
      <c r="AA2230"/>
      <c r="AB2230"/>
      <c r="AC2230"/>
      <c r="AD2230"/>
      <c r="AE2230"/>
      <c r="AF2230"/>
      <c r="AG2230"/>
      <c r="AS2230"/>
      <c r="AT2230"/>
      <c r="BP2230"/>
    </row>
    <row r="2231" spans="1:68" s="7" customFormat="1">
      <c r="A2231"/>
      <c r="B2231"/>
      <c r="C2231"/>
      <c r="D2231"/>
      <c r="E2231"/>
      <c r="F2231"/>
      <c r="G2231"/>
      <c r="H2231"/>
      <c r="I2231"/>
      <c r="J2231"/>
      <c r="K2231"/>
      <c r="L2231"/>
      <c r="M2231"/>
      <c r="N2231"/>
      <c r="O2231"/>
      <c r="P2231"/>
      <c r="Q2231"/>
      <c r="R2231"/>
      <c r="S2231"/>
      <c r="T2231"/>
      <c r="U2231"/>
      <c r="V2231"/>
      <c r="W2231"/>
      <c r="X2231"/>
      <c r="Y2231"/>
      <c r="Z2231"/>
      <c r="AA2231"/>
      <c r="AB2231"/>
      <c r="AC2231"/>
      <c r="AD2231"/>
      <c r="AE2231"/>
      <c r="AF2231"/>
      <c r="AG2231"/>
      <c r="AS2231"/>
      <c r="AT2231"/>
      <c r="BP2231"/>
    </row>
    <row r="2232" spans="1:68" s="7" customFormat="1">
      <c r="A2232"/>
      <c r="B2232"/>
      <c r="C2232"/>
      <c r="D2232"/>
      <c r="E2232"/>
      <c r="F2232"/>
      <c r="G2232"/>
      <c r="H2232"/>
      <c r="I2232"/>
      <c r="J2232"/>
      <c r="K2232"/>
      <c r="L2232"/>
      <c r="M2232"/>
      <c r="N2232"/>
      <c r="O2232"/>
      <c r="P2232"/>
      <c r="Q2232"/>
      <c r="R2232"/>
      <c r="S2232"/>
      <c r="T2232"/>
      <c r="U2232"/>
      <c r="V2232"/>
      <c r="W2232"/>
      <c r="X2232"/>
      <c r="Y2232"/>
      <c r="Z2232"/>
      <c r="AA2232"/>
      <c r="AB2232"/>
      <c r="AC2232"/>
      <c r="AD2232"/>
      <c r="AE2232"/>
      <c r="AF2232"/>
      <c r="AG2232"/>
      <c r="AS2232"/>
      <c r="AT2232"/>
      <c r="BP2232"/>
    </row>
    <row r="2233" spans="1:68" s="7" customFormat="1">
      <c r="A2233"/>
      <c r="B2233"/>
      <c r="C2233"/>
      <c r="D2233"/>
      <c r="E2233"/>
      <c r="F2233"/>
      <c r="G2233"/>
      <c r="H2233"/>
      <c r="I2233"/>
      <c r="J2233"/>
      <c r="K2233"/>
      <c r="L2233"/>
      <c r="M2233"/>
      <c r="N2233"/>
      <c r="O2233"/>
      <c r="P2233"/>
      <c r="Q2233"/>
      <c r="R2233"/>
      <c r="S2233"/>
      <c r="T2233"/>
      <c r="U2233"/>
      <c r="V2233"/>
      <c r="W2233"/>
      <c r="X2233"/>
      <c r="Y2233"/>
      <c r="Z2233"/>
      <c r="AA2233"/>
      <c r="AB2233"/>
      <c r="AC2233"/>
      <c r="AD2233"/>
      <c r="AE2233"/>
      <c r="AF2233"/>
      <c r="AG2233"/>
      <c r="AS2233"/>
      <c r="AT2233"/>
      <c r="BP2233"/>
    </row>
    <row r="2234" spans="1:68" s="7" customFormat="1">
      <c r="A2234"/>
      <c r="B2234"/>
      <c r="C2234"/>
      <c r="D2234"/>
      <c r="E2234"/>
      <c r="F2234"/>
      <c r="G2234"/>
      <c r="H2234"/>
      <c r="I2234"/>
      <c r="J2234"/>
      <c r="K2234"/>
      <c r="L2234"/>
      <c r="M2234"/>
      <c r="N2234"/>
      <c r="O2234"/>
      <c r="P2234"/>
      <c r="Q2234"/>
      <c r="R2234"/>
      <c r="S2234"/>
      <c r="T2234"/>
      <c r="U2234"/>
      <c r="V2234"/>
      <c r="W2234"/>
      <c r="X2234"/>
      <c r="Y2234"/>
      <c r="Z2234"/>
      <c r="AA2234"/>
      <c r="AB2234"/>
      <c r="AC2234"/>
      <c r="AD2234"/>
      <c r="AE2234"/>
      <c r="AF2234"/>
      <c r="AG2234"/>
      <c r="AS2234"/>
      <c r="AT2234"/>
      <c r="BP2234"/>
    </row>
    <row r="2235" spans="1:68" s="7" customFormat="1">
      <c r="A2235"/>
      <c r="B2235"/>
      <c r="C2235"/>
      <c r="D2235"/>
      <c r="E2235"/>
      <c r="F2235"/>
      <c r="G2235"/>
      <c r="H2235"/>
      <c r="I2235"/>
      <c r="J2235"/>
      <c r="K2235"/>
      <c r="L2235"/>
      <c r="M2235"/>
      <c r="N2235"/>
      <c r="O2235"/>
      <c r="P2235"/>
      <c r="Q2235"/>
      <c r="R2235"/>
      <c r="S2235"/>
      <c r="T2235"/>
      <c r="U2235"/>
      <c r="V2235"/>
      <c r="W2235"/>
      <c r="X2235"/>
      <c r="Y2235"/>
      <c r="Z2235"/>
      <c r="AA2235"/>
      <c r="AB2235"/>
      <c r="AC2235"/>
      <c r="AD2235"/>
      <c r="AE2235"/>
      <c r="AF2235"/>
      <c r="AG2235"/>
      <c r="AS2235"/>
      <c r="AT2235"/>
      <c r="BP2235"/>
    </row>
    <row r="2236" spans="1:68" s="7" customFormat="1">
      <c r="A2236"/>
      <c r="B2236"/>
      <c r="C2236"/>
      <c r="D2236"/>
      <c r="E2236"/>
      <c r="F2236"/>
      <c r="G2236"/>
      <c r="H2236"/>
      <c r="I2236"/>
      <c r="J2236"/>
      <c r="K2236"/>
      <c r="L2236"/>
      <c r="M2236"/>
      <c r="N2236"/>
      <c r="O2236"/>
      <c r="P2236"/>
      <c r="Q2236"/>
      <c r="R2236"/>
      <c r="S2236"/>
      <c r="T2236"/>
      <c r="U2236"/>
      <c r="V2236"/>
      <c r="W2236"/>
      <c r="X2236"/>
      <c r="Y2236"/>
      <c r="Z2236"/>
      <c r="AA2236"/>
      <c r="AB2236"/>
      <c r="AC2236"/>
      <c r="AD2236"/>
      <c r="AE2236"/>
      <c r="AF2236"/>
      <c r="AG2236"/>
      <c r="AS2236"/>
      <c r="AT2236"/>
      <c r="BP2236"/>
    </row>
    <row r="2237" spans="1:68" s="7" customFormat="1">
      <c r="A2237"/>
      <c r="B2237"/>
      <c r="C2237"/>
      <c r="D2237"/>
      <c r="E2237"/>
      <c r="F2237"/>
      <c r="G2237"/>
      <c r="H2237"/>
      <c r="I2237"/>
      <c r="J2237"/>
      <c r="K2237"/>
      <c r="L2237"/>
      <c r="M2237"/>
      <c r="N2237"/>
      <c r="O2237"/>
      <c r="P2237"/>
      <c r="Q2237"/>
      <c r="R2237"/>
      <c r="S2237"/>
      <c r="T2237"/>
      <c r="U2237"/>
      <c r="V2237"/>
      <c r="W2237"/>
      <c r="X2237"/>
      <c r="Y2237"/>
      <c r="Z2237"/>
      <c r="AA2237"/>
      <c r="AB2237"/>
      <c r="AC2237"/>
      <c r="AD2237"/>
      <c r="AE2237"/>
      <c r="AF2237"/>
      <c r="AG2237"/>
      <c r="AS2237"/>
      <c r="AT2237"/>
      <c r="BP2237"/>
    </row>
    <row r="2238" spans="1:68" s="7" customFormat="1">
      <c r="A2238"/>
      <c r="B2238"/>
      <c r="C2238"/>
      <c r="D2238"/>
      <c r="E2238"/>
      <c r="F2238"/>
      <c r="G2238"/>
      <c r="H2238"/>
      <c r="I2238"/>
      <c r="J2238"/>
      <c r="K2238"/>
      <c r="L2238"/>
      <c r="M2238"/>
      <c r="N2238"/>
      <c r="O2238"/>
      <c r="P2238"/>
      <c r="Q2238"/>
      <c r="R2238"/>
      <c r="S2238"/>
      <c r="T2238"/>
      <c r="U2238"/>
      <c r="V2238"/>
      <c r="W2238"/>
      <c r="X2238"/>
      <c r="Y2238"/>
      <c r="Z2238"/>
      <c r="AA2238"/>
      <c r="AB2238"/>
      <c r="AC2238"/>
      <c r="AD2238"/>
      <c r="AE2238"/>
      <c r="AF2238"/>
      <c r="AG2238"/>
      <c r="AS2238"/>
      <c r="AT2238"/>
      <c r="BP2238"/>
    </row>
    <row r="2239" spans="1:68" s="7" customFormat="1">
      <c r="A2239"/>
      <c r="B2239"/>
      <c r="C2239"/>
      <c r="D2239"/>
      <c r="E2239"/>
      <c r="F2239"/>
      <c r="G2239"/>
      <c r="H2239"/>
      <c r="I2239"/>
      <c r="J2239"/>
      <c r="K2239"/>
      <c r="L2239"/>
      <c r="M2239"/>
      <c r="N2239"/>
      <c r="O2239"/>
      <c r="P2239"/>
      <c r="Q2239"/>
      <c r="R2239"/>
      <c r="S2239"/>
      <c r="T2239"/>
      <c r="U2239"/>
      <c r="V2239"/>
      <c r="W2239"/>
      <c r="X2239"/>
      <c r="Y2239"/>
      <c r="Z2239"/>
      <c r="AA2239"/>
      <c r="AB2239"/>
      <c r="AC2239"/>
      <c r="AD2239"/>
      <c r="AE2239"/>
      <c r="AF2239"/>
      <c r="AG2239"/>
      <c r="AS2239"/>
      <c r="AT2239"/>
      <c r="BP2239"/>
    </row>
    <row r="2240" spans="1:68" s="7" customFormat="1">
      <c r="A2240"/>
      <c r="B2240"/>
      <c r="C2240"/>
      <c r="D2240"/>
      <c r="E2240"/>
      <c r="F2240"/>
      <c r="G2240"/>
      <c r="H2240"/>
      <c r="I2240"/>
      <c r="J2240"/>
      <c r="K2240"/>
      <c r="L2240"/>
      <c r="M2240"/>
      <c r="N2240"/>
      <c r="O2240"/>
      <c r="P2240"/>
      <c r="Q2240"/>
      <c r="R2240"/>
      <c r="S2240"/>
      <c r="T2240"/>
      <c r="U2240"/>
      <c r="V2240"/>
      <c r="W2240"/>
      <c r="X2240"/>
      <c r="Y2240"/>
      <c r="Z2240"/>
      <c r="AA2240"/>
      <c r="AB2240"/>
      <c r="AC2240"/>
      <c r="AD2240"/>
      <c r="AE2240"/>
      <c r="AF2240"/>
      <c r="AG2240"/>
      <c r="AS2240"/>
      <c r="AT2240"/>
      <c r="BP2240"/>
    </row>
    <row r="2241" spans="1:68" s="7" customFormat="1">
      <c r="A2241"/>
      <c r="B2241"/>
      <c r="C2241"/>
      <c r="D2241"/>
      <c r="E2241"/>
      <c r="F2241"/>
      <c r="G2241"/>
      <c r="H2241"/>
      <c r="I2241"/>
      <c r="J2241"/>
      <c r="K2241"/>
      <c r="L2241"/>
      <c r="M2241"/>
      <c r="N2241"/>
      <c r="O2241"/>
      <c r="P2241"/>
      <c r="Q2241"/>
      <c r="R2241"/>
      <c r="S2241"/>
      <c r="T2241"/>
      <c r="U2241"/>
      <c r="V2241"/>
      <c r="W2241"/>
      <c r="X2241"/>
      <c r="Y2241"/>
      <c r="Z2241"/>
      <c r="AA2241"/>
      <c r="AB2241"/>
      <c r="AC2241"/>
      <c r="AD2241"/>
      <c r="AE2241"/>
      <c r="AF2241"/>
      <c r="AG2241"/>
      <c r="AS2241"/>
      <c r="AT2241"/>
      <c r="BP2241"/>
    </row>
    <row r="2242" spans="1:68" s="7" customFormat="1">
      <c r="A2242"/>
      <c r="B2242"/>
      <c r="C2242"/>
      <c r="D2242"/>
      <c r="E2242"/>
      <c r="F2242"/>
      <c r="G2242"/>
      <c r="H2242"/>
      <c r="I2242"/>
      <c r="J2242"/>
      <c r="K2242"/>
      <c r="L2242"/>
      <c r="M2242"/>
      <c r="N2242"/>
      <c r="O2242"/>
      <c r="P2242"/>
      <c r="Q2242"/>
      <c r="R2242"/>
      <c r="S2242"/>
      <c r="T2242"/>
      <c r="U2242"/>
      <c r="V2242"/>
      <c r="W2242"/>
      <c r="X2242"/>
      <c r="Y2242"/>
      <c r="Z2242"/>
      <c r="AA2242"/>
      <c r="AB2242"/>
      <c r="AC2242"/>
      <c r="AD2242"/>
      <c r="AE2242"/>
      <c r="AF2242"/>
      <c r="AG2242"/>
      <c r="AS2242"/>
      <c r="AT2242"/>
      <c r="BP2242"/>
    </row>
    <row r="2243" spans="1:68" s="7" customFormat="1">
      <c r="A2243"/>
      <c r="B2243"/>
      <c r="C2243"/>
      <c r="D2243"/>
      <c r="E2243"/>
      <c r="F2243"/>
      <c r="G2243"/>
      <c r="H2243"/>
      <c r="I2243"/>
      <c r="J2243"/>
      <c r="K2243"/>
      <c r="L2243"/>
      <c r="M2243"/>
      <c r="N2243"/>
      <c r="O2243"/>
      <c r="P2243"/>
      <c r="Q2243"/>
      <c r="R2243"/>
      <c r="S2243"/>
      <c r="T2243"/>
      <c r="U2243"/>
      <c r="V2243"/>
      <c r="W2243"/>
      <c r="X2243"/>
      <c r="Y2243"/>
      <c r="Z2243"/>
      <c r="AA2243"/>
      <c r="AB2243"/>
      <c r="AC2243"/>
      <c r="AD2243"/>
      <c r="AE2243"/>
      <c r="AF2243"/>
      <c r="AG2243"/>
      <c r="AS2243"/>
      <c r="AT2243"/>
      <c r="BP2243"/>
    </row>
    <row r="2244" spans="1:68" s="7" customFormat="1">
      <c r="A2244"/>
      <c r="B2244"/>
      <c r="C2244"/>
      <c r="D2244"/>
      <c r="E2244"/>
      <c r="F2244"/>
      <c r="G2244"/>
      <c r="H2244"/>
      <c r="I2244"/>
      <c r="J2244"/>
      <c r="K2244"/>
      <c r="L2244"/>
      <c r="M2244"/>
      <c r="N2244"/>
      <c r="O2244"/>
      <c r="P2244"/>
      <c r="Q2244"/>
      <c r="R2244"/>
      <c r="S2244"/>
      <c r="T2244"/>
      <c r="U2244"/>
      <c r="V2244"/>
      <c r="W2244"/>
      <c r="X2244"/>
      <c r="Y2244"/>
      <c r="Z2244"/>
      <c r="AA2244"/>
      <c r="AB2244"/>
      <c r="AC2244"/>
      <c r="AD2244"/>
      <c r="AE2244"/>
      <c r="AF2244"/>
      <c r="AG2244"/>
      <c r="AS2244"/>
      <c r="AT2244"/>
      <c r="BP2244"/>
    </row>
    <row r="2245" spans="1:68" s="7" customFormat="1">
      <c r="A2245"/>
      <c r="B2245"/>
      <c r="C2245"/>
      <c r="D2245"/>
      <c r="E2245"/>
      <c r="F2245"/>
      <c r="G2245"/>
      <c r="H2245"/>
      <c r="I2245"/>
      <c r="J2245"/>
      <c r="K2245"/>
      <c r="L2245"/>
      <c r="M2245"/>
      <c r="N2245"/>
      <c r="O2245"/>
      <c r="P2245"/>
      <c r="Q2245"/>
      <c r="R2245"/>
      <c r="S2245"/>
      <c r="T2245"/>
      <c r="U2245"/>
      <c r="V2245"/>
      <c r="W2245"/>
      <c r="X2245"/>
      <c r="Y2245"/>
      <c r="Z2245"/>
      <c r="AA2245"/>
      <c r="AB2245"/>
      <c r="AC2245"/>
      <c r="AD2245"/>
      <c r="AE2245"/>
      <c r="AF2245"/>
      <c r="AG2245"/>
      <c r="AS2245"/>
      <c r="AT2245"/>
      <c r="BP2245"/>
    </row>
    <row r="2246" spans="1:68" s="7" customFormat="1">
      <c r="A2246"/>
      <c r="B2246"/>
      <c r="C2246"/>
      <c r="D2246"/>
      <c r="E2246"/>
      <c r="F2246"/>
      <c r="G2246"/>
      <c r="H2246"/>
      <c r="I2246"/>
      <c r="J2246"/>
      <c r="K2246"/>
      <c r="L2246"/>
      <c r="M2246"/>
      <c r="N2246"/>
      <c r="O2246"/>
      <c r="P2246"/>
      <c r="Q2246"/>
      <c r="R2246"/>
      <c r="S2246"/>
      <c r="T2246"/>
      <c r="U2246"/>
      <c r="V2246"/>
      <c r="W2246"/>
      <c r="X2246"/>
      <c r="Y2246"/>
      <c r="Z2246"/>
      <c r="AA2246"/>
      <c r="AB2246"/>
      <c r="AC2246"/>
      <c r="AD2246"/>
      <c r="AE2246"/>
      <c r="AF2246"/>
      <c r="AG2246"/>
      <c r="AS2246"/>
      <c r="AT2246"/>
      <c r="BP2246"/>
    </row>
    <row r="2247" spans="1:68" s="7" customFormat="1">
      <c r="A2247"/>
      <c r="B2247"/>
      <c r="C2247"/>
      <c r="D2247"/>
      <c r="E2247"/>
      <c r="F2247"/>
      <c r="G2247"/>
      <c r="H2247"/>
      <c r="I2247"/>
      <c r="J2247"/>
      <c r="K2247"/>
      <c r="L2247"/>
      <c r="M2247"/>
      <c r="N2247"/>
      <c r="O2247"/>
      <c r="P2247"/>
      <c r="Q2247"/>
      <c r="R2247"/>
      <c r="S2247"/>
      <c r="T2247"/>
      <c r="U2247"/>
      <c r="V2247"/>
      <c r="W2247"/>
      <c r="X2247"/>
      <c r="Y2247"/>
      <c r="Z2247"/>
      <c r="AA2247"/>
      <c r="AB2247"/>
      <c r="AC2247"/>
      <c r="AD2247"/>
      <c r="AE2247"/>
      <c r="AF2247"/>
      <c r="AG2247"/>
      <c r="AS2247"/>
      <c r="AT2247"/>
      <c r="BP2247"/>
    </row>
    <row r="2248" spans="1:68" s="7" customFormat="1">
      <c r="A2248"/>
      <c r="B2248"/>
      <c r="C2248"/>
      <c r="D2248"/>
      <c r="E2248"/>
      <c r="F2248"/>
      <c r="G2248"/>
      <c r="H2248"/>
      <c r="I2248"/>
      <c r="J2248"/>
      <c r="K2248"/>
      <c r="L2248"/>
      <c r="M2248"/>
      <c r="N2248"/>
      <c r="O2248"/>
      <c r="P2248"/>
      <c r="Q2248"/>
      <c r="R2248"/>
      <c r="S2248"/>
      <c r="T2248"/>
      <c r="U2248"/>
      <c r="V2248"/>
      <c r="W2248"/>
      <c r="X2248"/>
      <c r="Y2248"/>
      <c r="Z2248"/>
      <c r="AA2248"/>
      <c r="AB2248"/>
      <c r="AC2248"/>
      <c r="AD2248"/>
      <c r="AE2248"/>
      <c r="AF2248"/>
      <c r="AG2248"/>
      <c r="AS2248"/>
      <c r="AT2248"/>
      <c r="BP2248"/>
    </row>
    <row r="2249" spans="1:68" s="7" customFormat="1">
      <c r="A2249"/>
      <c r="B2249"/>
      <c r="C2249"/>
      <c r="D2249"/>
      <c r="E2249"/>
      <c r="F2249"/>
      <c r="G2249"/>
      <c r="H2249"/>
      <c r="I2249"/>
      <c r="J2249"/>
      <c r="K2249"/>
      <c r="L2249"/>
      <c r="M2249"/>
      <c r="N2249"/>
      <c r="O2249"/>
      <c r="P2249"/>
      <c r="Q2249"/>
      <c r="R2249"/>
      <c r="S2249"/>
      <c r="T2249"/>
      <c r="U2249"/>
      <c r="V2249"/>
      <c r="W2249"/>
      <c r="X2249"/>
      <c r="Y2249"/>
      <c r="Z2249"/>
      <c r="AA2249"/>
      <c r="AB2249"/>
      <c r="AC2249"/>
      <c r="AD2249"/>
      <c r="AE2249"/>
      <c r="AF2249"/>
      <c r="AG2249"/>
      <c r="AS2249"/>
      <c r="AT2249"/>
      <c r="BP2249"/>
    </row>
    <row r="2250" spans="1:68" s="7" customFormat="1">
      <c r="A2250"/>
      <c r="B2250"/>
      <c r="C2250"/>
      <c r="D2250"/>
      <c r="E2250"/>
      <c r="F2250"/>
      <c r="G2250"/>
      <c r="H2250"/>
      <c r="I2250"/>
      <c r="J2250"/>
      <c r="K2250"/>
      <c r="L2250"/>
      <c r="M2250"/>
      <c r="N2250"/>
      <c r="O2250"/>
      <c r="P2250"/>
      <c r="Q2250"/>
      <c r="R2250"/>
      <c r="S2250"/>
      <c r="T2250"/>
      <c r="U2250"/>
      <c r="V2250"/>
      <c r="W2250"/>
      <c r="X2250"/>
      <c r="Y2250"/>
      <c r="Z2250"/>
      <c r="AA2250"/>
      <c r="AB2250"/>
      <c r="AC2250"/>
      <c r="AD2250"/>
      <c r="AE2250"/>
      <c r="AF2250"/>
      <c r="AG2250"/>
      <c r="AS2250"/>
      <c r="AT2250"/>
      <c r="BP2250"/>
    </row>
    <row r="2251" spans="1:68" s="7" customFormat="1">
      <c r="A2251"/>
      <c r="B2251"/>
      <c r="C2251"/>
      <c r="D2251"/>
      <c r="E2251"/>
      <c r="F2251"/>
      <c r="G2251"/>
      <c r="H2251"/>
      <c r="I2251"/>
      <c r="J2251"/>
      <c r="K2251"/>
      <c r="L2251"/>
      <c r="M2251"/>
      <c r="N2251"/>
      <c r="O2251"/>
      <c r="P2251"/>
      <c r="Q2251"/>
      <c r="R2251"/>
      <c r="S2251"/>
      <c r="T2251"/>
      <c r="U2251"/>
      <c r="V2251"/>
      <c r="W2251"/>
      <c r="X2251"/>
      <c r="Y2251"/>
      <c r="Z2251"/>
      <c r="AA2251"/>
      <c r="AB2251"/>
      <c r="AC2251"/>
      <c r="AD2251"/>
      <c r="AE2251"/>
      <c r="AF2251"/>
      <c r="AG2251"/>
      <c r="AS2251"/>
      <c r="AT2251"/>
      <c r="BP2251"/>
    </row>
    <row r="2252" spans="1:68" s="7" customFormat="1">
      <c r="A2252"/>
      <c r="B2252"/>
      <c r="C2252"/>
      <c r="D2252"/>
      <c r="E2252"/>
      <c r="F2252"/>
      <c r="G2252"/>
      <c r="H2252"/>
      <c r="I2252"/>
      <c r="J2252"/>
      <c r="K2252"/>
      <c r="L2252"/>
      <c r="M2252"/>
      <c r="N2252"/>
      <c r="O2252"/>
      <c r="P2252"/>
      <c r="Q2252"/>
      <c r="R2252"/>
      <c r="S2252"/>
      <c r="T2252"/>
      <c r="U2252"/>
      <c r="V2252"/>
      <c r="W2252"/>
      <c r="X2252"/>
      <c r="Y2252"/>
      <c r="Z2252"/>
      <c r="AA2252"/>
      <c r="AB2252"/>
      <c r="AC2252"/>
      <c r="AD2252"/>
      <c r="AE2252"/>
      <c r="AF2252"/>
      <c r="AG2252"/>
      <c r="AS2252"/>
      <c r="AT2252"/>
      <c r="BP2252"/>
    </row>
    <row r="2253" spans="1:68" s="7" customFormat="1">
      <c r="A2253"/>
      <c r="B2253"/>
      <c r="C2253"/>
      <c r="D2253"/>
      <c r="E2253"/>
      <c r="F2253"/>
      <c r="G2253"/>
      <c r="H2253"/>
      <c r="I2253"/>
      <c r="J2253"/>
      <c r="K2253"/>
      <c r="L2253"/>
      <c r="M2253"/>
      <c r="N2253"/>
      <c r="O2253"/>
      <c r="P2253"/>
      <c r="Q2253"/>
      <c r="R2253"/>
      <c r="S2253"/>
      <c r="T2253"/>
      <c r="U2253"/>
      <c r="V2253"/>
      <c r="W2253"/>
      <c r="X2253"/>
      <c r="Y2253"/>
      <c r="Z2253"/>
      <c r="AA2253"/>
      <c r="AB2253"/>
      <c r="AC2253"/>
      <c r="AD2253"/>
      <c r="AE2253"/>
      <c r="AF2253"/>
      <c r="AG2253"/>
      <c r="AS2253"/>
      <c r="AT2253"/>
      <c r="BP2253"/>
    </row>
    <row r="2254" spans="1:68" s="7" customFormat="1">
      <c r="A2254"/>
      <c r="B2254"/>
      <c r="C2254"/>
      <c r="D2254"/>
      <c r="E2254"/>
      <c r="F2254"/>
      <c r="G2254"/>
      <c r="H2254"/>
      <c r="I2254"/>
      <c r="J2254"/>
      <c r="K2254"/>
      <c r="L2254"/>
      <c r="M2254"/>
      <c r="N2254"/>
      <c r="O2254"/>
      <c r="P2254"/>
      <c r="Q2254"/>
      <c r="R2254"/>
      <c r="S2254"/>
      <c r="T2254"/>
      <c r="U2254"/>
      <c r="V2254"/>
      <c r="W2254"/>
      <c r="X2254"/>
      <c r="Y2254"/>
      <c r="Z2254"/>
      <c r="AA2254"/>
      <c r="AB2254"/>
      <c r="AC2254"/>
      <c r="AD2254"/>
      <c r="AE2254"/>
      <c r="AF2254"/>
      <c r="AG2254"/>
      <c r="AS2254"/>
      <c r="AT2254"/>
      <c r="BP2254"/>
    </row>
    <row r="2255" spans="1:68" s="7" customFormat="1">
      <c r="A2255"/>
      <c r="B2255"/>
      <c r="C2255"/>
      <c r="D2255"/>
      <c r="E2255"/>
      <c r="F2255"/>
      <c r="G2255"/>
      <c r="H2255"/>
      <c r="I2255"/>
      <c r="J2255"/>
      <c r="K2255"/>
      <c r="L2255"/>
      <c r="M2255"/>
      <c r="N2255"/>
      <c r="O2255"/>
      <c r="P2255"/>
      <c r="Q2255"/>
      <c r="R2255"/>
      <c r="S2255"/>
      <c r="T2255"/>
      <c r="U2255"/>
      <c r="V2255"/>
      <c r="W2255"/>
      <c r="X2255"/>
      <c r="Y2255"/>
      <c r="Z2255"/>
      <c r="AA2255"/>
      <c r="AB2255"/>
      <c r="AC2255"/>
      <c r="AD2255"/>
      <c r="AE2255"/>
      <c r="AF2255"/>
      <c r="AG2255"/>
      <c r="AS2255"/>
      <c r="AT2255"/>
      <c r="BP2255"/>
    </row>
    <row r="2256" spans="1:68" s="7" customFormat="1">
      <c r="A2256"/>
      <c r="B2256"/>
      <c r="C2256"/>
      <c r="D2256"/>
      <c r="E2256"/>
      <c r="F2256"/>
      <c r="G2256"/>
      <c r="H2256"/>
      <c r="I2256"/>
      <c r="J2256"/>
      <c r="K2256"/>
      <c r="L2256"/>
      <c r="M2256"/>
      <c r="N2256"/>
      <c r="O2256"/>
      <c r="P2256"/>
      <c r="Q2256"/>
      <c r="R2256"/>
      <c r="S2256"/>
      <c r="T2256"/>
      <c r="U2256"/>
      <c r="V2256"/>
      <c r="W2256"/>
      <c r="X2256"/>
      <c r="Y2256"/>
      <c r="Z2256"/>
      <c r="AA2256"/>
      <c r="AB2256"/>
      <c r="AC2256"/>
      <c r="AD2256"/>
      <c r="AE2256"/>
      <c r="AF2256"/>
      <c r="AG2256"/>
      <c r="AS2256"/>
      <c r="AT2256"/>
      <c r="BP2256"/>
    </row>
    <row r="2257" spans="1:68" s="7" customFormat="1">
      <c r="A2257"/>
      <c r="B2257"/>
      <c r="C2257"/>
      <c r="D2257"/>
      <c r="E2257"/>
      <c r="F2257"/>
      <c r="G2257"/>
      <c r="H2257"/>
      <c r="I2257"/>
      <c r="J2257"/>
      <c r="K2257"/>
      <c r="L2257"/>
      <c r="M2257"/>
      <c r="N2257"/>
      <c r="O2257"/>
      <c r="P2257"/>
      <c r="Q2257"/>
      <c r="R2257"/>
      <c r="S2257"/>
      <c r="T2257"/>
      <c r="U2257"/>
      <c r="V2257"/>
      <c r="W2257"/>
      <c r="X2257"/>
      <c r="Y2257"/>
      <c r="Z2257"/>
      <c r="AA2257"/>
      <c r="AB2257"/>
      <c r="AC2257"/>
      <c r="AD2257"/>
      <c r="AE2257"/>
      <c r="AF2257"/>
      <c r="AG2257"/>
      <c r="AS2257"/>
      <c r="AT2257"/>
      <c r="BP2257"/>
    </row>
    <row r="2258" spans="1:68" s="7" customFormat="1">
      <c r="A2258"/>
      <c r="B2258"/>
      <c r="C2258"/>
      <c r="D2258"/>
      <c r="E2258"/>
      <c r="F2258"/>
      <c r="G2258"/>
      <c r="H2258"/>
      <c r="I2258"/>
      <c r="J2258"/>
      <c r="K2258"/>
      <c r="L2258"/>
      <c r="M2258"/>
      <c r="N2258"/>
      <c r="O2258"/>
      <c r="P2258"/>
      <c r="Q2258"/>
      <c r="R2258"/>
      <c r="S2258"/>
      <c r="T2258"/>
      <c r="U2258"/>
      <c r="V2258"/>
      <c r="W2258"/>
      <c r="X2258"/>
      <c r="Y2258"/>
      <c r="Z2258"/>
      <c r="AA2258"/>
      <c r="AB2258"/>
      <c r="AC2258"/>
      <c r="AD2258"/>
      <c r="AE2258"/>
      <c r="AF2258"/>
      <c r="AG2258"/>
      <c r="AS2258"/>
      <c r="AT2258"/>
      <c r="BP2258"/>
    </row>
    <row r="2259" spans="1:68" s="7" customFormat="1">
      <c r="A2259"/>
      <c r="B2259"/>
      <c r="C2259"/>
      <c r="D2259"/>
      <c r="E2259"/>
      <c r="F2259"/>
      <c r="G2259"/>
      <c r="H2259"/>
      <c r="I2259"/>
      <c r="J2259"/>
      <c r="K2259"/>
      <c r="L2259"/>
      <c r="M2259"/>
      <c r="N2259"/>
      <c r="O2259"/>
      <c r="P2259"/>
      <c r="Q2259"/>
      <c r="R2259"/>
      <c r="S2259"/>
      <c r="T2259"/>
      <c r="U2259"/>
      <c r="V2259"/>
      <c r="W2259"/>
      <c r="X2259"/>
      <c r="Y2259"/>
      <c r="Z2259"/>
      <c r="AA2259"/>
      <c r="AB2259"/>
      <c r="AC2259"/>
      <c r="AD2259"/>
      <c r="AE2259"/>
      <c r="AF2259"/>
      <c r="AG2259"/>
      <c r="AS2259"/>
      <c r="AT2259"/>
      <c r="BP2259"/>
    </row>
    <row r="2260" spans="1:68" s="7" customFormat="1">
      <c r="A2260"/>
      <c r="B2260"/>
      <c r="C2260"/>
      <c r="D2260"/>
      <c r="E2260"/>
      <c r="F2260"/>
      <c r="G2260"/>
      <c r="H2260"/>
      <c r="I2260"/>
      <c r="J2260"/>
      <c r="K2260"/>
      <c r="L2260"/>
      <c r="M2260"/>
      <c r="N2260"/>
      <c r="O2260"/>
      <c r="P2260"/>
      <c r="Q2260"/>
      <c r="R2260"/>
      <c r="S2260"/>
      <c r="T2260"/>
      <c r="U2260"/>
      <c r="V2260"/>
      <c r="W2260"/>
      <c r="X2260"/>
      <c r="Y2260"/>
      <c r="Z2260"/>
      <c r="AA2260"/>
      <c r="AB2260"/>
      <c r="AC2260"/>
      <c r="AD2260"/>
      <c r="AE2260"/>
      <c r="AF2260"/>
      <c r="AG2260"/>
      <c r="AS2260"/>
      <c r="AT2260"/>
      <c r="BP2260"/>
    </row>
    <row r="2261" spans="1:68" s="7" customFormat="1">
      <c r="A2261"/>
      <c r="B2261"/>
      <c r="C2261"/>
      <c r="D2261"/>
      <c r="E2261"/>
      <c r="F2261"/>
      <c r="G2261"/>
      <c r="H2261"/>
      <c r="I2261"/>
      <c r="J2261"/>
      <c r="K2261"/>
      <c r="L2261"/>
      <c r="M2261"/>
      <c r="N2261"/>
      <c r="O2261"/>
      <c r="P2261"/>
      <c r="Q2261"/>
      <c r="R2261"/>
      <c r="S2261"/>
      <c r="T2261"/>
      <c r="U2261"/>
      <c r="V2261"/>
      <c r="W2261"/>
      <c r="X2261"/>
      <c r="Y2261"/>
      <c r="Z2261"/>
      <c r="AA2261"/>
      <c r="AB2261"/>
      <c r="AC2261"/>
      <c r="AD2261"/>
      <c r="AE2261"/>
      <c r="AF2261"/>
      <c r="AG2261"/>
      <c r="AS2261"/>
      <c r="AT2261"/>
      <c r="BP2261"/>
    </row>
    <row r="2262" spans="1:68" s="7" customFormat="1">
      <c r="A2262"/>
      <c r="B2262"/>
      <c r="C2262"/>
      <c r="D2262"/>
      <c r="E2262"/>
      <c r="F2262"/>
      <c r="G2262"/>
      <c r="H2262"/>
      <c r="I2262"/>
      <c r="J2262"/>
      <c r="K2262"/>
      <c r="L2262"/>
      <c r="M2262"/>
      <c r="N2262"/>
      <c r="O2262"/>
      <c r="P2262"/>
      <c r="Q2262"/>
      <c r="R2262"/>
      <c r="S2262"/>
      <c r="T2262"/>
      <c r="U2262"/>
      <c r="V2262"/>
      <c r="W2262"/>
      <c r="X2262"/>
      <c r="Y2262"/>
      <c r="Z2262"/>
      <c r="AA2262"/>
      <c r="AB2262"/>
      <c r="AC2262"/>
      <c r="AD2262"/>
      <c r="AE2262"/>
      <c r="AF2262"/>
      <c r="AG2262"/>
      <c r="AS2262"/>
      <c r="AT2262"/>
      <c r="BP2262"/>
    </row>
    <row r="2263" spans="1:68" s="7" customFormat="1">
      <c r="A2263"/>
      <c r="B2263"/>
      <c r="C2263"/>
      <c r="D2263"/>
      <c r="E2263"/>
      <c r="F2263"/>
      <c r="G2263"/>
      <c r="H2263"/>
      <c r="I2263"/>
      <c r="J2263"/>
      <c r="K2263"/>
      <c r="L2263"/>
      <c r="M2263"/>
      <c r="N2263"/>
      <c r="O2263"/>
      <c r="P2263"/>
      <c r="Q2263"/>
      <c r="R2263"/>
      <c r="S2263"/>
      <c r="T2263"/>
      <c r="U2263"/>
      <c r="V2263"/>
      <c r="W2263"/>
      <c r="X2263"/>
      <c r="Y2263"/>
      <c r="Z2263"/>
      <c r="AA2263"/>
      <c r="AB2263"/>
      <c r="AC2263"/>
      <c r="AD2263"/>
      <c r="AE2263"/>
      <c r="AF2263"/>
      <c r="AG2263"/>
      <c r="AS2263"/>
      <c r="AT2263"/>
      <c r="BP2263"/>
    </row>
    <row r="2264" spans="1:68" s="7" customFormat="1">
      <c r="A2264"/>
      <c r="B2264"/>
      <c r="C2264"/>
      <c r="D2264"/>
      <c r="E2264"/>
      <c r="F2264"/>
      <c r="G2264"/>
      <c r="H2264"/>
      <c r="I2264"/>
      <c r="J2264"/>
      <c r="K2264"/>
      <c r="L2264"/>
      <c r="M2264"/>
      <c r="N2264"/>
      <c r="O2264"/>
      <c r="P2264"/>
      <c r="Q2264"/>
      <c r="R2264"/>
      <c r="S2264"/>
      <c r="T2264"/>
      <c r="U2264"/>
      <c r="V2264"/>
      <c r="W2264"/>
      <c r="X2264"/>
      <c r="Y2264"/>
      <c r="Z2264"/>
      <c r="AA2264"/>
      <c r="AB2264"/>
      <c r="AC2264"/>
      <c r="AD2264"/>
      <c r="AE2264"/>
      <c r="AF2264"/>
      <c r="AG2264"/>
      <c r="AS2264"/>
      <c r="AT2264"/>
      <c r="BP2264"/>
    </row>
    <row r="2265" spans="1:68" s="7" customFormat="1">
      <c r="A2265"/>
      <c r="B2265"/>
      <c r="C2265"/>
      <c r="D2265"/>
      <c r="E2265"/>
      <c r="F2265"/>
      <c r="G2265"/>
      <c r="H2265"/>
      <c r="I2265"/>
      <c r="J2265"/>
      <c r="K2265"/>
      <c r="L2265"/>
      <c r="M2265"/>
      <c r="N2265"/>
      <c r="O2265"/>
      <c r="P2265"/>
      <c r="Q2265"/>
      <c r="R2265"/>
      <c r="S2265"/>
      <c r="T2265"/>
      <c r="U2265"/>
      <c r="V2265"/>
      <c r="W2265"/>
      <c r="X2265"/>
      <c r="Y2265"/>
      <c r="Z2265"/>
      <c r="AA2265"/>
      <c r="AB2265"/>
      <c r="AC2265"/>
      <c r="AD2265"/>
      <c r="AE2265"/>
      <c r="AF2265"/>
      <c r="AG2265"/>
      <c r="AS2265"/>
      <c r="AT2265"/>
      <c r="BP2265"/>
    </row>
    <row r="2266" spans="1:68" s="7" customFormat="1">
      <c r="A2266"/>
      <c r="B2266"/>
      <c r="C2266"/>
      <c r="D2266"/>
      <c r="E2266"/>
      <c r="F2266"/>
      <c r="G2266"/>
      <c r="H2266"/>
      <c r="I2266"/>
      <c r="J2266"/>
      <c r="K2266"/>
      <c r="L2266"/>
      <c r="M2266"/>
      <c r="N2266"/>
      <c r="O2266"/>
      <c r="P2266"/>
      <c r="Q2266"/>
      <c r="R2266"/>
      <c r="S2266"/>
      <c r="T2266"/>
      <c r="U2266"/>
      <c r="V2266"/>
      <c r="W2266"/>
      <c r="X2266"/>
      <c r="Y2266"/>
      <c r="Z2266"/>
      <c r="AA2266"/>
      <c r="AB2266"/>
      <c r="AC2266"/>
      <c r="AD2266"/>
      <c r="AE2266"/>
      <c r="AF2266"/>
      <c r="AG2266"/>
      <c r="AS2266"/>
      <c r="AT2266"/>
      <c r="BP2266"/>
    </row>
    <row r="2267" spans="1:68" s="7" customFormat="1">
      <c r="A2267"/>
      <c r="B2267"/>
      <c r="C2267"/>
      <c r="D2267"/>
      <c r="E2267"/>
      <c r="F2267"/>
      <c r="G2267"/>
      <c r="H2267"/>
      <c r="I2267"/>
      <c r="J2267"/>
      <c r="K2267"/>
      <c r="L2267"/>
      <c r="M2267"/>
      <c r="N2267"/>
      <c r="O2267"/>
      <c r="P2267"/>
      <c r="Q2267"/>
      <c r="R2267"/>
      <c r="S2267"/>
      <c r="T2267"/>
      <c r="U2267"/>
      <c r="V2267"/>
      <c r="W2267"/>
      <c r="X2267"/>
      <c r="Y2267"/>
      <c r="Z2267"/>
      <c r="AA2267"/>
      <c r="AB2267"/>
      <c r="AC2267"/>
      <c r="AD2267"/>
      <c r="AE2267"/>
      <c r="AF2267"/>
      <c r="AG2267"/>
      <c r="AS2267"/>
      <c r="AT2267"/>
      <c r="BP2267"/>
    </row>
    <row r="2268" spans="1:68" s="7" customFormat="1">
      <c r="A2268"/>
      <c r="B2268"/>
      <c r="C2268"/>
      <c r="D2268"/>
      <c r="E2268"/>
      <c r="F2268"/>
      <c r="G2268"/>
      <c r="H2268"/>
      <c r="I2268"/>
      <c r="J2268"/>
      <c r="K2268"/>
      <c r="L2268"/>
      <c r="M2268"/>
      <c r="N2268"/>
      <c r="O2268"/>
      <c r="P2268"/>
      <c r="Q2268"/>
      <c r="R2268"/>
      <c r="S2268"/>
      <c r="T2268"/>
      <c r="U2268"/>
      <c r="V2268"/>
      <c r="W2268"/>
      <c r="X2268"/>
      <c r="Y2268"/>
      <c r="Z2268"/>
      <c r="AA2268"/>
      <c r="AB2268"/>
      <c r="AC2268"/>
      <c r="AD2268"/>
      <c r="AE2268"/>
      <c r="AF2268"/>
      <c r="AG2268"/>
      <c r="AS2268"/>
      <c r="AT2268"/>
      <c r="BP2268"/>
    </row>
    <row r="2269" spans="1:68" s="7" customFormat="1">
      <c r="A2269"/>
      <c r="B2269"/>
      <c r="C2269"/>
      <c r="D2269"/>
      <c r="E2269"/>
      <c r="F2269"/>
      <c r="G2269"/>
      <c r="H2269"/>
      <c r="I2269"/>
      <c r="J2269"/>
      <c r="K2269"/>
      <c r="L2269"/>
      <c r="M2269"/>
      <c r="N2269"/>
      <c r="O2269"/>
      <c r="P2269"/>
      <c r="Q2269"/>
      <c r="R2269"/>
      <c r="S2269"/>
      <c r="T2269"/>
      <c r="U2269"/>
      <c r="V2269"/>
      <c r="W2269"/>
      <c r="X2269"/>
      <c r="Y2269"/>
      <c r="Z2269"/>
      <c r="AA2269"/>
      <c r="AB2269"/>
      <c r="AC2269"/>
      <c r="AD2269"/>
      <c r="AE2269"/>
      <c r="AF2269"/>
      <c r="AG2269"/>
      <c r="AS2269"/>
      <c r="AT2269"/>
      <c r="BP2269"/>
    </row>
    <row r="2270" spans="1:68" s="7" customFormat="1">
      <c r="A2270"/>
      <c r="B2270"/>
      <c r="C2270"/>
      <c r="D2270"/>
      <c r="E2270"/>
      <c r="F2270"/>
      <c r="G2270"/>
      <c r="H2270"/>
      <c r="I2270"/>
      <c r="J2270"/>
      <c r="K2270"/>
      <c r="L2270"/>
      <c r="M2270"/>
      <c r="N2270"/>
      <c r="O2270"/>
      <c r="P2270"/>
      <c r="Q2270"/>
      <c r="R2270"/>
      <c r="S2270"/>
      <c r="T2270"/>
      <c r="U2270"/>
      <c r="V2270"/>
      <c r="W2270"/>
      <c r="X2270"/>
      <c r="Y2270"/>
      <c r="Z2270"/>
      <c r="AA2270"/>
      <c r="AB2270"/>
      <c r="AC2270"/>
      <c r="AD2270"/>
      <c r="AE2270"/>
      <c r="AF2270"/>
      <c r="AG2270"/>
      <c r="AS2270"/>
      <c r="AT2270"/>
      <c r="BP2270"/>
    </row>
    <row r="2271" spans="1:68" s="7" customFormat="1">
      <c r="A2271"/>
      <c r="B2271"/>
      <c r="C2271"/>
      <c r="D2271"/>
      <c r="E2271"/>
      <c r="F2271"/>
      <c r="G2271"/>
      <c r="H2271"/>
      <c r="I2271"/>
      <c r="J2271"/>
      <c r="K2271"/>
      <c r="L2271"/>
      <c r="M2271"/>
      <c r="N2271"/>
      <c r="O2271"/>
      <c r="P2271"/>
      <c r="Q2271"/>
      <c r="R2271"/>
      <c r="S2271"/>
      <c r="T2271"/>
      <c r="U2271"/>
      <c r="V2271"/>
      <c r="W2271"/>
      <c r="X2271"/>
      <c r="Y2271"/>
      <c r="Z2271"/>
      <c r="AA2271"/>
      <c r="AB2271"/>
      <c r="AC2271"/>
      <c r="AD2271"/>
      <c r="AE2271"/>
      <c r="AF2271"/>
      <c r="AG2271"/>
      <c r="AS2271"/>
      <c r="AT2271"/>
      <c r="BP2271"/>
    </row>
    <row r="2272" spans="1:68" s="7" customFormat="1">
      <c r="A2272"/>
      <c r="B2272"/>
      <c r="C2272"/>
      <c r="D2272"/>
      <c r="E2272"/>
      <c r="F2272"/>
      <c r="G2272"/>
      <c r="H2272"/>
      <c r="I2272"/>
      <c r="J2272"/>
      <c r="K2272"/>
      <c r="L2272"/>
      <c r="M2272"/>
      <c r="N2272"/>
      <c r="O2272"/>
      <c r="P2272"/>
      <c r="Q2272"/>
      <c r="R2272"/>
      <c r="S2272"/>
      <c r="T2272"/>
      <c r="U2272"/>
      <c r="V2272"/>
      <c r="W2272"/>
      <c r="X2272"/>
      <c r="Y2272"/>
      <c r="Z2272"/>
      <c r="AA2272"/>
      <c r="AB2272"/>
      <c r="AC2272"/>
      <c r="AD2272"/>
      <c r="AE2272"/>
      <c r="AF2272"/>
      <c r="AG2272"/>
      <c r="AS2272"/>
      <c r="AT2272"/>
      <c r="BP2272"/>
    </row>
    <row r="2273" spans="1:68" s="7" customFormat="1">
      <c r="A2273"/>
      <c r="B2273"/>
      <c r="C2273"/>
      <c r="D2273"/>
      <c r="E2273"/>
      <c r="F2273"/>
      <c r="G2273"/>
      <c r="H2273"/>
      <c r="I2273"/>
      <c r="J2273"/>
      <c r="K2273"/>
      <c r="L2273"/>
      <c r="M2273"/>
      <c r="N2273"/>
      <c r="O2273"/>
      <c r="P2273"/>
      <c r="Q2273"/>
      <c r="R2273"/>
      <c r="S2273"/>
      <c r="T2273"/>
      <c r="U2273"/>
      <c r="V2273"/>
      <c r="W2273"/>
      <c r="X2273"/>
      <c r="Y2273"/>
      <c r="Z2273"/>
      <c r="AA2273"/>
      <c r="AB2273"/>
      <c r="AC2273"/>
      <c r="AD2273"/>
      <c r="AE2273"/>
      <c r="AF2273"/>
      <c r="AG2273"/>
      <c r="AS2273"/>
      <c r="AT2273"/>
      <c r="BP2273"/>
    </row>
    <row r="2274" spans="1:68" s="7" customFormat="1">
      <c r="A2274"/>
      <c r="B2274"/>
      <c r="C2274"/>
      <c r="D2274"/>
      <c r="E2274"/>
      <c r="F2274"/>
      <c r="G2274"/>
      <c r="H2274"/>
      <c r="I2274"/>
      <c r="J2274"/>
      <c r="K2274"/>
      <c r="L2274"/>
      <c r="M2274"/>
      <c r="N2274"/>
      <c r="O2274"/>
      <c r="P2274"/>
      <c r="Q2274"/>
      <c r="R2274"/>
      <c r="S2274"/>
      <c r="T2274"/>
      <c r="U2274"/>
      <c r="V2274"/>
      <c r="W2274"/>
      <c r="X2274"/>
      <c r="Y2274"/>
      <c r="Z2274"/>
      <c r="AA2274"/>
      <c r="AB2274"/>
      <c r="AC2274"/>
      <c r="AD2274"/>
      <c r="AE2274"/>
      <c r="AF2274"/>
      <c r="AG2274"/>
      <c r="AS2274"/>
      <c r="AT2274"/>
      <c r="BP2274"/>
    </row>
    <row r="2275" spans="1:68" s="7" customFormat="1">
      <c r="A2275"/>
      <c r="B2275"/>
      <c r="C2275"/>
      <c r="D2275"/>
      <c r="E2275"/>
      <c r="F2275"/>
      <c r="G2275"/>
      <c r="H2275"/>
      <c r="I2275"/>
      <c r="J2275"/>
      <c r="K2275"/>
      <c r="L2275"/>
      <c r="M2275"/>
      <c r="N2275"/>
      <c r="O2275"/>
      <c r="P2275"/>
      <c r="Q2275"/>
      <c r="R2275"/>
      <c r="S2275"/>
      <c r="T2275"/>
      <c r="U2275"/>
      <c r="V2275"/>
      <c r="W2275"/>
      <c r="X2275"/>
      <c r="Y2275"/>
      <c r="Z2275"/>
      <c r="AA2275"/>
      <c r="AB2275"/>
      <c r="AC2275"/>
      <c r="AD2275"/>
      <c r="AE2275"/>
      <c r="AF2275"/>
      <c r="AG2275"/>
      <c r="AS2275"/>
      <c r="AT2275"/>
      <c r="BP2275"/>
    </row>
    <row r="2276" spans="1:68" s="7" customFormat="1">
      <c r="A2276"/>
      <c r="B2276"/>
      <c r="C2276"/>
      <c r="D2276"/>
      <c r="E2276"/>
      <c r="F2276"/>
      <c r="G2276"/>
      <c r="H2276"/>
      <c r="I2276"/>
      <c r="J2276"/>
      <c r="K2276"/>
      <c r="L2276"/>
      <c r="M2276"/>
      <c r="N2276"/>
      <c r="O2276"/>
      <c r="P2276"/>
      <c r="Q2276"/>
      <c r="R2276"/>
      <c r="S2276"/>
      <c r="T2276"/>
      <c r="U2276"/>
      <c r="V2276"/>
      <c r="W2276"/>
      <c r="X2276"/>
      <c r="Y2276"/>
      <c r="Z2276"/>
      <c r="AA2276"/>
      <c r="AB2276"/>
      <c r="AC2276"/>
      <c r="AD2276"/>
      <c r="AE2276"/>
      <c r="AF2276"/>
      <c r="AG2276"/>
      <c r="AS2276"/>
      <c r="AT2276"/>
      <c r="BP2276"/>
    </row>
    <row r="2277" spans="1:68" s="7" customFormat="1">
      <c r="A2277"/>
      <c r="B2277"/>
      <c r="C2277"/>
      <c r="D2277"/>
      <c r="E2277"/>
      <c r="F2277"/>
      <c r="G2277"/>
      <c r="H2277"/>
      <c r="I2277"/>
      <c r="J2277"/>
      <c r="K2277"/>
      <c r="L2277"/>
      <c r="M2277"/>
      <c r="N2277"/>
      <c r="O2277"/>
      <c r="P2277"/>
      <c r="Q2277"/>
      <c r="R2277"/>
      <c r="S2277"/>
      <c r="T2277"/>
      <c r="U2277"/>
      <c r="V2277"/>
      <c r="W2277"/>
      <c r="X2277"/>
      <c r="Y2277"/>
      <c r="Z2277"/>
      <c r="AA2277"/>
      <c r="AB2277"/>
      <c r="AC2277"/>
      <c r="AD2277"/>
      <c r="AE2277"/>
      <c r="AF2277"/>
      <c r="AG2277"/>
      <c r="AS2277"/>
      <c r="AT2277"/>
      <c r="BP2277"/>
    </row>
    <row r="2278" spans="1:68" s="7" customFormat="1">
      <c r="A2278"/>
      <c r="B2278"/>
      <c r="C2278"/>
      <c r="D2278"/>
      <c r="E2278"/>
      <c r="F2278"/>
      <c r="G2278"/>
      <c r="H2278"/>
      <c r="I2278"/>
      <c r="J2278"/>
      <c r="K2278"/>
      <c r="L2278"/>
      <c r="M2278"/>
      <c r="N2278"/>
      <c r="O2278"/>
      <c r="P2278"/>
      <c r="Q2278"/>
      <c r="R2278"/>
      <c r="S2278"/>
      <c r="T2278"/>
      <c r="U2278"/>
      <c r="V2278"/>
      <c r="W2278"/>
      <c r="X2278"/>
      <c r="Y2278"/>
      <c r="Z2278"/>
      <c r="AA2278"/>
      <c r="AB2278"/>
      <c r="AC2278"/>
      <c r="AD2278"/>
      <c r="AE2278"/>
      <c r="AF2278"/>
      <c r="AG2278"/>
      <c r="AS2278"/>
      <c r="AT2278"/>
      <c r="BP2278"/>
    </row>
    <row r="2279" spans="1:68" s="7" customFormat="1">
      <c r="A2279"/>
      <c r="B2279"/>
      <c r="C2279"/>
      <c r="D2279"/>
      <c r="E2279"/>
      <c r="F2279"/>
      <c r="G2279"/>
      <c r="H2279"/>
      <c r="I2279"/>
      <c r="J2279"/>
      <c r="K2279"/>
      <c r="L2279"/>
      <c r="M2279"/>
      <c r="N2279"/>
      <c r="O2279"/>
      <c r="P2279"/>
      <c r="Q2279"/>
      <c r="R2279"/>
      <c r="S2279"/>
      <c r="T2279"/>
      <c r="U2279"/>
      <c r="V2279"/>
      <c r="W2279"/>
      <c r="X2279"/>
      <c r="Y2279"/>
      <c r="Z2279"/>
      <c r="AA2279"/>
      <c r="AB2279"/>
      <c r="AC2279"/>
      <c r="AD2279"/>
      <c r="AE2279"/>
      <c r="AF2279"/>
      <c r="AG2279"/>
      <c r="AS2279"/>
      <c r="AT2279"/>
      <c r="BP2279"/>
    </row>
    <row r="2280" spans="1:68" s="7" customFormat="1">
      <c r="A2280"/>
      <c r="B2280"/>
      <c r="C2280"/>
      <c r="D2280"/>
      <c r="E2280"/>
      <c r="F2280"/>
      <c r="G2280"/>
      <c r="H2280"/>
      <c r="I2280"/>
      <c r="J2280"/>
      <c r="K2280"/>
      <c r="L2280"/>
      <c r="M2280"/>
      <c r="N2280"/>
      <c r="O2280"/>
      <c r="P2280"/>
      <c r="Q2280"/>
      <c r="R2280"/>
      <c r="S2280"/>
      <c r="T2280"/>
      <c r="U2280"/>
      <c r="V2280"/>
      <c r="W2280"/>
      <c r="X2280"/>
      <c r="Y2280"/>
      <c r="Z2280"/>
      <c r="AA2280"/>
      <c r="AB2280"/>
      <c r="AC2280"/>
      <c r="AD2280"/>
      <c r="AE2280"/>
      <c r="AF2280"/>
      <c r="AG2280"/>
      <c r="AS2280"/>
      <c r="AT2280"/>
      <c r="BP2280"/>
    </row>
    <row r="2281" spans="1:68" s="7" customFormat="1">
      <c r="A2281"/>
      <c r="B2281"/>
      <c r="C2281"/>
      <c r="D2281"/>
      <c r="E2281"/>
      <c r="F2281"/>
      <c r="G2281"/>
      <c r="H2281"/>
      <c r="I2281"/>
      <c r="J2281"/>
      <c r="K2281"/>
      <c r="L2281"/>
      <c r="M2281"/>
      <c r="N2281"/>
      <c r="O2281"/>
      <c r="P2281"/>
      <c r="Q2281"/>
      <c r="R2281"/>
      <c r="S2281"/>
      <c r="T2281"/>
      <c r="U2281"/>
      <c r="V2281"/>
      <c r="W2281"/>
      <c r="X2281"/>
      <c r="Y2281"/>
      <c r="Z2281"/>
      <c r="AA2281"/>
      <c r="AB2281"/>
      <c r="AC2281"/>
      <c r="AD2281"/>
      <c r="AE2281"/>
      <c r="AF2281"/>
      <c r="AG2281"/>
      <c r="AS2281"/>
      <c r="AT2281"/>
      <c r="BP2281"/>
    </row>
    <row r="2282" spans="1:68" s="7" customFormat="1">
      <c r="A2282"/>
      <c r="B2282"/>
      <c r="C2282"/>
      <c r="D2282"/>
      <c r="E2282"/>
      <c r="F2282"/>
      <c r="G2282"/>
      <c r="H2282"/>
      <c r="I2282"/>
      <c r="J2282"/>
      <c r="K2282"/>
      <c r="L2282"/>
      <c r="M2282"/>
      <c r="N2282"/>
      <c r="O2282"/>
      <c r="P2282"/>
      <c r="Q2282"/>
      <c r="R2282"/>
      <c r="S2282"/>
      <c r="T2282"/>
      <c r="U2282"/>
      <c r="V2282"/>
      <c r="W2282"/>
      <c r="X2282"/>
      <c r="Y2282"/>
      <c r="Z2282"/>
      <c r="AA2282"/>
      <c r="AB2282"/>
      <c r="AC2282"/>
      <c r="AD2282"/>
      <c r="AE2282"/>
      <c r="AF2282"/>
      <c r="AG2282"/>
      <c r="AS2282"/>
      <c r="AT2282"/>
      <c r="BP2282"/>
    </row>
    <row r="2283" spans="1:68" s="7" customFormat="1">
      <c r="A2283"/>
      <c r="B2283"/>
      <c r="C2283"/>
      <c r="D2283"/>
      <c r="E2283"/>
      <c r="F2283"/>
      <c r="G2283"/>
      <c r="H2283"/>
      <c r="I2283"/>
      <c r="J2283"/>
      <c r="K2283"/>
      <c r="L2283"/>
      <c r="M2283"/>
      <c r="N2283"/>
      <c r="O2283"/>
      <c r="P2283"/>
      <c r="Q2283"/>
      <c r="R2283"/>
      <c r="S2283"/>
      <c r="T2283"/>
      <c r="U2283"/>
      <c r="V2283"/>
      <c r="W2283"/>
      <c r="X2283"/>
      <c r="Y2283"/>
      <c r="Z2283"/>
      <c r="AA2283"/>
      <c r="AB2283"/>
      <c r="AC2283"/>
      <c r="AD2283"/>
      <c r="AE2283"/>
      <c r="AF2283"/>
      <c r="AG2283"/>
      <c r="AS2283"/>
      <c r="AT2283"/>
      <c r="BP2283"/>
    </row>
    <row r="2284" spans="1:68" s="7" customFormat="1">
      <c r="A2284"/>
      <c r="B2284"/>
      <c r="C2284"/>
      <c r="D2284"/>
      <c r="E2284"/>
      <c r="F2284"/>
      <c r="G2284"/>
      <c r="H2284"/>
      <c r="I2284"/>
      <c r="J2284"/>
      <c r="K2284"/>
      <c r="L2284"/>
      <c r="M2284"/>
      <c r="N2284"/>
      <c r="O2284"/>
      <c r="P2284"/>
      <c r="Q2284"/>
      <c r="R2284"/>
      <c r="S2284"/>
      <c r="T2284"/>
      <c r="U2284"/>
      <c r="V2284"/>
      <c r="W2284"/>
      <c r="X2284"/>
      <c r="Y2284"/>
      <c r="Z2284"/>
      <c r="AA2284"/>
      <c r="AB2284"/>
      <c r="AC2284"/>
      <c r="AD2284"/>
      <c r="AE2284"/>
      <c r="AF2284"/>
      <c r="AG2284"/>
      <c r="AS2284"/>
      <c r="AT2284"/>
      <c r="BP2284"/>
    </row>
    <row r="2285" spans="1:68" s="7" customFormat="1">
      <c r="A2285"/>
      <c r="B2285"/>
      <c r="C2285"/>
      <c r="D2285"/>
      <c r="E2285"/>
      <c r="F2285"/>
      <c r="G2285"/>
      <c r="H2285"/>
      <c r="I2285"/>
      <c r="J2285"/>
      <c r="K2285"/>
      <c r="L2285"/>
      <c r="M2285"/>
      <c r="N2285"/>
      <c r="O2285"/>
      <c r="P2285"/>
      <c r="Q2285"/>
      <c r="R2285"/>
      <c r="S2285"/>
      <c r="T2285"/>
      <c r="U2285"/>
      <c r="V2285"/>
      <c r="W2285"/>
      <c r="X2285"/>
      <c r="Y2285"/>
      <c r="Z2285"/>
      <c r="AA2285"/>
      <c r="AB2285"/>
      <c r="AC2285"/>
      <c r="AD2285"/>
      <c r="AE2285"/>
      <c r="AF2285"/>
      <c r="AG2285"/>
      <c r="AS2285"/>
      <c r="AT2285"/>
      <c r="BP2285"/>
    </row>
    <row r="2286" spans="1:68" s="7" customFormat="1">
      <c r="A2286"/>
      <c r="B2286"/>
      <c r="C2286"/>
      <c r="D2286"/>
      <c r="E2286"/>
      <c r="F2286"/>
      <c r="G2286"/>
      <c r="H2286"/>
      <c r="I2286"/>
      <c r="J2286"/>
      <c r="K2286"/>
      <c r="L2286"/>
      <c r="M2286"/>
      <c r="N2286"/>
      <c r="O2286"/>
      <c r="P2286"/>
      <c r="Q2286"/>
      <c r="R2286"/>
      <c r="S2286"/>
      <c r="T2286"/>
      <c r="U2286"/>
      <c r="V2286"/>
      <c r="W2286"/>
      <c r="X2286"/>
      <c r="Y2286"/>
      <c r="Z2286"/>
      <c r="AA2286"/>
      <c r="AB2286"/>
      <c r="AC2286"/>
      <c r="AD2286"/>
      <c r="AE2286"/>
      <c r="AF2286"/>
      <c r="AG2286"/>
      <c r="AS2286"/>
      <c r="AT2286"/>
      <c r="BP2286"/>
    </row>
    <row r="2287" spans="1:68" s="7" customFormat="1">
      <c r="A2287"/>
      <c r="B2287"/>
      <c r="C2287"/>
      <c r="D2287"/>
      <c r="E2287"/>
      <c r="F2287"/>
      <c r="G2287"/>
      <c r="H2287"/>
      <c r="I2287"/>
      <c r="J2287"/>
      <c r="K2287"/>
      <c r="L2287"/>
      <c r="M2287"/>
      <c r="N2287"/>
      <c r="O2287"/>
      <c r="P2287"/>
      <c r="Q2287"/>
      <c r="R2287"/>
      <c r="S2287"/>
      <c r="T2287"/>
      <c r="U2287"/>
      <c r="V2287"/>
      <c r="W2287"/>
      <c r="X2287"/>
      <c r="Y2287"/>
      <c r="Z2287"/>
      <c r="AA2287"/>
      <c r="AB2287"/>
      <c r="AC2287"/>
      <c r="AD2287"/>
      <c r="AE2287"/>
      <c r="AF2287"/>
      <c r="AG2287"/>
      <c r="AS2287"/>
      <c r="AT2287"/>
      <c r="BP2287"/>
    </row>
    <row r="2288" spans="1:68" s="7" customFormat="1">
      <c r="A2288"/>
      <c r="B2288"/>
      <c r="C2288"/>
      <c r="D2288"/>
      <c r="E2288"/>
      <c r="F2288"/>
      <c r="G2288"/>
      <c r="H2288"/>
      <c r="I2288"/>
      <c r="J2288"/>
      <c r="K2288"/>
      <c r="L2288"/>
      <c r="M2288"/>
      <c r="N2288"/>
      <c r="O2288"/>
      <c r="P2288"/>
      <c r="Q2288"/>
      <c r="R2288"/>
      <c r="S2288"/>
      <c r="T2288"/>
      <c r="U2288"/>
      <c r="V2288"/>
      <c r="W2288"/>
      <c r="X2288"/>
      <c r="Y2288"/>
      <c r="Z2288"/>
      <c r="AA2288"/>
      <c r="AB2288"/>
      <c r="AC2288"/>
      <c r="AD2288"/>
      <c r="AE2288"/>
      <c r="AF2288"/>
      <c r="AG2288"/>
      <c r="AS2288"/>
      <c r="AT2288"/>
      <c r="BP2288"/>
    </row>
    <row r="2289" spans="1:68" s="7" customFormat="1">
      <c r="A2289"/>
      <c r="B2289"/>
      <c r="C2289"/>
      <c r="D2289"/>
      <c r="E2289"/>
      <c r="F2289"/>
      <c r="G2289"/>
      <c r="H2289"/>
      <c r="I2289"/>
      <c r="J2289"/>
      <c r="K2289"/>
      <c r="L2289"/>
      <c r="M2289"/>
      <c r="N2289"/>
      <c r="O2289"/>
      <c r="P2289"/>
      <c r="Q2289"/>
      <c r="R2289"/>
      <c r="S2289"/>
      <c r="T2289"/>
      <c r="U2289"/>
      <c r="V2289"/>
      <c r="W2289"/>
      <c r="X2289"/>
      <c r="Y2289"/>
      <c r="Z2289"/>
      <c r="AA2289"/>
      <c r="AB2289"/>
      <c r="AC2289"/>
      <c r="AD2289"/>
      <c r="AE2289"/>
      <c r="AF2289"/>
      <c r="AG2289"/>
      <c r="AS2289"/>
      <c r="AT2289"/>
      <c r="BP2289"/>
    </row>
    <row r="2290" spans="1:68" s="7" customFormat="1">
      <c r="A2290"/>
      <c r="B2290"/>
      <c r="C2290"/>
      <c r="D2290"/>
      <c r="E2290"/>
      <c r="F2290"/>
      <c r="G2290"/>
      <c r="H2290"/>
      <c r="I2290"/>
      <c r="J2290"/>
      <c r="K2290"/>
      <c r="L2290"/>
      <c r="M2290"/>
      <c r="N2290"/>
      <c r="O2290"/>
      <c r="P2290"/>
      <c r="Q2290"/>
      <c r="R2290"/>
      <c r="S2290"/>
      <c r="T2290"/>
      <c r="U2290"/>
      <c r="V2290"/>
      <c r="W2290"/>
      <c r="X2290"/>
      <c r="Y2290"/>
      <c r="Z2290"/>
      <c r="AA2290"/>
      <c r="AB2290"/>
      <c r="AC2290"/>
      <c r="AD2290"/>
      <c r="AE2290"/>
      <c r="AF2290"/>
      <c r="AG2290"/>
      <c r="AS2290"/>
      <c r="AT2290"/>
      <c r="BP2290"/>
    </row>
    <row r="2291" spans="1:68" s="7" customFormat="1">
      <c r="A2291"/>
      <c r="B2291"/>
      <c r="C2291"/>
      <c r="D2291"/>
      <c r="E2291"/>
      <c r="F2291"/>
      <c r="G2291"/>
      <c r="H2291"/>
      <c r="I2291"/>
      <c r="J2291"/>
      <c r="K2291"/>
      <c r="L2291"/>
      <c r="M2291"/>
      <c r="N2291"/>
      <c r="O2291"/>
      <c r="P2291"/>
      <c r="Q2291"/>
      <c r="R2291"/>
      <c r="S2291"/>
      <c r="T2291"/>
      <c r="U2291"/>
      <c r="V2291"/>
      <c r="W2291"/>
      <c r="X2291"/>
      <c r="Y2291"/>
      <c r="Z2291"/>
      <c r="AA2291"/>
      <c r="AB2291"/>
      <c r="AC2291"/>
      <c r="AD2291"/>
      <c r="AE2291"/>
      <c r="AF2291"/>
      <c r="AG2291"/>
      <c r="AS2291"/>
      <c r="AT2291"/>
      <c r="BP2291"/>
    </row>
    <row r="2292" spans="1:68" s="7" customFormat="1">
      <c r="A2292"/>
      <c r="B2292"/>
      <c r="C2292"/>
      <c r="D2292"/>
      <c r="E2292"/>
      <c r="F2292"/>
      <c r="G2292"/>
      <c r="H2292"/>
      <c r="I2292"/>
      <c r="J2292"/>
      <c r="K2292"/>
      <c r="L2292"/>
      <c r="M2292"/>
      <c r="N2292"/>
      <c r="O2292"/>
      <c r="P2292"/>
      <c r="Q2292"/>
      <c r="R2292"/>
      <c r="S2292"/>
      <c r="T2292"/>
      <c r="U2292"/>
      <c r="V2292"/>
      <c r="W2292"/>
      <c r="X2292"/>
      <c r="Y2292"/>
      <c r="Z2292"/>
      <c r="AA2292"/>
      <c r="AB2292"/>
      <c r="AC2292"/>
      <c r="AD2292"/>
      <c r="AE2292"/>
      <c r="AF2292"/>
      <c r="AG2292"/>
      <c r="AS2292"/>
      <c r="AT2292"/>
      <c r="BP2292"/>
    </row>
    <row r="2293" spans="1:68" s="7" customFormat="1">
      <c r="A2293"/>
      <c r="B2293"/>
      <c r="C2293"/>
      <c r="D2293"/>
      <c r="E2293"/>
      <c r="F2293"/>
      <c r="G2293"/>
      <c r="H2293"/>
      <c r="I2293"/>
      <c r="J2293"/>
      <c r="K2293"/>
      <c r="L2293"/>
      <c r="M2293"/>
      <c r="N2293"/>
      <c r="O2293"/>
      <c r="P2293"/>
      <c r="Q2293"/>
      <c r="R2293"/>
      <c r="S2293"/>
      <c r="T2293"/>
      <c r="U2293"/>
      <c r="V2293"/>
      <c r="W2293"/>
      <c r="X2293"/>
      <c r="Y2293"/>
      <c r="Z2293"/>
      <c r="AA2293"/>
      <c r="AB2293"/>
      <c r="AC2293"/>
      <c r="AD2293"/>
      <c r="AE2293"/>
      <c r="AF2293"/>
      <c r="AG2293"/>
      <c r="AS2293"/>
      <c r="AT2293"/>
      <c r="BP2293"/>
    </row>
    <row r="2294" spans="1:68" s="7" customFormat="1">
      <c r="A2294"/>
      <c r="B2294"/>
      <c r="C2294"/>
      <c r="D2294"/>
      <c r="E2294"/>
      <c r="F2294"/>
      <c r="G2294"/>
      <c r="H2294"/>
      <c r="I2294"/>
      <c r="J2294"/>
      <c r="K2294"/>
      <c r="L2294"/>
      <c r="M2294"/>
      <c r="N2294"/>
      <c r="O2294"/>
      <c r="P2294"/>
      <c r="Q2294"/>
      <c r="R2294"/>
      <c r="S2294"/>
      <c r="T2294"/>
      <c r="U2294"/>
      <c r="V2294"/>
      <c r="W2294"/>
      <c r="X2294"/>
      <c r="Y2294"/>
      <c r="Z2294"/>
      <c r="AA2294"/>
      <c r="AB2294"/>
      <c r="AC2294"/>
      <c r="AD2294"/>
      <c r="AE2294"/>
      <c r="AF2294"/>
      <c r="AG2294"/>
      <c r="AS2294"/>
      <c r="AT2294"/>
      <c r="BP2294"/>
    </row>
    <row r="2295" spans="1:68" s="7" customFormat="1">
      <c r="A2295"/>
      <c r="B2295"/>
      <c r="C2295"/>
      <c r="D2295"/>
      <c r="E2295"/>
      <c r="F2295"/>
      <c r="G2295"/>
      <c r="H2295"/>
      <c r="I2295"/>
      <c r="J2295"/>
      <c r="K2295"/>
      <c r="L2295"/>
      <c r="M2295"/>
      <c r="N2295"/>
      <c r="O2295"/>
      <c r="P2295"/>
      <c r="Q2295"/>
      <c r="R2295"/>
      <c r="S2295"/>
      <c r="T2295"/>
      <c r="U2295"/>
      <c r="V2295"/>
      <c r="W2295"/>
      <c r="X2295"/>
      <c r="Y2295"/>
      <c r="Z2295"/>
      <c r="AA2295"/>
      <c r="AB2295"/>
      <c r="AC2295"/>
      <c r="AD2295"/>
      <c r="AE2295"/>
      <c r="AF2295"/>
      <c r="AG2295"/>
      <c r="AS2295"/>
      <c r="AT2295"/>
      <c r="BP2295"/>
    </row>
    <row r="2296" spans="1:68" s="7" customFormat="1">
      <c r="A2296"/>
      <c r="B2296"/>
      <c r="C2296"/>
      <c r="D2296"/>
      <c r="E2296"/>
      <c r="F2296"/>
      <c r="G2296"/>
      <c r="H2296"/>
      <c r="I2296"/>
      <c r="J2296"/>
      <c r="K2296"/>
      <c r="L2296"/>
      <c r="M2296"/>
      <c r="N2296"/>
      <c r="O2296"/>
      <c r="P2296"/>
      <c r="Q2296"/>
      <c r="R2296"/>
      <c r="S2296"/>
      <c r="T2296"/>
      <c r="U2296"/>
      <c r="V2296"/>
      <c r="W2296"/>
      <c r="X2296"/>
      <c r="Y2296"/>
      <c r="Z2296"/>
      <c r="AA2296"/>
      <c r="AB2296"/>
      <c r="AC2296"/>
      <c r="AD2296"/>
      <c r="AE2296"/>
      <c r="AF2296"/>
      <c r="AG2296"/>
      <c r="AS2296"/>
      <c r="AT2296"/>
      <c r="BP2296"/>
    </row>
    <row r="2297" spans="1:68" s="7" customFormat="1">
      <c r="A2297"/>
      <c r="B2297"/>
      <c r="C2297"/>
      <c r="D2297"/>
      <c r="E2297"/>
      <c r="F2297"/>
      <c r="G2297"/>
      <c r="H2297"/>
      <c r="I2297"/>
      <c r="J2297"/>
      <c r="K2297"/>
      <c r="L2297"/>
      <c r="M2297"/>
      <c r="N2297"/>
      <c r="O2297"/>
      <c r="P2297"/>
      <c r="Q2297"/>
      <c r="R2297"/>
      <c r="S2297"/>
      <c r="T2297"/>
      <c r="U2297"/>
      <c r="V2297"/>
      <c r="W2297"/>
      <c r="X2297"/>
      <c r="Y2297"/>
      <c r="Z2297"/>
      <c r="AA2297"/>
      <c r="AB2297"/>
      <c r="AC2297"/>
      <c r="AD2297"/>
      <c r="AE2297"/>
      <c r="AF2297"/>
      <c r="AG2297"/>
      <c r="AS2297"/>
      <c r="AT2297"/>
      <c r="BP2297"/>
    </row>
    <row r="2298" spans="1:68" s="7" customFormat="1">
      <c r="A2298"/>
      <c r="B2298"/>
      <c r="C2298"/>
      <c r="D2298"/>
      <c r="E2298"/>
      <c r="F2298"/>
      <c r="G2298"/>
      <c r="H2298"/>
      <c r="I2298"/>
      <c r="J2298"/>
      <c r="K2298"/>
      <c r="L2298"/>
      <c r="M2298"/>
      <c r="N2298"/>
      <c r="O2298"/>
      <c r="P2298"/>
      <c r="Q2298"/>
      <c r="R2298"/>
      <c r="S2298"/>
      <c r="T2298"/>
      <c r="U2298"/>
      <c r="V2298"/>
      <c r="W2298"/>
      <c r="X2298"/>
      <c r="Y2298"/>
      <c r="Z2298"/>
      <c r="AA2298"/>
      <c r="AB2298"/>
      <c r="AC2298"/>
      <c r="AD2298"/>
      <c r="AE2298"/>
      <c r="AF2298"/>
      <c r="AG2298"/>
      <c r="AS2298"/>
      <c r="AT2298"/>
      <c r="BP2298"/>
    </row>
    <row r="2299" spans="1:68" s="7" customFormat="1">
      <c r="A2299"/>
      <c r="B2299"/>
      <c r="C2299"/>
      <c r="D2299"/>
      <c r="E2299"/>
      <c r="F2299"/>
      <c r="G2299"/>
      <c r="H2299"/>
      <c r="I2299"/>
      <c r="J2299"/>
      <c r="K2299"/>
      <c r="L2299"/>
      <c r="M2299"/>
      <c r="N2299"/>
      <c r="O2299"/>
      <c r="P2299"/>
      <c r="Q2299"/>
      <c r="R2299"/>
      <c r="S2299"/>
      <c r="T2299"/>
      <c r="U2299"/>
      <c r="V2299"/>
      <c r="W2299"/>
      <c r="X2299"/>
      <c r="Y2299"/>
      <c r="Z2299"/>
      <c r="AA2299"/>
      <c r="AB2299"/>
      <c r="AC2299"/>
      <c r="AD2299"/>
      <c r="AE2299"/>
      <c r="AF2299"/>
      <c r="AG2299"/>
      <c r="AS2299"/>
      <c r="AT2299"/>
      <c r="BP2299"/>
    </row>
    <row r="2300" spans="1:68" s="7" customFormat="1">
      <c r="A2300"/>
      <c r="B2300"/>
      <c r="C2300"/>
      <c r="D2300"/>
      <c r="E2300"/>
      <c r="F2300"/>
      <c r="G2300"/>
      <c r="H2300"/>
      <c r="I2300"/>
      <c r="J2300"/>
      <c r="K2300"/>
      <c r="L2300"/>
      <c r="M2300"/>
      <c r="N2300"/>
      <c r="O2300"/>
      <c r="P2300"/>
      <c r="Q2300"/>
      <c r="R2300"/>
      <c r="S2300"/>
      <c r="T2300"/>
      <c r="U2300"/>
      <c r="V2300"/>
      <c r="W2300"/>
      <c r="X2300"/>
      <c r="Y2300"/>
      <c r="Z2300"/>
      <c r="AA2300"/>
      <c r="AB2300"/>
      <c r="AC2300"/>
      <c r="AD2300"/>
      <c r="AE2300"/>
      <c r="AF2300"/>
      <c r="AG2300"/>
      <c r="AS2300"/>
      <c r="AT2300"/>
      <c r="BP2300"/>
    </row>
    <row r="2301" spans="1:68" s="7" customFormat="1">
      <c r="A2301"/>
      <c r="B2301"/>
      <c r="C2301"/>
      <c r="D2301"/>
      <c r="E2301"/>
      <c r="F2301"/>
      <c r="G2301"/>
      <c r="H2301"/>
      <c r="I2301"/>
      <c r="J2301"/>
      <c r="K2301"/>
      <c r="L2301"/>
      <c r="M2301"/>
      <c r="N2301"/>
      <c r="O2301"/>
      <c r="P2301"/>
      <c r="Q2301"/>
      <c r="R2301"/>
      <c r="S2301"/>
      <c r="T2301"/>
      <c r="U2301"/>
      <c r="V2301"/>
      <c r="W2301"/>
      <c r="X2301"/>
      <c r="Y2301"/>
      <c r="Z2301"/>
      <c r="AA2301"/>
      <c r="AB2301"/>
      <c r="AC2301"/>
      <c r="AD2301"/>
      <c r="AE2301"/>
      <c r="AF2301"/>
      <c r="AG2301"/>
      <c r="AS2301"/>
      <c r="AT2301"/>
      <c r="BP2301"/>
    </row>
    <row r="2302" spans="1:68" s="7" customFormat="1">
      <c r="A2302"/>
      <c r="B2302"/>
      <c r="C2302"/>
      <c r="D2302"/>
      <c r="E2302"/>
      <c r="F2302"/>
      <c r="G2302"/>
      <c r="H2302"/>
      <c r="I2302"/>
      <c r="J2302"/>
      <c r="K2302"/>
      <c r="L2302"/>
      <c r="M2302"/>
      <c r="N2302"/>
      <c r="O2302"/>
      <c r="P2302"/>
      <c r="Q2302"/>
      <c r="R2302"/>
      <c r="S2302"/>
      <c r="T2302"/>
      <c r="U2302"/>
      <c r="V2302"/>
      <c r="W2302"/>
      <c r="X2302"/>
      <c r="Y2302"/>
      <c r="Z2302"/>
      <c r="AA2302"/>
      <c r="AB2302"/>
      <c r="AC2302"/>
      <c r="AD2302"/>
      <c r="AE2302"/>
      <c r="AF2302"/>
      <c r="AG2302"/>
      <c r="AS2302"/>
      <c r="AT2302"/>
      <c r="BP2302"/>
    </row>
    <row r="2303" spans="1:68" s="7" customFormat="1">
      <c r="A2303"/>
      <c r="B2303"/>
      <c r="C2303"/>
      <c r="D2303"/>
      <c r="E2303"/>
      <c r="F2303"/>
      <c r="G2303"/>
      <c r="H2303"/>
      <c r="I2303"/>
      <c r="J2303"/>
      <c r="K2303"/>
      <c r="L2303"/>
      <c r="M2303"/>
      <c r="N2303"/>
      <c r="O2303"/>
      <c r="P2303"/>
      <c r="Q2303"/>
      <c r="R2303"/>
      <c r="S2303"/>
      <c r="T2303"/>
      <c r="U2303"/>
      <c r="V2303"/>
      <c r="W2303"/>
      <c r="X2303"/>
      <c r="Y2303"/>
      <c r="Z2303"/>
      <c r="AA2303"/>
      <c r="AB2303"/>
      <c r="AC2303"/>
      <c r="AD2303"/>
      <c r="AE2303"/>
      <c r="AF2303"/>
      <c r="AG2303"/>
      <c r="AS2303"/>
      <c r="AT2303"/>
      <c r="BP2303"/>
    </row>
    <row r="2304" spans="1:68" s="7" customFormat="1">
      <c r="A2304"/>
      <c r="B2304"/>
      <c r="C2304"/>
      <c r="D2304"/>
      <c r="E2304"/>
      <c r="F2304"/>
      <c r="G2304"/>
      <c r="H2304"/>
      <c r="I2304"/>
      <c r="J2304"/>
      <c r="K2304"/>
      <c r="L2304"/>
      <c r="M2304"/>
      <c r="N2304"/>
      <c r="O2304"/>
      <c r="P2304"/>
      <c r="Q2304"/>
      <c r="R2304"/>
      <c r="S2304"/>
      <c r="T2304"/>
      <c r="U2304"/>
      <c r="V2304"/>
      <c r="W2304"/>
      <c r="X2304"/>
      <c r="Y2304"/>
      <c r="Z2304"/>
      <c r="AA2304"/>
      <c r="AB2304"/>
      <c r="AC2304"/>
      <c r="AD2304"/>
      <c r="AE2304"/>
      <c r="AF2304"/>
      <c r="AG2304"/>
      <c r="AS2304"/>
      <c r="AT2304"/>
      <c r="BP2304"/>
    </row>
    <row r="2305" spans="1:68" s="7" customFormat="1">
      <c r="A2305"/>
      <c r="B2305"/>
      <c r="C2305"/>
      <c r="D2305"/>
      <c r="E2305"/>
      <c r="F2305"/>
      <c r="G2305"/>
      <c r="H2305"/>
      <c r="I2305"/>
      <c r="J2305"/>
      <c r="K2305"/>
      <c r="L2305"/>
      <c r="M2305"/>
      <c r="N2305"/>
      <c r="O2305"/>
      <c r="P2305"/>
      <c r="Q2305"/>
      <c r="R2305"/>
      <c r="S2305"/>
      <c r="T2305"/>
      <c r="U2305"/>
      <c r="V2305"/>
      <c r="W2305"/>
      <c r="X2305"/>
      <c r="Y2305"/>
      <c r="Z2305"/>
      <c r="AA2305"/>
      <c r="AB2305"/>
      <c r="AC2305"/>
      <c r="AD2305"/>
      <c r="AE2305"/>
      <c r="AF2305"/>
      <c r="AG2305"/>
      <c r="AS2305"/>
      <c r="AT2305"/>
      <c r="BP2305"/>
    </row>
    <row r="2306" spans="1:68" s="7" customFormat="1">
      <c r="A2306"/>
      <c r="B2306"/>
      <c r="C2306"/>
      <c r="D2306"/>
      <c r="E2306"/>
      <c r="F2306"/>
      <c r="G2306"/>
      <c r="H2306"/>
      <c r="I2306"/>
      <c r="J2306"/>
      <c r="K2306"/>
      <c r="L2306"/>
      <c r="M2306"/>
      <c r="N2306"/>
      <c r="O2306"/>
      <c r="P2306"/>
      <c r="Q2306"/>
      <c r="R2306"/>
      <c r="S2306"/>
      <c r="T2306"/>
      <c r="U2306"/>
      <c r="V2306"/>
      <c r="W2306"/>
      <c r="X2306"/>
      <c r="Y2306"/>
      <c r="Z2306"/>
      <c r="AA2306"/>
      <c r="AB2306"/>
      <c r="AC2306"/>
      <c r="AD2306"/>
      <c r="AE2306"/>
      <c r="AF2306"/>
      <c r="AG2306"/>
      <c r="AS2306"/>
      <c r="AT2306"/>
      <c r="BP2306"/>
    </row>
    <row r="2307" spans="1:68" s="7" customFormat="1">
      <c r="A2307"/>
      <c r="B2307"/>
      <c r="C2307"/>
      <c r="D2307"/>
      <c r="E2307"/>
      <c r="F2307"/>
      <c r="G2307"/>
      <c r="H2307"/>
      <c r="I2307"/>
      <c r="J2307"/>
      <c r="K2307"/>
      <c r="L2307"/>
      <c r="M2307"/>
      <c r="N2307"/>
      <c r="O2307"/>
      <c r="P2307"/>
      <c r="Q2307"/>
      <c r="R2307"/>
      <c r="S2307"/>
      <c r="T2307"/>
      <c r="U2307"/>
      <c r="V2307"/>
      <c r="W2307"/>
      <c r="X2307"/>
      <c r="Y2307"/>
      <c r="Z2307"/>
      <c r="AA2307"/>
      <c r="AB2307"/>
      <c r="AC2307"/>
      <c r="AD2307"/>
      <c r="AE2307"/>
      <c r="AF2307"/>
      <c r="AG2307"/>
      <c r="AS2307"/>
      <c r="AT2307"/>
      <c r="BP2307"/>
    </row>
    <row r="2308" spans="1:68" s="7" customFormat="1">
      <c r="A2308"/>
      <c r="B2308"/>
      <c r="C2308"/>
      <c r="D2308"/>
      <c r="E2308"/>
      <c r="F2308"/>
      <c r="G2308"/>
      <c r="H2308"/>
      <c r="I2308"/>
      <c r="J2308"/>
      <c r="K2308"/>
      <c r="L2308"/>
      <c r="M2308"/>
      <c r="N2308"/>
      <c r="O2308"/>
      <c r="P2308"/>
      <c r="Q2308"/>
      <c r="R2308"/>
      <c r="S2308"/>
      <c r="T2308"/>
      <c r="U2308"/>
      <c r="V2308"/>
      <c r="W2308"/>
      <c r="X2308"/>
      <c r="Y2308"/>
      <c r="Z2308"/>
      <c r="AA2308"/>
      <c r="AB2308"/>
      <c r="AC2308"/>
      <c r="AD2308"/>
      <c r="AE2308"/>
      <c r="AF2308"/>
      <c r="AG2308"/>
      <c r="AS2308"/>
      <c r="AT2308"/>
      <c r="BP2308"/>
    </row>
    <row r="2309" spans="1:68" s="7" customFormat="1">
      <c r="A2309"/>
      <c r="B2309"/>
      <c r="C2309"/>
      <c r="D2309"/>
      <c r="E2309"/>
      <c r="F2309"/>
      <c r="G2309"/>
      <c r="H2309"/>
      <c r="I2309"/>
      <c r="J2309"/>
      <c r="K2309"/>
      <c r="L2309"/>
      <c r="M2309"/>
      <c r="N2309"/>
      <c r="O2309"/>
      <c r="P2309"/>
      <c r="Q2309"/>
      <c r="R2309"/>
      <c r="S2309"/>
      <c r="T2309"/>
      <c r="U2309"/>
      <c r="V2309"/>
      <c r="W2309"/>
      <c r="X2309"/>
      <c r="Y2309"/>
      <c r="Z2309"/>
      <c r="AA2309"/>
      <c r="AB2309"/>
      <c r="AC2309"/>
      <c r="AD2309"/>
      <c r="AE2309"/>
      <c r="AF2309"/>
      <c r="AG2309"/>
      <c r="AS2309"/>
      <c r="AT2309"/>
      <c r="BP2309"/>
    </row>
    <row r="2310" spans="1:68" s="7" customFormat="1">
      <c r="A2310"/>
      <c r="B2310"/>
      <c r="C2310"/>
      <c r="D2310"/>
      <c r="E2310"/>
      <c r="F2310"/>
      <c r="G2310"/>
      <c r="H2310"/>
      <c r="I2310"/>
      <c r="J2310"/>
      <c r="K2310"/>
      <c r="L2310"/>
      <c r="M2310"/>
      <c r="N2310"/>
      <c r="O2310"/>
      <c r="P2310"/>
      <c r="Q2310"/>
      <c r="R2310"/>
      <c r="S2310"/>
      <c r="T2310"/>
      <c r="U2310"/>
      <c r="V2310"/>
      <c r="W2310"/>
      <c r="X2310"/>
      <c r="Y2310"/>
      <c r="Z2310"/>
      <c r="AA2310"/>
      <c r="AB2310"/>
      <c r="AC2310"/>
      <c r="AD2310"/>
      <c r="AE2310"/>
      <c r="AF2310"/>
      <c r="AG2310"/>
      <c r="AS2310"/>
      <c r="AT2310"/>
      <c r="BP2310"/>
    </row>
    <row r="2311" spans="1:68" s="7" customFormat="1">
      <c r="A2311"/>
      <c r="B2311"/>
      <c r="C2311"/>
      <c r="D2311"/>
      <c r="E2311"/>
      <c r="F2311"/>
      <c r="G2311"/>
      <c r="H2311"/>
      <c r="I2311"/>
      <c r="J2311"/>
      <c r="K2311"/>
      <c r="L2311"/>
      <c r="M2311"/>
      <c r="N2311"/>
      <c r="O2311"/>
      <c r="P2311"/>
      <c r="Q2311"/>
      <c r="R2311"/>
      <c r="S2311"/>
      <c r="T2311"/>
      <c r="U2311"/>
      <c r="V2311"/>
      <c r="W2311"/>
      <c r="X2311"/>
      <c r="Y2311"/>
      <c r="Z2311"/>
      <c r="AA2311"/>
      <c r="AB2311"/>
      <c r="AC2311"/>
      <c r="AD2311"/>
      <c r="AE2311"/>
      <c r="AF2311"/>
      <c r="AG2311"/>
      <c r="AS2311"/>
      <c r="AT2311"/>
      <c r="BP2311"/>
    </row>
    <row r="2312" spans="1:68" s="7" customFormat="1">
      <c r="A2312"/>
      <c r="B2312"/>
      <c r="C2312"/>
      <c r="D2312"/>
      <c r="E2312"/>
      <c r="F2312"/>
      <c r="G2312"/>
      <c r="H2312"/>
      <c r="I2312"/>
      <c r="J2312"/>
      <c r="K2312"/>
      <c r="L2312"/>
      <c r="M2312"/>
      <c r="N2312"/>
      <c r="O2312"/>
      <c r="P2312"/>
      <c r="Q2312"/>
      <c r="R2312"/>
      <c r="S2312"/>
      <c r="T2312"/>
      <c r="U2312"/>
      <c r="V2312"/>
      <c r="W2312"/>
      <c r="X2312"/>
      <c r="Y2312"/>
      <c r="Z2312"/>
      <c r="AA2312"/>
      <c r="AB2312"/>
      <c r="AC2312"/>
      <c r="AD2312"/>
      <c r="AE2312"/>
      <c r="AF2312"/>
      <c r="AG2312"/>
      <c r="AS2312"/>
      <c r="AT2312"/>
      <c r="BP2312"/>
    </row>
    <row r="2313" spans="1:68" s="7" customFormat="1">
      <c r="A2313"/>
      <c r="B2313"/>
      <c r="C2313"/>
      <c r="D2313"/>
      <c r="E2313"/>
      <c r="F2313"/>
      <c r="G2313"/>
      <c r="H2313"/>
      <c r="I2313"/>
      <c r="J2313"/>
      <c r="K2313"/>
      <c r="L2313"/>
      <c r="M2313"/>
      <c r="N2313"/>
      <c r="O2313"/>
      <c r="P2313"/>
      <c r="Q2313"/>
      <c r="R2313"/>
      <c r="S2313"/>
      <c r="T2313"/>
      <c r="U2313"/>
      <c r="V2313"/>
      <c r="W2313"/>
      <c r="X2313"/>
      <c r="Y2313"/>
      <c r="Z2313"/>
      <c r="AA2313"/>
      <c r="AB2313"/>
      <c r="AC2313"/>
      <c r="AD2313"/>
      <c r="AE2313"/>
      <c r="AF2313"/>
      <c r="AG2313"/>
      <c r="AS2313"/>
      <c r="AT2313"/>
      <c r="BP2313"/>
    </row>
    <row r="2314" spans="1:68" s="7" customFormat="1">
      <c r="A2314"/>
      <c r="B2314"/>
      <c r="C2314"/>
      <c r="D2314"/>
      <c r="E2314"/>
      <c r="F2314"/>
      <c r="G2314"/>
      <c r="H2314"/>
      <c r="I2314"/>
      <c r="J2314"/>
      <c r="K2314"/>
      <c r="L2314"/>
      <c r="M2314"/>
      <c r="N2314"/>
      <c r="O2314"/>
      <c r="P2314"/>
      <c r="Q2314"/>
      <c r="R2314"/>
      <c r="S2314"/>
      <c r="T2314"/>
      <c r="U2314"/>
      <c r="V2314"/>
      <c r="W2314"/>
      <c r="X2314"/>
      <c r="Y2314"/>
      <c r="Z2314"/>
      <c r="AA2314"/>
      <c r="AB2314"/>
      <c r="AC2314"/>
      <c r="AD2314"/>
      <c r="AE2314"/>
      <c r="AF2314"/>
      <c r="AG2314"/>
      <c r="AS2314"/>
      <c r="AT2314"/>
      <c r="BP2314"/>
    </row>
    <row r="2315" spans="1:68" s="7" customFormat="1">
      <c r="A2315"/>
      <c r="B2315"/>
      <c r="C2315"/>
      <c r="D2315"/>
      <c r="E2315"/>
      <c r="F2315"/>
      <c r="G2315"/>
      <c r="H2315"/>
      <c r="I2315"/>
      <c r="J2315"/>
      <c r="K2315"/>
      <c r="L2315"/>
      <c r="M2315"/>
      <c r="N2315"/>
      <c r="O2315"/>
      <c r="P2315"/>
      <c r="Q2315"/>
      <c r="R2315"/>
      <c r="S2315"/>
      <c r="T2315"/>
      <c r="U2315"/>
      <c r="V2315"/>
      <c r="W2315"/>
      <c r="X2315"/>
      <c r="Y2315"/>
      <c r="Z2315"/>
      <c r="AA2315"/>
      <c r="AB2315"/>
      <c r="AC2315"/>
      <c r="AD2315"/>
      <c r="AE2315"/>
      <c r="AF2315"/>
      <c r="AG2315"/>
      <c r="AS2315"/>
      <c r="AT2315"/>
      <c r="BP2315"/>
    </row>
    <row r="2316" spans="1:68" s="7" customFormat="1">
      <c r="A2316"/>
      <c r="B2316"/>
      <c r="C2316"/>
      <c r="D2316"/>
      <c r="E2316"/>
      <c r="F2316"/>
      <c r="G2316"/>
      <c r="H2316"/>
      <c r="I2316"/>
      <c r="J2316"/>
      <c r="K2316"/>
      <c r="L2316"/>
      <c r="M2316"/>
      <c r="N2316"/>
      <c r="O2316"/>
      <c r="P2316"/>
      <c r="Q2316"/>
      <c r="R2316"/>
      <c r="S2316"/>
      <c r="T2316"/>
      <c r="U2316"/>
      <c r="V2316"/>
      <c r="W2316"/>
      <c r="X2316"/>
      <c r="Y2316"/>
      <c r="Z2316"/>
      <c r="AA2316"/>
      <c r="AB2316"/>
      <c r="AC2316"/>
      <c r="AD2316"/>
      <c r="AE2316"/>
      <c r="AF2316"/>
      <c r="AG2316"/>
      <c r="AS2316"/>
      <c r="AT2316"/>
      <c r="BP2316"/>
    </row>
    <row r="2317" spans="1:68" s="7" customFormat="1">
      <c r="A2317"/>
      <c r="B2317"/>
      <c r="C2317"/>
      <c r="D2317"/>
      <c r="E2317"/>
      <c r="F2317"/>
      <c r="G2317"/>
      <c r="H2317"/>
      <c r="I2317"/>
      <c r="J2317"/>
      <c r="K2317"/>
      <c r="L2317"/>
      <c r="M2317"/>
      <c r="N2317"/>
      <c r="O2317"/>
      <c r="P2317"/>
      <c r="Q2317"/>
      <c r="R2317"/>
      <c r="S2317"/>
      <c r="T2317"/>
      <c r="U2317"/>
      <c r="V2317"/>
      <c r="W2317"/>
      <c r="X2317"/>
      <c r="Y2317"/>
      <c r="Z2317"/>
      <c r="AA2317"/>
      <c r="AB2317"/>
      <c r="AC2317"/>
      <c r="AD2317"/>
      <c r="AE2317"/>
      <c r="AF2317"/>
      <c r="AG2317"/>
      <c r="AS2317"/>
      <c r="AT2317"/>
      <c r="BP2317"/>
    </row>
    <row r="2318" spans="1:68" s="7" customFormat="1">
      <c r="A2318"/>
      <c r="B2318"/>
      <c r="C2318"/>
      <c r="D2318"/>
      <c r="E2318"/>
      <c r="F2318"/>
      <c r="G2318"/>
      <c r="H2318"/>
      <c r="I2318"/>
      <c r="J2318"/>
      <c r="K2318"/>
      <c r="L2318"/>
      <c r="M2318"/>
      <c r="N2318"/>
      <c r="O2318"/>
      <c r="P2318"/>
      <c r="Q2318"/>
      <c r="R2318"/>
      <c r="S2318"/>
      <c r="T2318"/>
      <c r="U2318"/>
      <c r="V2318"/>
      <c r="W2318"/>
      <c r="X2318"/>
      <c r="Y2318"/>
      <c r="Z2318"/>
      <c r="AA2318"/>
      <c r="AB2318"/>
      <c r="AC2318"/>
      <c r="AD2318"/>
      <c r="AE2318"/>
      <c r="AF2318"/>
      <c r="AG2318"/>
      <c r="AS2318"/>
      <c r="AT2318"/>
      <c r="BP2318"/>
    </row>
    <row r="2319" spans="1:68" s="7" customFormat="1">
      <c r="A2319"/>
      <c r="B2319"/>
      <c r="C2319"/>
      <c r="D2319"/>
      <c r="E2319"/>
      <c r="F2319"/>
      <c r="G2319"/>
      <c r="H2319"/>
      <c r="I2319"/>
      <c r="J2319"/>
      <c r="K2319"/>
      <c r="L2319"/>
      <c r="M2319"/>
      <c r="N2319"/>
      <c r="O2319"/>
      <c r="P2319"/>
      <c r="Q2319"/>
      <c r="R2319"/>
      <c r="S2319"/>
      <c r="T2319"/>
      <c r="U2319"/>
      <c r="V2319"/>
      <c r="W2319"/>
      <c r="X2319"/>
      <c r="Y2319"/>
      <c r="Z2319"/>
      <c r="AA2319"/>
      <c r="AB2319"/>
      <c r="AC2319"/>
      <c r="AD2319"/>
      <c r="AE2319"/>
      <c r="AF2319"/>
      <c r="AG2319"/>
      <c r="AS2319"/>
      <c r="AT2319"/>
      <c r="BP2319"/>
    </row>
    <row r="2320" spans="1:68" s="7" customFormat="1">
      <c r="A2320"/>
      <c r="B2320"/>
      <c r="C2320"/>
      <c r="D2320"/>
      <c r="E2320"/>
      <c r="F2320"/>
      <c r="G2320"/>
      <c r="H2320"/>
      <c r="I2320"/>
      <c r="J2320"/>
      <c r="K2320"/>
      <c r="L2320"/>
      <c r="M2320"/>
      <c r="N2320"/>
      <c r="O2320"/>
      <c r="P2320"/>
      <c r="Q2320"/>
      <c r="R2320"/>
      <c r="S2320"/>
      <c r="T2320"/>
      <c r="U2320"/>
      <c r="V2320"/>
      <c r="W2320"/>
      <c r="X2320"/>
      <c r="Y2320"/>
      <c r="Z2320"/>
      <c r="AA2320"/>
      <c r="AB2320"/>
      <c r="AC2320"/>
      <c r="AD2320"/>
      <c r="AE2320"/>
      <c r="AF2320"/>
      <c r="AG2320"/>
      <c r="AS2320"/>
      <c r="AT2320"/>
      <c r="BP2320"/>
    </row>
    <row r="2321" spans="1:68" s="7" customFormat="1">
      <c r="A2321"/>
      <c r="B2321"/>
      <c r="C2321"/>
      <c r="D2321"/>
      <c r="E2321"/>
      <c r="F2321"/>
      <c r="G2321"/>
      <c r="H2321"/>
      <c r="I2321"/>
      <c r="J2321"/>
      <c r="K2321"/>
      <c r="L2321"/>
      <c r="M2321"/>
      <c r="N2321"/>
      <c r="O2321"/>
      <c r="P2321"/>
      <c r="Q2321"/>
      <c r="R2321"/>
      <c r="S2321"/>
      <c r="T2321"/>
      <c r="U2321"/>
      <c r="V2321"/>
      <c r="W2321"/>
      <c r="X2321"/>
      <c r="Y2321"/>
      <c r="Z2321"/>
      <c r="AA2321"/>
      <c r="AB2321"/>
      <c r="AC2321"/>
      <c r="AD2321"/>
      <c r="AE2321"/>
      <c r="AF2321"/>
      <c r="AG2321"/>
      <c r="AS2321"/>
      <c r="AT2321"/>
      <c r="BP2321"/>
    </row>
    <row r="2322" spans="1:68" s="7" customFormat="1">
      <c r="A2322"/>
      <c r="B2322"/>
      <c r="C2322"/>
      <c r="D2322"/>
      <c r="E2322"/>
      <c r="F2322"/>
      <c r="G2322"/>
      <c r="H2322"/>
      <c r="I2322"/>
      <c r="J2322"/>
      <c r="K2322"/>
      <c r="L2322"/>
      <c r="M2322"/>
      <c r="N2322"/>
      <c r="O2322"/>
      <c r="P2322"/>
      <c r="Q2322"/>
      <c r="R2322"/>
      <c r="S2322"/>
      <c r="T2322"/>
      <c r="U2322"/>
      <c r="V2322"/>
      <c r="W2322"/>
      <c r="X2322"/>
      <c r="Y2322"/>
      <c r="Z2322"/>
      <c r="AA2322"/>
      <c r="AB2322"/>
      <c r="AC2322"/>
      <c r="AD2322"/>
      <c r="AE2322"/>
      <c r="AF2322"/>
      <c r="AG2322"/>
      <c r="AS2322"/>
      <c r="AT2322"/>
      <c r="BP2322"/>
    </row>
    <row r="2323" spans="1:68" s="7" customFormat="1">
      <c r="A2323"/>
      <c r="B2323"/>
      <c r="C2323"/>
      <c r="D2323"/>
      <c r="E2323"/>
      <c r="F2323"/>
      <c r="G2323"/>
      <c r="H2323"/>
      <c r="I2323"/>
      <c r="J2323"/>
      <c r="K2323"/>
      <c r="L2323"/>
      <c r="M2323"/>
      <c r="N2323"/>
      <c r="O2323"/>
      <c r="P2323"/>
      <c r="Q2323"/>
      <c r="R2323"/>
      <c r="S2323"/>
      <c r="T2323"/>
      <c r="U2323"/>
      <c r="V2323"/>
      <c r="W2323"/>
      <c r="X2323"/>
      <c r="Y2323"/>
      <c r="Z2323"/>
      <c r="AA2323"/>
      <c r="AB2323"/>
      <c r="AC2323"/>
      <c r="AD2323"/>
      <c r="AE2323"/>
      <c r="AF2323"/>
      <c r="AG2323"/>
      <c r="AS2323"/>
      <c r="AT2323"/>
      <c r="BP2323"/>
    </row>
    <row r="2324" spans="1:68" s="7" customFormat="1">
      <c r="A2324"/>
      <c r="B2324"/>
      <c r="C2324"/>
      <c r="D2324"/>
      <c r="E2324"/>
      <c r="F2324"/>
      <c r="G2324"/>
      <c r="H2324"/>
      <c r="I2324"/>
      <c r="J2324"/>
      <c r="K2324"/>
      <c r="L2324"/>
      <c r="M2324"/>
      <c r="N2324"/>
      <c r="O2324"/>
      <c r="P2324"/>
      <c r="Q2324"/>
      <c r="R2324"/>
      <c r="S2324"/>
      <c r="T2324"/>
      <c r="U2324"/>
      <c r="V2324"/>
      <c r="W2324"/>
      <c r="X2324"/>
      <c r="Y2324"/>
      <c r="Z2324"/>
      <c r="AA2324"/>
      <c r="AB2324"/>
      <c r="AC2324"/>
      <c r="AD2324"/>
      <c r="AE2324"/>
      <c r="AF2324"/>
      <c r="AG2324"/>
      <c r="AS2324"/>
      <c r="AT2324"/>
      <c r="BP2324"/>
    </row>
    <row r="2325" spans="1:68" s="7" customFormat="1">
      <c r="A2325"/>
      <c r="B2325"/>
      <c r="C2325"/>
      <c r="D2325"/>
      <c r="E2325"/>
      <c r="F2325"/>
      <c r="G2325"/>
      <c r="H2325"/>
      <c r="I2325"/>
      <c r="J2325"/>
      <c r="K2325"/>
      <c r="L2325"/>
      <c r="M2325"/>
      <c r="N2325"/>
      <c r="O2325"/>
      <c r="P2325"/>
      <c r="Q2325"/>
      <c r="R2325"/>
      <c r="S2325"/>
      <c r="T2325"/>
      <c r="U2325"/>
      <c r="V2325"/>
      <c r="W2325"/>
      <c r="X2325"/>
      <c r="Y2325"/>
      <c r="Z2325"/>
      <c r="AA2325"/>
      <c r="AB2325"/>
      <c r="AC2325"/>
      <c r="AD2325"/>
      <c r="AE2325"/>
      <c r="AF2325"/>
      <c r="AG2325"/>
      <c r="AS2325"/>
      <c r="AT2325"/>
      <c r="BP2325"/>
    </row>
    <row r="2326" spans="1:68" s="7" customFormat="1">
      <c r="A2326"/>
      <c r="B2326"/>
      <c r="C2326"/>
      <c r="D2326"/>
      <c r="E2326"/>
      <c r="F2326"/>
      <c r="G2326"/>
      <c r="H2326"/>
      <c r="I2326"/>
      <c r="J2326"/>
      <c r="K2326"/>
      <c r="L2326"/>
      <c r="M2326"/>
      <c r="N2326"/>
      <c r="O2326"/>
      <c r="P2326"/>
      <c r="Q2326"/>
      <c r="R2326"/>
      <c r="S2326"/>
      <c r="T2326"/>
      <c r="U2326"/>
      <c r="V2326"/>
      <c r="W2326"/>
      <c r="X2326"/>
      <c r="Y2326"/>
      <c r="Z2326"/>
      <c r="AA2326"/>
      <c r="AB2326"/>
      <c r="AC2326"/>
      <c r="AD2326"/>
      <c r="AE2326"/>
      <c r="AF2326"/>
      <c r="AG2326"/>
      <c r="AS2326"/>
      <c r="AT2326"/>
      <c r="BP2326"/>
    </row>
    <row r="2327" spans="1:68" s="7" customFormat="1">
      <c r="A2327"/>
      <c r="B2327"/>
      <c r="C2327"/>
      <c r="D2327"/>
      <c r="E2327"/>
      <c r="F2327"/>
      <c r="G2327"/>
      <c r="H2327"/>
      <c r="I2327"/>
      <c r="J2327"/>
      <c r="K2327"/>
      <c r="L2327"/>
      <c r="M2327"/>
      <c r="N2327"/>
      <c r="O2327"/>
      <c r="P2327"/>
      <c r="Q2327"/>
      <c r="R2327"/>
      <c r="S2327"/>
      <c r="T2327"/>
      <c r="U2327"/>
      <c r="V2327"/>
      <c r="W2327"/>
      <c r="X2327"/>
      <c r="Y2327"/>
      <c r="Z2327"/>
      <c r="AA2327"/>
      <c r="AB2327"/>
      <c r="AC2327"/>
      <c r="AD2327"/>
      <c r="AE2327"/>
      <c r="AF2327"/>
      <c r="AG2327"/>
      <c r="AS2327"/>
      <c r="AT2327"/>
      <c r="BP2327"/>
    </row>
    <row r="2328" spans="1:68" s="7" customFormat="1">
      <c r="A2328"/>
      <c r="B2328"/>
      <c r="C2328"/>
      <c r="D2328"/>
      <c r="E2328"/>
      <c r="F2328"/>
      <c r="G2328"/>
      <c r="H2328"/>
      <c r="I2328"/>
      <c r="J2328"/>
      <c r="K2328"/>
      <c r="L2328"/>
      <c r="M2328"/>
      <c r="N2328"/>
      <c r="O2328"/>
      <c r="P2328"/>
      <c r="Q2328"/>
      <c r="R2328"/>
      <c r="S2328"/>
      <c r="T2328"/>
      <c r="U2328"/>
      <c r="V2328"/>
      <c r="W2328"/>
      <c r="X2328"/>
      <c r="Y2328"/>
      <c r="Z2328"/>
      <c r="AA2328"/>
      <c r="AB2328"/>
      <c r="AC2328"/>
      <c r="AD2328"/>
      <c r="AE2328"/>
      <c r="AF2328"/>
      <c r="AG2328"/>
      <c r="AS2328"/>
      <c r="AT2328"/>
      <c r="BP2328"/>
    </row>
    <row r="2329" spans="1:68" s="7" customFormat="1">
      <c r="A2329"/>
      <c r="B2329"/>
      <c r="C2329"/>
      <c r="D2329"/>
      <c r="E2329"/>
      <c r="F2329"/>
      <c r="G2329"/>
      <c r="H2329"/>
      <c r="I2329"/>
      <c r="J2329"/>
      <c r="K2329"/>
      <c r="L2329"/>
      <c r="M2329"/>
      <c r="N2329"/>
      <c r="O2329"/>
      <c r="P2329"/>
      <c r="Q2329"/>
      <c r="R2329"/>
      <c r="S2329"/>
      <c r="T2329"/>
      <c r="U2329"/>
      <c r="V2329"/>
      <c r="W2329"/>
      <c r="X2329"/>
      <c r="Y2329"/>
      <c r="Z2329"/>
      <c r="AA2329"/>
      <c r="AB2329"/>
      <c r="AC2329"/>
      <c r="AD2329"/>
      <c r="AE2329"/>
      <c r="AF2329"/>
      <c r="AG2329"/>
      <c r="AS2329"/>
      <c r="AT2329"/>
      <c r="BP2329"/>
    </row>
    <row r="2330" spans="1:68" s="7" customFormat="1">
      <c r="A2330"/>
      <c r="B2330"/>
      <c r="C2330"/>
      <c r="D2330"/>
      <c r="E2330"/>
      <c r="F2330"/>
      <c r="G2330"/>
      <c r="H2330"/>
      <c r="I2330"/>
      <c r="J2330"/>
      <c r="K2330"/>
      <c r="L2330"/>
      <c r="M2330"/>
      <c r="N2330"/>
      <c r="O2330"/>
      <c r="P2330"/>
      <c r="Q2330"/>
      <c r="R2330"/>
      <c r="S2330"/>
      <c r="T2330"/>
      <c r="U2330"/>
      <c r="V2330"/>
      <c r="W2330"/>
      <c r="X2330"/>
      <c r="Y2330"/>
      <c r="Z2330"/>
      <c r="AA2330"/>
      <c r="AB2330"/>
      <c r="AC2330"/>
      <c r="AD2330"/>
      <c r="AE2330"/>
      <c r="AF2330"/>
      <c r="AG2330"/>
      <c r="AS2330"/>
      <c r="AT2330"/>
      <c r="BP2330"/>
    </row>
    <row r="2331" spans="1:68" s="7" customFormat="1">
      <c r="A2331"/>
      <c r="B2331"/>
      <c r="C2331"/>
      <c r="D2331"/>
      <c r="E2331"/>
      <c r="F2331"/>
      <c r="G2331"/>
      <c r="H2331"/>
      <c r="I2331"/>
      <c r="J2331"/>
      <c r="K2331"/>
      <c r="L2331"/>
      <c r="M2331"/>
      <c r="N2331"/>
      <c r="O2331"/>
      <c r="P2331"/>
      <c r="Q2331"/>
      <c r="R2331"/>
      <c r="S2331"/>
      <c r="T2331"/>
      <c r="U2331"/>
      <c r="V2331"/>
      <c r="W2331"/>
      <c r="X2331"/>
      <c r="Y2331"/>
      <c r="Z2331"/>
      <c r="AA2331"/>
      <c r="AB2331"/>
      <c r="AC2331"/>
      <c r="AD2331"/>
      <c r="AE2331"/>
      <c r="AF2331"/>
      <c r="AG2331"/>
      <c r="AS2331"/>
      <c r="AT2331"/>
      <c r="BP2331"/>
    </row>
    <row r="2332" spans="1:68" s="7" customFormat="1">
      <c r="A2332"/>
      <c r="B2332"/>
      <c r="C2332"/>
      <c r="D2332"/>
      <c r="E2332"/>
      <c r="F2332"/>
      <c r="G2332"/>
      <c r="H2332"/>
      <c r="I2332"/>
      <c r="J2332"/>
      <c r="K2332"/>
      <c r="L2332"/>
      <c r="M2332"/>
      <c r="N2332"/>
      <c r="O2332"/>
      <c r="P2332"/>
      <c r="Q2332"/>
      <c r="R2332"/>
      <c r="S2332"/>
      <c r="T2332"/>
      <c r="U2332"/>
      <c r="V2332"/>
      <c r="W2332"/>
      <c r="X2332"/>
      <c r="Y2332"/>
      <c r="Z2332"/>
      <c r="AA2332"/>
      <c r="AB2332"/>
      <c r="AC2332"/>
      <c r="AD2332"/>
      <c r="AE2332"/>
      <c r="AF2332"/>
      <c r="AG2332"/>
      <c r="AS2332"/>
      <c r="AT2332"/>
      <c r="BP2332"/>
    </row>
    <row r="2333" spans="1:68" s="7" customFormat="1">
      <c r="A2333"/>
      <c r="B2333"/>
      <c r="C2333"/>
      <c r="D2333"/>
      <c r="E2333"/>
      <c r="F2333"/>
      <c r="G2333"/>
      <c r="H2333"/>
      <c r="I2333"/>
      <c r="J2333"/>
      <c r="K2333"/>
      <c r="L2333"/>
      <c r="M2333"/>
      <c r="N2333"/>
      <c r="O2333"/>
      <c r="P2333"/>
      <c r="Q2333"/>
      <c r="R2333"/>
      <c r="S2333"/>
      <c r="T2333"/>
      <c r="U2333"/>
      <c r="V2333"/>
      <c r="W2333"/>
      <c r="X2333"/>
      <c r="Y2333"/>
      <c r="Z2333"/>
      <c r="AA2333"/>
      <c r="AB2333"/>
      <c r="AC2333"/>
      <c r="AD2333"/>
      <c r="AE2333"/>
      <c r="AF2333"/>
      <c r="AG2333"/>
      <c r="AS2333"/>
      <c r="AT2333"/>
      <c r="BP2333"/>
    </row>
    <row r="2334" spans="1:68" s="7" customFormat="1">
      <c r="A2334"/>
      <c r="B2334"/>
      <c r="C2334"/>
      <c r="D2334"/>
      <c r="E2334"/>
      <c r="F2334"/>
      <c r="G2334"/>
      <c r="H2334"/>
      <c r="I2334"/>
      <c r="J2334"/>
      <c r="K2334"/>
      <c r="L2334"/>
      <c r="M2334"/>
      <c r="N2334"/>
      <c r="O2334"/>
      <c r="P2334"/>
      <c r="Q2334"/>
      <c r="R2334"/>
      <c r="S2334"/>
      <c r="T2334"/>
      <c r="U2334"/>
      <c r="V2334"/>
      <c r="W2334"/>
      <c r="X2334"/>
      <c r="Y2334"/>
      <c r="Z2334"/>
      <c r="AA2334"/>
      <c r="AB2334"/>
      <c r="AC2334"/>
      <c r="AD2334"/>
      <c r="AE2334"/>
      <c r="AF2334"/>
      <c r="AG2334"/>
      <c r="AS2334"/>
      <c r="AT2334"/>
      <c r="BP2334"/>
    </row>
    <row r="2335" spans="1:68" s="7" customFormat="1">
      <c r="A2335"/>
      <c r="B2335"/>
      <c r="C2335"/>
      <c r="D2335"/>
      <c r="E2335"/>
      <c r="F2335"/>
      <c r="G2335"/>
      <c r="H2335"/>
      <c r="I2335"/>
      <c r="J2335"/>
      <c r="K2335"/>
      <c r="L2335"/>
      <c r="M2335"/>
      <c r="N2335"/>
      <c r="O2335"/>
      <c r="P2335"/>
      <c r="Q2335"/>
      <c r="R2335"/>
      <c r="S2335"/>
      <c r="T2335"/>
      <c r="U2335"/>
      <c r="V2335"/>
      <c r="W2335"/>
      <c r="X2335"/>
      <c r="Y2335"/>
      <c r="Z2335"/>
      <c r="AA2335"/>
      <c r="AB2335"/>
      <c r="AC2335"/>
      <c r="AD2335"/>
      <c r="AE2335"/>
      <c r="AF2335"/>
      <c r="AG2335"/>
      <c r="AS2335"/>
      <c r="AT2335"/>
      <c r="BP2335"/>
    </row>
    <row r="2336" spans="1:68" s="7" customFormat="1">
      <c r="A2336"/>
      <c r="B2336"/>
      <c r="C2336"/>
      <c r="D2336"/>
      <c r="E2336"/>
      <c r="F2336"/>
      <c r="G2336"/>
      <c r="H2336"/>
      <c r="I2336"/>
      <c r="J2336"/>
      <c r="K2336"/>
      <c r="L2336"/>
      <c r="M2336"/>
      <c r="N2336"/>
      <c r="O2336"/>
      <c r="P2336"/>
      <c r="Q2336"/>
      <c r="R2336"/>
      <c r="S2336"/>
      <c r="T2336"/>
      <c r="U2336"/>
      <c r="V2336"/>
      <c r="W2336"/>
      <c r="X2336"/>
      <c r="Y2336"/>
      <c r="Z2336"/>
      <c r="AA2336"/>
      <c r="AB2336"/>
      <c r="AC2336"/>
      <c r="AD2336"/>
      <c r="AE2336"/>
      <c r="AF2336"/>
      <c r="AG2336"/>
      <c r="AS2336"/>
      <c r="AT2336"/>
      <c r="BP2336"/>
    </row>
    <row r="2337" spans="1:68" s="7" customFormat="1">
      <c r="A2337"/>
      <c r="B2337"/>
      <c r="C2337"/>
      <c r="D2337"/>
      <c r="E2337"/>
      <c r="F2337"/>
      <c r="G2337"/>
      <c r="H2337"/>
      <c r="I2337"/>
      <c r="J2337"/>
      <c r="K2337"/>
      <c r="L2337"/>
      <c r="M2337"/>
      <c r="N2337"/>
      <c r="O2337"/>
      <c r="P2337"/>
      <c r="Q2337"/>
      <c r="R2337"/>
      <c r="S2337"/>
      <c r="T2337"/>
      <c r="U2337"/>
      <c r="V2337"/>
      <c r="W2337"/>
      <c r="X2337"/>
      <c r="Y2337"/>
      <c r="Z2337"/>
      <c r="AA2337"/>
      <c r="AB2337"/>
      <c r="AC2337"/>
      <c r="AD2337"/>
      <c r="AE2337"/>
      <c r="AF2337"/>
      <c r="AG2337"/>
      <c r="AS2337"/>
      <c r="AT2337"/>
      <c r="BP2337"/>
    </row>
    <row r="2338" spans="1:68" s="7" customFormat="1">
      <c r="A2338"/>
      <c r="B2338"/>
      <c r="C2338"/>
      <c r="D2338"/>
      <c r="E2338"/>
      <c r="F2338"/>
      <c r="G2338"/>
      <c r="H2338"/>
      <c r="I2338"/>
      <c r="J2338"/>
      <c r="K2338"/>
      <c r="L2338"/>
      <c r="M2338"/>
      <c r="N2338"/>
      <c r="O2338"/>
      <c r="P2338"/>
      <c r="Q2338"/>
      <c r="R2338"/>
      <c r="S2338"/>
      <c r="T2338"/>
      <c r="U2338"/>
      <c r="V2338"/>
      <c r="W2338"/>
      <c r="X2338"/>
      <c r="Y2338"/>
      <c r="Z2338"/>
      <c r="AA2338"/>
      <c r="AB2338"/>
      <c r="AC2338"/>
      <c r="AD2338"/>
      <c r="AE2338"/>
      <c r="AF2338"/>
      <c r="AG2338"/>
      <c r="AS2338"/>
      <c r="AT2338"/>
      <c r="BP2338"/>
    </row>
    <row r="2339" spans="1:68" s="7" customFormat="1">
      <c r="A2339"/>
      <c r="B2339"/>
      <c r="C2339"/>
      <c r="D2339"/>
      <c r="E2339"/>
      <c r="F2339"/>
      <c r="G2339"/>
      <c r="H2339"/>
      <c r="I2339"/>
      <c r="J2339"/>
      <c r="K2339"/>
      <c r="L2339"/>
      <c r="M2339"/>
      <c r="N2339"/>
      <c r="O2339"/>
      <c r="P2339"/>
      <c r="Q2339"/>
      <c r="R2339"/>
      <c r="S2339"/>
      <c r="T2339"/>
      <c r="U2339"/>
      <c r="V2339"/>
      <c r="W2339"/>
      <c r="X2339"/>
      <c r="Y2339"/>
      <c r="Z2339"/>
      <c r="AA2339"/>
      <c r="AB2339"/>
      <c r="AC2339"/>
      <c r="AD2339"/>
      <c r="AE2339"/>
      <c r="AF2339"/>
      <c r="AG2339"/>
      <c r="AS2339"/>
      <c r="AT2339"/>
      <c r="BP2339"/>
    </row>
    <row r="2340" spans="1:68" s="7" customFormat="1">
      <c r="A2340"/>
      <c r="B2340"/>
      <c r="C2340"/>
      <c r="D2340"/>
      <c r="E2340"/>
      <c r="F2340"/>
      <c r="G2340"/>
      <c r="H2340"/>
      <c r="I2340"/>
      <c r="J2340"/>
      <c r="K2340"/>
      <c r="L2340"/>
      <c r="M2340"/>
      <c r="N2340"/>
      <c r="O2340"/>
      <c r="P2340"/>
      <c r="Q2340"/>
      <c r="R2340"/>
      <c r="S2340"/>
      <c r="T2340"/>
      <c r="U2340"/>
      <c r="V2340"/>
      <c r="W2340"/>
      <c r="X2340"/>
      <c r="Y2340"/>
      <c r="Z2340"/>
      <c r="AA2340"/>
      <c r="AB2340"/>
      <c r="AC2340"/>
      <c r="AD2340"/>
      <c r="AE2340"/>
      <c r="AF2340"/>
      <c r="AG2340"/>
      <c r="AS2340"/>
      <c r="AT2340"/>
      <c r="BP2340"/>
    </row>
    <row r="2341" spans="1:68" s="7" customFormat="1">
      <c r="A2341"/>
      <c r="B2341"/>
      <c r="C2341"/>
      <c r="D2341"/>
      <c r="E2341"/>
      <c r="F2341"/>
      <c r="G2341"/>
      <c r="H2341"/>
      <c r="I2341"/>
      <c r="J2341"/>
      <c r="K2341"/>
      <c r="L2341"/>
      <c r="M2341"/>
      <c r="N2341"/>
      <c r="O2341"/>
      <c r="P2341"/>
      <c r="Q2341"/>
      <c r="R2341"/>
      <c r="S2341"/>
      <c r="T2341"/>
      <c r="U2341"/>
      <c r="V2341"/>
      <c r="W2341"/>
      <c r="X2341"/>
      <c r="Y2341"/>
      <c r="Z2341"/>
      <c r="AA2341"/>
      <c r="AB2341"/>
      <c r="AC2341"/>
      <c r="AD2341"/>
      <c r="AE2341"/>
      <c r="AF2341"/>
      <c r="AG2341"/>
      <c r="AS2341"/>
      <c r="AT2341"/>
      <c r="BP2341"/>
    </row>
    <row r="2342" spans="1:68" s="7" customFormat="1">
      <c r="A2342"/>
      <c r="B2342"/>
      <c r="C2342"/>
      <c r="D2342"/>
      <c r="E2342"/>
      <c r="F2342"/>
      <c r="G2342"/>
      <c r="H2342"/>
      <c r="I2342"/>
      <c r="J2342"/>
      <c r="K2342"/>
      <c r="L2342"/>
      <c r="M2342"/>
      <c r="N2342"/>
      <c r="O2342"/>
      <c r="P2342"/>
      <c r="Q2342"/>
      <c r="R2342"/>
      <c r="S2342"/>
      <c r="T2342"/>
      <c r="U2342"/>
      <c r="V2342"/>
      <c r="W2342"/>
      <c r="X2342"/>
      <c r="Y2342"/>
      <c r="Z2342"/>
      <c r="AA2342"/>
      <c r="AB2342"/>
      <c r="AC2342"/>
      <c r="AD2342"/>
      <c r="AE2342"/>
      <c r="AF2342"/>
      <c r="AG2342"/>
      <c r="AS2342"/>
      <c r="AT2342"/>
      <c r="BP2342"/>
    </row>
    <row r="2343" spans="1:68" s="7" customFormat="1">
      <c r="A2343"/>
      <c r="B2343"/>
      <c r="C2343"/>
      <c r="D2343"/>
      <c r="E2343"/>
      <c r="F2343"/>
      <c r="G2343"/>
      <c r="H2343"/>
      <c r="I2343"/>
      <c r="J2343"/>
      <c r="K2343"/>
      <c r="L2343"/>
      <c r="M2343"/>
      <c r="N2343"/>
      <c r="O2343"/>
      <c r="P2343"/>
      <c r="Q2343"/>
      <c r="R2343"/>
      <c r="S2343"/>
      <c r="T2343"/>
      <c r="U2343"/>
      <c r="V2343"/>
      <c r="W2343"/>
      <c r="X2343"/>
      <c r="Y2343"/>
      <c r="Z2343"/>
      <c r="AA2343"/>
      <c r="AB2343"/>
      <c r="AC2343"/>
      <c r="AD2343"/>
      <c r="AE2343"/>
      <c r="AF2343"/>
      <c r="AG2343"/>
      <c r="AS2343"/>
      <c r="AT2343"/>
      <c r="BP2343"/>
    </row>
    <row r="2344" spans="1:68" s="7" customFormat="1">
      <c r="A2344"/>
      <c r="B2344"/>
      <c r="C2344"/>
      <c r="D2344"/>
      <c r="E2344"/>
      <c r="F2344"/>
      <c r="G2344"/>
      <c r="H2344"/>
      <c r="I2344"/>
      <c r="J2344"/>
      <c r="K2344"/>
      <c r="L2344"/>
      <c r="M2344"/>
      <c r="N2344"/>
      <c r="O2344"/>
      <c r="P2344"/>
      <c r="Q2344"/>
      <c r="R2344"/>
      <c r="S2344"/>
      <c r="T2344"/>
      <c r="U2344"/>
      <c r="V2344"/>
      <c r="W2344"/>
      <c r="X2344"/>
      <c r="Y2344"/>
      <c r="Z2344"/>
      <c r="AA2344"/>
      <c r="AB2344"/>
      <c r="AC2344"/>
      <c r="AD2344"/>
      <c r="AE2344"/>
      <c r="AF2344"/>
      <c r="AG2344"/>
      <c r="AS2344"/>
      <c r="AT2344"/>
      <c r="BP2344"/>
    </row>
    <row r="2345" spans="1:68" s="7" customFormat="1">
      <c r="A2345"/>
      <c r="B2345"/>
      <c r="C2345"/>
      <c r="D2345"/>
      <c r="E2345"/>
      <c r="F2345"/>
      <c r="G2345"/>
      <c r="H2345"/>
      <c r="I2345"/>
      <c r="J2345"/>
      <c r="K2345"/>
      <c r="L2345"/>
      <c r="M2345"/>
      <c r="N2345"/>
      <c r="O2345"/>
      <c r="P2345"/>
      <c r="Q2345"/>
      <c r="R2345"/>
      <c r="S2345"/>
      <c r="T2345"/>
      <c r="U2345"/>
      <c r="V2345"/>
      <c r="W2345"/>
      <c r="X2345"/>
      <c r="Y2345"/>
      <c r="Z2345"/>
      <c r="AA2345"/>
      <c r="AB2345"/>
      <c r="AC2345"/>
      <c r="AD2345"/>
      <c r="AE2345"/>
      <c r="AF2345"/>
      <c r="AG2345"/>
      <c r="AS2345"/>
      <c r="AT2345"/>
      <c r="BP2345"/>
    </row>
    <row r="2346" spans="1:68" s="7" customFormat="1">
      <c r="A2346"/>
      <c r="B2346"/>
      <c r="C2346"/>
      <c r="D2346"/>
      <c r="E2346"/>
      <c r="F2346"/>
      <c r="G2346"/>
      <c r="H2346"/>
      <c r="I2346"/>
      <c r="J2346"/>
      <c r="K2346"/>
      <c r="L2346"/>
      <c r="M2346"/>
      <c r="N2346"/>
      <c r="O2346"/>
      <c r="P2346"/>
      <c r="Q2346"/>
      <c r="R2346"/>
      <c r="S2346"/>
      <c r="T2346"/>
      <c r="U2346"/>
      <c r="V2346"/>
      <c r="W2346"/>
      <c r="X2346"/>
      <c r="Y2346"/>
      <c r="Z2346"/>
      <c r="AA2346"/>
      <c r="AB2346"/>
      <c r="AC2346"/>
      <c r="AD2346"/>
      <c r="AE2346"/>
      <c r="AF2346"/>
      <c r="AG2346"/>
      <c r="AS2346"/>
      <c r="AT2346"/>
      <c r="BP2346"/>
    </row>
    <row r="2347" spans="1:68" s="7" customFormat="1">
      <c r="A2347"/>
      <c r="B2347"/>
      <c r="C2347"/>
      <c r="D2347"/>
      <c r="E2347"/>
      <c r="F2347"/>
      <c r="G2347"/>
      <c r="H2347"/>
      <c r="I2347"/>
      <c r="J2347"/>
      <c r="K2347"/>
      <c r="L2347"/>
      <c r="M2347"/>
      <c r="N2347"/>
      <c r="O2347"/>
      <c r="P2347"/>
      <c r="Q2347"/>
      <c r="R2347"/>
      <c r="S2347"/>
      <c r="T2347"/>
      <c r="U2347"/>
      <c r="V2347"/>
      <c r="W2347"/>
      <c r="X2347"/>
      <c r="Y2347"/>
      <c r="Z2347"/>
      <c r="AA2347"/>
      <c r="AB2347"/>
      <c r="AC2347"/>
      <c r="AD2347"/>
      <c r="AE2347"/>
      <c r="AF2347"/>
      <c r="AG2347"/>
      <c r="AS2347"/>
      <c r="AT2347"/>
      <c r="BP2347"/>
    </row>
    <row r="2348" spans="1:68" s="7" customFormat="1">
      <c r="A2348"/>
      <c r="B2348"/>
      <c r="C2348"/>
      <c r="D2348"/>
      <c r="E2348"/>
      <c r="F2348"/>
      <c r="G2348"/>
      <c r="H2348"/>
      <c r="I2348"/>
      <c r="J2348"/>
      <c r="K2348"/>
      <c r="L2348"/>
      <c r="M2348"/>
      <c r="N2348"/>
      <c r="O2348"/>
      <c r="P2348"/>
      <c r="Q2348"/>
      <c r="R2348"/>
      <c r="S2348"/>
      <c r="T2348"/>
      <c r="U2348"/>
      <c r="V2348"/>
      <c r="W2348"/>
      <c r="X2348"/>
      <c r="Y2348"/>
      <c r="Z2348"/>
      <c r="AA2348"/>
      <c r="AB2348"/>
      <c r="AC2348"/>
      <c r="AD2348"/>
      <c r="AE2348"/>
      <c r="AF2348"/>
      <c r="AG2348"/>
      <c r="AS2348"/>
      <c r="AT2348"/>
      <c r="BP2348"/>
    </row>
    <row r="2349" spans="1:68" s="7" customFormat="1">
      <c r="A2349"/>
      <c r="B2349"/>
      <c r="C2349"/>
      <c r="D2349"/>
      <c r="E2349"/>
      <c r="F2349"/>
      <c r="G2349"/>
      <c r="H2349"/>
      <c r="I2349"/>
      <c r="J2349"/>
      <c r="K2349"/>
      <c r="L2349"/>
      <c r="M2349"/>
      <c r="N2349"/>
      <c r="O2349"/>
      <c r="P2349"/>
      <c r="Q2349"/>
      <c r="R2349"/>
      <c r="S2349"/>
      <c r="T2349"/>
      <c r="U2349"/>
      <c r="V2349"/>
      <c r="W2349"/>
      <c r="X2349"/>
      <c r="Y2349"/>
      <c r="Z2349"/>
      <c r="AA2349"/>
      <c r="AB2349"/>
      <c r="AC2349"/>
      <c r="AD2349"/>
      <c r="AE2349"/>
      <c r="AF2349"/>
      <c r="AG2349"/>
      <c r="AS2349"/>
      <c r="AT2349"/>
      <c r="BP2349"/>
    </row>
    <row r="2350" spans="1:68" s="7" customFormat="1">
      <c r="A2350"/>
      <c r="B2350"/>
      <c r="C2350"/>
      <c r="D2350"/>
      <c r="E2350"/>
      <c r="F2350"/>
      <c r="G2350"/>
      <c r="H2350"/>
      <c r="I2350"/>
      <c r="J2350"/>
      <c r="K2350"/>
      <c r="L2350"/>
      <c r="M2350"/>
      <c r="N2350"/>
      <c r="O2350"/>
      <c r="P2350"/>
      <c r="Q2350"/>
      <c r="R2350"/>
      <c r="S2350"/>
      <c r="T2350"/>
      <c r="U2350"/>
      <c r="V2350"/>
      <c r="W2350"/>
      <c r="X2350"/>
      <c r="Y2350"/>
      <c r="Z2350"/>
      <c r="AA2350"/>
      <c r="AB2350"/>
      <c r="AC2350"/>
      <c r="AD2350"/>
      <c r="AE2350"/>
      <c r="AF2350"/>
      <c r="AG2350"/>
      <c r="AS2350"/>
      <c r="AT2350"/>
      <c r="BP2350"/>
    </row>
    <row r="2351" spans="1:68" s="7" customFormat="1">
      <c r="A2351"/>
      <c r="B2351"/>
      <c r="C2351"/>
      <c r="D2351"/>
      <c r="E2351"/>
      <c r="F2351"/>
      <c r="G2351"/>
      <c r="H2351"/>
      <c r="I2351"/>
      <c r="J2351"/>
      <c r="K2351"/>
      <c r="L2351"/>
      <c r="M2351"/>
      <c r="N2351"/>
      <c r="O2351"/>
      <c r="P2351"/>
      <c r="Q2351"/>
      <c r="R2351"/>
      <c r="S2351"/>
      <c r="T2351"/>
      <c r="U2351"/>
      <c r="V2351"/>
      <c r="W2351"/>
      <c r="X2351"/>
      <c r="Y2351"/>
      <c r="Z2351"/>
      <c r="AA2351"/>
      <c r="AB2351"/>
      <c r="AC2351"/>
      <c r="AD2351"/>
      <c r="AE2351"/>
      <c r="AF2351"/>
      <c r="AG2351"/>
      <c r="AS2351"/>
      <c r="AT2351"/>
      <c r="BP2351"/>
    </row>
    <row r="2352" spans="1:68" s="7" customFormat="1">
      <c r="A2352"/>
      <c r="B2352"/>
      <c r="C2352"/>
      <c r="D2352"/>
      <c r="E2352"/>
      <c r="F2352"/>
      <c r="G2352"/>
      <c r="H2352"/>
      <c r="I2352"/>
      <c r="J2352"/>
      <c r="K2352"/>
      <c r="L2352"/>
      <c r="M2352"/>
      <c r="N2352"/>
      <c r="O2352"/>
      <c r="P2352"/>
      <c r="Q2352"/>
      <c r="R2352"/>
      <c r="S2352"/>
      <c r="T2352"/>
      <c r="U2352"/>
      <c r="V2352"/>
      <c r="W2352"/>
      <c r="X2352"/>
      <c r="Y2352"/>
      <c r="Z2352"/>
      <c r="AA2352"/>
      <c r="AB2352"/>
      <c r="AC2352"/>
      <c r="AD2352"/>
      <c r="AE2352"/>
      <c r="AF2352"/>
      <c r="AG2352"/>
      <c r="AS2352"/>
      <c r="AT2352"/>
      <c r="BP2352"/>
    </row>
    <row r="2353" spans="1:68" s="7" customFormat="1">
      <c r="A2353"/>
      <c r="B2353"/>
      <c r="C2353"/>
      <c r="D2353"/>
      <c r="E2353"/>
      <c r="F2353"/>
      <c r="G2353"/>
      <c r="H2353"/>
      <c r="I2353"/>
      <c r="J2353"/>
      <c r="K2353"/>
      <c r="L2353"/>
      <c r="M2353"/>
      <c r="N2353"/>
      <c r="O2353"/>
      <c r="P2353"/>
      <c r="Q2353"/>
      <c r="R2353"/>
      <c r="S2353"/>
      <c r="T2353"/>
      <c r="U2353"/>
      <c r="V2353"/>
      <c r="W2353"/>
      <c r="X2353"/>
      <c r="Y2353"/>
      <c r="Z2353"/>
      <c r="AA2353"/>
      <c r="AB2353"/>
      <c r="AC2353"/>
      <c r="AD2353"/>
      <c r="AE2353"/>
      <c r="AF2353"/>
      <c r="AG2353"/>
      <c r="AS2353"/>
      <c r="AT2353"/>
      <c r="BP2353"/>
    </row>
    <row r="2354" spans="1:68" s="7" customFormat="1">
      <c r="A2354"/>
      <c r="B2354"/>
      <c r="C2354"/>
      <c r="D2354"/>
      <c r="E2354"/>
      <c r="F2354"/>
      <c r="G2354"/>
      <c r="H2354"/>
      <c r="I2354"/>
      <c r="J2354"/>
      <c r="K2354"/>
      <c r="L2354"/>
      <c r="M2354"/>
      <c r="N2354"/>
      <c r="O2354"/>
      <c r="P2354"/>
      <c r="Q2354"/>
      <c r="R2354"/>
      <c r="S2354"/>
      <c r="T2354"/>
      <c r="U2354"/>
      <c r="V2354"/>
      <c r="W2354"/>
      <c r="X2354"/>
      <c r="Y2354"/>
      <c r="Z2354"/>
      <c r="AA2354"/>
      <c r="AB2354"/>
      <c r="AC2354"/>
      <c r="AD2354"/>
      <c r="AE2354"/>
      <c r="AF2354"/>
      <c r="AG2354"/>
      <c r="AS2354"/>
      <c r="AT2354"/>
      <c r="BP2354"/>
    </row>
    <row r="2355" spans="1:68" s="7" customFormat="1">
      <c r="A2355"/>
      <c r="B2355"/>
      <c r="C2355"/>
      <c r="D2355"/>
      <c r="E2355"/>
      <c r="F2355"/>
      <c r="G2355"/>
      <c r="H2355"/>
      <c r="I2355"/>
      <c r="J2355"/>
      <c r="K2355"/>
      <c r="L2355"/>
      <c r="M2355"/>
      <c r="N2355"/>
      <c r="O2355"/>
      <c r="P2355"/>
      <c r="Q2355"/>
      <c r="R2355"/>
      <c r="S2355"/>
      <c r="T2355"/>
      <c r="U2355"/>
      <c r="V2355"/>
      <c r="W2355"/>
      <c r="X2355"/>
      <c r="Y2355"/>
      <c r="Z2355"/>
      <c r="AA2355"/>
      <c r="AB2355"/>
      <c r="AC2355"/>
      <c r="AD2355"/>
      <c r="AE2355"/>
      <c r="AF2355"/>
      <c r="AG2355"/>
      <c r="AS2355"/>
      <c r="AT2355"/>
      <c r="BP2355"/>
    </row>
    <row r="2356" spans="1:68" s="7" customFormat="1">
      <c r="A2356"/>
      <c r="B2356"/>
      <c r="C2356"/>
      <c r="D2356"/>
      <c r="E2356"/>
      <c r="F2356"/>
      <c r="G2356"/>
      <c r="H2356"/>
      <c r="I2356"/>
      <c r="J2356"/>
      <c r="K2356"/>
      <c r="L2356"/>
      <c r="M2356"/>
      <c r="N2356"/>
      <c r="O2356"/>
      <c r="P2356"/>
      <c r="Q2356"/>
      <c r="R2356"/>
      <c r="S2356"/>
      <c r="T2356"/>
      <c r="U2356"/>
      <c r="V2356"/>
      <c r="W2356"/>
      <c r="X2356"/>
      <c r="Y2356"/>
      <c r="Z2356"/>
      <c r="AA2356"/>
      <c r="AB2356"/>
      <c r="AC2356"/>
      <c r="AD2356"/>
      <c r="AE2356"/>
      <c r="AF2356"/>
      <c r="AG2356"/>
      <c r="AS2356"/>
      <c r="AT2356"/>
      <c r="BP2356"/>
    </row>
    <row r="2357" spans="1:68" s="7" customFormat="1">
      <c r="A2357"/>
      <c r="B2357"/>
      <c r="C2357"/>
      <c r="D2357"/>
      <c r="E2357"/>
      <c r="F2357"/>
      <c r="G2357"/>
      <c r="H2357"/>
      <c r="I2357"/>
      <c r="J2357"/>
      <c r="K2357"/>
      <c r="L2357"/>
      <c r="M2357"/>
      <c r="N2357"/>
      <c r="O2357"/>
      <c r="P2357"/>
      <c r="Q2357"/>
      <c r="R2357"/>
      <c r="S2357"/>
      <c r="T2357"/>
      <c r="U2357"/>
      <c r="V2357"/>
      <c r="W2357"/>
      <c r="X2357"/>
      <c r="Y2357"/>
      <c r="Z2357"/>
      <c r="AA2357"/>
      <c r="AB2357"/>
      <c r="AC2357"/>
      <c r="AD2357"/>
      <c r="AE2357"/>
      <c r="AF2357"/>
      <c r="AG2357"/>
      <c r="AS2357"/>
      <c r="AT2357"/>
      <c r="BP2357"/>
    </row>
    <row r="2358" spans="1:68" s="7" customFormat="1">
      <c r="A2358"/>
      <c r="B2358"/>
      <c r="C2358"/>
      <c r="D2358"/>
      <c r="E2358"/>
      <c r="F2358"/>
      <c r="G2358"/>
      <c r="H2358"/>
      <c r="I2358"/>
      <c r="J2358"/>
      <c r="K2358"/>
      <c r="L2358"/>
      <c r="M2358"/>
      <c r="N2358"/>
      <c r="O2358"/>
      <c r="P2358"/>
      <c r="Q2358"/>
      <c r="R2358"/>
      <c r="S2358"/>
      <c r="T2358"/>
      <c r="U2358"/>
      <c r="V2358"/>
      <c r="W2358"/>
      <c r="X2358"/>
      <c r="Y2358"/>
      <c r="Z2358"/>
      <c r="AA2358"/>
      <c r="AB2358"/>
      <c r="AC2358"/>
      <c r="AD2358"/>
      <c r="AE2358"/>
      <c r="AF2358"/>
      <c r="AG2358"/>
      <c r="AS2358"/>
      <c r="AT2358"/>
      <c r="BP2358"/>
    </row>
    <row r="2359" spans="1:68" s="7" customFormat="1">
      <c r="A2359"/>
      <c r="B2359"/>
      <c r="C2359"/>
      <c r="D2359"/>
      <c r="E2359"/>
      <c r="F2359"/>
      <c r="G2359"/>
      <c r="H2359"/>
      <c r="I2359"/>
      <c r="J2359"/>
      <c r="K2359"/>
      <c r="L2359"/>
      <c r="M2359"/>
      <c r="N2359"/>
      <c r="O2359"/>
      <c r="P2359"/>
      <c r="Q2359"/>
      <c r="R2359"/>
      <c r="S2359"/>
      <c r="T2359"/>
      <c r="U2359"/>
      <c r="V2359"/>
      <c r="W2359"/>
      <c r="X2359"/>
      <c r="Y2359"/>
      <c r="Z2359"/>
      <c r="AA2359"/>
      <c r="AB2359"/>
      <c r="AC2359"/>
      <c r="AD2359"/>
      <c r="AE2359"/>
      <c r="AF2359"/>
      <c r="AG2359"/>
      <c r="AS2359"/>
      <c r="AT2359"/>
      <c r="BP2359"/>
    </row>
    <row r="2360" spans="1:68" s="7" customFormat="1">
      <c r="A2360"/>
      <c r="B2360"/>
      <c r="C2360"/>
      <c r="D2360"/>
      <c r="E2360"/>
      <c r="F2360"/>
      <c r="G2360"/>
      <c r="H2360"/>
      <c r="I2360"/>
      <c r="J2360"/>
      <c r="K2360"/>
      <c r="L2360"/>
      <c r="M2360"/>
      <c r="N2360"/>
      <c r="O2360"/>
      <c r="P2360"/>
      <c r="Q2360"/>
      <c r="R2360"/>
      <c r="S2360"/>
      <c r="T2360"/>
      <c r="U2360"/>
      <c r="V2360"/>
      <c r="W2360"/>
      <c r="X2360"/>
      <c r="Y2360"/>
      <c r="Z2360"/>
      <c r="AA2360"/>
      <c r="AB2360"/>
      <c r="AC2360"/>
      <c r="AD2360"/>
      <c r="AE2360"/>
      <c r="AF2360"/>
      <c r="AG2360"/>
      <c r="AS2360"/>
      <c r="AT2360"/>
      <c r="BP2360"/>
    </row>
    <row r="2361" spans="1:68" s="7" customFormat="1">
      <c r="A2361"/>
      <c r="B2361"/>
      <c r="C2361"/>
      <c r="D2361"/>
      <c r="E2361"/>
      <c r="F2361"/>
      <c r="G2361"/>
      <c r="H2361"/>
      <c r="I2361"/>
      <c r="J2361"/>
      <c r="K2361"/>
      <c r="L2361"/>
      <c r="M2361"/>
      <c r="N2361"/>
      <c r="O2361"/>
      <c r="P2361"/>
      <c r="Q2361"/>
      <c r="R2361"/>
      <c r="S2361"/>
      <c r="T2361"/>
      <c r="U2361"/>
      <c r="V2361"/>
      <c r="W2361"/>
      <c r="X2361"/>
      <c r="Y2361"/>
      <c r="Z2361"/>
      <c r="AA2361"/>
      <c r="AB2361"/>
      <c r="AC2361"/>
      <c r="AD2361"/>
      <c r="AE2361"/>
      <c r="AF2361"/>
      <c r="AG2361"/>
      <c r="AS2361"/>
      <c r="AT2361"/>
      <c r="BP2361"/>
    </row>
    <row r="2362" spans="1:68" s="7" customFormat="1">
      <c r="A2362"/>
      <c r="B2362"/>
      <c r="C2362"/>
      <c r="D2362"/>
      <c r="E2362"/>
      <c r="F2362"/>
      <c r="G2362"/>
      <c r="H2362"/>
      <c r="I2362"/>
      <c r="J2362"/>
      <c r="K2362"/>
      <c r="L2362"/>
      <c r="M2362"/>
      <c r="N2362"/>
      <c r="O2362"/>
      <c r="P2362"/>
      <c r="Q2362"/>
      <c r="R2362"/>
      <c r="S2362"/>
      <c r="T2362"/>
      <c r="U2362"/>
      <c r="V2362"/>
      <c r="W2362"/>
      <c r="X2362"/>
      <c r="Y2362"/>
      <c r="Z2362"/>
      <c r="AA2362"/>
      <c r="AB2362"/>
      <c r="AC2362"/>
      <c r="AD2362"/>
      <c r="AE2362"/>
      <c r="AF2362"/>
      <c r="AG2362"/>
      <c r="AS2362"/>
      <c r="AT2362"/>
      <c r="BP2362"/>
    </row>
    <row r="2363" spans="1:68" s="7" customFormat="1">
      <c r="A2363"/>
      <c r="B2363"/>
      <c r="C2363"/>
      <c r="D2363"/>
      <c r="E2363"/>
      <c r="F2363"/>
      <c r="G2363"/>
      <c r="H2363"/>
      <c r="I2363"/>
      <c r="J2363"/>
      <c r="K2363"/>
      <c r="L2363"/>
      <c r="M2363"/>
      <c r="N2363"/>
      <c r="O2363"/>
      <c r="P2363"/>
      <c r="Q2363"/>
      <c r="R2363"/>
      <c r="S2363"/>
      <c r="T2363"/>
      <c r="U2363"/>
      <c r="V2363"/>
      <c r="W2363"/>
      <c r="X2363"/>
      <c r="Y2363"/>
      <c r="Z2363"/>
      <c r="AA2363"/>
      <c r="AB2363"/>
      <c r="AC2363"/>
      <c r="AD2363"/>
      <c r="AE2363"/>
      <c r="AF2363"/>
      <c r="AG2363"/>
      <c r="AS2363"/>
      <c r="AT2363"/>
      <c r="BP2363"/>
    </row>
    <row r="2364" spans="1:68" s="7" customFormat="1">
      <c r="A2364"/>
      <c r="B2364"/>
      <c r="C2364"/>
      <c r="D2364"/>
      <c r="E2364"/>
      <c r="F2364"/>
      <c r="G2364"/>
      <c r="H2364"/>
      <c r="I2364"/>
      <c r="J2364"/>
      <c r="K2364"/>
      <c r="L2364"/>
      <c r="M2364"/>
      <c r="N2364"/>
      <c r="O2364"/>
      <c r="P2364"/>
      <c r="Q2364"/>
      <c r="R2364"/>
      <c r="S2364"/>
      <c r="T2364"/>
      <c r="U2364"/>
      <c r="V2364"/>
      <c r="W2364"/>
      <c r="X2364"/>
      <c r="Y2364"/>
      <c r="Z2364"/>
      <c r="AA2364"/>
      <c r="AB2364"/>
      <c r="AC2364"/>
      <c r="AD2364"/>
      <c r="AE2364"/>
      <c r="AF2364"/>
      <c r="AG2364"/>
      <c r="AS2364"/>
      <c r="AT2364"/>
      <c r="BP2364"/>
    </row>
    <row r="2365" spans="1:68" s="7" customFormat="1">
      <c r="A2365"/>
      <c r="B2365"/>
      <c r="C2365"/>
      <c r="D2365"/>
      <c r="E2365"/>
      <c r="F2365"/>
      <c r="G2365"/>
      <c r="H2365"/>
      <c r="I2365"/>
      <c r="J2365"/>
      <c r="K2365"/>
      <c r="L2365"/>
      <c r="M2365"/>
      <c r="N2365"/>
      <c r="O2365"/>
      <c r="P2365"/>
      <c r="Q2365"/>
      <c r="R2365"/>
      <c r="S2365"/>
      <c r="T2365"/>
      <c r="U2365"/>
      <c r="V2365"/>
      <c r="W2365"/>
      <c r="X2365"/>
      <c r="Y2365"/>
      <c r="Z2365"/>
      <c r="AA2365"/>
      <c r="AB2365"/>
      <c r="AC2365"/>
      <c r="AD2365"/>
      <c r="AE2365"/>
      <c r="AF2365"/>
      <c r="AG2365"/>
      <c r="AS2365"/>
      <c r="AT2365"/>
      <c r="BP2365"/>
    </row>
    <row r="2366" spans="1:68" s="7" customFormat="1">
      <c r="A2366"/>
      <c r="B2366"/>
      <c r="C2366"/>
      <c r="D2366"/>
      <c r="E2366"/>
      <c r="F2366"/>
      <c r="G2366"/>
      <c r="H2366"/>
      <c r="I2366"/>
      <c r="J2366"/>
      <c r="K2366"/>
      <c r="L2366"/>
      <c r="M2366"/>
      <c r="N2366"/>
      <c r="O2366"/>
      <c r="P2366"/>
      <c r="Q2366"/>
      <c r="R2366"/>
      <c r="S2366"/>
      <c r="T2366"/>
      <c r="U2366"/>
      <c r="V2366"/>
      <c r="W2366"/>
      <c r="X2366"/>
      <c r="Y2366"/>
      <c r="Z2366"/>
      <c r="AA2366"/>
      <c r="AB2366"/>
      <c r="AC2366"/>
      <c r="AD2366"/>
      <c r="AE2366"/>
      <c r="AF2366"/>
      <c r="AG2366"/>
      <c r="AS2366"/>
      <c r="AT2366"/>
      <c r="BP2366"/>
    </row>
    <row r="2367" spans="1:68" s="7" customFormat="1">
      <c r="A2367"/>
      <c r="B2367"/>
      <c r="C2367"/>
      <c r="D2367"/>
      <c r="E2367"/>
      <c r="F2367"/>
      <c r="G2367"/>
      <c r="H2367"/>
      <c r="I2367"/>
      <c r="J2367"/>
      <c r="K2367"/>
      <c r="L2367"/>
      <c r="M2367"/>
      <c r="N2367"/>
      <c r="O2367"/>
      <c r="P2367"/>
      <c r="Q2367"/>
      <c r="R2367"/>
      <c r="S2367"/>
      <c r="T2367"/>
      <c r="U2367"/>
      <c r="V2367"/>
      <c r="W2367"/>
      <c r="X2367"/>
      <c r="Y2367"/>
      <c r="Z2367"/>
      <c r="AA2367"/>
      <c r="AB2367"/>
      <c r="AC2367"/>
      <c r="AD2367"/>
      <c r="AE2367"/>
      <c r="AF2367"/>
      <c r="AG2367"/>
      <c r="AS2367"/>
      <c r="AT2367"/>
      <c r="BP2367"/>
    </row>
    <row r="2368" spans="1:68" s="7" customFormat="1">
      <c r="A2368"/>
      <c r="B2368"/>
      <c r="C2368"/>
      <c r="D2368"/>
      <c r="E2368"/>
      <c r="F2368"/>
      <c r="G2368"/>
      <c r="H2368"/>
      <c r="I2368"/>
      <c r="J2368"/>
      <c r="K2368"/>
      <c r="L2368"/>
      <c r="M2368"/>
      <c r="N2368"/>
      <c r="O2368"/>
      <c r="P2368"/>
      <c r="Q2368"/>
      <c r="R2368"/>
      <c r="S2368"/>
      <c r="T2368"/>
      <c r="U2368"/>
      <c r="V2368"/>
      <c r="W2368"/>
      <c r="X2368"/>
      <c r="Y2368"/>
      <c r="Z2368"/>
      <c r="AA2368"/>
      <c r="AB2368"/>
      <c r="AC2368"/>
      <c r="AD2368"/>
      <c r="AE2368"/>
      <c r="AF2368"/>
      <c r="AG2368"/>
      <c r="AS2368"/>
      <c r="AT2368"/>
      <c r="BP2368"/>
    </row>
    <row r="2369" spans="1:68" s="7" customFormat="1">
      <c r="A2369"/>
      <c r="B2369"/>
      <c r="C2369"/>
      <c r="D2369"/>
      <c r="E2369"/>
      <c r="F2369"/>
      <c r="G2369"/>
      <c r="H2369"/>
      <c r="I2369"/>
      <c r="J2369"/>
      <c r="K2369"/>
      <c r="L2369"/>
      <c r="M2369"/>
      <c r="N2369"/>
      <c r="O2369"/>
      <c r="P2369"/>
      <c r="Q2369"/>
      <c r="R2369"/>
      <c r="S2369"/>
      <c r="T2369"/>
      <c r="U2369"/>
      <c r="V2369"/>
      <c r="W2369"/>
      <c r="X2369"/>
      <c r="Y2369"/>
      <c r="Z2369"/>
      <c r="AA2369"/>
      <c r="AB2369"/>
      <c r="AC2369"/>
      <c r="AD2369"/>
      <c r="AE2369"/>
      <c r="AF2369"/>
      <c r="AG2369"/>
      <c r="AS2369"/>
      <c r="AT2369"/>
      <c r="BP2369"/>
    </row>
    <row r="2370" spans="1:68" s="7" customFormat="1">
      <c r="A2370"/>
      <c r="B2370"/>
      <c r="C2370"/>
      <c r="D2370"/>
      <c r="E2370"/>
      <c r="F2370"/>
      <c r="G2370"/>
      <c r="H2370"/>
      <c r="I2370"/>
      <c r="J2370"/>
      <c r="K2370"/>
      <c r="L2370"/>
      <c r="M2370"/>
      <c r="N2370"/>
      <c r="O2370"/>
      <c r="P2370"/>
      <c r="Q2370"/>
      <c r="R2370"/>
      <c r="S2370"/>
      <c r="T2370"/>
      <c r="U2370"/>
      <c r="V2370"/>
      <c r="W2370"/>
      <c r="X2370"/>
      <c r="Y2370"/>
      <c r="Z2370"/>
      <c r="AA2370"/>
      <c r="AB2370"/>
      <c r="AC2370"/>
      <c r="AD2370"/>
      <c r="AE2370"/>
      <c r="AF2370"/>
      <c r="AG2370"/>
      <c r="AS2370"/>
      <c r="AT2370"/>
      <c r="BP2370"/>
    </row>
    <row r="2371" spans="1:68" s="7" customFormat="1">
      <c r="A2371"/>
      <c r="B2371"/>
      <c r="C2371"/>
      <c r="D2371"/>
      <c r="E2371"/>
      <c r="F2371"/>
      <c r="G2371"/>
      <c r="H2371"/>
      <c r="I2371"/>
      <c r="J2371"/>
      <c r="K2371"/>
      <c r="L2371"/>
      <c r="M2371"/>
      <c r="N2371"/>
      <c r="O2371"/>
      <c r="P2371"/>
      <c r="Q2371"/>
      <c r="R2371"/>
      <c r="S2371"/>
      <c r="T2371"/>
      <c r="U2371"/>
      <c r="V2371"/>
      <c r="W2371"/>
      <c r="X2371"/>
      <c r="Y2371"/>
      <c r="Z2371"/>
      <c r="AA2371"/>
      <c r="AB2371"/>
      <c r="AC2371"/>
      <c r="AD2371"/>
      <c r="AE2371"/>
      <c r="AF2371"/>
      <c r="AG2371"/>
      <c r="AS2371"/>
      <c r="AT2371"/>
      <c r="BP2371"/>
    </row>
    <row r="2372" spans="1:68" s="7" customFormat="1">
      <c r="A2372"/>
      <c r="B2372"/>
      <c r="C2372"/>
      <c r="D2372"/>
      <c r="E2372"/>
      <c r="F2372"/>
      <c r="G2372"/>
      <c r="H2372"/>
      <c r="I2372"/>
      <c r="J2372"/>
      <c r="K2372"/>
      <c r="L2372"/>
      <c r="M2372"/>
      <c r="N2372"/>
      <c r="O2372"/>
      <c r="P2372"/>
      <c r="Q2372"/>
      <c r="R2372"/>
      <c r="S2372"/>
      <c r="T2372"/>
      <c r="U2372"/>
      <c r="V2372"/>
      <c r="W2372"/>
      <c r="X2372"/>
      <c r="Y2372"/>
      <c r="Z2372"/>
      <c r="AA2372"/>
      <c r="AB2372"/>
      <c r="AC2372"/>
      <c r="AD2372"/>
      <c r="AE2372"/>
      <c r="AF2372"/>
      <c r="AG2372"/>
      <c r="AS2372"/>
      <c r="AT2372"/>
      <c r="BP2372"/>
    </row>
    <row r="2373" spans="1:68" s="7" customFormat="1">
      <c r="A2373"/>
      <c r="B2373"/>
      <c r="C2373"/>
      <c r="D2373"/>
      <c r="E2373"/>
      <c r="F2373"/>
      <c r="G2373"/>
      <c r="H2373"/>
      <c r="I2373"/>
      <c r="J2373"/>
      <c r="K2373"/>
      <c r="L2373"/>
      <c r="M2373"/>
      <c r="N2373"/>
      <c r="O2373"/>
      <c r="P2373"/>
      <c r="Q2373"/>
      <c r="R2373"/>
      <c r="S2373"/>
      <c r="T2373"/>
      <c r="U2373"/>
      <c r="V2373"/>
      <c r="W2373"/>
      <c r="X2373"/>
      <c r="Y2373"/>
      <c r="Z2373"/>
      <c r="AA2373"/>
      <c r="AB2373"/>
      <c r="AC2373"/>
      <c r="AD2373"/>
      <c r="AE2373"/>
      <c r="AF2373"/>
      <c r="AG2373"/>
      <c r="AS2373"/>
      <c r="AT2373"/>
      <c r="BP2373"/>
    </row>
    <row r="2374" spans="1:68" s="7" customFormat="1">
      <c r="A2374"/>
      <c r="B2374"/>
      <c r="C2374"/>
      <c r="D2374"/>
      <c r="E2374"/>
      <c r="F2374"/>
      <c r="G2374"/>
      <c r="H2374"/>
      <c r="I2374"/>
      <c r="J2374"/>
      <c r="K2374"/>
      <c r="L2374"/>
      <c r="M2374"/>
      <c r="N2374"/>
      <c r="O2374"/>
      <c r="P2374"/>
      <c r="Q2374"/>
      <c r="R2374"/>
      <c r="S2374"/>
      <c r="T2374"/>
      <c r="U2374"/>
      <c r="V2374"/>
      <c r="W2374"/>
      <c r="X2374"/>
      <c r="Y2374"/>
      <c r="Z2374"/>
      <c r="AA2374"/>
      <c r="AB2374"/>
      <c r="AC2374"/>
      <c r="AD2374"/>
      <c r="AE2374"/>
      <c r="AF2374"/>
      <c r="AG2374"/>
      <c r="AS2374"/>
      <c r="AT2374"/>
      <c r="BP2374"/>
    </row>
    <row r="2375" spans="1:68" s="7" customFormat="1">
      <c r="A2375"/>
      <c r="B2375"/>
      <c r="C2375"/>
      <c r="D2375"/>
      <c r="E2375"/>
      <c r="F2375"/>
      <c r="G2375"/>
      <c r="H2375"/>
      <c r="I2375"/>
      <c r="J2375"/>
      <c r="K2375"/>
      <c r="L2375"/>
      <c r="M2375"/>
      <c r="N2375"/>
      <c r="O2375"/>
      <c r="P2375"/>
      <c r="Q2375"/>
      <c r="R2375"/>
      <c r="S2375"/>
      <c r="T2375"/>
      <c r="U2375"/>
      <c r="V2375"/>
      <c r="W2375"/>
      <c r="X2375"/>
      <c r="Y2375"/>
      <c r="Z2375"/>
      <c r="AA2375"/>
      <c r="AB2375"/>
      <c r="AC2375"/>
      <c r="AD2375"/>
      <c r="AE2375"/>
      <c r="AF2375"/>
      <c r="AG2375"/>
      <c r="AS2375"/>
      <c r="AT2375"/>
      <c r="BP2375"/>
    </row>
    <row r="2376" spans="1:68" s="7" customFormat="1">
      <c r="A2376"/>
      <c r="B2376"/>
      <c r="C2376"/>
      <c r="D2376"/>
      <c r="E2376"/>
      <c r="F2376"/>
      <c r="G2376"/>
      <c r="H2376"/>
      <c r="I2376"/>
      <c r="J2376"/>
      <c r="K2376"/>
      <c r="L2376"/>
      <c r="M2376"/>
      <c r="N2376"/>
      <c r="O2376"/>
      <c r="P2376"/>
      <c r="Q2376"/>
      <c r="R2376"/>
      <c r="S2376"/>
      <c r="T2376"/>
      <c r="U2376"/>
      <c r="V2376"/>
      <c r="W2376"/>
      <c r="X2376"/>
      <c r="Y2376"/>
      <c r="Z2376"/>
      <c r="AA2376"/>
      <c r="AB2376"/>
      <c r="AC2376"/>
      <c r="AD2376"/>
      <c r="AE2376"/>
      <c r="AF2376"/>
      <c r="AG2376"/>
      <c r="AS2376"/>
      <c r="AT2376"/>
      <c r="BP2376"/>
    </row>
    <row r="2377" spans="1:68" s="7" customFormat="1">
      <c r="A2377"/>
      <c r="B2377"/>
      <c r="C2377"/>
      <c r="D2377"/>
      <c r="E2377"/>
      <c r="F2377"/>
      <c r="G2377"/>
      <c r="H2377"/>
      <c r="I2377"/>
      <c r="J2377"/>
      <c r="K2377"/>
      <c r="L2377"/>
      <c r="M2377"/>
      <c r="N2377"/>
      <c r="O2377"/>
      <c r="P2377"/>
      <c r="Q2377"/>
      <c r="R2377"/>
      <c r="S2377"/>
      <c r="T2377"/>
      <c r="U2377"/>
      <c r="V2377"/>
      <c r="W2377"/>
      <c r="X2377"/>
      <c r="Y2377"/>
      <c r="Z2377"/>
      <c r="AA2377"/>
      <c r="AB2377"/>
      <c r="AC2377"/>
      <c r="AD2377"/>
      <c r="AE2377"/>
      <c r="AF2377"/>
      <c r="AG2377"/>
      <c r="AS2377"/>
      <c r="AT2377"/>
      <c r="BP2377"/>
    </row>
    <row r="2378" spans="1:68" s="7" customFormat="1">
      <c r="A2378"/>
      <c r="B2378"/>
      <c r="C2378"/>
      <c r="D2378"/>
      <c r="E2378"/>
      <c r="F2378"/>
      <c r="G2378"/>
      <c r="H2378"/>
      <c r="I2378"/>
      <c r="J2378"/>
      <c r="K2378"/>
      <c r="L2378"/>
      <c r="M2378"/>
      <c r="N2378"/>
      <c r="O2378"/>
      <c r="P2378"/>
      <c r="Q2378"/>
      <c r="R2378"/>
      <c r="S2378"/>
      <c r="T2378"/>
      <c r="U2378"/>
      <c r="V2378"/>
      <c r="W2378"/>
      <c r="X2378"/>
      <c r="Y2378"/>
      <c r="Z2378"/>
      <c r="AA2378"/>
      <c r="AB2378"/>
      <c r="AC2378"/>
      <c r="AD2378"/>
      <c r="AE2378"/>
      <c r="AF2378"/>
      <c r="AG2378"/>
      <c r="AS2378"/>
      <c r="AT2378"/>
      <c r="BP2378"/>
    </row>
    <row r="2379" spans="1:68" s="7" customFormat="1">
      <c r="A2379"/>
      <c r="B2379"/>
      <c r="C2379"/>
      <c r="D2379"/>
      <c r="E2379"/>
      <c r="F2379"/>
      <c r="G2379"/>
      <c r="H2379"/>
      <c r="I2379"/>
      <c r="J2379"/>
      <c r="K2379"/>
      <c r="L2379"/>
      <c r="M2379"/>
      <c r="N2379"/>
      <c r="O2379"/>
      <c r="P2379"/>
      <c r="Q2379"/>
      <c r="R2379"/>
      <c r="S2379"/>
      <c r="T2379"/>
      <c r="U2379"/>
      <c r="V2379"/>
      <c r="W2379"/>
      <c r="X2379"/>
      <c r="Y2379"/>
      <c r="Z2379"/>
      <c r="AA2379"/>
      <c r="AB2379"/>
      <c r="AC2379"/>
      <c r="AD2379"/>
      <c r="AE2379"/>
      <c r="AF2379"/>
      <c r="AG2379"/>
      <c r="AS2379"/>
      <c r="AT2379"/>
      <c r="BP2379"/>
    </row>
    <row r="2380" spans="1:68" s="7" customFormat="1">
      <c r="A2380"/>
      <c r="B2380"/>
      <c r="C2380"/>
      <c r="D2380"/>
      <c r="E2380"/>
      <c r="F2380"/>
      <c r="G2380"/>
      <c r="H2380"/>
      <c r="I2380"/>
      <c r="J2380"/>
      <c r="K2380"/>
      <c r="L2380"/>
      <c r="M2380"/>
      <c r="N2380"/>
      <c r="O2380"/>
      <c r="P2380"/>
      <c r="Q2380"/>
      <c r="R2380"/>
      <c r="S2380"/>
      <c r="T2380"/>
      <c r="U2380"/>
      <c r="V2380"/>
      <c r="W2380"/>
      <c r="X2380"/>
      <c r="Y2380"/>
      <c r="Z2380"/>
      <c r="AA2380"/>
      <c r="AB2380"/>
      <c r="AC2380"/>
      <c r="AD2380"/>
      <c r="AE2380"/>
      <c r="AF2380"/>
      <c r="AG2380"/>
      <c r="AS2380"/>
      <c r="AT2380"/>
      <c r="BP2380"/>
    </row>
    <row r="2381" spans="1:68" s="7" customFormat="1">
      <c r="A2381"/>
      <c r="B2381"/>
      <c r="C2381"/>
      <c r="D2381"/>
      <c r="E2381"/>
      <c r="F2381"/>
      <c r="G2381"/>
      <c r="H2381"/>
      <c r="I2381"/>
      <c r="J2381"/>
      <c r="K2381"/>
      <c r="L2381"/>
      <c r="M2381"/>
      <c r="N2381"/>
      <c r="O2381"/>
      <c r="P2381"/>
      <c r="Q2381"/>
      <c r="R2381"/>
      <c r="S2381"/>
      <c r="T2381"/>
      <c r="U2381"/>
      <c r="V2381"/>
      <c r="W2381"/>
      <c r="X2381"/>
      <c r="Y2381"/>
      <c r="Z2381"/>
      <c r="AA2381"/>
      <c r="AB2381"/>
      <c r="AC2381"/>
      <c r="AD2381"/>
      <c r="AE2381"/>
      <c r="AF2381"/>
      <c r="AG2381"/>
      <c r="AS2381"/>
      <c r="AT2381"/>
      <c r="BP2381"/>
    </row>
    <row r="2382" spans="1:68" s="7" customFormat="1">
      <c r="A2382"/>
      <c r="B2382"/>
      <c r="C2382"/>
      <c r="D2382"/>
      <c r="E2382"/>
      <c r="F2382"/>
      <c r="G2382"/>
      <c r="H2382"/>
      <c r="I2382"/>
      <c r="J2382"/>
      <c r="K2382"/>
      <c r="L2382"/>
      <c r="M2382"/>
      <c r="N2382"/>
      <c r="O2382"/>
      <c r="P2382"/>
      <c r="Q2382"/>
      <c r="R2382"/>
      <c r="S2382"/>
      <c r="T2382"/>
      <c r="U2382"/>
      <c r="V2382"/>
      <c r="W2382"/>
      <c r="X2382"/>
      <c r="Y2382"/>
      <c r="Z2382"/>
      <c r="AA2382"/>
      <c r="AB2382"/>
      <c r="AC2382"/>
      <c r="AD2382"/>
      <c r="AE2382"/>
      <c r="AF2382"/>
      <c r="AG2382"/>
      <c r="AS2382"/>
      <c r="AT2382"/>
      <c r="BP2382"/>
    </row>
    <row r="2383" spans="1:68" s="7" customFormat="1">
      <c r="A2383"/>
      <c r="B2383"/>
      <c r="C2383"/>
      <c r="D2383"/>
      <c r="E2383"/>
      <c r="F2383"/>
      <c r="G2383"/>
      <c r="H2383"/>
      <c r="I2383"/>
      <c r="J2383"/>
      <c r="K2383"/>
      <c r="L2383"/>
      <c r="M2383"/>
      <c r="N2383"/>
      <c r="O2383"/>
      <c r="P2383"/>
      <c r="Q2383"/>
      <c r="R2383"/>
      <c r="S2383"/>
      <c r="T2383"/>
      <c r="U2383"/>
      <c r="V2383"/>
      <c r="W2383"/>
      <c r="X2383"/>
      <c r="Y2383"/>
      <c r="Z2383"/>
      <c r="AA2383"/>
      <c r="AB2383"/>
      <c r="AC2383"/>
      <c r="AD2383"/>
      <c r="AE2383"/>
      <c r="AF2383"/>
      <c r="AG2383"/>
      <c r="AS2383"/>
      <c r="AT2383"/>
      <c r="BP2383"/>
    </row>
    <row r="2384" spans="1:68" s="7" customFormat="1">
      <c r="A2384"/>
      <c r="B2384"/>
      <c r="C2384"/>
      <c r="D2384"/>
      <c r="E2384"/>
      <c r="F2384"/>
      <c r="G2384"/>
      <c r="H2384"/>
      <c r="I2384"/>
      <c r="J2384"/>
      <c r="K2384"/>
      <c r="L2384"/>
      <c r="M2384"/>
      <c r="N2384"/>
      <c r="O2384"/>
      <c r="P2384"/>
      <c r="Q2384"/>
      <c r="R2384"/>
      <c r="S2384"/>
      <c r="T2384"/>
      <c r="U2384"/>
      <c r="V2384"/>
      <c r="W2384"/>
      <c r="X2384"/>
      <c r="Y2384"/>
      <c r="Z2384"/>
      <c r="AA2384"/>
      <c r="AB2384"/>
      <c r="AC2384"/>
      <c r="AD2384"/>
      <c r="AE2384"/>
      <c r="AF2384"/>
      <c r="AG2384"/>
      <c r="AS2384"/>
      <c r="AT2384"/>
      <c r="BP2384"/>
    </row>
    <row r="2385" spans="1:68" s="7" customFormat="1">
      <c r="A2385"/>
      <c r="B2385"/>
      <c r="C2385"/>
      <c r="D2385"/>
      <c r="E2385"/>
      <c r="F2385"/>
      <c r="G2385"/>
      <c r="H2385"/>
      <c r="I2385"/>
      <c r="J2385"/>
      <c r="K2385"/>
      <c r="L2385"/>
      <c r="M2385"/>
      <c r="N2385"/>
      <c r="O2385"/>
      <c r="P2385"/>
      <c r="Q2385"/>
      <c r="R2385"/>
      <c r="S2385"/>
      <c r="T2385"/>
      <c r="U2385"/>
      <c r="V2385"/>
      <c r="W2385"/>
      <c r="X2385"/>
      <c r="Y2385"/>
      <c r="Z2385"/>
      <c r="AA2385"/>
      <c r="AB2385"/>
      <c r="AC2385"/>
      <c r="AD2385"/>
      <c r="AE2385"/>
      <c r="AF2385"/>
      <c r="AG2385"/>
      <c r="AS2385"/>
      <c r="AT2385"/>
      <c r="BP2385"/>
    </row>
    <row r="2386" spans="1:68" s="7" customFormat="1">
      <c r="A2386"/>
      <c r="B2386"/>
      <c r="C2386"/>
      <c r="D2386"/>
      <c r="E2386"/>
      <c r="F2386"/>
      <c r="G2386"/>
      <c r="H2386"/>
      <c r="I2386"/>
      <c r="J2386"/>
      <c r="K2386"/>
      <c r="L2386"/>
      <c r="M2386"/>
      <c r="N2386"/>
      <c r="O2386"/>
      <c r="P2386"/>
      <c r="Q2386"/>
      <c r="R2386"/>
      <c r="S2386"/>
      <c r="T2386"/>
      <c r="U2386"/>
      <c r="V2386"/>
      <c r="W2386"/>
      <c r="X2386"/>
      <c r="Y2386"/>
      <c r="Z2386"/>
      <c r="AA2386"/>
      <c r="AB2386"/>
      <c r="AC2386"/>
      <c r="AD2386"/>
      <c r="AE2386"/>
      <c r="AF2386"/>
      <c r="AG2386"/>
      <c r="AS2386"/>
      <c r="AT2386"/>
      <c r="BP2386"/>
    </row>
    <row r="2387" spans="1:68" s="7" customFormat="1">
      <c r="A2387"/>
      <c r="B2387"/>
      <c r="C2387"/>
      <c r="D2387"/>
      <c r="E2387"/>
      <c r="F2387"/>
      <c r="G2387"/>
      <c r="H2387"/>
      <c r="I2387"/>
      <c r="J2387"/>
      <c r="K2387"/>
      <c r="L2387"/>
      <c r="M2387"/>
      <c r="N2387"/>
      <c r="O2387"/>
      <c r="P2387"/>
      <c r="Q2387"/>
      <c r="R2387"/>
      <c r="S2387"/>
      <c r="T2387"/>
      <c r="U2387"/>
      <c r="V2387"/>
      <c r="W2387"/>
      <c r="X2387"/>
      <c r="Y2387"/>
      <c r="Z2387"/>
      <c r="AA2387"/>
      <c r="AB2387"/>
      <c r="AC2387"/>
      <c r="AD2387"/>
      <c r="AE2387"/>
      <c r="AF2387"/>
      <c r="AG2387"/>
      <c r="AS2387"/>
      <c r="AT2387"/>
      <c r="BP2387"/>
    </row>
    <row r="2388" spans="1:68" s="7" customFormat="1">
      <c r="A2388"/>
      <c r="B2388"/>
      <c r="C2388"/>
      <c r="D2388"/>
      <c r="E2388"/>
      <c r="F2388"/>
      <c r="G2388"/>
      <c r="H2388"/>
      <c r="I2388"/>
      <c r="J2388"/>
      <c r="K2388"/>
      <c r="L2388"/>
      <c r="M2388"/>
      <c r="N2388"/>
      <c r="O2388"/>
      <c r="P2388"/>
      <c r="Q2388"/>
      <c r="R2388"/>
      <c r="S2388"/>
      <c r="T2388"/>
      <c r="U2388"/>
      <c r="V2388"/>
      <c r="W2388"/>
      <c r="X2388"/>
      <c r="Y2388"/>
      <c r="Z2388"/>
      <c r="AA2388"/>
      <c r="AB2388"/>
      <c r="AC2388"/>
      <c r="AD2388"/>
      <c r="AE2388"/>
      <c r="AF2388"/>
      <c r="AG2388"/>
      <c r="AS2388"/>
      <c r="AT2388"/>
      <c r="BP2388"/>
    </row>
    <row r="2389" spans="1:68" s="7" customFormat="1">
      <c r="A2389"/>
      <c r="B2389"/>
      <c r="C2389"/>
      <c r="D2389"/>
      <c r="E2389"/>
      <c r="F2389"/>
      <c r="G2389"/>
      <c r="H2389"/>
      <c r="I2389"/>
      <c r="J2389"/>
      <c r="K2389"/>
      <c r="L2389"/>
      <c r="M2389"/>
      <c r="N2389"/>
      <c r="O2389"/>
      <c r="P2389"/>
      <c r="Q2389"/>
      <c r="R2389"/>
      <c r="S2389"/>
      <c r="T2389"/>
      <c r="U2389"/>
      <c r="V2389"/>
      <c r="W2389"/>
      <c r="X2389"/>
      <c r="Y2389"/>
      <c r="Z2389"/>
      <c r="AA2389"/>
      <c r="AB2389"/>
      <c r="AC2389"/>
      <c r="AD2389"/>
      <c r="AE2389"/>
      <c r="AF2389"/>
      <c r="AG2389"/>
      <c r="AS2389"/>
      <c r="AT2389"/>
      <c r="BP2389"/>
    </row>
    <row r="2390" spans="1:68" s="7" customFormat="1">
      <c r="A2390"/>
      <c r="B2390"/>
      <c r="C2390"/>
      <c r="D2390"/>
      <c r="E2390"/>
      <c r="F2390"/>
      <c r="G2390"/>
      <c r="H2390"/>
      <c r="I2390"/>
      <c r="J2390"/>
      <c r="K2390"/>
      <c r="L2390"/>
      <c r="M2390"/>
      <c r="N2390"/>
      <c r="O2390"/>
      <c r="P2390"/>
      <c r="Q2390"/>
      <c r="R2390"/>
      <c r="S2390"/>
      <c r="T2390"/>
      <c r="U2390"/>
      <c r="V2390"/>
      <c r="W2390"/>
      <c r="X2390"/>
      <c r="Y2390"/>
      <c r="Z2390"/>
      <c r="AA2390"/>
      <c r="AB2390"/>
      <c r="AC2390"/>
      <c r="AD2390"/>
      <c r="AE2390"/>
      <c r="AF2390"/>
      <c r="AG2390"/>
      <c r="AS2390"/>
      <c r="AT2390"/>
      <c r="BP2390"/>
    </row>
    <row r="2391" spans="1:68" s="7" customFormat="1">
      <c r="A2391"/>
      <c r="B2391"/>
      <c r="C2391"/>
      <c r="D2391"/>
      <c r="E2391"/>
      <c r="F2391"/>
      <c r="G2391"/>
      <c r="H2391"/>
      <c r="I2391"/>
      <c r="J2391"/>
      <c r="K2391"/>
      <c r="L2391"/>
      <c r="M2391"/>
      <c r="N2391"/>
      <c r="O2391"/>
      <c r="P2391"/>
      <c r="Q2391"/>
      <c r="R2391"/>
      <c r="S2391"/>
      <c r="T2391"/>
      <c r="U2391"/>
      <c r="V2391"/>
      <c r="W2391"/>
      <c r="X2391"/>
      <c r="Y2391"/>
      <c r="Z2391"/>
      <c r="AA2391"/>
      <c r="AB2391"/>
      <c r="AC2391"/>
      <c r="AD2391"/>
      <c r="AE2391"/>
      <c r="AF2391"/>
      <c r="AG2391"/>
      <c r="AS2391"/>
      <c r="AT2391"/>
      <c r="BP2391"/>
    </row>
    <row r="2392" spans="1:68" s="7" customFormat="1">
      <c r="A2392"/>
      <c r="B2392"/>
      <c r="C2392"/>
      <c r="D2392"/>
      <c r="E2392"/>
      <c r="F2392"/>
      <c r="G2392"/>
      <c r="H2392"/>
      <c r="I2392"/>
      <c r="J2392"/>
      <c r="K2392"/>
      <c r="L2392"/>
      <c r="M2392"/>
      <c r="N2392"/>
      <c r="O2392"/>
      <c r="P2392"/>
      <c r="Q2392"/>
      <c r="R2392"/>
      <c r="S2392"/>
      <c r="T2392"/>
      <c r="U2392"/>
      <c r="V2392"/>
      <c r="W2392"/>
      <c r="X2392"/>
      <c r="Y2392"/>
      <c r="Z2392"/>
      <c r="AA2392"/>
      <c r="AB2392"/>
      <c r="AC2392"/>
      <c r="AD2392"/>
      <c r="AE2392"/>
      <c r="AF2392"/>
      <c r="AG2392"/>
      <c r="AS2392"/>
      <c r="AT2392"/>
      <c r="BP2392"/>
    </row>
    <row r="2393" spans="1:68" s="7" customFormat="1">
      <c r="A2393"/>
      <c r="B2393"/>
      <c r="C2393"/>
      <c r="D2393"/>
      <c r="E2393"/>
      <c r="F2393"/>
      <c r="G2393"/>
      <c r="H2393"/>
      <c r="I2393"/>
      <c r="J2393"/>
      <c r="K2393"/>
      <c r="L2393"/>
      <c r="M2393"/>
      <c r="N2393"/>
      <c r="O2393"/>
      <c r="P2393"/>
      <c r="Q2393"/>
      <c r="R2393"/>
      <c r="S2393"/>
      <c r="T2393"/>
      <c r="U2393"/>
      <c r="V2393"/>
      <c r="W2393"/>
      <c r="X2393"/>
      <c r="Y2393"/>
      <c r="Z2393"/>
      <c r="AA2393"/>
      <c r="AB2393"/>
      <c r="AC2393"/>
      <c r="AD2393"/>
      <c r="AE2393"/>
      <c r="AF2393"/>
      <c r="AG2393"/>
      <c r="AS2393"/>
      <c r="AT2393"/>
      <c r="BP2393"/>
    </row>
    <row r="2394" spans="1:68" s="7" customFormat="1">
      <c r="A2394"/>
      <c r="B2394"/>
      <c r="C2394"/>
      <c r="D2394"/>
      <c r="E2394"/>
      <c r="F2394"/>
      <c r="G2394"/>
      <c r="H2394"/>
      <c r="I2394"/>
      <c r="J2394"/>
      <c r="K2394"/>
      <c r="L2394"/>
      <c r="M2394"/>
      <c r="N2394"/>
      <c r="O2394"/>
      <c r="P2394"/>
      <c r="Q2394"/>
      <c r="R2394"/>
      <c r="S2394"/>
      <c r="T2394"/>
      <c r="U2394"/>
      <c r="V2394"/>
      <c r="W2394"/>
      <c r="X2394"/>
      <c r="Y2394"/>
      <c r="Z2394"/>
      <c r="AA2394"/>
      <c r="AB2394"/>
      <c r="AC2394"/>
      <c r="AD2394"/>
      <c r="AE2394"/>
      <c r="AF2394"/>
      <c r="AG2394"/>
      <c r="AS2394"/>
      <c r="AT2394"/>
      <c r="BP2394"/>
    </row>
    <row r="2395" spans="1:68" s="7" customFormat="1">
      <c r="A2395"/>
      <c r="B2395"/>
      <c r="C2395"/>
      <c r="D2395"/>
      <c r="E2395"/>
      <c r="F2395"/>
      <c r="G2395"/>
      <c r="H2395"/>
      <c r="I2395"/>
      <c r="J2395"/>
      <c r="K2395"/>
      <c r="L2395"/>
      <c r="M2395"/>
      <c r="N2395"/>
      <c r="O2395"/>
      <c r="P2395"/>
      <c r="Q2395"/>
      <c r="R2395"/>
      <c r="S2395"/>
      <c r="T2395"/>
      <c r="U2395"/>
      <c r="V2395"/>
      <c r="W2395"/>
      <c r="X2395"/>
      <c r="Y2395"/>
      <c r="Z2395"/>
      <c r="AA2395"/>
      <c r="AB2395"/>
      <c r="AC2395"/>
      <c r="AD2395"/>
      <c r="AE2395"/>
      <c r="AF2395"/>
      <c r="AG2395"/>
      <c r="AS2395"/>
      <c r="AT2395"/>
      <c r="BP2395"/>
    </row>
    <row r="2396" spans="1:68" s="7" customFormat="1">
      <c r="A2396"/>
      <c r="B2396"/>
      <c r="C2396"/>
      <c r="D2396"/>
      <c r="E2396"/>
      <c r="F2396"/>
      <c r="G2396"/>
      <c r="H2396"/>
      <c r="I2396"/>
      <c r="J2396"/>
      <c r="K2396"/>
      <c r="L2396"/>
      <c r="M2396"/>
      <c r="N2396"/>
      <c r="O2396"/>
      <c r="P2396"/>
      <c r="Q2396"/>
      <c r="R2396"/>
      <c r="S2396"/>
      <c r="T2396"/>
      <c r="U2396"/>
      <c r="V2396"/>
      <c r="W2396"/>
      <c r="X2396"/>
      <c r="Y2396"/>
      <c r="Z2396"/>
      <c r="AA2396"/>
      <c r="AB2396"/>
      <c r="AC2396"/>
      <c r="AD2396"/>
      <c r="AE2396"/>
      <c r="AF2396"/>
      <c r="AG2396"/>
      <c r="AS2396"/>
      <c r="AT2396"/>
      <c r="BP2396"/>
    </row>
    <row r="2397" spans="1:68" s="7" customFormat="1">
      <c r="A2397"/>
      <c r="B2397"/>
      <c r="C2397"/>
      <c r="D2397"/>
      <c r="E2397"/>
      <c r="F2397"/>
      <c r="G2397"/>
      <c r="H2397"/>
      <c r="I2397"/>
      <c r="J2397"/>
      <c r="K2397"/>
      <c r="L2397"/>
      <c r="M2397"/>
      <c r="N2397"/>
      <c r="O2397"/>
      <c r="P2397"/>
      <c r="Q2397"/>
      <c r="R2397"/>
      <c r="S2397"/>
      <c r="T2397"/>
      <c r="U2397"/>
      <c r="V2397"/>
      <c r="W2397"/>
      <c r="X2397"/>
      <c r="Y2397"/>
      <c r="Z2397"/>
      <c r="AA2397"/>
      <c r="AB2397"/>
      <c r="AC2397"/>
      <c r="AD2397"/>
      <c r="AE2397"/>
      <c r="AF2397"/>
      <c r="AG2397"/>
      <c r="AS2397"/>
      <c r="AT2397"/>
      <c r="BP2397"/>
    </row>
    <row r="2398" spans="1:68" s="7" customFormat="1">
      <c r="A2398"/>
      <c r="B2398"/>
      <c r="C2398"/>
      <c r="D2398"/>
      <c r="E2398"/>
      <c r="F2398"/>
      <c r="G2398"/>
      <c r="H2398"/>
      <c r="I2398"/>
      <c r="J2398"/>
      <c r="K2398"/>
      <c r="L2398"/>
      <c r="M2398"/>
      <c r="N2398"/>
      <c r="O2398"/>
      <c r="P2398"/>
      <c r="Q2398"/>
      <c r="R2398"/>
      <c r="S2398"/>
      <c r="T2398"/>
      <c r="U2398"/>
      <c r="V2398"/>
      <c r="W2398"/>
      <c r="X2398"/>
      <c r="Y2398"/>
      <c r="Z2398"/>
      <c r="AA2398"/>
      <c r="AB2398"/>
      <c r="AC2398"/>
      <c r="AD2398"/>
      <c r="AE2398"/>
      <c r="AF2398"/>
      <c r="AG2398"/>
      <c r="AS2398"/>
      <c r="AT2398"/>
      <c r="BP2398"/>
    </row>
    <row r="2399" spans="1:68" s="7" customFormat="1">
      <c r="A2399"/>
      <c r="B2399"/>
      <c r="C2399"/>
      <c r="D2399"/>
      <c r="E2399"/>
      <c r="F2399"/>
      <c r="G2399"/>
      <c r="H2399"/>
      <c r="I2399"/>
      <c r="J2399"/>
      <c r="K2399"/>
      <c r="L2399"/>
      <c r="M2399"/>
      <c r="N2399"/>
      <c r="O2399"/>
      <c r="P2399"/>
      <c r="Q2399"/>
      <c r="R2399"/>
      <c r="S2399"/>
      <c r="T2399"/>
      <c r="U2399"/>
      <c r="V2399"/>
      <c r="W2399"/>
      <c r="X2399"/>
      <c r="Y2399"/>
      <c r="Z2399"/>
      <c r="AA2399"/>
      <c r="AB2399"/>
      <c r="AC2399"/>
      <c r="AD2399"/>
      <c r="AE2399"/>
      <c r="AF2399"/>
      <c r="AG2399"/>
      <c r="AS2399"/>
      <c r="AT2399"/>
      <c r="BP2399"/>
    </row>
    <row r="2400" spans="1:68" s="7" customFormat="1">
      <c r="A2400"/>
      <c r="B2400"/>
      <c r="C2400"/>
      <c r="D2400"/>
      <c r="E2400"/>
      <c r="F2400"/>
      <c r="G2400"/>
      <c r="H2400"/>
      <c r="I2400"/>
      <c r="J2400"/>
      <c r="K2400"/>
      <c r="L2400"/>
      <c r="M2400"/>
      <c r="N2400"/>
      <c r="O2400"/>
      <c r="P2400"/>
      <c r="Q2400"/>
      <c r="R2400"/>
      <c r="S2400"/>
      <c r="T2400"/>
      <c r="U2400"/>
      <c r="V2400"/>
      <c r="W2400"/>
      <c r="X2400"/>
      <c r="Y2400"/>
      <c r="Z2400"/>
      <c r="AA2400"/>
      <c r="AB2400"/>
      <c r="AC2400"/>
      <c r="AD2400"/>
      <c r="AE2400"/>
      <c r="AF2400"/>
      <c r="AG2400"/>
      <c r="AS2400"/>
      <c r="AT2400"/>
      <c r="BP2400"/>
    </row>
    <row r="2401" spans="1:68" s="7" customFormat="1">
      <c r="A2401"/>
      <c r="B2401"/>
      <c r="C2401"/>
      <c r="D2401"/>
      <c r="E2401"/>
      <c r="F2401"/>
      <c r="G2401"/>
      <c r="H2401"/>
      <c r="I2401"/>
      <c r="J2401"/>
      <c r="K2401"/>
      <c r="L2401"/>
      <c r="M2401"/>
      <c r="N2401"/>
      <c r="O2401"/>
      <c r="P2401"/>
      <c r="Q2401"/>
      <c r="R2401"/>
      <c r="S2401"/>
      <c r="T2401"/>
      <c r="U2401"/>
      <c r="V2401"/>
      <c r="W2401"/>
      <c r="X2401"/>
      <c r="Y2401"/>
      <c r="Z2401"/>
      <c r="AA2401"/>
      <c r="AB2401"/>
      <c r="AC2401"/>
      <c r="AD2401"/>
      <c r="AE2401"/>
      <c r="AF2401"/>
      <c r="AG2401"/>
      <c r="AS2401"/>
      <c r="AT2401"/>
      <c r="BP2401"/>
    </row>
    <row r="2402" spans="1:68" s="7" customFormat="1">
      <c r="A2402"/>
      <c r="B2402"/>
      <c r="C2402"/>
      <c r="D2402"/>
      <c r="E2402"/>
      <c r="F2402"/>
      <c r="G2402"/>
      <c r="H2402"/>
      <c r="I2402"/>
      <c r="J2402"/>
      <c r="K2402"/>
      <c r="L2402"/>
      <c r="M2402"/>
      <c r="N2402"/>
      <c r="O2402"/>
      <c r="P2402"/>
      <c r="Q2402"/>
      <c r="R2402"/>
      <c r="S2402"/>
      <c r="T2402"/>
      <c r="U2402"/>
      <c r="V2402"/>
      <c r="W2402"/>
      <c r="X2402"/>
      <c r="Y2402"/>
      <c r="Z2402"/>
      <c r="AA2402"/>
      <c r="AB2402"/>
      <c r="AC2402"/>
      <c r="AD2402"/>
      <c r="AE2402"/>
      <c r="AF2402"/>
      <c r="AG2402"/>
      <c r="AS2402"/>
      <c r="AT2402"/>
      <c r="BP2402"/>
    </row>
    <row r="2403" spans="1:68" s="7" customFormat="1">
      <c r="A2403"/>
      <c r="B2403"/>
      <c r="C2403"/>
      <c r="D2403"/>
      <c r="E2403"/>
      <c r="F2403"/>
      <c r="G2403"/>
      <c r="H2403"/>
      <c r="I2403"/>
      <c r="J2403"/>
      <c r="K2403"/>
      <c r="L2403"/>
      <c r="M2403"/>
      <c r="N2403"/>
      <c r="O2403"/>
      <c r="P2403"/>
      <c r="Q2403"/>
      <c r="R2403"/>
      <c r="S2403"/>
      <c r="T2403"/>
      <c r="U2403"/>
      <c r="V2403"/>
      <c r="W2403"/>
      <c r="X2403"/>
      <c r="Y2403"/>
      <c r="Z2403"/>
      <c r="AA2403"/>
      <c r="AB2403"/>
      <c r="AC2403"/>
      <c r="AD2403"/>
      <c r="AE2403"/>
      <c r="AF2403"/>
      <c r="AG2403"/>
      <c r="AS2403"/>
      <c r="AT2403"/>
      <c r="BP2403"/>
    </row>
    <row r="2404" spans="1:68" s="7" customFormat="1">
      <c r="A2404"/>
      <c r="B2404"/>
      <c r="C2404"/>
      <c r="D2404"/>
      <c r="E2404"/>
      <c r="F2404"/>
      <c r="G2404"/>
      <c r="H2404"/>
      <c r="I2404"/>
      <c r="J2404"/>
      <c r="K2404"/>
      <c r="L2404"/>
      <c r="M2404"/>
      <c r="N2404"/>
      <c r="O2404"/>
      <c r="P2404"/>
      <c r="Q2404"/>
      <c r="R2404"/>
      <c r="S2404"/>
      <c r="T2404"/>
      <c r="U2404"/>
      <c r="V2404"/>
      <c r="W2404"/>
      <c r="X2404"/>
      <c r="Y2404"/>
      <c r="Z2404"/>
      <c r="AA2404"/>
      <c r="AB2404"/>
      <c r="AC2404"/>
      <c r="AD2404"/>
      <c r="AE2404"/>
      <c r="AF2404"/>
      <c r="AG2404"/>
      <c r="AS2404"/>
      <c r="AT2404"/>
      <c r="BP2404"/>
    </row>
    <row r="2405" spans="1:68" s="7" customFormat="1">
      <c r="A2405"/>
      <c r="B2405"/>
      <c r="C2405"/>
      <c r="D2405"/>
      <c r="E2405"/>
      <c r="F2405"/>
      <c r="G2405"/>
      <c r="H2405"/>
      <c r="I2405"/>
      <c r="J2405"/>
      <c r="K2405"/>
      <c r="L2405"/>
      <c r="M2405"/>
      <c r="N2405"/>
      <c r="O2405"/>
      <c r="P2405"/>
      <c r="Q2405"/>
      <c r="R2405"/>
      <c r="S2405"/>
      <c r="T2405"/>
      <c r="U2405"/>
      <c r="V2405"/>
      <c r="W2405"/>
      <c r="X2405"/>
      <c r="Y2405"/>
      <c r="Z2405"/>
      <c r="AA2405"/>
      <c r="AB2405"/>
      <c r="AC2405"/>
      <c r="AD2405"/>
      <c r="AE2405"/>
      <c r="AF2405"/>
      <c r="AG2405"/>
      <c r="AS2405"/>
      <c r="AT2405"/>
      <c r="BP2405"/>
    </row>
    <row r="2406" spans="1:68" s="7" customFormat="1">
      <c r="A2406"/>
      <c r="B2406"/>
      <c r="C2406"/>
      <c r="D2406"/>
      <c r="E2406"/>
      <c r="F2406"/>
      <c r="G2406"/>
      <c r="H2406"/>
      <c r="I2406"/>
      <c r="J2406"/>
      <c r="K2406"/>
      <c r="L2406"/>
      <c r="M2406"/>
      <c r="N2406"/>
      <c r="O2406"/>
      <c r="P2406"/>
      <c r="Q2406"/>
      <c r="R2406"/>
      <c r="S2406"/>
      <c r="T2406"/>
      <c r="U2406"/>
      <c r="V2406"/>
      <c r="W2406"/>
      <c r="X2406"/>
      <c r="Y2406"/>
      <c r="Z2406"/>
      <c r="AA2406"/>
      <c r="AB2406"/>
      <c r="AC2406"/>
      <c r="AD2406"/>
      <c r="AE2406"/>
      <c r="AF2406"/>
      <c r="AG2406"/>
      <c r="AS2406"/>
      <c r="AT2406"/>
      <c r="BP2406"/>
    </row>
    <row r="2407" spans="1:68" s="7" customFormat="1">
      <c r="A2407"/>
      <c r="B2407"/>
      <c r="C2407"/>
      <c r="D2407"/>
      <c r="E2407"/>
      <c r="F2407"/>
      <c r="G2407"/>
      <c r="H2407"/>
      <c r="I2407"/>
      <c r="J2407"/>
      <c r="K2407"/>
      <c r="L2407"/>
      <c r="M2407"/>
      <c r="N2407"/>
      <c r="O2407"/>
      <c r="P2407"/>
      <c r="Q2407"/>
      <c r="R2407"/>
      <c r="S2407"/>
      <c r="T2407"/>
      <c r="U2407"/>
      <c r="V2407"/>
      <c r="W2407"/>
      <c r="X2407"/>
      <c r="Y2407"/>
      <c r="Z2407"/>
      <c r="AA2407"/>
      <c r="AB2407"/>
      <c r="AC2407"/>
      <c r="AD2407"/>
      <c r="AE2407"/>
      <c r="AF2407"/>
      <c r="AG2407"/>
      <c r="AS2407"/>
      <c r="AT2407"/>
      <c r="BP2407"/>
    </row>
    <row r="2408" spans="1:68" s="7" customFormat="1">
      <c r="A2408"/>
      <c r="B2408"/>
      <c r="C2408"/>
      <c r="D2408"/>
      <c r="E2408"/>
      <c r="F2408"/>
      <c r="G2408"/>
      <c r="H2408"/>
      <c r="I2408"/>
      <c r="J2408"/>
      <c r="K2408"/>
      <c r="L2408"/>
      <c r="M2408"/>
      <c r="N2408"/>
      <c r="O2408"/>
      <c r="P2408"/>
      <c r="Q2408"/>
      <c r="R2408"/>
      <c r="S2408"/>
      <c r="T2408"/>
      <c r="U2408"/>
      <c r="V2408"/>
      <c r="W2408"/>
      <c r="X2408"/>
      <c r="Y2408"/>
      <c r="Z2408"/>
      <c r="AA2408"/>
      <c r="AB2408"/>
      <c r="AC2408"/>
      <c r="AD2408"/>
      <c r="AE2408"/>
      <c r="AF2408"/>
      <c r="AG2408"/>
      <c r="AS2408"/>
      <c r="AT2408"/>
      <c r="BP2408"/>
    </row>
    <row r="2409" spans="1:68" s="7" customFormat="1">
      <c r="A2409"/>
      <c r="B2409"/>
      <c r="C2409"/>
      <c r="D2409"/>
      <c r="E2409"/>
      <c r="F2409"/>
      <c r="G2409"/>
      <c r="H2409"/>
      <c r="I2409"/>
      <c r="J2409"/>
      <c r="K2409"/>
      <c r="L2409"/>
      <c r="M2409"/>
      <c r="N2409"/>
      <c r="O2409"/>
      <c r="P2409"/>
      <c r="Q2409"/>
      <c r="R2409"/>
      <c r="S2409"/>
      <c r="T2409"/>
      <c r="U2409"/>
      <c r="V2409"/>
      <c r="W2409"/>
      <c r="X2409"/>
      <c r="Y2409"/>
      <c r="Z2409"/>
      <c r="AA2409"/>
      <c r="AB2409"/>
      <c r="AC2409"/>
      <c r="AD2409"/>
      <c r="AE2409"/>
      <c r="AF2409"/>
      <c r="AG2409"/>
      <c r="AS2409"/>
      <c r="AT2409"/>
      <c r="BP2409"/>
    </row>
    <row r="2410" spans="1:68" s="7" customFormat="1">
      <c r="A2410"/>
      <c r="B2410"/>
      <c r="C2410"/>
      <c r="D2410"/>
      <c r="E2410"/>
      <c r="F2410"/>
      <c r="G2410"/>
      <c r="H2410"/>
      <c r="I2410"/>
      <c r="J2410"/>
      <c r="K2410"/>
      <c r="L2410"/>
      <c r="M2410"/>
      <c r="N2410"/>
      <c r="O2410"/>
      <c r="P2410"/>
      <c r="Q2410"/>
      <c r="R2410"/>
      <c r="S2410"/>
      <c r="T2410"/>
      <c r="U2410"/>
      <c r="V2410"/>
      <c r="W2410"/>
      <c r="X2410"/>
      <c r="Y2410"/>
      <c r="Z2410"/>
      <c r="AA2410"/>
      <c r="AB2410"/>
      <c r="AC2410"/>
      <c r="AD2410"/>
      <c r="AE2410"/>
      <c r="AF2410"/>
      <c r="AG2410"/>
      <c r="AS2410"/>
      <c r="AT2410"/>
      <c r="BP2410"/>
    </row>
    <row r="2411" spans="1:68" s="7" customFormat="1">
      <c r="A2411"/>
      <c r="B2411"/>
      <c r="C2411"/>
      <c r="D2411"/>
      <c r="E2411"/>
      <c r="F2411"/>
      <c r="G2411"/>
      <c r="H2411"/>
      <c r="I2411"/>
      <c r="J2411"/>
      <c r="K2411"/>
      <c r="L2411"/>
      <c r="M2411"/>
      <c r="N2411"/>
      <c r="O2411"/>
      <c r="P2411"/>
      <c r="Q2411"/>
      <c r="R2411"/>
      <c r="S2411"/>
      <c r="T2411"/>
      <c r="U2411"/>
      <c r="V2411"/>
      <c r="W2411"/>
      <c r="X2411"/>
      <c r="Y2411"/>
      <c r="Z2411"/>
      <c r="AA2411"/>
      <c r="AB2411"/>
      <c r="AC2411"/>
      <c r="AD2411"/>
      <c r="AE2411"/>
      <c r="AF2411"/>
      <c r="AG2411"/>
      <c r="AS2411"/>
      <c r="AT2411"/>
      <c r="BP2411"/>
    </row>
    <row r="2412" spans="1:68" s="7" customFormat="1">
      <c r="A2412"/>
      <c r="B2412"/>
      <c r="C2412"/>
      <c r="D2412"/>
      <c r="E2412"/>
      <c r="F2412"/>
      <c r="G2412"/>
      <c r="H2412"/>
      <c r="I2412"/>
      <c r="J2412"/>
      <c r="K2412"/>
      <c r="L2412"/>
      <c r="M2412"/>
      <c r="N2412"/>
      <c r="O2412"/>
      <c r="P2412"/>
      <c r="Q2412"/>
      <c r="R2412"/>
      <c r="S2412"/>
      <c r="T2412"/>
      <c r="U2412"/>
      <c r="V2412"/>
      <c r="W2412"/>
      <c r="X2412"/>
      <c r="Y2412"/>
      <c r="Z2412"/>
      <c r="AA2412"/>
      <c r="AB2412"/>
      <c r="AC2412"/>
      <c r="AD2412"/>
      <c r="AE2412"/>
      <c r="AF2412"/>
      <c r="AG2412"/>
      <c r="AS2412"/>
      <c r="AT2412"/>
      <c r="BP2412"/>
    </row>
    <row r="2413" spans="1:68" s="7" customFormat="1">
      <c r="A2413"/>
      <c r="B2413"/>
      <c r="C2413"/>
      <c r="D2413"/>
      <c r="E2413"/>
      <c r="F2413"/>
      <c r="G2413"/>
      <c r="H2413"/>
      <c r="I2413"/>
      <c r="J2413"/>
      <c r="K2413"/>
      <c r="L2413"/>
      <c r="M2413"/>
      <c r="N2413"/>
      <c r="O2413"/>
      <c r="P2413"/>
      <c r="Q2413"/>
      <c r="R2413"/>
      <c r="S2413"/>
      <c r="T2413"/>
      <c r="U2413"/>
      <c r="V2413"/>
      <c r="W2413"/>
      <c r="X2413"/>
      <c r="Y2413"/>
      <c r="Z2413"/>
      <c r="AA2413"/>
      <c r="AB2413"/>
      <c r="AC2413"/>
      <c r="AD2413"/>
      <c r="AE2413"/>
      <c r="AF2413"/>
      <c r="AG2413"/>
      <c r="AS2413"/>
      <c r="AT2413"/>
      <c r="BP2413"/>
    </row>
    <row r="2414" spans="1:68" s="7" customFormat="1">
      <c r="A2414"/>
      <c r="B2414"/>
      <c r="C2414"/>
      <c r="D2414"/>
      <c r="E2414"/>
      <c r="F2414"/>
      <c r="G2414"/>
      <c r="H2414"/>
      <c r="I2414"/>
      <c r="J2414"/>
      <c r="K2414"/>
      <c r="L2414"/>
      <c r="M2414"/>
      <c r="N2414"/>
      <c r="O2414"/>
      <c r="P2414"/>
      <c r="Q2414"/>
      <c r="R2414"/>
      <c r="S2414"/>
      <c r="T2414"/>
      <c r="U2414"/>
      <c r="V2414"/>
      <c r="W2414"/>
      <c r="X2414"/>
      <c r="Y2414"/>
      <c r="Z2414"/>
      <c r="AA2414"/>
      <c r="AB2414"/>
      <c r="AC2414"/>
      <c r="AD2414"/>
      <c r="AE2414"/>
      <c r="AF2414"/>
      <c r="AG2414"/>
      <c r="AS2414"/>
      <c r="AT2414"/>
      <c r="BP2414"/>
    </row>
    <row r="2415" spans="1:68" s="7" customFormat="1">
      <c r="A2415"/>
      <c r="B2415"/>
      <c r="C2415"/>
      <c r="D2415"/>
      <c r="E2415"/>
      <c r="F2415"/>
      <c r="G2415"/>
      <c r="H2415"/>
      <c r="I2415"/>
      <c r="J2415"/>
      <c r="K2415"/>
      <c r="L2415"/>
      <c r="M2415"/>
      <c r="N2415"/>
      <c r="O2415"/>
      <c r="P2415"/>
      <c r="Q2415"/>
      <c r="R2415"/>
      <c r="S2415"/>
      <c r="T2415"/>
      <c r="U2415"/>
      <c r="V2415"/>
      <c r="W2415"/>
      <c r="X2415"/>
      <c r="Y2415"/>
      <c r="Z2415"/>
      <c r="AA2415"/>
      <c r="AB2415"/>
      <c r="AC2415"/>
      <c r="AD2415"/>
      <c r="AE2415"/>
      <c r="AF2415"/>
      <c r="AG2415"/>
      <c r="AS2415"/>
      <c r="AT2415"/>
      <c r="BP2415"/>
    </row>
    <row r="2416" spans="1:68" s="7" customFormat="1">
      <c r="A2416"/>
      <c r="B2416"/>
      <c r="C2416"/>
      <c r="D2416"/>
      <c r="E2416"/>
      <c r="F2416"/>
      <c r="G2416"/>
      <c r="H2416"/>
      <c r="I2416"/>
      <c r="J2416"/>
      <c r="K2416"/>
      <c r="L2416"/>
      <c r="M2416"/>
      <c r="N2416"/>
      <c r="O2416"/>
      <c r="P2416"/>
      <c r="Q2416"/>
      <c r="R2416"/>
      <c r="S2416"/>
      <c r="T2416"/>
      <c r="U2416"/>
      <c r="V2416"/>
      <c r="W2416"/>
      <c r="X2416"/>
      <c r="Y2416"/>
      <c r="Z2416"/>
      <c r="AA2416"/>
      <c r="AB2416"/>
      <c r="AC2416"/>
      <c r="AD2416"/>
      <c r="AE2416"/>
      <c r="AF2416"/>
      <c r="AG2416"/>
      <c r="AS2416"/>
      <c r="AT2416"/>
      <c r="BP2416"/>
    </row>
    <row r="2417" spans="1:68" s="7" customFormat="1">
      <c r="A2417"/>
      <c r="B2417"/>
      <c r="C2417"/>
      <c r="D2417"/>
      <c r="E2417"/>
      <c r="F2417"/>
      <c r="G2417"/>
      <c r="H2417"/>
      <c r="I2417"/>
      <c r="J2417"/>
      <c r="K2417"/>
      <c r="L2417"/>
      <c r="M2417"/>
      <c r="N2417"/>
      <c r="O2417"/>
      <c r="P2417"/>
      <c r="Q2417"/>
      <c r="R2417"/>
      <c r="S2417"/>
      <c r="T2417"/>
      <c r="U2417"/>
      <c r="V2417"/>
      <c r="W2417"/>
      <c r="X2417"/>
      <c r="Y2417"/>
      <c r="Z2417"/>
      <c r="AA2417"/>
      <c r="AB2417"/>
      <c r="AC2417"/>
      <c r="AD2417"/>
      <c r="AE2417"/>
      <c r="AF2417"/>
      <c r="AG2417"/>
      <c r="AS2417"/>
      <c r="AT2417"/>
      <c r="BP2417"/>
    </row>
    <row r="2418" spans="1:68" s="7" customFormat="1">
      <c r="A2418"/>
      <c r="B2418"/>
      <c r="C2418"/>
      <c r="D2418"/>
      <c r="E2418"/>
      <c r="F2418"/>
      <c r="G2418"/>
      <c r="H2418"/>
      <c r="I2418"/>
      <c r="J2418"/>
      <c r="K2418"/>
      <c r="L2418"/>
      <c r="M2418"/>
      <c r="N2418"/>
      <c r="O2418"/>
      <c r="P2418"/>
      <c r="Q2418"/>
      <c r="R2418"/>
      <c r="S2418"/>
      <c r="T2418"/>
      <c r="U2418"/>
      <c r="V2418"/>
      <c r="W2418"/>
      <c r="X2418"/>
      <c r="Y2418"/>
      <c r="Z2418"/>
      <c r="AA2418"/>
      <c r="AB2418"/>
      <c r="AC2418"/>
      <c r="AD2418"/>
      <c r="AE2418"/>
      <c r="AF2418"/>
      <c r="AG2418"/>
      <c r="AS2418"/>
      <c r="AT2418"/>
      <c r="BP2418"/>
    </row>
    <row r="2419" spans="1:68" s="7" customFormat="1">
      <c r="A2419"/>
      <c r="B2419"/>
      <c r="C2419"/>
      <c r="D2419"/>
      <c r="E2419"/>
      <c r="F2419"/>
      <c r="G2419"/>
      <c r="H2419"/>
      <c r="I2419"/>
      <c r="J2419"/>
      <c r="K2419"/>
      <c r="L2419"/>
      <c r="M2419"/>
      <c r="N2419"/>
      <c r="O2419"/>
      <c r="P2419"/>
      <c r="Q2419"/>
      <c r="R2419"/>
      <c r="S2419"/>
      <c r="T2419"/>
      <c r="U2419"/>
      <c r="V2419"/>
      <c r="W2419"/>
      <c r="X2419"/>
      <c r="Y2419"/>
      <c r="Z2419"/>
      <c r="AA2419"/>
      <c r="AB2419"/>
      <c r="AC2419"/>
      <c r="AD2419"/>
      <c r="AE2419"/>
      <c r="AF2419"/>
      <c r="AG2419"/>
      <c r="AS2419"/>
      <c r="AT2419"/>
      <c r="BP2419"/>
    </row>
    <row r="2420" spans="1:68" s="7" customFormat="1">
      <c r="A2420"/>
      <c r="B2420"/>
      <c r="C2420"/>
      <c r="D2420"/>
      <c r="E2420"/>
      <c r="F2420"/>
      <c r="G2420"/>
      <c r="H2420"/>
      <c r="I2420"/>
      <c r="J2420"/>
      <c r="K2420"/>
      <c r="L2420"/>
      <c r="M2420"/>
      <c r="N2420"/>
      <c r="O2420"/>
      <c r="P2420"/>
      <c r="Q2420"/>
      <c r="R2420"/>
      <c r="S2420"/>
      <c r="T2420"/>
      <c r="U2420"/>
      <c r="V2420"/>
      <c r="W2420"/>
      <c r="X2420"/>
      <c r="Y2420"/>
      <c r="Z2420"/>
      <c r="AA2420"/>
      <c r="AB2420"/>
      <c r="AC2420"/>
      <c r="AD2420"/>
      <c r="AE2420"/>
      <c r="AF2420"/>
      <c r="AG2420"/>
      <c r="AS2420"/>
      <c r="AT2420"/>
      <c r="BP2420"/>
    </row>
    <row r="2421" spans="1:68" s="7" customFormat="1">
      <c r="A2421"/>
      <c r="B2421"/>
      <c r="C2421"/>
      <c r="D2421"/>
      <c r="E2421"/>
      <c r="F2421"/>
      <c r="G2421"/>
      <c r="H2421"/>
      <c r="I2421"/>
      <c r="J2421"/>
      <c r="K2421"/>
      <c r="L2421"/>
      <c r="M2421"/>
      <c r="N2421"/>
      <c r="O2421"/>
      <c r="P2421"/>
      <c r="Q2421"/>
      <c r="R2421"/>
      <c r="S2421"/>
      <c r="T2421"/>
      <c r="U2421"/>
      <c r="V2421"/>
      <c r="W2421"/>
      <c r="X2421"/>
      <c r="Y2421"/>
      <c r="Z2421"/>
      <c r="AA2421"/>
      <c r="AB2421"/>
      <c r="AC2421"/>
      <c r="AD2421"/>
      <c r="AE2421"/>
      <c r="AF2421"/>
      <c r="AG2421"/>
      <c r="AS2421"/>
      <c r="AT2421"/>
      <c r="BP2421"/>
    </row>
    <row r="2422" spans="1:68" s="7" customFormat="1">
      <c r="A2422"/>
      <c r="B2422"/>
      <c r="C2422"/>
      <c r="D2422"/>
      <c r="E2422"/>
      <c r="F2422"/>
      <c r="G2422"/>
      <c r="H2422"/>
      <c r="I2422"/>
      <c r="J2422"/>
      <c r="K2422"/>
      <c r="L2422"/>
      <c r="M2422"/>
      <c r="N2422"/>
      <c r="O2422"/>
      <c r="P2422"/>
      <c r="Q2422"/>
      <c r="R2422"/>
      <c r="S2422"/>
      <c r="T2422"/>
      <c r="U2422"/>
      <c r="V2422"/>
      <c r="W2422"/>
      <c r="X2422"/>
      <c r="Y2422"/>
      <c r="Z2422"/>
      <c r="AA2422"/>
      <c r="AB2422"/>
      <c r="AC2422"/>
      <c r="AD2422"/>
      <c r="AE2422"/>
      <c r="AF2422"/>
      <c r="AG2422"/>
      <c r="AS2422"/>
      <c r="AT2422"/>
      <c r="BP2422"/>
    </row>
    <row r="2423" spans="1:68" s="7" customFormat="1">
      <c r="A2423"/>
      <c r="B2423"/>
      <c r="C2423"/>
      <c r="D2423"/>
      <c r="E2423"/>
      <c r="F2423"/>
      <c r="G2423"/>
      <c r="H2423"/>
      <c r="I2423"/>
      <c r="J2423"/>
      <c r="K2423"/>
      <c r="L2423"/>
      <c r="M2423"/>
      <c r="N2423"/>
      <c r="O2423"/>
      <c r="P2423"/>
      <c r="Q2423"/>
      <c r="R2423"/>
      <c r="S2423"/>
      <c r="T2423"/>
      <c r="U2423"/>
      <c r="V2423"/>
      <c r="W2423"/>
      <c r="X2423"/>
      <c r="Y2423"/>
      <c r="Z2423"/>
      <c r="AA2423"/>
      <c r="AB2423"/>
      <c r="AC2423"/>
      <c r="AD2423"/>
      <c r="AE2423"/>
      <c r="AF2423"/>
      <c r="AG2423"/>
      <c r="AS2423"/>
      <c r="AT2423"/>
      <c r="BP2423"/>
    </row>
    <row r="2424" spans="1:68" s="7" customFormat="1">
      <c r="A2424"/>
      <c r="B2424"/>
      <c r="C2424"/>
      <c r="D2424"/>
      <c r="E2424"/>
      <c r="F2424"/>
      <c r="G2424"/>
      <c r="H2424"/>
      <c r="I2424"/>
      <c r="J2424"/>
      <c r="K2424"/>
      <c r="L2424"/>
      <c r="M2424"/>
      <c r="N2424"/>
      <c r="O2424"/>
      <c r="P2424"/>
      <c r="Q2424"/>
      <c r="R2424"/>
      <c r="S2424"/>
      <c r="T2424"/>
      <c r="U2424"/>
      <c r="V2424"/>
      <c r="W2424"/>
      <c r="X2424"/>
      <c r="Y2424"/>
      <c r="Z2424"/>
      <c r="AA2424"/>
      <c r="AB2424"/>
      <c r="AC2424"/>
      <c r="AD2424"/>
      <c r="AE2424"/>
      <c r="AF2424"/>
      <c r="AG2424"/>
      <c r="AS2424"/>
      <c r="AT2424"/>
      <c r="BP2424"/>
    </row>
    <row r="2425" spans="1:68" s="7" customFormat="1">
      <c r="A2425"/>
      <c r="B2425"/>
      <c r="C2425"/>
      <c r="D2425"/>
      <c r="E2425"/>
      <c r="F2425"/>
      <c r="G2425"/>
      <c r="H2425"/>
      <c r="I2425"/>
      <c r="J2425"/>
      <c r="K2425"/>
      <c r="L2425"/>
      <c r="M2425"/>
      <c r="N2425"/>
      <c r="O2425"/>
      <c r="P2425"/>
      <c r="Q2425"/>
      <c r="R2425"/>
      <c r="S2425"/>
      <c r="T2425"/>
      <c r="U2425"/>
      <c r="V2425"/>
      <c r="W2425"/>
      <c r="X2425"/>
      <c r="Y2425"/>
      <c r="Z2425"/>
      <c r="AA2425"/>
      <c r="AB2425"/>
      <c r="AC2425"/>
      <c r="AD2425"/>
      <c r="AE2425"/>
      <c r="AF2425"/>
      <c r="AG2425"/>
      <c r="AS2425"/>
      <c r="AT2425"/>
      <c r="BP2425"/>
    </row>
    <row r="2426" spans="1:68" s="7" customFormat="1">
      <c r="A2426"/>
      <c r="B2426"/>
      <c r="C2426"/>
      <c r="D2426"/>
      <c r="E2426"/>
      <c r="F2426"/>
      <c r="G2426"/>
      <c r="H2426"/>
      <c r="I2426"/>
      <c r="J2426"/>
      <c r="K2426"/>
      <c r="L2426"/>
      <c r="M2426"/>
      <c r="N2426"/>
      <c r="O2426"/>
      <c r="P2426"/>
      <c r="Q2426"/>
      <c r="R2426"/>
      <c r="S2426"/>
      <c r="T2426"/>
      <c r="U2426"/>
      <c r="V2426"/>
      <c r="W2426"/>
      <c r="X2426"/>
      <c r="Y2426"/>
      <c r="Z2426"/>
      <c r="AA2426"/>
      <c r="AB2426"/>
      <c r="AC2426"/>
      <c r="AD2426"/>
      <c r="AE2426"/>
      <c r="AF2426"/>
      <c r="AG2426"/>
      <c r="AS2426"/>
      <c r="AT2426"/>
      <c r="BP2426"/>
    </row>
    <row r="2427" spans="1:68" s="7" customFormat="1">
      <c r="A2427"/>
      <c r="B2427"/>
      <c r="C2427"/>
      <c r="D2427"/>
      <c r="E2427"/>
      <c r="F2427"/>
      <c r="G2427"/>
      <c r="H2427"/>
      <c r="I2427"/>
      <c r="J2427"/>
      <c r="K2427"/>
      <c r="L2427"/>
      <c r="M2427"/>
      <c r="N2427"/>
      <c r="O2427"/>
      <c r="P2427"/>
      <c r="Q2427"/>
      <c r="R2427"/>
      <c r="S2427"/>
      <c r="T2427"/>
      <c r="U2427"/>
      <c r="V2427"/>
      <c r="W2427"/>
      <c r="X2427"/>
      <c r="Y2427"/>
      <c r="Z2427"/>
      <c r="AA2427"/>
      <c r="AB2427"/>
      <c r="AC2427"/>
      <c r="AD2427"/>
      <c r="AE2427"/>
      <c r="AF2427"/>
      <c r="AG2427"/>
      <c r="AS2427"/>
      <c r="AT2427"/>
      <c r="BP2427"/>
    </row>
    <row r="2428" spans="1:68" s="7" customFormat="1">
      <c r="A2428"/>
      <c r="B2428"/>
      <c r="C2428"/>
      <c r="D2428"/>
      <c r="E2428"/>
      <c r="F2428"/>
      <c r="G2428"/>
      <c r="H2428"/>
      <c r="I2428"/>
      <c r="J2428"/>
      <c r="K2428"/>
      <c r="L2428"/>
      <c r="M2428"/>
      <c r="N2428"/>
      <c r="O2428"/>
      <c r="P2428"/>
      <c r="Q2428"/>
      <c r="R2428"/>
      <c r="S2428"/>
      <c r="T2428"/>
      <c r="U2428"/>
      <c r="V2428"/>
      <c r="W2428"/>
      <c r="X2428"/>
      <c r="Y2428"/>
      <c r="Z2428"/>
      <c r="AA2428"/>
      <c r="AB2428"/>
      <c r="AC2428"/>
      <c r="AD2428"/>
      <c r="AE2428"/>
      <c r="AF2428"/>
      <c r="AG2428"/>
      <c r="AS2428"/>
      <c r="AT2428"/>
      <c r="BP2428"/>
    </row>
    <row r="2429" spans="1:68" s="7" customFormat="1">
      <c r="A2429"/>
      <c r="B2429"/>
      <c r="C2429"/>
      <c r="D2429"/>
      <c r="E2429"/>
      <c r="F2429"/>
      <c r="G2429"/>
      <c r="H2429"/>
      <c r="I2429"/>
      <c r="J2429"/>
      <c r="K2429"/>
      <c r="L2429"/>
      <c r="M2429"/>
      <c r="N2429"/>
      <c r="O2429"/>
      <c r="P2429"/>
      <c r="Q2429"/>
      <c r="R2429"/>
      <c r="S2429"/>
      <c r="T2429"/>
      <c r="U2429"/>
      <c r="V2429"/>
      <c r="W2429"/>
      <c r="X2429"/>
      <c r="Y2429"/>
      <c r="Z2429"/>
      <c r="AA2429"/>
      <c r="AB2429"/>
      <c r="AC2429"/>
      <c r="AD2429"/>
      <c r="AE2429"/>
      <c r="AF2429"/>
      <c r="AG2429"/>
      <c r="AS2429"/>
      <c r="AT2429"/>
      <c r="BP2429"/>
    </row>
    <row r="2430" spans="1:68" s="7" customFormat="1">
      <c r="A2430"/>
      <c r="B2430"/>
      <c r="C2430"/>
      <c r="D2430"/>
      <c r="E2430"/>
      <c r="F2430"/>
      <c r="G2430"/>
      <c r="H2430"/>
      <c r="I2430"/>
      <c r="J2430"/>
      <c r="K2430"/>
      <c r="L2430"/>
      <c r="M2430"/>
      <c r="N2430"/>
      <c r="O2430"/>
      <c r="P2430"/>
      <c r="Q2430"/>
      <c r="R2430"/>
      <c r="S2430"/>
      <c r="T2430"/>
      <c r="U2430"/>
      <c r="V2430"/>
      <c r="W2430"/>
      <c r="X2430"/>
      <c r="Y2430"/>
      <c r="Z2430"/>
      <c r="AA2430"/>
      <c r="AB2430"/>
      <c r="AC2430"/>
      <c r="AD2430"/>
      <c r="AE2430"/>
      <c r="AF2430"/>
      <c r="AG2430"/>
      <c r="AS2430"/>
      <c r="AT2430"/>
      <c r="BP2430"/>
    </row>
    <row r="2431" spans="1:68" s="7" customFormat="1">
      <c r="A2431"/>
      <c r="B2431"/>
      <c r="C2431"/>
      <c r="D2431"/>
      <c r="E2431"/>
      <c r="F2431"/>
      <c r="G2431"/>
      <c r="H2431"/>
      <c r="I2431"/>
      <c r="J2431"/>
      <c r="K2431"/>
      <c r="L2431"/>
      <c r="M2431"/>
      <c r="N2431"/>
      <c r="O2431"/>
      <c r="P2431"/>
      <c r="Q2431"/>
      <c r="R2431"/>
      <c r="S2431"/>
      <c r="T2431"/>
      <c r="U2431"/>
      <c r="V2431"/>
      <c r="W2431"/>
      <c r="X2431"/>
      <c r="Y2431"/>
      <c r="Z2431"/>
      <c r="AA2431"/>
      <c r="AB2431"/>
      <c r="AC2431"/>
      <c r="AD2431"/>
      <c r="AE2431"/>
      <c r="AF2431"/>
      <c r="AG2431"/>
      <c r="AS2431"/>
      <c r="AT2431"/>
      <c r="BP2431"/>
    </row>
    <row r="2432" spans="1:68" s="7" customFormat="1">
      <c r="A2432"/>
      <c r="B2432"/>
      <c r="C2432"/>
      <c r="D2432"/>
      <c r="E2432"/>
      <c r="F2432"/>
      <c r="G2432"/>
      <c r="H2432"/>
      <c r="I2432"/>
      <c r="J2432"/>
      <c r="K2432"/>
      <c r="L2432"/>
      <c r="M2432"/>
      <c r="N2432"/>
      <c r="O2432"/>
      <c r="P2432"/>
      <c r="Q2432"/>
      <c r="R2432"/>
      <c r="S2432"/>
      <c r="T2432"/>
      <c r="U2432"/>
      <c r="V2432"/>
      <c r="W2432"/>
      <c r="X2432"/>
      <c r="Y2432"/>
      <c r="Z2432"/>
      <c r="AA2432"/>
      <c r="AB2432"/>
      <c r="AC2432"/>
      <c r="AD2432"/>
      <c r="AE2432"/>
      <c r="AF2432"/>
      <c r="AG2432"/>
      <c r="AS2432"/>
      <c r="AT2432"/>
      <c r="BP2432"/>
    </row>
    <row r="2433" spans="1:68" s="7" customFormat="1">
      <c r="A2433"/>
      <c r="B2433"/>
      <c r="C2433"/>
      <c r="D2433"/>
      <c r="E2433"/>
      <c r="F2433"/>
      <c r="G2433"/>
      <c r="H2433"/>
      <c r="I2433"/>
      <c r="J2433"/>
      <c r="K2433"/>
      <c r="L2433"/>
      <c r="M2433"/>
      <c r="N2433"/>
      <c r="O2433"/>
      <c r="P2433"/>
      <c r="Q2433"/>
      <c r="R2433"/>
      <c r="S2433"/>
      <c r="T2433"/>
      <c r="U2433"/>
      <c r="V2433"/>
      <c r="W2433"/>
      <c r="X2433"/>
      <c r="Y2433"/>
      <c r="Z2433"/>
      <c r="AA2433"/>
      <c r="AB2433"/>
      <c r="AC2433"/>
      <c r="AD2433"/>
      <c r="AE2433"/>
      <c r="AF2433"/>
      <c r="AG2433"/>
      <c r="AS2433"/>
      <c r="AT2433"/>
      <c r="BP2433"/>
    </row>
    <row r="2434" spans="1:68" s="7" customFormat="1">
      <c r="A2434"/>
      <c r="B2434"/>
      <c r="C2434"/>
      <c r="D2434"/>
      <c r="E2434"/>
      <c r="F2434"/>
      <c r="G2434"/>
      <c r="H2434"/>
      <c r="I2434"/>
      <c r="J2434"/>
      <c r="K2434"/>
      <c r="L2434"/>
      <c r="M2434"/>
      <c r="N2434"/>
      <c r="O2434"/>
      <c r="P2434"/>
      <c r="Q2434"/>
      <c r="R2434"/>
      <c r="S2434"/>
      <c r="T2434"/>
      <c r="U2434"/>
      <c r="V2434"/>
      <c r="W2434"/>
      <c r="X2434"/>
      <c r="Y2434"/>
      <c r="Z2434"/>
      <c r="AA2434"/>
      <c r="AB2434"/>
      <c r="AC2434"/>
      <c r="AD2434"/>
      <c r="AE2434"/>
      <c r="AF2434"/>
      <c r="AG2434"/>
      <c r="AS2434"/>
      <c r="AT2434"/>
      <c r="BP2434"/>
    </row>
    <row r="2435" spans="1:68" s="7" customFormat="1">
      <c r="A2435"/>
      <c r="B2435"/>
      <c r="C2435"/>
      <c r="D2435"/>
      <c r="E2435"/>
      <c r="F2435"/>
      <c r="G2435"/>
      <c r="H2435"/>
      <c r="I2435"/>
      <c r="J2435"/>
      <c r="K2435"/>
      <c r="L2435"/>
      <c r="M2435"/>
      <c r="N2435"/>
      <c r="O2435"/>
      <c r="P2435"/>
      <c r="Q2435"/>
      <c r="R2435"/>
      <c r="S2435"/>
      <c r="T2435"/>
      <c r="U2435"/>
      <c r="V2435"/>
      <c r="W2435"/>
      <c r="X2435"/>
      <c r="Y2435"/>
      <c r="Z2435"/>
      <c r="AA2435"/>
      <c r="AB2435"/>
      <c r="AC2435"/>
      <c r="AD2435"/>
      <c r="AE2435"/>
      <c r="AF2435"/>
      <c r="AG2435"/>
      <c r="AS2435"/>
      <c r="AT2435"/>
      <c r="BP2435"/>
    </row>
    <row r="2436" spans="1:68" s="7" customFormat="1">
      <c r="A2436"/>
      <c r="B2436"/>
      <c r="C2436"/>
      <c r="D2436"/>
      <c r="E2436"/>
      <c r="F2436"/>
      <c r="G2436"/>
      <c r="H2436"/>
      <c r="I2436"/>
      <c r="J2436"/>
      <c r="K2436"/>
      <c r="L2436"/>
      <c r="M2436"/>
      <c r="N2436"/>
      <c r="O2436"/>
      <c r="P2436"/>
      <c r="Q2436"/>
      <c r="R2436"/>
      <c r="S2436"/>
      <c r="T2436"/>
      <c r="U2436"/>
      <c r="V2436"/>
      <c r="W2436"/>
      <c r="X2436"/>
      <c r="Y2436"/>
      <c r="Z2436"/>
      <c r="AA2436"/>
      <c r="AB2436"/>
      <c r="AC2436"/>
      <c r="AD2436"/>
      <c r="AE2436"/>
      <c r="AF2436"/>
      <c r="AG2436"/>
      <c r="AS2436"/>
      <c r="AT2436"/>
      <c r="BP2436"/>
    </row>
    <row r="2437" spans="1:68" s="7" customFormat="1">
      <c r="A2437"/>
      <c r="B2437"/>
      <c r="C2437"/>
      <c r="D2437"/>
      <c r="E2437"/>
      <c r="F2437"/>
      <c r="G2437"/>
      <c r="H2437"/>
      <c r="I2437"/>
      <c r="J2437"/>
      <c r="K2437"/>
      <c r="L2437"/>
      <c r="M2437"/>
      <c r="N2437"/>
      <c r="O2437"/>
      <c r="P2437"/>
      <c r="Q2437"/>
      <c r="R2437"/>
      <c r="S2437"/>
      <c r="T2437"/>
      <c r="U2437"/>
      <c r="V2437"/>
      <c r="W2437"/>
      <c r="X2437"/>
      <c r="Y2437"/>
      <c r="Z2437"/>
      <c r="AA2437"/>
      <c r="AB2437"/>
      <c r="AC2437"/>
      <c r="AD2437"/>
      <c r="AE2437"/>
      <c r="AF2437"/>
      <c r="AG2437"/>
      <c r="AS2437"/>
      <c r="AT2437"/>
      <c r="BP2437"/>
    </row>
    <row r="2438" spans="1:68" s="7" customFormat="1">
      <c r="A2438"/>
      <c r="B2438"/>
      <c r="C2438"/>
      <c r="D2438"/>
      <c r="E2438"/>
      <c r="F2438"/>
      <c r="G2438"/>
      <c r="H2438"/>
      <c r="I2438"/>
      <c r="J2438"/>
      <c r="K2438"/>
      <c r="L2438"/>
      <c r="M2438"/>
      <c r="N2438"/>
      <c r="O2438"/>
      <c r="P2438"/>
      <c r="Q2438"/>
      <c r="R2438"/>
      <c r="S2438"/>
      <c r="T2438"/>
      <c r="U2438"/>
      <c r="V2438"/>
      <c r="W2438"/>
      <c r="X2438"/>
      <c r="Y2438"/>
      <c r="Z2438"/>
      <c r="AA2438"/>
      <c r="AB2438"/>
      <c r="AC2438"/>
      <c r="AD2438"/>
      <c r="AE2438"/>
      <c r="AF2438"/>
      <c r="AG2438"/>
      <c r="AS2438"/>
      <c r="AT2438"/>
      <c r="BP2438"/>
    </row>
    <row r="2439" spans="1:68" s="7" customFormat="1">
      <c r="A2439"/>
      <c r="B2439"/>
      <c r="C2439"/>
      <c r="D2439"/>
      <c r="E2439"/>
      <c r="F2439"/>
      <c r="G2439"/>
      <c r="H2439"/>
      <c r="I2439"/>
      <c r="J2439"/>
      <c r="K2439"/>
      <c r="L2439"/>
      <c r="M2439"/>
      <c r="N2439"/>
      <c r="O2439"/>
      <c r="P2439"/>
      <c r="Q2439"/>
      <c r="R2439"/>
      <c r="S2439"/>
      <c r="T2439"/>
      <c r="U2439"/>
      <c r="V2439"/>
      <c r="W2439"/>
      <c r="X2439"/>
      <c r="Y2439"/>
      <c r="Z2439"/>
      <c r="AA2439"/>
      <c r="AB2439"/>
      <c r="AC2439"/>
      <c r="AD2439"/>
      <c r="AE2439"/>
      <c r="AF2439"/>
      <c r="AG2439"/>
      <c r="AS2439"/>
      <c r="AT2439"/>
      <c r="BP2439"/>
    </row>
    <row r="2440" spans="1:68" s="7" customFormat="1">
      <c r="A2440"/>
      <c r="B2440"/>
      <c r="C2440"/>
      <c r="D2440"/>
      <c r="E2440"/>
      <c r="F2440"/>
      <c r="G2440"/>
      <c r="H2440"/>
      <c r="I2440"/>
      <c r="J2440"/>
      <c r="K2440"/>
      <c r="L2440"/>
      <c r="M2440"/>
      <c r="N2440"/>
      <c r="O2440"/>
      <c r="P2440"/>
      <c r="Q2440"/>
      <c r="R2440"/>
      <c r="S2440"/>
      <c r="T2440"/>
      <c r="U2440"/>
      <c r="V2440"/>
      <c r="W2440"/>
      <c r="X2440"/>
      <c r="Y2440"/>
      <c r="Z2440"/>
      <c r="AA2440"/>
      <c r="AB2440"/>
      <c r="AC2440"/>
      <c r="AD2440"/>
      <c r="AE2440"/>
      <c r="AF2440"/>
      <c r="AG2440"/>
      <c r="AS2440"/>
      <c r="AT2440"/>
      <c r="BP2440"/>
    </row>
    <row r="2441" spans="1:68" s="7" customFormat="1">
      <c r="A2441"/>
      <c r="B2441"/>
      <c r="C2441"/>
      <c r="D2441"/>
      <c r="E2441"/>
      <c r="F2441"/>
      <c r="G2441"/>
      <c r="H2441"/>
      <c r="I2441"/>
      <c r="J2441"/>
      <c r="K2441"/>
      <c r="L2441"/>
      <c r="M2441"/>
      <c r="N2441"/>
      <c r="O2441"/>
      <c r="P2441"/>
      <c r="Q2441"/>
      <c r="R2441"/>
      <c r="S2441"/>
      <c r="T2441"/>
      <c r="U2441"/>
      <c r="V2441"/>
      <c r="W2441"/>
      <c r="X2441"/>
      <c r="Y2441"/>
      <c r="Z2441"/>
      <c r="AA2441"/>
      <c r="AB2441"/>
      <c r="AC2441"/>
      <c r="AD2441"/>
      <c r="AE2441"/>
      <c r="AF2441"/>
      <c r="AG2441"/>
      <c r="AS2441"/>
      <c r="AT2441"/>
      <c r="BP2441"/>
    </row>
    <row r="2442" spans="1:68" s="7" customFormat="1">
      <c r="A2442"/>
      <c r="B2442"/>
      <c r="C2442"/>
      <c r="D2442"/>
      <c r="E2442"/>
      <c r="F2442"/>
      <c r="G2442"/>
      <c r="H2442"/>
      <c r="I2442"/>
      <c r="J2442"/>
      <c r="K2442"/>
      <c r="L2442"/>
      <c r="M2442"/>
      <c r="N2442"/>
      <c r="O2442"/>
      <c r="P2442"/>
      <c r="Q2442"/>
      <c r="R2442"/>
      <c r="S2442"/>
      <c r="T2442"/>
      <c r="U2442"/>
      <c r="V2442"/>
      <c r="W2442"/>
      <c r="X2442"/>
      <c r="Y2442"/>
      <c r="Z2442"/>
      <c r="AA2442"/>
      <c r="AB2442"/>
      <c r="AC2442"/>
      <c r="AD2442"/>
      <c r="AE2442"/>
      <c r="AF2442"/>
      <c r="AG2442"/>
      <c r="AS2442"/>
      <c r="AT2442"/>
      <c r="BP2442"/>
    </row>
    <row r="2443" spans="1:68" s="7" customFormat="1">
      <c r="A2443"/>
      <c r="B2443"/>
      <c r="C2443"/>
      <c r="D2443"/>
      <c r="E2443"/>
      <c r="F2443"/>
      <c r="G2443"/>
      <c r="H2443"/>
      <c r="I2443"/>
      <c r="J2443"/>
      <c r="K2443"/>
      <c r="L2443"/>
      <c r="M2443"/>
      <c r="N2443"/>
      <c r="O2443"/>
      <c r="P2443"/>
      <c r="Q2443"/>
      <c r="R2443"/>
      <c r="S2443"/>
      <c r="T2443"/>
      <c r="U2443"/>
      <c r="V2443"/>
      <c r="W2443"/>
      <c r="X2443"/>
      <c r="Y2443"/>
      <c r="Z2443"/>
      <c r="AA2443"/>
      <c r="AB2443"/>
      <c r="AC2443"/>
      <c r="AD2443"/>
      <c r="AE2443"/>
      <c r="AF2443"/>
      <c r="AG2443"/>
      <c r="AS2443"/>
      <c r="AT2443"/>
      <c r="BP2443"/>
    </row>
    <row r="2444" spans="1:68" s="7" customFormat="1">
      <c r="A2444"/>
      <c r="B2444"/>
      <c r="C2444"/>
      <c r="D2444"/>
      <c r="E2444"/>
      <c r="F2444"/>
      <c r="G2444"/>
      <c r="H2444"/>
      <c r="I2444"/>
      <c r="J2444"/>
      <c r="K2444"/>
      <c r="L2444"/>
      <c r="M2444"/>
      <c r="N2444"/>
      <c r="O2444"/>
      <c r="P2444"/>
      <c r="Q2444"/>
      <c r="R2444"/>
      <c r="S2444"/>
      <c r="T2444"/>
      <c r="U2444"/>
      <c r="V2444"/>
      <c r="W2444"/>
      <c r="X2444"/>
      <c r="Y2444"/>
      <c r="Z2444"/>
      <c r="AA2444"/>
      <c r="AB2444"/>
      <c r="AC2444"/>
      <c r="AD2444"/>
      <c r="AE2444"/>
      <c r="AF2444"/>
      <c r="AG2444"/>
      <c r="AS2444"/>
      <c r="AT2444"/>
      <c r="BP2444"/>
    </row>
    <row r="2445" spans="1:68" s="7" customFormat="1">
      <c r="A2445"/>
      <c r="B2445"/>
      <c r="C2445"/>
      <c r="D2445"/>
      <c r="E2445"/>
      <c r="F2445"/>
      <c r="G2445"/>
      <c r="H2445"/>
      <c r="I2445"/>
      <c r="J2445"/>
      <c r="K2445"/>
      <c r="L2445"/>
      <c r="M2445"/>
      <c r="N2445"/>
      <c r="O2445"/>
      <c r="P2445"/>
      <c r="Q2445"/>
      <c r="R2445"/>
      <c r="S2445"/>
      <c r="T2445"/>
      <c r="U2445"/>
      <c r="V2445"/>
      <c r="W2445"/>
      <c r="X2445"/>
      <c r="Y2445"/>
      <c r="Z2445"/>
      <c r="AA2445"/>
      <c r="AB2445"/>
      <c r="AC2445"/>
      <c r="AD2445"/>
      <c r="AE2445"/>
      <c r="AF2445"/>
      <c r="AG2445"/>
      <c r="AS2445"/>
      <c r="AT2445"/>
      <c r="BP2445"/>
    </row>
    <row r="2446" spans="1:68" s="7" customFormat="1">
      <c r="A2446"/>
      <c r="B2446"/>
      <c r="C2446"/>
      <c r="D2446"/>
      <c r="E2446"/>
      <c r="F2446"/>
      <c r="G2446"/>
      <c r="H2446"/>
      <c r="I2446"/>
      <c r="J2446"/>
      <c r="K2446"/>
      <c r="L2446"/>
      <c r="M2446"/>
      <c r="N2446"/>
      <c r="O2446"/>
      <c r="P2446"/>
      <c r="Q2446"/>
      <c r="R2446"/>
      <c r="S2446"/>
      <c r="T2446"/>
      <c r="U2446"/>
      <c r="V2446"/>
      <c r="W2446"/>
      <c r="X2446"/>
      <c r="Y2446"/>
      <c r="Z2446"/>
      <c r="AA2446"/>
      <c r="AB2446"/>
      <c r="AC2446"/>
      <c r="AD2446"/>
      <c r="AE2446"/>
      <c r="AF2446"/>
      <c r="AG2446"/>
      <c r="AS2446"/>
      <c r="AT2446"/>
      <c r="BP2446"/>
    </row>
    <row r="2447" spans="1:68" s="7" customFormat="1">
      <c r="A2447"/>
      <c r="B2447"/>
      <c r="C2447"/>
      <c r="D2447"/>
      <c r="E2447"/>
      <c r="F2447"/>
      <c r="G2447"/>
      <c r="H2447"/>
      <c r="I2447"/>
      <c r="J2447"/>
      <c r="K2447"/>
      <c r="L2447"/>
      <c r="M2447"/>
      <c r="N2447"/>
      <c r="O2447"/>
      <c r="P2447"/>
      <c r="Q2447"/>
      <c r="R2447"/>
      <c r="S2447"/>
      <c r="T2447"/>
      <c r="U2447"/>
      <c r="V2447"/>
      <c r="W2447"/>
      <c r="X2447"/>
      <c r="Y2447"/>
      <c r="Z2447"/>
      <c r="AA2447"/>
      <c r="AB2447"/>
      <c r="AC2447"/>
      <c r="AD2447"/>
      <c r="AE2447"/>
      <c r="AF2447"/>
      <c r="AG2447"/>
      <c r="AS2447"/>
      <c r="AT2447"/>
      <c r="BP2447"/>
    </row>
    <row r="2448" spans="1:68" s="7" customFormat="1">
      <c r="A2448"/>
      <c r="B2448"/>
      <c r="C2448"/>
      <c r="D2448"/>
      <c r="E2448"/>
      <c r="F2448"/>
      <c r="G2448"/>
      <c r="H2448"/>
      <c r="I2448"/>
      <c r="J2448"/>
      <c r="K2448"/>
      <c r="L2448"/>
      <c r="M2448"/>
      <c r="N2448"/>
      <c r="O2448"/>
      <c r="P2448"/>
      <c r="Q2448"/>
      <c r="R2448"/>
      <c r="S2448"/>
      <c r="T2448"/>
      <c r="U2448"/>
      <c r="V2448"/>
      <c r="W2448"/>
      <c r="X2448"/>
      <c r="Y2448"/>
      <c r="Z2448"/>
      <c r="AA2448"/>
      <c r="AB2448"/>
      <c r="AC2448"/>
      <c r="AD2448"/>
      <c r="AE2448"/>
      <c r="AF2448"/>
      <c r="AG2448"/>
      <c r="AS2448"/>
      <c r="AT2448"/>
      <c r="BP2448"/>
    </row>
    <row r="2449" spans="1:68" s="7" customFormat="1">
      <c r="A2449"/>
      <c r="B2449"/>
      <c r="C2449"/>
      <c r="D2449"/>
      <c r="E2449"/>
      <c r="F2449"/>
      <c r="G2449"/>
      <c r="H2449"/>
      <c r="I2449"/>
      <c r="J2449"/>
      <c r="K2449"/>
      <c r="L2449"/>
      <c r="M2449"/>
      <c r="N2449"/>
      <c r="O2449"/>
      <c r="P2449"/>
      <c r="Q2449"/>
      <c r="R2449"/>
      <c r="S2449"/>
      <c r="T2449"/>
      <c r="U2449"/>
      <c r="V2449"/>
      <c r="W2449"/>
      <c r="X2449"/>
      <c r="Y2449"/>
      <c r="Z2449"/>
      <c r="AA2449"/>
      <c r="AB2449"/>
      <c r="AC2449"/>
      <c r="AD2449"/>
      <c r="AE2449"/>
      <c r="AF2449"/>
      <c r="AG2449"/>
      <c r="AS2449"/>
      <c r="AT2449"/>
      <c r="BP2449"/>
    </row>
    <row r="2450" spans="1:68" s="7" customFormat="1">
      <c r="A2450"/>
      <c r="B2450"/>
      <c r="C2450"/>
      <c r="D2450"/>
      <c r="E2450"/>
      <c r="F2450"/>
      <c r="G2450"/>
      <c r="H2450"/>
      <c r="I2450"/>
      <c r="J2450"/>
      <c r="K2450"/>
      <c r="L2450"/>
      <c r="M2450"/>
      <c r="N2450"/>
      <c r="O2450"/>
      <c r="P2450"/>
      <c r="Q2450"/>
      <c r="R2450"/>
      <c r="S2450"/>
      <c r="T2450"/>
      <c r="U2450"/>
      <c r="V2450"/>
      <c r="W2450"/>
      <c r="X2450"/>
      <c r="Y2450"/>
      <c r="Z2450"/>
      <c r="AA2450"/>
      <c r="AB2450"/>
      <c r="AC2450"/>
      <c r="AD2450"/>
      <c r="AE2450"/>
      <c r="AF2450"/>
      <c r="AG2450"/>
      <c r="AS2450"/>
      <c r="AT2450"/>
      <c r="BP2450"/>
    </row>
    <row r="2451" spans="1:68" s="7" customFormat="1">
      <c r="A2451"/>
      <c r="B2451"/>
      <c r="C2451"/>
      <c r="D2451"/>
      <c r="E2451"/>
      <c r="F2451"/>
      <c r="G2451"/>
      <c r="H2451"/>
      <c r="I2451"/>
      <c r="J2451"/>
      <c r="K2451"/>
      <c r="L2451"/>
      <c r="M2451"/>
      <c r="N2451"/>
      <c r="O2451"/>
      <c r="P2451"/>
      <c r="Q2451"/>
      <c r="R2451"/>
      <c r="S2451"/>
      <c r="T2451"/>
      <c r="U2451"/>
      <c r="V2451"/>
      <c r="W2451"/>
      <c r="X2451"/>
      <c r="Y2451"/>
      <c r="Z2451"/>
      <c r="AA2451"/>
      <c r="AB2451"/>
      <c r="AC2451"/>
      <c r="AD2451"/>
      <c r="AE2451"/>
      <c r="AF2451"/>
      <c r="AG2451"/>
      <c r="AS2451"/>
      <c r="AT2451"/>
      <c r="BP2451"/>
    </row>
    <row r="2452" spans="1:68" s="7" customFormat="1">
      <c r="A2452"/>
      <c r="B2452"/>
      <c r="C2452"/>
      <c r="D2452"/>
      <c r="E2452"/>
      <c r="F2452"/>
      <c r="G2452"/>
      <c r="H2452"/>
      <c r="I2452"/>
      <c r="J2452"/>
      <c r="K2452"/>
      <c r="L2452"/>
      <c r="M2452"/>
      <c r="N2452"/>
      <c r="O2452"/>
      <c r="P2452"/>
      <c r="Q2452"/>
      <c r="R2452"/>
      <c r="S2452"/>
      <c r="T2452"/>
      <c r="U2452"/>
      <c r="V2452"/>
      <c r="W2452"/>
      <c r="X2452"/>
      <c r="Y2452"/>
      <c r="Z2452"/>
      <c r="AA2452"/>
      <c r="AB2452"/>
      <c r="AC2452"/>
      <c r="AD2452"/>
      <c r="AE2452"/>
      <c r="AF2452"/>
      <c r="AG2452"/>
      <c r="AS2452"/>
      <c r="AT2452"/>
      <c r="BP2452"/>
    </row>
    <row r="2453" spans="1:68" s="7" customFormat="1">
      <c r="A2453"/>
      <c r="B2453"/>
      <c r="C2453"/>
      <c r="D2453"/>
      <c r="E2453"/>
      <c r="F2453"/>
      <c r="G2453"/>
      <c r="H2453"/>
      <c r="I2453"/>
      <c r="J2453"/>
      <c r="K2453"/>
      <c r="L2453"/>
      <c r="M2453"/>
      <c r="N2453"/>
      <c r="O2453"/>
      <c r="P2453"/>
      <c r="Q2453"/>
      <c r="R2453"/>
      <c r="S2453"/>
      <c r="T2453"/>
      <c r="U2453"/>
      <c r="V2453"/>
      <c r="W2453"/>
      <c r="X2453"/>
      <c r="Y2453"/>
      <c r="Z2453"/>
      <c r="AA2453"/>
      <c r="AB2453"/>
      <c r="AC2453"/>
      <c r="AD2453"/>
      <c r="AE2453"/>
      <c r="AF2453"/>
      <c r="AG2453"/>
      <c r="AS2453"/>
      <c r="AT2453"/>
      <c r="BP2453"/>
    </row>
    <row r="2454" spans="1:68" s="7" customFormat="1">
      <c r="A2454"/>
      <c r="B2454"/>
      <c r="C2454"/>
      <c r="D2454"/>
      <c r="E2454"/>
      <c r="F2454"/>
      <c r="G2454"/>
      <c r="H2454"/>
      <c r="I2454"/>
      <c r="J2454"/>
      <c r="K2454"/>
      <c r="L2454"/>
      <c r="M2454"/>
      <c r="N2454"/>
      <c r="O2454"/>
      <c r="P2454"/>
      <c r="Q2454"/>
      <c r="R2454"/>
      <c r="S2454"/>
      <c r="T2454"/>
      <c r="U2454"/>
      <c r="V2454"/>
      <c r="W2454"/>
      <c r="X2454"/>
      <c r="Y2454"/>
      <c r="Z2454"/>
      <c r="AA2454"/>
      <c r="AB2454"/>
      <c r="AC2454"/>
      <c r="AD2454"/>
      <c r="AE2454"/>
      <c r="AF2454"/>
      <c r="AG2454"/>
      <c r="AS2454"/>
      <c r="AT2454"/>
      <c r="BP2454"/>
    </row>
    <row r="2455" spans="1:68" s="7" customFormat="1">
      <c r="A2455"/>
      <c r="B2455"/>
      <c r="C2455"/>
      <c r="D2455"/>
      <c r="E2455"/>
      <c r="F2455"/>
      <c r="G2455"/>
      <c r="H2455"/>
      <c r="I2455"/>
      <c r="J2455"/>
      <c r="K2455"/>
      <c r="L2455"/>
      <c r="M2455"/>
      <c r="N2455"/>
      <c r="O2455"/>
      <c r="P2455"/>
      <c r="Q2455"/>
      <c r="R2455"/>
      <c r="S2455"/>
      <c r="T2455"/>
      <c r="U2455"/>
      <c r="V2455"/>
      <c r="W2455"/>
      <c r="X2455"/>
      <c r="Y2455"/>
      <c r="Z2455"/>
      <c r="AA2455"/>
      <c r="AB2455"/>
      <c r="AC2455"/>
      <c r="AD2455"/>
      <c r="AE2455"/>
      <c r="AF2455"/>
      <c r="AG2455"/>
      <c r="AS2455"/>
      <c r="AT2455"/>
      <c r="BP2455"/>
    </row>
    <row r="2456" spans="1:68" s="7" customFormat="1">
      <c r="A2456"/>
      <c r="B2456"/>
      <c r="C2456"/>
      <c r="D2456"/>
      <c r="E2456"/>
      <c r="F2456"/>
      <c r="G2456"/>
      <c r="H2456"/>
      <c r="I2456"/>
      <c r="J2456"/>
      <c r="K2456"/>
      <c r="L2456"/>
      <c r="M2456"/>
      <c r="N2456"/>
      <c r="O2456"/>
      <c r="P2456"/>
      <c r="Q2456"/>
      <c r="R2456"/>
      <c r="S2456"/>
      <c r="T2456"/>
      <c r="U2456"/>
      <c r="V2456"/>
      <c r="W2456"/>
      <c r="X2456"/>
      <c r="Y2456"/>
      <c r="Z2456"/>
      <c r="AA2456"/>
      <c r="AB2456"/>
      <c r="AC2456"/>
      <c r="AD2456"/>
      <c r="AE2456"/>
      <c r="AF2456"/>
      <c r="AG2456"/>
      <c r="AS2456"/>
      <c r="AT2456"/>
      <c r="BP2456"/>
    </row>
    <row r="2457" spans="1:68" s="7" customFormat="1">
      <c r="A2457"/>
      <c r="B2457"/>
      <c r="C2457"/>
      <c r="D2457"/>
      <c r="E2457"/>
      <c r="F2457"/>
      <c r="G2457"/>
      <c r="H2457"/>
      <c r="I2457"/>
      <c r="J2457"/>
      <c r="K2457"/>
      <c r="L2457"/>
      <c r="M2457"/>
      <c r="N2457"/>
      <c r="O2457"/>
      <c r="P2457"/>
      <c r="Q2457"/>
      <c r="R2457"/>
      <c r="S2457"/>
      <c r="T2457"/>
      <c r="U2457"/>
      <c r="V2457"/>
      <c r="W2457"/>
      <c r="X2457"/>
      <c r="Y2457"/>
      <c r="Z2457"/>
      <c r="AA2457"/>
      <c r="AB2457"/>
      <c r="AC2457"/>
      <c r="AD2457"/>
      <c r="AE2457"/>
      <c r="AF2457"/>
      <c r="AG2457"/>
      <c r="AS2457"/>
      <c r="AT2457"/>
      <c r="BP2457"/>
    </row>
    <row r="2458" spans="1:68" s="7" customFormat="1">
      <c r="A2458"/>
      <c r="B2458"/>
      <c r="C2458"/>
      <c r="D2458"/>
      <c r="E2458"/>
      <c r="F2458"/>
      <c r="G2458"/>
      <c r="H2458"/>
      <c r="I2458"/>
      <c r="J2458"/>
      <c r="K2458"/>
      <c r="L2458"/>
      <c r="M2458"/>
      <c r="N2458"/>
      <c r="O2458"/>
      <c r="P2458"/>
      <c r="Q2458"/>
      <c r="R2458"/>
      <c r="S2458"/>
      <c r="T2458"/>
      <c r="U2458"/>
      <c r="V2458"/>
      <c r="W2458"/>
      <c r="X2458"/>
      <c r="Y2458"/>
      <c r="Z2458"/>
      <c r="AA2458"/>
      <c r="AB2458"/>
      <c r="AC2458"/>
      <c r="AD2458"/>
      <c r="AE2458"/>
      <c r="AF2458"/>
      <c r="AG2458"/>
      <c r="AS2458"/>
      <c r="AT2458"/>
      <c r="BP2458"/>
    </row>
    <row r="2459" spans="1:68" s="7" customFormat="1">
      <c r="A2459"/>
      <c r="B2459"/>
      <c r="C2459"/>
      <c r="D2459"/>
      <c r="E2459"/>
      <c r="F2459"/>
      <c r="G2459"/>
      <c r="H2459"/>
      <c r="I2459"/>
      <c r="J2459"/>
      <c r="K2459"/>
      <c r="L2459"/>
      <c r="M2459"/>
      <c r="N2459"/>
      <c r="O2459"/>
      <c r="P2459"/>
      <c r="Q2459"/>
      <c r="R2459"/>
      <c r="S2459"/>
      <c r="T2459"/>
      <c r="U2459"/>
      <c r="V2459"/>
      <c r="W2459"/>
      <c r="X2459"/>
      <c r="Y2459"/>
      <c r="Z2459"/>
      <c r="AA2459"/>
      <c r="AB2459"/>
      <c r="AC2459"/>
      <c r="AD2459"/>
      <c r="AE2459"/>
      <c r="AF2459"/>
      <c r="AG2459"/>
      <c r="AS2459"/>
      <c r="AT2459"/>
      <c r="BP2459"/>
    </row>
    <row r="2460" spans="1:68" s="7" customFormat="1">
      <c r="A2460"/>
      <c r="B2460"/>
      <c r="C2460"/>
      <c r="D2460"/>
      <c r="E2460"/>
      <c r="F2460"/>
      <c r="G2460"/>
      <c r="H2460"/>
      <c r="I2460"/>
      <c r="J2460"/>
      <c r="K2460"/>
      <c r="L2460"/>
      <c r="M2460"/>
      <c r="N2460"/>
      <c r="O2460"/>
      <c r="P2460"/>
      <c r="Q2460"/>
      <c r="R2460"/>
      <c r="S2460"/>
      <c r="T2460"/>
      <c r="U2460"/>
      <c r="V2460"/>
      <c r="W2460"/>
      <c r="X2460"/>
      <c r="Y2460"/>
      <c r="Z2460"/>
      <c r="AA2460"/>
      <c r="AB2460"/>
      <c r="AC2460"/>
      <c r="AD2460"/>
      <c r="AE2460"/>
      <c r="AF2460"/>
      <c r="AG2460"/>
      <c r="AS2460"/>
      <c r="AT2460"/>
      <c r="BP2460"/>
    </row>
    <row r="2461" spans="1:68" s="7" customFormat="1">
      <c r="A2461"/>
      <c r="B2461"/>
      <c r="C2461"/>
      <c r="D2461"/>
      <c r="E2461"/>
      <c r="F2461"/>
      <c r="G2461"/>
      <c r="H2461"/>
      <c r="I2461"/>
      <c r="J2461"/>
      <c r="K2461"/>
      <c r="L2461"/>
      <c r="M2461"/>
      <c r="N2461"/>
      <c r="O2461"/>
      <c r="P2461"/>
      <c r="Q2461"/>
      <c r="R2461"/>
      <c r="S2461"/>
      <c r="T2461"/>
      <c r="U2461"/>
      <c r="V2461"/>
      <c r="W2461"/>
      <c r="X2461"/>
      <c r="Y2461"/>
      <c r="Z2461"/>
      <c r="AA2461"/>
      <c r="AB2461"/>
      <c r="AC2461"/>
      <c r="AD2461"/>
      <c r="AE2461"/>
      <c r="AF2461"/>
      <c r="AG2461"/>
      <c r="AS2461"/>
      <c r="AT2461"/>
      <c r="BP2461"/>
    </row>
    <row r="2462" spans="1:68" s="7" customFormat="1">
      <c r="A2462"/>
      <c r="B2462"/>
      <c r="C2462"/>
      <c r="D2462"/>
      <c r="E2462"/>
      <c r="F2462"/>
      <c r="G2462"/>
      <c r="H2462"/>
      <c r="I2462"/>
      <c r="J2462"/>
      <c r="K2462"/>
      <c r="L2462"/>
      <c r="M2462"/>
      <c r="N2462"/>
      <c r="O2462"/>
      <c r="P2462"/>
      <c r="Q2462"/>
      <c r="R2462"/>
      <c r="S2462"/>
      <c r="T2462"/>
      <c r="U2462"/>
      <c r="V2462"/>
      <c r="W2462"/>
      <c r="X2462"/>
      <c r="Y2462"/>
      <c r="Z2462"/>
      <c r="AA2462"/>
      <c r="AB2462"/>
      <c r="AC2462"/>
      <c r="AD2462"/>
      <c r="AE2462"/>
      <c r="AF2462"/>
      <c r="AG2462"/>
      <c r="AS2462"/>
      <c r="AT2462"/>
      <c r="BP2462"/>
    </row>
    <row r="2463" spans="1:68" s="7" customFormat="1">
      <c r="A2463"/>
      <c r="B2463"/>
      <c r="C2463"/>
      <c r="D2463"/>
      <c r="E2463"/>
      <c r="F2463"/>
      <c r="G2463"/>
      <c r="H2463"/>
      <c r="I2463"/>
      <c r="J2463"/>
      <c r="K2463"/>
      <c r="L2463"/>
      <c r="M2463"/>
      <c r="N2463"/>
      <c r="O2463"/>
      <c r="P2463"/>
      <c r="Q2463"/>
      <c r="R2463"/>
      <c r="S2463"/>
      <c r="T2463"/>
      <c r="U2463"/>
      <c r="V2463"/>
      <c r="W2463"/>
      <c r="X2463"/>
      <c r="Y2463"/>
      <c r="Z2463"/>
      <c r="AA2463"/>
      <c r="AB2463"/>
      <c r="AC2463"/>
      <c r="AD2463"/>
      <c r="AE2463"/>
      <c r="AF2463"/>
      <c r="AG2463"/>
      <c r="AS2463"/>
      <c r="AT2463"/>
      <c r="BP2463"/>
    </row>
    <row r="2464" spans="1:68" s="7" customFormat="1">
      <c r="A2464"/>
      <c r="B2464"/>
      <c r="C2464"/>
      <c r="D2464"/>
      <c r="E2464"/>
      <c r="F2464"/>
      <c r="G2464"/>
      <c r="H2464"/>
      <c r="I2464"/>
      <c r="J2464"/>
      <c r="K2464"/>
      <c r="L2464"/>
      <c r="M2464"/>
      <c r="N2464"/>
      <c r="O2464"/>
      <c r="P2464"/>
      <c r="Q2464"/>
      <c r="R2464"/>
      <c r="S2464"/>
      <c r="T2464"/>
      <c r="U2464"/>
      <c r="V2464"/>
      <c r="W2464"/>
      <c r="X2464"/>
      <c r="Y2464"/>
      <c r="Z2464"/>
      <c r="AA2464"/>
      <c r="AB2464"/>
      <c r="AC2464"/>
      <c r="AD2464"/>
      <c r="AE2464"/>
      <c r="AF2464"/>
      <c r="AG2464"/>
      <c r="AS2464"/>
      <c r="AT2464"/>
      <c r="BP2464"/>
    </row>
    <row r="2465" spans="1:68" s="7" customFormat="1">
      <c r="A2465"/>
      <c r="B2465"/>
      <c r="C2465"/>
      <c r="D2465"/>
      <c r="E2465"/>
      <c r="F2465"/>
      <c r="G2465"/>
      <c r="H2465"/>
      <c r="I2465"/>
      <c r="J2465"/>
      <c r="K2465"/>
      <c r="L2465"/>
      <c r="M2465"/>
      <c r="N2465"/>
      <c r="O2465"/>
      <c r="P2465"/>
      <c r="Q2465"/>
      <c r="R2465"/>
      <c r="S2465"/>
      <c r="T2465"/>
      <c r="U2465"/>
      <c r="V2465"/>
      <c r="W2465"/>
      <c r="X2465"/>
      <c r="Y2465"/>
      <c r="Z2465"/>
      <c r="AA2465"/>
      <c r="AB2465"/>
      <c r="AC2465"/>
      <c r="AD2465"/>
      <c r="AE2465"/>
      <c r="AF2465"/>
      <c r="AG2465"/>
      <c r="AS2465"/>
      <c r="AT2465"/>
      <c r="BP2465"/>
    </row>
    <row r="2466" spans="1:68" s="7" customFormat="1">
      <c r="A2466"/>
      <c r="B2466"/>
      <c r="C2466"/>
      <c r="D2466"/>
      <c r="E2466"/>
      <c r="F2466"/>
      <c r="G2466"/>
      <c r="H2466"/>
      <c r="I2466"/>
      <c r="J2466"/>
      <c r="K2466"/>
      <c r="L2466"/>
      <c r="M2466"/>
      <c r="N2466"/>
      <c r="O2466"/>
      <c r="P2466"/>
      <c r="Q2466"/>
      <c r="R2466"/>
      <c r="S2466"/>
      <c r="T2466"/>
      <c r="U2466"/>
      <c r="V2466"/>
      <c r="W2466"/>
      <c r="X2466"/>
      <c r="Y2466"/>
      <c r="Z2466"/>
      <c r="AA2466"/>
      <c r="AB2466"/>
      <c r="AC2466"/>
      <c r="AD2466"/>
      <c r="AE2466"/>
      <c r="AF2466"/>
      <c r="AG2466"/>
      <c r="AS2466"/>
      <c r="AT2466"/>
      <c r="BP2466"/>
    </row>
    <row r="2467" spans="1:68" s="7" customFormat="1">
      <c r="A2467"/>
      <c r="B2467"/>
      <c r="C2467"/>
      <c r="D2467"/>
      <c r="E2467"/>
      <c r="F2467"/>
      <c r="G2467"/>
      <c r="H2467"/>
      <c r="I2467"/>
      <c r="J2467"/>
      <c r="K2467"/>
      <c r="L2467"/>
      <c r="M2467"/>
      <c r="N2467"/>
      <c r="O2467"/>
      <c r="P2467"/>
      <c r="Q2467"/>
      <c r="R2467"/>
      <c r="S2467"/>
      <c r="T2467"/>
      <c r="U2467"/>
      <c r="V2467"/>
      <c r="W2467"/>
      <c r="X2467"/>
      <c r="Y2467"/>
      <c r="Z2467"/>
      <c r="AA2467"/>
      <c r="AB2467"/>
      <c r="AC2467"/>
      <c r="AD2467"/>
      <c r="AE2467"/>
      <c r="AF2467"/>
      <c r="AG2467"/>
      <c r="AS2467"/>
      <c r="AT2467"/>
      <c r="BP2467"/>
    </row>
    <row r="2468" spans="1:68" s="7" customFormat="1">
      <c r="A2468"/>
      <c r="B2468"/>
      <c r="C2468"/>
      <c r="D2468"/>
      <c r="E2468"/>
      <c r="F2468"/>
      <c r="G2468"/>
      <c r="H2468"/>
      <c r="I2468"/>
      <c r="J2468"/>
      <c r="K2468"/>
      <c r="L2468"/>
      <c r="M2468"/>
      <c r="N2468"/>
      <c r="O2468"/>
      <c r="P2468"/>
      <c r="Q2468"/>
      <c r="R2468"/>
      <c r="S2468"/>
      <c r="T2468"/>
      <c r="U2468"/>
      <c r="V2468"/>
      <c r="W2468"/>
      <c r="X2468"/>
      <c r="Y2468"/>
      <c r="Z2468"/>
      <c r="AA2468"/>
      <c r="AB2468"/>
      <c r="AC2468"/>
      <c r="AD2468"/>
      <c r="AE2468"/>
      <c r="AF2468"/>
      <c r="AG2468"/>
      <c r="AS2468"/>
      <c r="AT2468"/>
      <c r="BP2468"/>
    </row>
    <row r="2469" spans="1:68" s="7" customFormat="1">
      <c r="A2469"/>
      <c r="B2469"/>
      <c r="C2469"/>
      <c r="D2469"/>
      <c r="E2469"/>
      <c r="F2469"/>
      <c r="G2469"/>
      <c r="H2469"/>
      <c r="I2469"/>
      <c r="J2469"/>
      <c r="K2469"/>
      <c r="L2469"/>
      <c r="M2469"/>
      <c r="N2469"/>
      <c r="O2469"/>
      <c r="P2469"/>
      <c r="Q2469"/>
      <c r="R2469"/>
      <c r="S2469"/>
      <c r="T2469"/>
      <c r="U2469"/>
      <c r="V2469"/>
      <c r="W2469"/>
      <c r="X2469"/>
      <c r="Y2469"/>
      <c r="Z2469"/>
      <c r="AA2469"/>
      <c r="AB2469"/>
      <c r="AC2469"/>
      <c r="AD2469"/>
      <c r="AE2469"/>
      <c r="AF2469"/>
      <c r="AG2469"/>
      <c r="AS2469"/>
      <c r="AT2469"/>
      <c r="BP2469"/>
    </row>
    <row r="2470" spans="1:68" s="7" customFormat="1">
      <c r="A2470"/>
      <c r="B2470"/>
      <c r="C2470"/>
      <c r="D2470"/>
      <c r="E2470"/>
      <c r="F2470"/>
      <c r="G2470"/>
      <c r="H2470"/>
      <c r="I2470"/>
      <c r="J2470"/>
      <c r="K2470"/>
      <c r="L2470"/>
      <c r="M2470"/>
      <c r="N2470"/>
      <c r="O2470"/>
      <c r="P2470"/>
      <c r="Q2470"/>
      <c r="R2470"/>
      <c r="S2470"/>
      <c r="T2470"/>
      <c r="U2470"/>
      <c r="V2470"/>
      <c r="W2470"/>
      <c r="X2470"/>
      <c r="Y2470"/>
      <c r="Z2470"/>
      <c r="AA2470"/>
      <c r="AB2470"/>
      <c r="AC2470"/>
      <c r="AD2470"/>
      <c r="AE2470"/>
      <c r="AF2470"/>
      <c r="AG2470"/>
      <c r="AS2470"/>
      <c r="AT2470"/>
      <c r="BP2470"/>
    </row>
    <row r="2471" spans="1:68" s="7" customFormat="1">
      <c r="A2471"/>
      <c r="B2471"/>
      <c r="C2471"/>
      <c r="D2471"/>
      <c r="E2471"/>
      <c r="F2471"/>
      <c r="G2471"/>
      <c r="H2471"/>
      <c r="I2471"/>
      <c r="J2471"/>
      <c r="K2471"/>
      <c r="L2471"/>
      <c r="M2471"/>
      <c r="N2471"/>
      <c r="O2471"/>
      <c r="P2471"/>
      <c r="Q2471"/>
      <c r="R2471"/>
      <c r="S2471"/>
      <c r="T2471"/>
      <c r="U2471"/>
      <c r="V2471"/>
      <c r="W2471"/>
      <c r="X2471"/>
      <c r="Y2471"/>
      <c r="Z2471"/>
      <c r="AA2471"/>
      <c r="AB2471"/>
      <c r="AC2471"/>
      <c r="AD2471"/>
      <c r="AE2471"/>
      <c r="AF2471"/>
      <c r="AG2471"/>
      <c r="AS2471"/>
      <c r="AT2471"/>
      <c r="BP2471"/>
    </row>
    <row r="2472" spans="1:68" s="7" customFormat="1">
      <c r="A2472"/>
      <c r="B2472"/>
      <c r="C2472"/>
      <c r="D2472"/>
      <c r="E2472"/>
      <c r="F2472"/>
      <c r="G2472"/>
      <c r="H2472"/>
      <c r="I2472"/>
      <c r="J2472"/>
      <c r="K2472"/>
      <c r="L2472"/>
      <c r="M2472"/>
      <c r="N2472"/>
      <c r="O2472"/>
      <c r="P2472"/>
      <c r="Q2472"/>
      <c r="R2472"/>
      <c r="S2472"/>
      <c r="T2472"/>
      <c r="U2472"/>
      <c r="V2472"/>
      <c r="W2472"/>
      <c r="X2472"/>
      <c r="Y2472"/>
      <c r="Z2472"/>
      <c r="AA2472"/>
      <c r="AB2472"/>
      <c r="AC2472"/>
      <c r="AD2472"/>
      <c r="AE2472"/>
      <c r="AF2472"/>
      <c r="AG2472"/>
      <c r="AS2472"/>
      <c r="AT2472"/>
      <c r="BP2472"/>
    </row>
    <row r="2473" spans="1:68" s="7" customFormat="1">
      <c r="A2473"/>
      <c r="B2473"/>
      <c r="C2473"/>
      <c r="D2473"/>
      <c r="E2473"/>
      <c r="F2473"/>
      <c r="G2473"/>
      <c r="H2473"/>
      <c r="I2473"/>
      <c r="J2473"/>
      <c r="K2473"/>
      <c r="L2473"/>
      <c r="M2473"/>
      <c r="N2473"/>
      <c r="O2473"/>
      <c r="P2473"/>
      <c r="Q2473"/>
      <c r="R2473"/>
      <c r="S2473"/>
      <c r="T2473"/>
      <c r="U2473"/>
      <c r="V2473"/>
      <c r="W2473"/>
      <c r="X2473"/>
      <c r="Y2473"/>
      <c r="Z2473"/>
      <c r="AA2473"/>
      <c r="AB2473"/>
      <c r="AC2473"/>
      <c r="AD2473"/>
      <c r="AE2473"/>
      <c r="AF2473"/>
      <c r="AG2473"/>
      <c r="AS2473"/>
      <c r="AT2473"/>
      <c r="BP2473"/>
    </row>
    <row r="2474" spans="1:68" s="7" customFormat="1">
      <c r="A2474"/>
      <c r="B2474"/>
      <c r="C2474"/>
      <c r="D2474"/>
      <c r="E2474"/>
      <c r="F2474"/>
      <c r="G2474"/>
      <c r="H2474"/>
      <c r="I2474"/>
      <c r="J2474"/>
      <c r="K2474"/>
      <c r="L2474"/>
      <c r="M2474"/>
      <c r="N2474"/>
      <c r="O2474"/>
      <c r="P2474"/>
      <c r="Q2474"/>
      <c r="R2474"/>
      <c r="S2474"/>
      <c r="T2474"/>
      <c r="U2474"/>
      <c r="V2474"/>
      <c r="W2474"/>
      <c r="X2474"/>
      <c r="Y2474"/>
      <c r="Z2474"/>
      <c r="AA2474"/>
      <c r="AB2474"/>
      <c r="AC2474"/>
      <c r="AD2474"/>
      <c r="AE2474"/>
      <c r="AF2474"/>
      <c r="AG2474"/>
      <c r="AS2474"/>
      <c r="AT2474"/>
      <c r="BP2474"/>
    </row>
    <row r="2475" spans="1:68" s="7" customFormat="1">
      <c r="A2475"/>
      <c r="B2475"/>
      <c r="C2475"/>
      <c r="D2475"/>
      <c r="E2475"/>
      <c r="F2475"/>
      <c r="G2475"/>
      <c r="H2475"/>
      <c r="I2475"/>
      <c r="J2475"/>
      <c r="K2475"/>
      <c r="L2475"/>
      <c r="M2475"/>
      <c r="N2475"/>
      <c r="O2475"/>
      <c r="P2475"/>
      <c r="Q2475"/>
      <c r="R2475"/>
      <c r="S2475"/>
      <c r="T2475"/>
      <c r="U2475"/>
      <c r="V2475"/>
      <c r="W2475"/>
      <c r="X2475"/>
      <c r="Y2475"/>
      <c r="Z2475"/>
      <c r="AA2475"/>
      <c r="AB2475"/>
      <c r="AC2475"/>
      <c r="AD2475"/>
      <c r="AE2475"/>
      <c r="AF2475"/>
      <c r="AG2475"/>
      <c r="AS2475"/>
      <c r="AT2475"/>
      <c r="BP2475"/>
    </row>
    <row r="2476" spans="1:68" s="7" customFormat="1">
      <c r="A2476"/>
      <c r="B2476"/>
      <c r="C2476"/>
      <c r="D2476"/>
      <c r="E2476"/>
      <c r="F2476"/>
      <c r="G2476"/>
      <c r="H2476"/>
      <c r="I2476"/>
      <c r="J2476"/>
      <c r="K2476"/>
      <c r="L2476"/>
      <c r="M2476"/>
      <c r="N2476"/>
      <c r="O2476"/>
      <c r="P2476"/>
      <c r="Q2476"/>
      <c r="R2476"/>
      <c r="S2476"/>
      <c r="T2476"/>
      <c r="U2476"/>
      <c r="V2476"/>
      <c r="W2476"/>
      <c r="X2476"/>
      <c r="Y2476"/>
      <c r="Z2476"/>
      <c r="AA2476"/>
      <c r="AB2476"/>
      <c r="AC2476"/>
      <c r="AD2476"/>
      <c r="AE2476"/>
      <c r="AF2476"/>
      <c r="AG2476"/>
      <c r="AS2476"/>
      <c r="AT2476"/>
      <c r="BP2476"/>
    </row>
    <row r="2477" spans="1:68" s="7" customFormat="1">
      <c r="A2477"/>
      <c r="B2477"/>
      <c r="C2477"/>
      <c r="D2477"/>
      <c r="E2477"/>
      <c r="F2477"/>
      <c r="G2477"/>
      <c r="H2477"/>
      <c r="I2477"/>
      <c r="J2477"/>
      <c r="K2477"/>
      <c r="L2477"/>
      <c r="M2477"/>
      <c r="N2477"/>
      <c r="O2477"/>
      <c r="P2477"/>
      <c r="Q2477"/>
      <c r="R2477"/>
      <c r="S2477"/>
      <c r="T2477"/>
      <c r="U2477"/>
      <c r="V2477"/>
      <c r="W2477"/>
      <c r="X2477"/>
      <c r="Y2477"/>
      <c r="Z2477"/>
      <c r="AA2477"/>
      <c r="AB2477"/>
      <c r="AC2477"/>
      <c r="AD2477"/>
      <c r="AE2477"/>
      <c r="AF2477"/>
      <c r="AG2477"/>
      <c r="AS2477"/>
      <c r="AT2477"/>
      <c r="BP2477"/>
    </row>
    <row r="2478" spans="1:68" s="7" customFormat="1">
      <c r="A2478"/>
      <c r="B2478"/>
      <c r="C2478"/>
      <c r="D2478"/>
      <c r="E2478"/>
      <c r="F2478"/>
      <c r="G2478"/>
      <c r="H2478"/>
      <c r="I2478"/>
      <c r="J2478"/>
      <c r="K2478"/>
      <c r="L2478"/>
      <c r="M2478"/>
      <c r="N2478"/>
      <c r="O2478"/>
      <c r="P2478"/>
      <c r="Q2478"/>
      <c r="R2478"/>
      <c r="S2478"/>
      <c r="T2478"/>
      <c r="U2478"/>
      <c r="V2478"/>
      <c r="W2478"/>
      <c r="X2478"/>
      <c r="Y2478"/>
      <c r="Z2478"/>
      <c r="AA2478"/>
      <c r="AB2478"/>
      <c r="AC2478"/>
      <c r="AD2478"/>
      <c r="AE2478"/>
      <c r="AF2478"/>
      <c r="AG2478"/>
      <c r="AS2478"/>
      <c r="AT2478"/>
      <c r="BP2478"/>
    </row>
    <row r="2479" spans="1:68" s="7" customFormat="1">
      <c r="A2479"/>
      <c r="B2479"/>
      <c r="C2479"/>
      <c r="D2479"/>
      <c r="E2479"/>
      <c r="F2479"/>
      <c r="G2479"/>
      <c r="H2479"/>
      <c r="I2479"/>
      <c r="J2479"/>
      <c r="K2479"/>
      <c r="L2479"/>
      <c r="M2479"/>
      <c r="N2479"/>
      <c r="O2479"/>
      <c r="P2479"/>
      <c r="Q2479"/>
      <c r="R2479"/>
      <c r="S2479"/>
      <c r="T2479"/>
      <c r="U2479"/>
      <c r="V2479"/>
      <c r="W2479"/>
      <c r="X2479"/>
      <c r="Y2479"/>
      <c r="Z2479"/>
      <c r="AA2479"/>
      <c r="AB2479"/>
      <c r="AC2479"/>
      <c r="AD2479"/>
      <c r="AE2479"/>
      <c r="AF2479"/>
      <c r="AG2479"/>
      <c r="AS2479"/>
      <c r="AT2479"/>
      <c r="BP2479"/>
    </row>
    <row r="2480" spans="1:68" s="7" customFormat="1">
      <c r="A2480"/>
      <c r="B2480"/>
      <c r="C2480"/>
      <c r="D2480"/>
      <c r="E2480"/>
      <c r="F2480"/>
      <c r="G2480"/>
      <c r="H2480"/>
      <c r="I2480"/>
      <c r="J2480"/>
      <c r="K2480"/>
      <c r="L2480"/>
      <c r="M2480"/>
      <c r="N2480"/>
      <c r="O2480"/>
      <c r="P2480"/>
      <c r="Q2480"/>
      <c r="R2480"/>
      <c r="S2480"/>
      <c r="T2480"/>
      <c r="U2480"/>
      <c r="V2480"/>
      <c r="W2480"/>
      <c r="X2480"/>
      <c r="Y2480"/>
      <c r="Z2480"/>
      <c r="AA2480"/>
      <c r="AB2480"/>
      <c r="AC2480"/>
      <c r="AD2480"/>
      <c r="AE2480"/>
      <c r="AF2480"/>
      <c r="AG2480"/>
      <c r="AS2480"/>
      <c r="AT2480"/>
      <c r="BP2480"/>
    </row>
    <row r="2481" spans="1:68" s="7" customFormat="1">
      <c r="A2481"/>
      <c r="B2481"/>
      <c r="C2481"/>
      <c r="D2481"/>
      <c r="E2481"/>
      <c r="F2481"/>
      <c r="G2481"/>
      <c r="H2481"/>
      <c r="I2481"/>
      <c r="J2481"/>
      <c r="K2481"/>
      <c r="L2481"/>
      <c r="M2481"/>
      <c r="N2481"/>
      <c r="O2481"/>
      <c r="P2481"/>
      <c r="Q2481"/>
      <c r="R2481"/>
      <c r="S2481"/>
      <c r="T2481"/>
      <c r="U2481"/>
      <c r="V2481"/>
      <c r="W2481"/>
      <c r="X2481"/>
      <c r="Y2481"/>
      <c r="Z2481"/>
      <c r="AA2481"/>
      <c r="AB2481"/>
      <c r="AC2481"/>
      <c r="AD2481"/>
      <c r="AE2481"/>
      <c r="AF2481"/>
      <c r="AG2481"/>
      <c r="AS2481"/>
      <c r="AT2481"/>
      <c r="BP2481"/>
    </row>
    <row r="2482" spans="1:68" s="7" customFormat="1">
      <c r="A2482"/>
      <c r="B2482"/>
      <c r="C2482"/>
      <c r="D2482"/>
      <c r="E2482"/>
      <c r="F2482"/>
      <c r="G2482"/>
      <c r="H2482"/>
      <c r="I2482"/>
      <c r="J2482"/>
      <c r="K2482"/>
      <c r="L2482"/>
      <c r="M2482"/>
      <c r="N2482"/>
      <c r="O2482"/>
      <c r="P2482"/>
      <c r="Q2482"/>
      <c r="R2482"/>
      <c r="S2482"/>
      <c r="T2482"/>
      <c r="U2482"/>
      <c r="V2482"/>
      <c r="W2482"/>
      <c r="X2482"/>
      <c r="Y2482"/>
      <c r="Z2482"/>
      <c r="AA2482"/>
      <c r="AB2482"/>
      <c r="AC2482"/>
      <c r="AD2482"/>
      <c r="AE2482"/>
      <c r="AF2482"/>
      <c r="AG2482"/>
      <c r="AS2482"/>
      <c r="AT2482"/>
      <c r="BP2482"/>
    </row>
    <row r="2483" spans="1:68" s="7" customFormat="1">
      <c r="A2483"/>
      <c r="B2483"/>
      <c r="C2483"/>
      <c r="D2483"/>
      <c r="E2483"/>
      <c r="F2483"/>
      <c r="G2483"/>
      <c r="H2483"/>
      <c r="I2483"/>
      <c r="J2483"/>
      <c r="K2483"/>
      <c r="L2483"/>
      <c r="M2483"/>
      <c r="N2483"/>
      <c r="O2483"/>
      <c r="P2483"/>
      <c r="Q2483"/>
      <c r="R2483"/>
      <c r="S2483"/>
      <c r="T2483"/>
      <c r="U2483"/>
      <c r="V2483"/>
      <c r="W2483"/>
      <c r="X2483"/>
      <c r="Y2483"/>
      <c r="Z2483"/>
      <c r="AA2483"/>
      <c r="AB2483"/>
      <c r="AC2483"/>
      <c r="AD2483"/>
      <c r="AE2483"/>
      <c r="AF2483"/>
      <c r="AG2483"/>
      <c r="AS2483"/>
      <c r="AT2483"/>
      <c r="BP2483"/>
    </row>
    <row r="2484" spans="1:68" s="7" customFormat="1">
      <c r="A2484"/>
      <c r="B2484"/>
      <c r="C2484"/>
      <c r="D2484"/>
      <c r="E2484"/>
      <c r="F2484"/>
      <c r="G2484"/>
      <c r="H2484"/>
      <c r="I2484"/>
      <c r="J2484"/>
      <c r="K2484"/>
      <c r="L2484"/>
      <c r="M2484"/>
      <c r="N2484"/>
      <c r="O2484"/>
      <c r="P2484"/>
      <c r="Q2484"/>
      <c r="R2484"/>
      <c r="S2484"/>
      <c r="T2484"/>
      <c r="U2484"/>
      <c r="V2484"/>
      <c r="W2484"/>
      <c r="X2484"/>
      <c r="Y2484"/>
      <c r="Z2484"/>
      <c r="AA2484"/>
      <c r="AB2484"/>
      <c r="AC2484"/>
      <c r="AD2484"/>
      <c r="AE2484"/>
      <c r="AF2484"/>
      <c r="AG2484"/>
      <c r="AS2484"/>
      <c r="AT2484"/>
      <c r="BP2484"/>
    </row>
    <row r="2485" spans="1:68" s="7" customFormat="1">
      <c r="A2485"/>
      <c r="B2485"/>
      <c r="C2485"/>
      <c r="D2485"/>
      <c r="E2485"/>
      <c r="F2485"/>
      <c r="G2485"/>
      <c r="H2485"/>
      <c r="I2485"/>
      <c r="J2485"/>
      <c r="K2485"/>
      <c r="L2485"/>
      <c r="M2485"/>
      <c r="N2485"/>
      <c r="O2485"/>
      <c r="P2485"/>
      <c r="Q2485"/>
      <c r="R2485"/>
      <c r="S2485"/>
      <c r="T2485"/>
      <c r="U2485"/>
      <c r="V2485"/>
      <c r="W2485"/>
      <c r="X2485"/>
      <c r="Y2485"/>
      <c r="Z2485"/>
      <c r="AA2485"/>
      <c r="AB2485"/>
      <c r="AC2485"/>
      <c r="AD2485"/>
      <c r="AE2485"/>
      <c r="AF2485"/>
      <c r="AG2485"/>
      <c r="AS2485"/>
      <c r="AT2485"/>
      <c r="BP2485"/>
    </row>
    <row r="2486" spans="1:68" s="7" customFormat="1">
      <c r="A2486"/>
      <c r="B2486"/>
      <c r="C2486"/>
      <c r="D2486"/>
      <c r="E2486"/>
      <c r="F2486"/>
      <c r="G2486"/>
      <c r="H2486"/>
      <c r="I2486"/>
      <c r="J2486"/>
      <c r="K2486"/>
      <c r="L2486"/>
      <c r="M2486"/>
      <c r="N2486"/>
      <c r="O2486"/>
      <c r="P2486"/>
      <c r="Q2486"/>
      <c r="R2486"/>
      <c r="S2486"/>
      <c r="T2486"/>
      <c r="U2486"/>
      <c r="V2486"/>
      <c r="W2486"/>
      <c r="X2486"/>
      <c r="Y2486"/>
      <c r="Z2486"/>
      <c r="AA2486"/>
      <c r="AB2486"/>
      <c r="AC2486"/>
      <c r="AD2486"/>
      <c r="AE2486"/>
      <c r="AF2486"/>
      <c r="AG2486"/>
      <c r="AS2486"/>
      <c r="AT2486"/>
      <c r="BP2486"/>
    </row>
    <row r="2487" spans="1:68" s="7" customFormat="1">
      <c r="A2487"/>
      <c r="B2487"/>
      <c r="C2487"/>
      <c r="D2487"/>
      <c r="E2487"/>
      <c r="F2487"/>
      <c r="G2487"/>
      <c r="H2487"/>
      <c r="I2487"/>
      <c r="J2487"/>
      <c r="K2487"/>
      <c r="L2487"/>
      <c r="M2487"/>
      <c r="N2487"/>
      <c r="O2487"/>
      <c r="P2487"/>
      <c r="Q2487"/>
      <c r="R2487"/>
      <c r="S2487"/>
      <c r="T2487"/>
      <c r="U2487"/>
      <c r="V2487"/>
      <c r="W2487"/>
      <c r="X2487"/>
      <c r="Y2487"/>
      <c r="Z2487"/>
      <c r="AA2487"/>
      <c r="AB2487"/>
      <c r="AC2487"/>
      <c r="AD2487"/>
      <c r="AE2487"/>
      <c r="AF2487"/>
      <c r="AG2487"/>
      <c r="AS2487"/>
      <c r="AT2487"/>
      <c r="BP2487"/>
    </row>
    <row r="2488" spans="1:68" s="7" customFormat="1">
      <c r="A2488"/>
      <c r="B2488"/>
      <c r="C2488"/>
      <c r="D2488"/>
      <c r="E2488"/>
      <c r="F2488"/>
      <c r="G2488"/>
      <c r="H2488"/>
      <c r="I2488"/>
      <c r="J2488"/>
      <c r="K2488"/>
      <c r="L2488"/>
      <c r="M2488"/>
      <c r="N2488"/>
      <c r="O2488"/>
      <c r="P2488"/>
      <c r="Q2488"/>
      <c r="R2488"/>
      <c r="S2488"/>
      <c r="T2488"/>
      <c r="U2488"/>
      <c r="V2488"/>
      <c r="W2488"/>
      <c r="X2488"/>
      <c r="Y2488"/>
      <c r="Z2488"/>
      <c r="AA2488"/>
      <c r="AB2488"/>
      <c r="AC2488"/>
      <c r="AD2488"/>
      <c r="AE2488"/>
      <c r="AF2488"/>
      <c r="AG2488"/>
      <c r="AS2488"/>
      <c r="AT2488"/>
      <c r="BP2488"/>
    </row>
    <row r="2489" spans="1:68" s="7" customFormat="1">
      <c r="A2489"/>
      <c r="B2489"/>
      <c r="C2489"/>
      <c r="D2489"/>
      <c r="E2489"/>
      <c r="F2489"/>
      <c r="G2489"/>
      <c r="H2489"/>
      <c r="I2489"/>
      <c r="J2489"/>
      <c r="K2489"/>
      <c r="L2489"/>
      <c r="M2489"/>
      <c r="N2489"/>
      <c r="O2489"/>
      <c r="P2489"/>
      <c r="Q2489"/>
      <c r="R2489"/>
      <c r="S2489"/>
      <c r="T2489"/>
      <c r="U2489"/>
      <c r="V2489"/>
      <c r="W2489"/>
      <c r="X2489"/>
      <c r="Y2489"/>
      <c r="Z2489"/>
      <c r="AA2489"/>
      <c r="AB2489"/>
      <c r="AC2489"/>
      <c r="AD2489"/>
      <c r="AE2489"/>
      <c r="AF2489"/>
      <c r="AG2489"/>
      <c r="AS2489"/>
      <c r="AT2489"/>
      <c r="BP2489"/>
    </row>
    <row r="2490" spans="1:68" s="7" customFormat="1">
      <c r="A2490"/>
      <c r="B2490"/>
      <c r="C2490"/>
      <c r="D2490"/>
      <c r="E2490"/>
      <c r="F2490"/>
      <c r="G2490"/>
      <c r="H2490"/>
      <c r="I2490"/>
      <c r="J2490"/>
      <c r="K2490"/>
      <c r="L2490"/>
      <c r="M2490"/>
      <c r="N2490"/>
      <c r="O2490"/>
      <c r="P2490"/>
      <c r="Q2490"/>
      <c r="R2490"/>
      <c r="S2490"/>
      <c r="T2490"/>
      <c r="U2490"/>
      <c r="V2490"/>
      <c r="W2490"/>
      <c r="X2490"/>
      <c r="Y2490"/>
      <c r="Z2490"/>
      <c r="AA2490"/>
      <c r="AB2490"/>
      <c r="AC2490"/>
      <c r="AD2490"/>
      <c r="AE2490"/>
      <c r="AF2490"/>
      <c r="AG2490"/>
      <c r="AS2490"/>
      <c r="AT2490"/>
      <c r="BP2490"/>
    </row>
    <row r="2491" spans="1:68" s="7" customFormat="1">
      <c r="A2491"/>
      <c r="B2491"/>
      <c r="C2491"/>
      <c r="D2491"/>
      <c r="E2491"/>
      <c r="F2491"/>
      <c r="G2491"/>
      <c r="H2491"/>
      <c r="I2491"/>
      <c r="J2491"/>
      <c r="K2491"/>
      <c r="L2491"/>
      <c r="M2491"/>
      <c r="N2491"/>
      <c r="O2491"/>
      <c r="P2491"/>
      <c r="Q2491"/>
      <c r="R2491"/>
      <c r="S2491"/>
      <c r="T2491"/>
      <c r="U2491"/>
      <c r="V2491"/>
      <c r="W2491"/>
      <c r="X2491"/>
      <c r="Y2491"/>
      <c r="Z2491"/>
      <c r="AA2491"/>
      <c r="AB2491"/>
      <c r="AC2491"/>
      <c r="AD2491"/>
      <c r="AE2491"/>
      <c r="AF2491"/>
      <c r="AG2491"/>
      <c r="AS2491"/>
      <c r="AT2491"/>
      <c r="BP2491"/>
    </row>
    <row r="2492" spans="1:68" s="7" customFormat="1">
      <c r="A2492"/>
      <c r="B2492"/>
      <c r="C2492"/>
      <c r="D2492"/>
      <c r="E2492"/>
      <c r="F2492"/>
      <c r="G2492"/>
      <c r="H2492"/>
      <c r="I2492"/>
      <c r="J2492"/>
      <c r="K2492"/>
      <c r="L2492"/>
      <c r="M2492"/>
      <c r="N2492"/>
      <c r="O2492"/>
      <c r="P2492"/>
      <c r="Q2492"/>
      <c r="R2492"/>
      <c r="S2492"/>
      <c r="T2492"/>
      <c r="U2492"/>
      <c r="V2492"/>
      <c r="W2492"/>
      <c r="X2492"/>
      <c r="Y2492"/>
      <c r="Z2492"/>
      <c r="AA2492"/>
      <c r="AB2492"/>
      <c r="AC2492"/>
      <c r="AD2492"/>
      <c r="AE2492"/>
      <c r="AF2492"/>
      <c r="AG2492"/>
      <c r="AS2492"/>
      <c r="AT2492"/>
      <c r="BP2492"/>
    </row>
    <row r="2493" spans="1:68" s="7" customFormat="1">
      <c r="A2493"/>
      <c r="B2493"/>
      <c r="C2493"/>
      <c r="D2493"/>
      <c r="E2493"/>
      <c r="F2493"/>
      <c r="G2493"/>
      <c r="H2493"/>
      <c r="I2493"/>
      <c r="J2493"/>
      <c r="K2493"/>
      <c r="L2493"/>
      <c r="M2493"/>
      <c r="N2493"/>
      <c r="O2493"/>
      <c r="P2493"/>
      <c r="Q2493"/>
      <c r="R2493"/>
      <c r="S2493"/>
      <c r="T2493"/>
      <c r="U2493"/>
      <c r="V2493"/>
      <c r="W2493"/>
      <c r="X2493"/>
      <c r="Y2493"/>
      <c r="Z2493"/>
      <c r="AA2493"/>
      <c r="AB2493"/>
      <c r="AC2493"/>
      <c r="AD2493"/>
      <c r="AE2493"/>
      <c r="AF2493"/>
      <c r="AG2493"/>
      <c r="AS2493"/>
      <c r="AT2493"/>
      <c r="BP2493"/>
    </row>
    <row r="2494" spans="1:68" s="7" customFormat="1">
      <c r="A2494"/>
      <c r="B2494"/>
      <c r="C2494"/>
      <c r="D2494"/>
      <c r="E2494"/>
      <c r="F2494"/>
      <c r="G2494"/>
      <c r="H2494"/>
      <c r="I2494"/>
      <c r="J2494"/>
      <c r="K2494"/>
      <c r="L2494"/>
      <c r="M2494"/>
      <c r="N2494"/>
      <c r="O2494"/>
      <c r="P2494"/>
      <c r="Q2494"/>
      <c r="R2494"/>
      <c r="S2494"/>
      <c r="T2494"/>
      <c r="U2494"/>
      <c r="V2494"/>
      <c r="W2494"/>
      <c r="X2494"/>
      <c r="Y2494"/>
      <c r="Z2494"/>
      <c r="AA2494"/>
      <c r="AB2494"/>
      <c r="AC2494"/>
      <c r="AD2494"/>
      <c r="AE2494"/>
      <c r="AF2494"/>
      <c r="AG2494"/>
      <c r="AS2494"/>
      <c r="AT2494"/>
      <c r="BP2494"/>
    </row>
    <row r="2495" spans="1:68" s="7" customFormat="1">
      <c r="A2495"/>
      <c r="B2495"/>
      <c r="C2495"/>
      <c r="D2495"/>
      <c r="E2495"/>
      <c r="F2495"/>
      <c r="G2495"/>
      <c r="H2495"/>
      <c r="I2495"/>
      <c r="J2495"/>
      <c r="K2495"/>
      <c r="L2495"/>
      <c r="M2495"/>
      <c r="N2495"/>
      <c r="O2495"/>
      <c r="P2495"/>
      <c r="Q2495"/>
      <c r="R2495"/>
      <c r="S2495"/>
      <c r="T2495"/>
      <c r="U2495"/>
      <c r="V2495"/>
      <c r="W2495"/>
      <c r="X2495"/>
      <c r="Y2495"/>
      <c r="Z2495"/>
      <c r="AA2495"/>
      <c r="AB2495"/>
      <c r="AC2495"/>
      <c r="AD2495"/>
      <c r="AE2495"/>
      <c r="AF2495"/>
      <c r="AG2495"/>
      <c r="AS2495"/>
      <c r="AT2495"/>
      <c r="BP2495"/>
    </row>
    <row r="2496" spans="1:68" s="7" customFormat="1">
      <c r="A2496"/>
      <c r="B2496"/>
      <c r="C2496"/>
      <c r="D2496"/>
      <c r="E2496"/>
      <c r="F2496"/>
      <c r="G2496"/>
      <c r="H2496"/>
      <c r="I2496"/>
      <c r="J2496"/>
      <c r="K2496"/>
      <c r="L2496"/>
      <c r="M2496"/>
      <c r="N2496"/>
      <c r="O2496"/>
      <c r="P2496"/>
      <c r="Q2496"/>
      <c r="R2496"/>
      <c r="S2496"/>
      <c r="T2496"/>
      <c r="U2496"/>
      <c r="V2496"/>
      <c r="W2496"/>
      <c r="X2496"/>
      <c r="Y2496"/>
      <c r="Z2496"/>
      <c r="AA2496"/>
      <c r="AB2496"/>
      <c r="AC2496"/>
      <c r="AD2496"/>
      <c r="AE2496"/>
      <c r="AF2496"/>
      <c r="AG2496"/>
      <c r="AS2496"/>
      <c r="AT2496"/>
      <c r="BP2496"/>
    </row>
    <row r="2497" spans="1:68" s="7" customFormat="1">
      <c r="A2497"/>
      <c r="B2497"/>
      <c r="C2497"/>
      <c r="D2497"/>
      <c r="E2497"/>
      <c r="F2497"/>
      <c r="G2497"/>
      <c r="H2497"/>
      <c r="I2497"/>
      <c r="J2497"/>
      <c r="K2497"/>
      <c r="L2497"/>
      <c r="M2497"/>
      <c r="N2497"/>
      <c r="O2497"/>
      <c r="P2497"/>
      <c r="Q2497"/>
      <c r="R2497"/>
      <c r="S2497"/>
      <c r="T2497"/>
      <c r="U2497"/>
      <c r="V2497"/>
      <c r="W2497"/>
      <c r="X2497"/>
      <c r="Y2497"/>
      <c r="Z2497"/>
      <c r="AA2497"/>
      <c r="AB2497"/>
      <c r="AC2497"/>
      <c r="AD2497"/>
      <c r="AE2497"/>
      <c r="AF2497"/>
      <c r="AG2497"/>
      <c r="AS2497"/>
      <c r="AT2497"/>
      <c r="BP2497"/>
    </row>
    <row r="2498" spans="1:68" s="7" customFormat="1">
      <c r="A2498"/>
      <c r="B2498"/>
      <c r="C2498"/>
      <c r="D2498"/>
      <c r="E2498"/>
      <c r="F2498"/>
      <c r="G2498"/>
      <c r="H2498"/>
      <c r="I2498"/>
      <c r="J2498"/>
      <c r="K2498"/>
      <c r="L2498"/>
      <c r="M2498"/>
      <c r="N2498"/>
      <c r="O2498"/>
      <c r="P2498"/>
      <c r="Q2498"/>
      <c r="R2498"/>
      <c r="S2498"/>
      <c r="T2498"/>
      <c r="U2498"/>
      <c r="V2498"/>
      <c r="W2498"/>
      <c r="X2498"/>
      <c r="Y2498"/>
      <c r="Z2498"/>
      <c r="AA2498"/>
      <c r="AB2498"/>
      <c r="AC2498"/>
      <c r="AD2498"/>
      <c r="AE2498"/>
      <c r="AF2498"/>
      <c r="AG2498"/>
      <c r="AS2498"/>
      <c r="AT2498"/>
      <c r="BP2498"/>
    </row>
    <row r="2499" spans="1:68" s="7" customFormat="1">
      <c r="A2499"/>
      <c r="B2499"/>
      <c r="C2499"/>
      <c r="D2499"/>
      <c r="E2499"/>
      <c r="F2499"/>
      <c r="G2499"/>
      <c r="H2499"/>
      <c r="I2499"/>
      <c r="J2499"/>
      <c r="K2499"/>
      <c r="L2499"/>
      <c r="M2499"/>
      <c r="N2499"/>
      <c r="O2499"/>
      <c r="P2499"/>
      <c r="Q2499"/>
      <c r="R2499"/>
      <c r="S2499"/>
      <c r="T2499"/>
      <c r="U2499"/>
      <c r="V2499"/>
      <c r="W2499"/>
      <c r="X2499"/>
      <c r="Y2499"/>
      <c r="Z2499"/>
      <c r="AA2499"/>
      <c r="AB2499"/>
      <c r="AC2499"/>
      <c r="AD2499"/>
      <c r="AE2499"/>
      <c r="AF2499"/>
      <c r="AG2499"/>
      <c r="AS2499"/>
      <c r="AT2499"/>
      <c r="BP2499"/>
    </row>
    <row r="2500" spans="1:68" s="7" customFormat="1">
      <c r="A2500"/>
      <c r="B2500"/>
      <c r="C2500"/>
      <c r="D2500"/>
      <c r="E2500"/>
      <c r="F2500"/>
      <c r="G2500"/>
      <c r="H2500"/>
      <c r="I2500"/>
      <c r="J2500"/>
      <c r="K2500"/>
      <c r="L2500"/>
      <c r="M2500"/>
      <c r="N2500"/>
      <c r="O2500"/>
      <c r="P2500"/>
      <c r="Q2500"/>
      <c r="R2500"/>
      <c r="S2500"/>
      <c r="T2500"/>
      <c r="U2500"/>
      <c r="V2500"/>
      <c r="W2500"/>
      <c r="X2500"/>
      <c r="Y2500"/>
      <c r="Z2500"/>
      <c r="AA2500"/>
      <c r="AB2500"/>
      <c r="AC2500"/>
      <c r="AD2500"/>
      <c r="AE2500"/>
      <c r="AF2500"/>
      <c r="AG2500"/>
      <c r="AS2500"/>
      <c r="AT2500"/>
      <c r="BP2500"/>
    </row>
    <row r="2501" spans="1:68" s="7" customFormat="1">
      <c r="A2501"/>
      <c r="B2501"/>
      <c r="C2501"/>
      <c r="D2501"/>
      <c r="E2501"/>
      <c r="F2501"/>
      <c r="G2501"/>
      <c r="H2501"/>
      <c r="I2501"/>
      <c r="J2501"/>
      <c r="K2501"/>
      <c r="L2501"/>
      <c r="M2501"/>
      <c r="N2501"/>
      <c r="O2501"/>
      <c r="P2501"/>
      <c r="Q2501"/>
      <c r="R2501"/>
      <c r="S2501"/>
      <c r="T2501"/>
      <c r="U2501"/>
      <c r="V2501"/>
      <c r="W2501"/>
      <c r="X2501"/>
      <c r="Y2501"/>
      <c r="Z2501"/>
      <c r="AA2501"/>
      <c r="AB2501"/>
      <c r="AC2501"/>
      <c r="AD2501"/>
      <c r="AE2501"/>
      <c r="AF2501"/>
      <c r="AG2501"/>
      <c r="AS2501"/>
      <c r="AT2501"/>
      <c r="BP2501"/>
    </row>
    <row r="2502" spans="1:68" s="7" customFormat="1">
      <c r="A2502"/>
      <c r="B2502"/>
      <c r="C2502"/>
      <c r="D2502"/>
      <c r="E2502"/>
      <c r="F2502"/>
      <c r="G2502"/>
      <c r="H2502"/>
      <c r="I2502"/>
      <c r="J2502"/>
      <c r="K2502"/>
      <c r="L2502"/>
      <c r="M2502"/>
      <c r="N2502"/>
      <c r="O2502"/>
      <c r="P2502"/>
      <c r="Q2502"/>
      <c r="R2502"/>
      <c r="S2502"/>
      <c r="T2502"/>
      <c r="U2502"/>
      <c r="V2502"/>
      <c r="W2502"/>
      <c r="X2502"/>
      <c r="Y2502"/>
      <c r="Z2502"/>
      <c r="AA2502"/>
      <c r="AB2502"/>
      <c r="AC2502"/>
      <c r="AD2502"/>
      <c r="AE2502"/>
      <c r="AF2502"/>
      <c r="AG2502"/>
      <c r="AS2502"/>
      <c r="AT2502"/>
      <c r="BP2502"/>
    </row>
    <row r="2503" spans="1:68" s="7" customFormat="1">
      <c r="A2503"/>
      <c r="B2503"/>
      <c r="C2503"/>
      <c r="D2503"/>
      <c r="E2503"/>
      <c r="F2503"/>
      <c r="G2503"/>
      <c r="H2503"/>
      <c r="I2503"/>
      <c r="J2503"/>
      <c r="K2503"/>
      <c r="L2503"/>
      <c r="M2503"/>
      <c r="N2503"/>
      <c r="O2503"/>
      <c r="P2503"/>
      <c r="Q2503"/>
      <c r="R2503"/>
      <c r="S2503"/>
      <c r="T2503"/>
      <c r="U2503"/>
      <c r="V2503"/>
      <c r="W2503"/>
      <c r="X2503"/>
      <c r="Y2503"/>
      <c r="Z2503"/>
      <c r="AA2503"/>
      <c r="AB2503"/>
      <c r="AC2503"/>
      <c r="AD2503"/>
      <c r="AE2503"/>
      <c r="AF2503"/>
      <c r="AG2503"/>
      <c r="AS2503"/>
      <c r="AT2503"/>
      <c r="BP2503"/>
    </row>
    <row r="2504" spans="1:68" s="7" customFormat="1">
      <c r="A2504"/>
      <c r="B2504"/>
      <c r="C2504"/>
      <c r="D2504"/>
      <c r="E2504"/>
      <c r="F2504"/>
      <c r="G2504"/>
      <c r="H2504"/>
      <c r="I2504"/>
      <c r="J2504"/>
      <c r="K2504"/>
      <c r="L2504"/>
      <c r="M2504"/>
      <c r="N2504"/>
      <c r="O2504"/>
      <c r="P2504"/>
      <c r="Q2504"/>
      <c r="R2504"/>
      <c r="S2504"/>
      <c r="T2504"/>
      <c r="U2504"/>
      <c r="V2504"/>
      <c r="W2504"/>
      <c r="X2504"/>
      <c r="Y2504"/>
      <c r="Z2504"/>
      <c r="AA2504"/>
      <c r="AB2504"/>
      <c r="AC2504"/>
      <c r="AD2504"/>
      <c r="AE2504"/>
      <c r="AF2504"/>
      <c r="AG2504"/>
      <c r="AS2504"/>
      <c r="AT2504"/>
      <c r="BP2504"/>
    </row>
    <row r="2505" spans="1:68" s="7" customFormat="1">
      <c r="A2505"/>
      <c r="B2505"/>
      <c r="C2505"/>
      <c r="D2505"/>
      <c r="E2505"/>
      <c r="F2505"/>
      <c r="G2505"/>
      <c r="H2505"/>
      <c r="I2505"/>
      <c r="J2505"/>
      <c r="K2505"/>
      <c r="L2505"/>
      <c r="M2505"/>
      <c r="N2505"/>
      <c r="O2505"/>
      <c r="P2505"/>
      <c r="Q2505"/>
      <c r="R2505"/>
      <c r="S2505"/>
      <c r="T2505"/>
      <c r="U2505"/>
      <c r="V2505"/>
      <c r="W2505"/>
      <c r="X2505"/>
      <c r="Y2505"/>
      <c r="Z2505"/>
      <c r="AA2505"/>
      <c r="AB2505"/>
      <c r="AC2505"/>
      <c r="AD2505"/>
      <c r="AE2505"/>
      <c r="AF2505"/>
      <c r="AG2505"/>
      <c r="AS2505"/>
      <c r="AT2505"/>
      <c r="BP2505"/>
    </row>
    <row r="2506" spans="1:68" s="7" customFormat="1">
      <c r="A2506"/>
      <c r="B2506"/>
      <c r="C2506"/>
      <c r="D2506"/>
      <c r="E2506"/>
      <c r="F2506"/>
      <c r="G2506"/>
      <c r="H2506"/>
      <c r="I2506"/>
      <c r="J2506"/>
      <c r="K2506"/>
      <c r="L2506"/>
      <c r="M2506"/>
      <c r="N2506"/>
      <c r="O2506"/>
      <c r="P2506"/>
      <c r="Q2506"/>
      <c r="R2506"/>
      <c r="S2506"/>
      <c r="T2506"/>
      <c r="U2506"/>
      <c r="V2506"/>
      <c r="W2506"/>
      <c r="X2506"/>
      <c r="Y2506"/>
      <c r="Z2506"/>
      <c r="AA2506"/>
      <c r="AB2506"/>
      <c r="AC2506"/>
      <c r="AD2506"/>
      <c r="AE2506"/>
      <c r="AF2506"/>
      <c r="AG2506"/>
      <c r="AS2506"/>
      <c r="AT2506"/>
      <c r="BP2506"/>
    </row>
    <row r="2507" spans="1:68" s="7" customFormat="1">
      <c r="A2507"/>
      <c r="B2507"/>
      <c r="C2507"/>
      <c r="D2507"/>
      <c r="E2507"/>
      <c r="F2507"/>
      <c r="G2507"/>
      <c r="H2507"/>
      <c r="I2507"/>
      <c r="J2507"/>
      <c r="K2507"/>
      <c r="L2507"/>
      <c r="M2507"/>
      <c r="N2507"/>
      <c r="O2507"/>
      <c r="P2507"/>
      <c r="Q2507"/>
      <c r="R2507"/>
      <c r="S2507"/>
      <c r="T2507"/>
      <c r="U2507"/>
      <c r="V2507"/>
      <c r="W2507"/>
      <c r="X2507"/>
      <c r="Y2507"/>
      <c r="Z2507"/>
      <c r="AA2507"/>
      <c r="AB2507"/>
      <c r="AC2507"/>
      <c r="AD2507"/>
      <c r="AE2507"/>
      <c r="AF2507"/>
      <c r="AG2507"/>
      <c r="AS2507"/>
      <c r="AT2507"/>
      <c r="BP2507"/>
    </row>
    <row r="2508" spans="1:68" s="7" customFormat="1">
      <c r="A2508"/>
      <c r="B2508"/>
      <c r="C2508"/>
      <c r="D2508"/>
      <c r="E2508"/>
      <c r="F2508"/>
      <c r="G2508"/>
      <c r="H2508"/>
      <c r="I2508"/>
      <c r="J2508"/>
      <c r="K2508"/>
      <c r="L2508"/>
      <c r="M2508"/>
      <c r="N2508"/>
      <c r="O2508"/>
      <c r="P2508"/>
      <c r="Q2508"/>
      <c r="R2508"/>
      <c r="S2508"/>
      <c r="T2508"/>
      <c r="U2508"/>
      <c r="V2508"/>
      <c r="W2508"/>
      <c r="X2508"/>
      <c r="Y2508"/>
      <c r="Z2508"/>
      <c r="AA2508"/>
      <c r="AB2508"/>
      <c r="AC2508"/>
      <c r="AD2508"/>
      <c r="AE2508"/>
      <c r="AF2508"/>
      <c r="AG2508"/>
      <c r="AS2508"/>
      <c r="AT2508"/>
      <c r="BP2508"/>
    </row>
    <row r="2509" spans="1:68" s="7" customFormat="1">
      <c r="A2509"/>
      <c r="B2509"/>
      <c r="C2509"/>
      <c r="D2509"/>
      <c r="E2509"/>
      <c r="F2509"/>
      <c r="G2509"/>
      <c r="H2509"/>
      <c r="I2509"/>
      <c r="J2509"/>
      <c r="K2509"/>
      <c r="L2509"/>
      <c r="M2509"/>
      <c r="N2509"/>
      <c r="O2509"/>
      <c r="P2509"/>
      <c r="Q2509"/>
      <c r="R2509"/>
      <c r="S2509"/>
      <c r="T2509"/>
      <c r="U2509"/>
      <c r="V2509"/>
      <c r="W2509"/>
      <c r="X2509"/>
      <c r="Y2509"/>
      <c r="Z2509"/>
      <c r="AA2509"/>
      <c r="AB2509"/>
      <c r="AC2509"/>
      <c r="AD2509"/>
      <c r="AE2509"/>
      <c r="AF2509"/>
      <c r="AG2509"/>
      <c r="AS2509"/>
      <c r="AT2509"/>
      <c r="BP2509"/>
    </row>
    <row r="2510" spans="1:68" s="7" customFormat="1">
      <c r="A2510"/>
      <c r="B2510"/>
      <c r="C2510"/>
      <c r="D2510"/>
      <c r="E2510"/>
      <c r="F2510"/>
      <c r="G2510"/>
      <c r="H2510"/>
      <c r="I2510"/>
      <c r="J2510"/>
      <c r="K2510"/>
      <c r="L2510"/>
      <c r="M2510"/>
      <c r="N2510"/>
      <c r="O2510"/>
      <c r="P2510"/>
      <c r="Q2510"/>
      <c r="R2510"/>
      <c r="S2510"/>
      <c r="T2510"/>
      <c r="U2510"/>
      <c r="V2510"/>
      <c r="W2510"/>
      <c r="X2510"/>
      <c r="Y2510"/>
      <c r="Z2510"/>
      <c r="AA2510"/>
      <c r="AB2510"/>
      <c r="AC2510"/>
      <c r="AD2510"/>
      <c r="AE2510"/>
      <c r="AF2510"/>
      <c r="AG2510"/>
      <c r="AS2510"/>
      <c r="AT2510"/>
      <c r="BP2510"/>
    </row>
    <row r="2511" spans="1:68" s="7" customFormat="1">
      <c r="A2511"/>
      <c r="B2511"/>
      <c r="C2511"/>
      <c r="D2511"/>
      <c r="E2511"/>
      <c r="F2511"/>
      <c r="G2511"/>
      <c r="H2511"/>
      <c r="I2511"/>
      <c r="J2511"/>
      <c r="K2511"/>
      <c r="L2511"/>
      <c r="M2511"/>
      <c r="N2511"/>
      <c r="O2511"/>
      <c r="P2511"/>
      <c r="Q2511"/>
      <c r="R2511"/>
      <c r="S2511"/>
      <c r="T2511"/>
      <c r="U2511"/>
      <c r="V2511"/>
      <c r="W2511"/>
      <c r="X2511"/>
      <c r="Y2511"/>
      <c r="Z2511"/>
      <c r="AA2511"/>
      <c r="AB2511"/>
      <c r="AC2511"/>
      <c r="AD2511"/>
      <c r="AE2511"/>
      <c r="AF2511"/>
      <c r="AG2511"/>
      <c r="AS2511"/>
      <c r="AT2511"/>
      <c r="BP2511"/>
    </row>
    <row r="2512" spans="1:68" s="7" customFormat="1">
      <c r="A2512"/>
      <c r="B2512"/>
      <c r="C2512"/>
      <c r="D2512"/>
      <c r="E2512"/>
      <c r="F2512"/>
      <c r="G2512"/>
      <c r="H2512"/>
      <c r="I2512"/>
      <c r="J2512"/>
      <c r="K2512"/>
      <c r="L2512"/>
      <c r="M2512"/>
      <c r="N2512"/>
      <c r="O2512"/>
      <c r="P2512"/>
      <c r="Q2512"/>
      <c r="R2512"/>
      <c r="S2512"/>
      <c r="T2512"/>
      <c r="U2512"/>
      <c r="V2512"/>
      <c r="W2512"/>
      <c r="X2512"/>
      <c r="Y2512"/>
      <c r="Z2512"/>
      <c r="AA2512"/>
      <c r="AB2512"/>
      <c r="AC2512"/>
      <c r="AD2512"/>
      <c r="AE2512"/>
      <c r="AF2512"/>
      <c r="AG2512"/>
      <c r="AS2512"/>
      <c r="AT2512"/>
      <c r="BP2512"/>
    </row>
    <row r="2513" spans="1:68" s="7" customFormat="1">
      <c r="A2513"/>
      <c r="B2513"/>
      <c r="C2513"/>
      <c r="D2513"/>
      <c r="E2513"/>
      <c r="F2513"/>
      <c r="G2513"/>
      <c r="H2513"/>
      <c r="I2513"/>
      <c r="J2513"/>
      <c r="K2513"/>
      <c r="L2513"/>
      <c r="M2513"/>
      <c r="N2513"/>
      <c r="O2513"/>
      <c r="P2513"/>
      <c r="Q2513"/>
      <c r="R2513"/>
      <c r="S2513"/>
      <c r="T2513"/>
      <c r="U2513"/>
      <c r="V2513"/>
      <c r="W2513"/>
      <c r="X2513"/>
      <c r="Y2513"/>
      <c r="Z2513"/>
      <c r="AA2513"/>
      <c r="AB2513"/>
      <c r="AC2513"/>
      <c r="AD2513"/>
      <c r="AE2513"/>
      <c r="AF2513"/>
      <c r="AG2513"/>
      <c r="AS2513"/>
      <c r="AT2513"/>
      <c r="BP2513"/>
    </row>
    <row r="2514" spans="1:68" s="7" customFormat="1">
      <c r="A2514"/>
      <c r="B2514"/>
      <c r="C2514"/>
      <c r="D2514"/>
      <c r="E2514"/>
      <c r="F2514"/>
      <c r="G2514"/>
      <c r="H2514"/>
      <c r="I2514"/>
      <c r="J2514"/>
      <c r="K2514"/>
      <c r="L2514"/>
      <c r="M2514"/>
      <c r="N2514"/>
      <c r="O2514"/>
      <c r="P2514"/>
      <c r="Q2514"/>
      <c r="R2514"/>
      <c r="S2514"/>
      <c r="T2514"/>
      <c r="U2514"/>
      <c r="V2514"/>
      <c r="W2514"/>
      <c r="X2514"/>
      <c r="Y2514"/>
      <c r="Z2514"/>
      <c r="AA2514"/>
      <c r="AB2514"/>
      <c r="AC2514"/>
      <c r="AD2514"/>
      <c r="AE2514"/>
      <c r="AF2514"/>
      <c r="AG2514"/>
      <c r="AS2514"/>
      <c r="AT2514"/>
      <c r="BP2514"/>
    </row>
    <row r="2515" spans="1:68" s="7" customFormat="1">
      <c r="A2515"/>
      <c r="B2515"/>
      <c r="C2515"/>
      <c r="D2515"/>
      <c r="E2515"/>
      <c r="F2515"/>
      <c r="G2515"/>
      <c r="H2515"/>
      <c r="I2515"/>
      <c r="J2515"/>
      <c r="K2515"/>
      <c r="L2515"/>
      <c r="M2515"/>
      <c r="N2515"/>
      <c r="O2515"/>
      <c r="P2515"/>
      <c r="Q2515"/>
      <c r="R2515"/>
      <c r="S2515"/>
      <c r="T2515"/>
      <c r="U2515"/>
      <c r="V2515"/>
      <c r="W2515"/>
      <c r="X2515"/>
      <c r="Y2515"/>
      <c r="Z2515"/>
      <c r="AA2515"/>
      <c r="AB2515"/>
      <c r="AC2515"/>
      <c r="AD2515"/>
      <c r="AE2515"/>
      <c r="AF2515"/>
      <c r="AG2515"/>
      <c r="AS2515"/>
      <c r="AT2515"/>
      <c r="BP2515"/>
    </row>
    <row r="2516" spans="1:68" s="7" customFormat="1">
      <c r="A2516"/>
      <c r="B2516"/>
      <c r="C2516"/>
      <c r="D2516"/>
      <c r="E2516"/>
      <c r="F2516"/>
      <c r="G2516"/>
      <c r="H2516"/>
      <c r="I2516"/>
      <c r="J2516"/>
      <c r="K2516"/>
      <c r="L2516"/>
      <c r="M2516"/>
      <c r="N2516"/>
      <c r="O2516"/>
      <c r="P2516"/>
      <c r="Q2516"/>
      <c r="R2516"/>
      <c r="S2516"/>
      <c r="T2516"/>
      <c r="U2516"/>
      <c r="V2516"/>
      <c r="W2516"/>
      <c r="X2516"/>
      <c r="Y2516"/>
      <c r="Z2516"/>
      <c r="AA2516"/>
      <c r="AB2516"/>
      <c r="AC2516"/>
      <c r="AD2516"/>
      <c r="AE2516"/>
      <c r="AF2516"/>
      <c r="AG2516"/>
      <c r="AS2516"/>
      <c r="AT2516"/>
      <c r="BP2516"/>
    </row>
    <row r="2517" spans="1:68" s="7" customFormat="1">
      <c r="A2517"/>
      <c r="B2517"/>
      <c r="C2517"/>
      <c r="D2517"/>
      <c r="E2517"/>
      <c r="F2517"/>
      <c r="G2517"/>
      <c r="H2517"/>
      <c r="I2517"/>
      <c r="J2517"/>
      <c r="K2517"/>
      <c r="L2517"/>
      <c r="M2517"/>
      <c r="N2517"/>
      <c r="O2517"/>
      <c r="P2517"/>
      <c r="Q2517"/>
      <c r="R2517"/>
      <c r="S2517"/>
      <c r="T2517"/>
      <c r="U2517"/>
      <c r="V2517"/>
      <c r="W2517"/>
      <c r="X2517"/>
      <c r="Y2517"/>
      <c r="Z2517"/>
      <c r="AA2517"/>
      <c r="AB2517"/>
      <c r="AC2517"/>
      <c r="AD2517"/>
      <c r="AE2517"/>
      <c r="AF2517"/>
      <c r="AG2517"/>
      <c r="AS2517"/>
      <c r="AT2517"/>
      <c r="BP2517"/>
    </row>
    <row r="2518" spans="1:68" s="7" customFormat="1">
      <c r="A2518"/>
      <c r="B2518"/>
      <c r="C2518"/>
      <c r="D2518"/>
      <c r="E2518"/>
      <c r="F2518"/>
      <c r="G2518"/>
      <c r="H2518"/>
      <c r="I2518"/>
      <c r="J2518"/>
      <c r="K2518"/>
      <c r="L2518"/>
      <c r="M2518"/>
      <c r="N2518"/>
      <c r="O2518"/>
      <c r="P2518"/>
      <c r="Q2518"/>
      <c r="R2518"/>
      <c r="S2518"/>
      <c r="T2518"/>
      <c r="U2518"/>
      <c r="V2518"/>
      <c r="W2518"/>
      <c r="X2518"/>
      <c r="Y2518"/>
      <c r="Z2518"/>
      <c r="AA2518"/>
      <c r="AB2518"/>
      <c r="AC2518"/>
      <c r="AD2518"/>
      <c r="AE2518"/>
      <c r="AF2518"/>
      <c r="AG2518"/>
      <c r="AS2518"/>
      <c r="AT2518"/>
      <c r="BP2518"/>
    </row>
    <row r="2519" spans="1:68" s="7" customFormat="1">
      <c r="A2519"/>
      <c r="B2519"/>
      <c r="C2519"/>
      <c r="D2519"/>
      <c r="E2519"/>
      <c r="F2519"/>
      <c r="G2519"/>
      <c r="H2519"/>
      <c r="I2519"/>
      <c r="J2519"/>
      <c r="K2519"/>
      <c r="L2519"/>
      <c r="M2519"/>
      <c r="N2519"/>
      <c r="O2519"/>
      <c r="P2519"/>
      <c r="Q2519"/>
      <c r="R2519"/>
      <c r="S2519"/>
      <c r="T2519"/>
      <c r="U2519"/>
      <c r="V2519"/>
      <c r="W2519"/>
      <c r="X2519"/>
      <c r="Y2519"/>
      <c r="Z2519"/>
      <c r="AA2519"/>
      <c r="AB2519"/>
      <c r="AC2519"/>
      <c r="AD2519"/>
      <c r="AE2519"/>
      <c r="AF2519"/>
      <c r="AG2519"/>
      <c r="AS2519"/>
      <c r="AT2519"/>
      <c r="BP2519"/>
    </row>
    <row r="2520" spans="1:68" s="7" customFormat="1">
      <c r="A2520"/>
      <c r="B2520"/>
      <c r="C2520"/>
      <c r="D2520"/>
      <c r="E2520"/>
      <c r="F2520"/>
      <c r="G2520"/>
      <c r="H2520"/>
      <c r="I2520"/>
      <c r="J2520"/>
      <c r="K2520"/>
      <c r="L2520"/>
      <c r="M2520"/>
      <c r="N2520"/>
      <c r="O2520"/>
      <c r="P2520"/>
      <c r="Q2520"/>
      <c r="R2520"/>
      <c r="S2520"/>
      <c r="T2520"/>
      <c r="U2520"/>
      <c r="V2520"/>
      <c r="W2520"/>
      <c r="X2520"/>
      <c r="Y2520"/>
      <c r="Z2520"/>
      <c r="AA2520"/>
      <c r="AB2520"/>
      <c r="AC2520"/>
      <c r="AD2520"/>
      <c r="AE2520"/>
      <c r="AF2520"/>
      <c r="AG2520"/>
      <c r="AS2520"/>
      <c r="AT2520"/>
      <c r="BP2520"/>
    </row>
    <row r="2521" spans="1:68" s="7" customFormat="1">
      <c r="A2521"/>
      <c r="B2521"/>
      <c r="C2521"/>
      <c r="D2521"/>
      <c r="E2521"/>
      <c r="F2521"/>
      <c r="G2521"/>
      <c r="H2521"/>
      <c r="I2521"/>
      <c r="J2521"/>
      <c r="K2521"/>
      <c r="L2521"/>
      <c r="M2521"/>
      <c r="N2521"/>
      <c r="O2521"/>
      <c r="P2521"/>
      <c r="Q2521"/>
      <c r="R2521"/>
      <c r="S2521"/>
      <c r="T2521"/>
      <c r="U2521"/>
      <c r="V2521"/>
      <c r="W2521"/>
      <c r="X2521"/>
      <c r="Y2521"/>
      <c r="Z2521"/>
      <c r="AA2521"/>
      <c r="AB2521"/>
      <c r="AC2521"/>
      <c r="AD2521"/>
      <c r="AE2521"/>
      <c r="AF2521"/>
      <c r="AG2521"/>
      <c r="AS2521"/>
      <c r="AT2521"/>
      <c r="BP2521"/>
    </row>
    <row r="2522" spans="1:68" s="7" customFormat="1">
      <c r="A2522"/>
      <c r="B2522"/>
      <c r="C2522"/>
      <c r="D2522"/>
      <c r="E2522"/>
      <c r="F2522"/>
      <c r="G2522"/>
      <c r="H2522"/>
      <c r="I2522"/>
      <c r="J2522"/>
      <c r="K2522"/>
      <c r="L2522"/>
      <c r="M2522"/>
      <c r="N2522"/>
      <c r="O2522"/>
      <c r="P2522"/>
      <c r="Q2522"/>
      <c r="R2522"/>
      <c r="S2522"/>
      <c r="T2522"/>
      <c r="U2522"/>
      <c r="V2522"/>
      <c r="W2522"/>
      <c r="X2522"/>
      <c r="Y2522"/>
      <c r="Z2522"/>
      <c r="AA2522"/>
      <c r="AB2522"/>
      <c r="AC2522"/>
      <c r="AD2522"/>
      <c r="AE2522"/>
      <c r="AF2522"/>
      <c r="AG2522"/>
      <c r="AS2522"/>
      <c r="AT2522"/>
      <c r="BP2522"/>
    </row>
    <row r="2523" spans="1:68" s="7" customFormat="1">
      <c r="A2523"/>
      <c r="B2523"/>
      <c r="C2523"/>
      <c r="D2523"/>
      <c r="E2523"/>
      <c r="F2523"/>
      <c r="G2523"/>
      <c r="H2523"/>
      <c r="I2523"/>
      <c r="J2523"/>
      <c r="K2523"/>
      <c r="L2523"/>
      <c r="M2523"/>
      <c r="N2523"/>
      <c r="O2523"/>
      <c r="P2523"/>
      <c r="Q2523"/>
      <c r="R2523"/>
      <c r="S2523"/>
      <c r="T2523"/>
      <c r="U2523"/>
      <c r="V2523"/>
      <c r="W2523"/>
      <c r="X2523"/>
      <c r="Y2523"/>
      <c r="Z2523"/>
      <c r="AA2523"/>
      <c r="AB2523"/>
      <c r="AC2523"/>
      <c r="AD2523"/>
      <c r="AE2523"/>
      <c r="AF2523"/>
      <c r="AG2523"/>
      <c r="AS2523"/>
      <c r="AT2523"/>
      <c r="BP2523"/>
    </row>
    <row r="2524" spans="1:68" s="7" customFormat="1">
      <c r="A2524"/>
      <c r="B2524"/>
      <c r="C2524"/>
      <c r="D2524"/>
      <c r="E2524"/>
      <c r="F2524"/>
      <c r="G2524"/>
      <c r="H2524"/>
      <c r="I2524"/>
      <c r="J2524"/>
      <c r="K2524"/>
      <c r="L2524"/>
      <c r="M2524"/>
      <c r="N2524"/>
      <c r="O2524"/>
      <c r="P2524"/>
      <c r="Q2524"/>
      <c r="R2524"/>
      <c r="S2524"/>
      <c r="T2524"/>
      <c r="U2524"/>
      <c r="V2524"/>
      <c r="W2524"/>
      <c r="X2524"/>
      <c r="Y2524"/>
      <c r="Z2524"/>
      <c r="AA2524"/>
      <c r="AB2524"/>
      <c r="AC2524"/>
      <c r="AD2524"/>
      <c r="AE2524"/>
      <c r="AF2524"/>
      <c r="AG2524"/>
      <c r="AS2524"/>
      <c r="AT2524"/>
      <c r="BP2524"/>
    </row>
    <row r="2525" spans="1:68" s="7" customFormat="1">
      <c r="A2525"/>
      <c r="B2525"/>
      <c r="C2525"/>
      <c r="D2525"/>
      <c r="E2525"/>
      <c r="F2525"/>
      <c r="G2525"/>
      <c r="H2525"/>
      <c r="I2525"/>
      <c r="J2525"/>
      <c r="K2525"/>
      <c r="L2525"/>
      <c r="M2525"/>
      <c r="N2525"/>
      <c r="O2525"/>
      <c r="P2525"/>
      <c r="Q2525"/>
      <c r="R2525"/>
      <c r="S2525"/>
      <c r="T2525"/>
      <c r="U2525"/>
      <c r="V2525"/>
      <c r="W2525"/>
      <c r="X2525"/>
      <c r="Y2525"/>
      <c r="Z2525"/>
      <c r="AA2525"/>
      <c r="AB2525"/>
      <c r="AC2525"/>
      <c r="AD2525"/>
      <c r="AE2525"/>
      <c r="AF2525"/>
      <c r="AG2525"/>
      <c r="AS2525"/>
      <c r="AT2525"/>
      <c r="BP2525"/>
    </row>
    <row r="2526" spans="1:68" s="7" customFormat="1">
      <c r="A2526"/>
      <c r="B2526"/>
      <c r="C2526"/>
      <c r="D2526"/>
      <c r="E2526"/>
      <c r="F2526"/>
      <c r="G2526"/>
      <c r="H2526"/>
      <c r="I2526"/>
      <c r="J2526"/>
      <c r="K2526"/>
      <c r="L2526"/>
      <c r="M2526"/>
      <c r="N2526"/>
      <c r="O2526"/>
      <c r="P2526"/>
      <c r="Q2526"/>
      <c r="R2526"/>
      <c r="S2526"/>
      <c r="T2526"/>
      <c r="U2526"/>
      <c r="V2526"/>
      <c r="W2526"/>
      <c r="X2526"/>
      <c r="Y2526"/>
      <c r="Z2526"/>
      <c r="AA2526"/>
      <c r="AB2526"/>
      <c r="AC2526"/>
      <c r="AD2526"/>
      <c r="AE2526"/>
      <c r="AF2526"/>
      <c r="AG2526"/>
      <c r="AS2526"/>
      <c r="AT2526"/>
      <c r="BP2526"/>
    </row>
    <row r="2527" spans="1:68" s="7" customFormat="1">
      <c r="A2527"/>
      <c r="B2527"/>
      <c r="C2527"/>
      <c r="D2527"/>
      <c r="E2527"/>
      <c r="F2527"/>
      <c r="G2527"/>
      <c r="H2527"/>
      <c r="I2527"/>
      <c r="J2527"/>
      <c r="K2527"/>
      <c r="L2527"/>
      <c r="M2527"/>
      <c r="N2527"/>
      <c r="O2527"/>
      <c r="P2527"/>
      <c r="Q2527"/>
      <c r="R2527"/>
      <c r="S2527"/>
      <c r="T2527"/>
      <c r="U2527"/>
      <c r="V2527"/>
      <c r="W2527"/>
      <c r="X2527"/>
      <c r="Y2527"/>
      <c r="Z2527"/>
      <c r="AA2527"/>
      <c r="AB2527"/>
      <c r="AC2527"/>
      <c r="AD2527"/>
      <c r="AE2527"/>
      <c r="AF2527"/>
      <c r="AG2527"/>
      <c r="AS2527"/>
      <c r="AT2527"/>
      <c r="BP2527"/>
    </row>
    <row r="2528" spans="1:68" s="7" customFormat="1">
      <c r="A2528"/>
      <c r="B2528"/>
      <c r="C2528"/>
      <c r="D2528"/>
      <c r="E2528"/>
      <c r="F2528"/>
      <c r="G2528"/>
      <c r="H2528"/>
      <c r="I2528"/>
      <c r="J2528"/>
      <c r="K2528"/>
      <c r="L2528"/>
      <c r="M2528"/>
      <c r="N2528"/>
      <c r="O2528"/>
      <c r="P2528"/>
      <c r="Q2528"/>
      <c r="R2528"/>
      <c r="S2528"/>
      <c r="T2528"/>
      <c r="U2528"/>
      <c r="V2528"/>
      <c r="W2528"/>
      <c r="X2528"/>
      <c r="Y2528"/>
      <c r="Z2528"/>
      <c r="AA2528"/>
      <c r="AB2528"/>
      <c r="AC2528"/>
      <c r="AD2528"/>
      <c r="AE2528"/>
      <c r="AF2528"/>
      <c r="AG2528"/>
      <c r="AS2528"/>
      <c r="AT2528"/>
      <c r="BP2528"/>
    </row>
    <row r="2529" spans="1:68" s="7" customFormat="1">
      <c r="A2529"/>
      <c r="B2529"/>
      <c r="C2529"/>
      <c r="D2529"/>
      <c r="E2529"/>
      <c r="F2529"/>
      <c r="G2529"/>
      <c r="H2529"/>
      <c r="I2529"/>
      <c r="J2529"/>
      <c r="K2529"/>
      <c r="L2529"/>
      <c r="M2529"/>
      <c r="N2529"/>
      <c r="O2529"/>
      <c r="P2529"/>
      <c r="Q2529"/>
      <c r="R2529"/>
      <c r="S2529"/>
      <c r="T2529"/>
      <c r="U2529"/>
      <c r="V2529"/>
      <c r="W2529"/>
      <c r="X2529"/>
      <c r="Y2529"/>
      <c r="Z2529"/>
      <c r="AA2529"/>
      <c r="AB2529"/>
      <c r="AC2529"/>
      <c r="AD2529"/>
      <c r="AE2529"/>
      <c r="AF2529"/>
      <c r="AG2529"/>
      <c r="AS2529"/>
      <c r="AT2529"/>
      <c r="BP2529"/>
    </row>
    <row r="2530" spans="1:68" s="7" customFormat="1">
      <c r="A2530"/>
      <c r="B2530"/>
      <c r="C2530"/>
      <c r="D2530"/>
      <c r="E2530"/>
      <c r="F2530"/>
      <c r="G2530"/>
      <c r="H2530"/>
      <c r="I2530"/>
      <c r="J2530"/>
      <c r="K2530"/>
      <c r="L2530"/>
      <c r="M2530"/>
      <c r="N2530"/>
      <c r="O2530"/>
      <c r="P2530"/>
      <c r="Q2530"/>
      <c r="R2530"/>
      <c r="S2530"/>
      <c r="T2530"/>
      <c r="U2530"/>
      <c r="V2530"/>
      <c r="W2530"/>
      <c r="X2530"/>
      <c r="Y2530"/>
      <c r="Z2530"/>
      <c r="AA2530"/>
      <c r="AB2530"/>
      <c r="AC2530"/>
      <c r="AD2530"/>
      <c r="AE2530"/>
      <c r="AF2530"/>
      <c r="AG2530"/>
      <c r="AS2530"/>
      <c r="AT2530"/>
      <c r="BP2530"/>
    </row>
    <row r="2531" spans="1:68" s="7" customFormat="1">
      <c r="A2531"/>
      <c r="B2531"/>
      <c r="C2531"/>
      <c r="D2531"/>
      <c r="E2531"/>
      <c r="F2531"/>
      <c r="G2531"/>
      <c r="H2531"/>
      <c r="I2531"/>
      <c r="J2531"/>
      <c r="K2531"/>
      <c r="L2531"/>
      <c r="M2531"/>
      <c r="N2531"/>
      <c r="O2531"/>
      <c r="P2531"/>
      <c r="Q2531"/>
      <c r="R2531"/>
      <c r="S2531"/>
      <c r="T2531"/>
      <c r="U2531"/>
      <c r="V2531"/>
      <c r="W2531"/>
      <c r="X2531"/>
      <c r="Y2531"/>
      <c r="Z2531"/>
      <c r="AA2531"/>
      <c r="AB2531"/>
      <c r="AC2531"/>
      <c r="AD2531"/>
      <c r="AE2531"/>
      <c r="AF2531"/>
      <c r="AG2531"/>
      <c r="AS2531"/>
      <c r="AT2531"/>
      <c r="BP2531"/>
    </row>
    <row r="2532" spans="1:68" s="7" customFormat="1">
      <c r="A2532"/>
      <c r="B2532"/>
      <c r="C2532"/>
      <c r="D2532"/>
      <c r="E2532"/>
      <c r="F2532"/>
      <c r="G2532"/>
      <c r="H2532"/>
      <c r="I2532"/>
      <c r="J2532"/>
      <c r="K2532"/>
      <c r="L2532"/>
      <c r="M2532"/>
      <c r="N2532"/>
      <c r="O2532"/>
      <c r="P2532"/>
      <c r="Q2532"/>
      <c r="R2532"/>
      <c r="S2532"/>
      <c r="T2532"/>
      <c r="U2532"/>
      <c r="V2532"/>
      <c r="W2532"/>
      <c r="X2532"/>
      <c r="Y2532"/>
      <c r="Z2532"/>
      <c r="AA2532"/>
      <c r="AB2532"/>
      <c r="AC2532"/>
      <c r="AD2532"/>
      <c r="AE2532"/>
      <c r="AF2532"/>
      <c r="AG2532"/>
      <c r="AS2532"/>
      <c r="AT2532"/>
      <c r="BP2532"/>
    </row>
    <row r="2533" spans="1:68" s="7" customFormat="1">
      <c r="A2533"/>
      <c r="B2533"/>
      <c r="C2533"/>
      <c r="D2533"/>
      <c r="E2533"/>
      <c r="F2533"/>
      <c r="G2533"/>
      <c r="H2533"/>
      <c r="I2533"/>
      <c r="J2533"/>
      <c r="K2533"/>
      <c r="L2533"/>
      <c r="M2533"/>
      <c r="N2533"/>
      <c r="O2533"/>
      <c r="P2533"/>
      <c r="Q2533"/>
      <c r="R2533"/>
      <c r="S2533"/>
      <c r="T2533"/>
      <c r="U2533"/>
      <c r="V2533"/>
      <c r="W2533"/>
      <c r="X2533"/>
      <c r="Y2533"/>
      <c r="Z2533"/>
      <c r="AA2533"/>
      <c r="AB2533"/>
      <c r="AC2533"/>
      <c r="AD2533"/>
      <c r="AE2533"/>
      <c r="AF2533"/>
      <c r="AG2533"/>
      <c r="AS2533"/>
      <c r="AT2533"/>
      <c r="BP2533"/>
    </row>
    <row r="2534" spans="1:68" s="7" customFormat="1">
      <c r="A2534"/>
      <c r="B2534"/>
      <c r="C2534"/>
      <c r="D2534"/>
      <c r="E2534"/>
      <c r="F2534"/>
      <c r="G2534"/>
      <c r="H2534"/>
      <c r="I2534"/>
      <c r="J2534"/>
      <c r="K2534"/>
      <c r="L2534"/>
      <c r="M2534"/>
      <c r="N2534"/>
      <c r="O2534"/>
      <c r="P2534"/>
      <c r="Q2534"/>
      <c r="R2534"/>
      <c r="S2534"/>
      <c r="T2534"/>
      <c r="U2534"/>
      <c r="V2534"/>
      <c r="W2534"/>
      <c r="X2534"/>
      <c r="Y2534"/>
      <c r="Z2534"/>
      <c r="AA2534"/>
      <c r="AB2534"/>
      <c r="AC2534"/>
      <c r="AD2534"/>
      <c r="AE2534"/>
      <c r="AF2534"/>
      <c r="AG2534"/>
      <c r="AS2534"/>
      <c r="AT2534"/>
      <c r="BP2534"/>
    </row>
    <row r="2535" spans="1:68" s="7" customFormat="1">
      <c r="A2535"/>
      <c r="B2535"/>
      <c r="C2535"/>
      <c r="D2535"/>
      <c r="E2535"/>
      <c r="F2535"/>
      <c r="G2535"/>
      <c r="H2535"/>
      <c r="I2535"/>
      <c r="J2535"/>
      <c r="K2535"/>
      <c r="L2535"/>
      <c r="M2535"/>
      <c r="N2535"/>
      <c r="O2535"/>
      <c r="P2535"/>
      <c r="Q2535"/>
      <c r="R2535"/>
      <c r="S2535"/>
      <c r="T2535"/>
      <c r="U2535"/>
      <c r="V2535"/>
      <c r="W2535"/>
      <c r="X2535"/>
      <c r="Y2535"/>
      <c r="Z2535"/>
      <c r="AA2535"/>
      <c r="AB2535"/>
      <c r="AC2535"/>
      <c r="AD2535"/>
      <c r="AE2535"/>
      <c r="AF2535"/>
      <c r="AG2535"/>
      <c r="AS2535"/>
      <c r="AT2535"/>
      <c r="BP2535"/>
    </row>
    <row r="2536" spans="1:68" s="7" customFormat="1">
      <c r="A2536"/>
      <c r="B2536"/>
      <c r="C2536"/>
      <c r="D2536"/>
      <c r="E2536"/>
      <c r="F2536"/>
      <c r="G2536"/>
      <c r="H2536"/>
      <c r="I2536"/>
      <c r="J2536"/>
      <c r="K2536"/>
      <c r="L2536"/>
      <c r="M2536"/>
      <c r="N2536"/>
      <c r="O2536"/>
      <c r="P2536"/>
      <c r="Q2536"/>
      <c r="R2536"/>
      <c r="S2536"/>
      <c r="T2536"/>
      <c r="U2536"/>
      <c r="V2536"/>
      <c r="W2536"/>
      <c r="X2536"/>
      <c r="Y2536"/>
      <c r="Z2536"/>
      <c r="AA2536"/>
      <c r="AB2536"/>
      <c r="AC2536"/>
      <c r="AD2536"/>
      <c r="AE2536"/>
      <c r="AF2536"/>
      <c r="AG2536"/>
      <c r="AS2536"/>
      <c r="AT2536"/>
      <c r="BP2536"/>
    </row>
    <row r="2537" spans="1:68" s="7" customFormat="1">
      <c r="A2537"/>
      <c r="B2537"/>
      <c r="C2537"/>
      <c r="D2537"/>
      <c r="E2537"/>
      <c r="F2537"/>
      <c r="G2537"/>
      <c r="H2537"/>
      <c r="I2537"/>
      <c r="J2537"/>
      <c r="K2537"/>
      <c r="L2537"/>
      <c r="M2537"/>
      <c r="N2537"/>
      <c r="O2537"/>
      <c r="P2537"/>
      <c r="Q2537"/>
      <c r="R2537"/>
      <c r="S2537"/>
      <c r="T2537"/>
      <c r="U2537"/>
      <c r="V2537"/>
      <c r="W2537"/>
      <c r="X2537"/>
      <c r="Y2537"/>
      <c r="Z2537"/>
      <c r="AA2537"/>
      <c r="AB2537"/>
      <c r="AC2537"/>
      <c r="AD2537"/>
      <c r="AE2537"/>
      <c r="AF2537"/>
      <c r="AG2537"/>
      <c r="AS2537"/>
      <c r="AT2537"/>
      <c r="BP2537"/>
    </row>
    <row r="2538" spans="1:68" s="7" customFormat="1">
      <c r="A2538"/>
      <c r="B2538"/>
      <c r="C2538"/>
      <c r="D2538"/>
      <c r="E2538"/>
      <c r="F2538"/>
      <c r="G2538"/>
      <c r="H2538"/>
      <c r="I2538"/>
      <c r="J2538"/>
      <c r="K2538"/>
      <c r="L2538"/>
      <c r="M2538"/>
      <c r="N2538"/>
      <c r="O2538"/>
      <c r="P2538"/>
      <c r="Q2538"/>
      <c r="R2538"/>
      <c r="S2538"/>
      <c r="T2538"/>
      <c r="U2538"/>
      <c r="V2538"/>
      <c r="W2538"/>
      <c r="X2538"/>
      <c r="Y2538"/>
      <c r="Z2538"/>
      <c r="AA2538"/>
      <c r="AB2538"/>
      <c r="AC2538"/>
      <c r="AD2538"/>
      <c r="AE2538"/>
      <c r="AF2538"/>
      <c r="AG2538"/>
      <c r="AS2538"/>
      <c r="AT2538"/>
      <c r="BP2538"/>
    </row>
    <row r="2539" spans="1:68" s="7" customFormat="1">
      <c r="A2539"/>
      <c r="B2539"/>
      <c r="C2539"/>
      <c r="D2539"/>
      <c r="E2539"/>
      <c r="F2539"/>
      <c r="G2539"/>
      <c r="H2539"/>
      <c r="I2539"/>
      <c r="J2539"/>
      <c r="K2539"/>
      <c r="L2539"/>
      <c r="M2539"/>
      <c r="N2539"/>
      <c r="O2539"/>
      <c r="P2539"/>
      <c r="Q2539"/>
      <c r="R2539"/>
      <c r="S2539"/>
      <c r="T2539"/>
      <c r="U2539"/>
      <c r="V2539"/>
      <c r="W2539"/>
      <c r="X2539"/>
      <c r="Y2539"/>
      <c r="Z2539"/>
      <c r="AA2539"/>
      <c r="AB2539"/>
      <c r="AC2539"/>
      <c r="AD2539"/>
      <c r="AE2539"/>
      <c r="AF2539"/>
      <c r="AG2539"/>
      <c r="AS2539"/>
      <c r="AT2539"/>
      <c r="BP2539"/>
    </row>
    <row r="2540" spans="1:68" s="7" customFormat="1">
      <c r="A2540"/>
      <c r="B2540"/>
      <c r="C2540"/>
      <c r="D2540"/>
      <c r="E2540"/>
      <c r="F2540"/>
      <c r="G2540"/>
      <c r="H2540"/>
      <c r="I2540"/>
      <c r="J2540"/>
      <c r="K2540"/>
      <c r="L2540"/>
      <c r="M2540"/>
      <c r="N2540"/>
      <c r="O2540"/>
      <c r="P2540"/>
      <c r="Q2540"/>
      <c r="R2540"/>
      <c r="S2540"/>
      <c r="T2540"/>
      <c r="U2540"/>
      <c r="V2540"/>
      <c r="W2540"/>
      <c r="X2540"/>
      <c r="Y2540"/>
      <c r="Z2540"/>
      <c r="AA2540"/>
      <c r="AB2540"/>
      <c r="AC2540"/>
      <c r="AD2540"/>
      <c r="AE2540"/>
      <c r="AF2540"/>
      <c r="AG2540"/>
      <c r="AS2540"/>
      <c r="AT2540"/>
      <c r="BP2540"/>
    </row>
    <row r="2541" spans="1:68" s="7" customFormat="1">
      <c r="A2541"/>
      <c r="B2541"/>
      <c r="C2541"/>
      <c r="D2541"/>
      <c r="E2541"/>
      <c r="F2541"/>
      <c r="G2541"/>
      <c r="H2541"/>
      <c r="I2541"/>
      <c r="J2541"/>
      <c r="K2541"/>
      <c r="L2541"/>
      <c r="M2541"/>
      <c r="N2541"/>
      <c r="O2541"/>
      <c r="P2541"/>
      <c r="Q2541"/>
      <c r="R2541"/>
      <c r="S2541"/>
      <c r="T2541"/>
      <c r="U2541"/>
      <c r="V2541"/>
      <c r="W2541"/>
      <c r="X2541"/>
      <c r="Y2541"/>
      <c r="Z2541"/>
      <c r="AA2541"/>
      <c r="AB2541"/>
      <c r="AC2541"/>
      <c r="AD2541"/>
      <c r="AE2541"/>
      <c r="AF2541"/>
      <c r="AG2541"/>
      <c r="AS2541"/>
      <c r="AT2541"/>
      <c r="BP2541"/>
    </row>
    <row r="2542" spans="1:68" s="7" customFormat="1">
      <c r="A2542"/>
      <c r="B2542"/>
      <c r="C2542"/>
      <c r="D2542"/>
      <c r="E2542"/>
      <c r="F2542"/>
      <c r="G2542"/>
      <c r="H2542"/>
      <c r="I2542"/>
      <c r="J2542"/>
      <c r="K2542"/>
      <c r="L2542"/>
      <c r="M2542"/>
      <c r="N2542"/>
      <c r="O2542"/>
      <c r="P2542"/>
      <c r="Q2542"/>
      <c r="R2542"/>
      <c r="S2542"/>
      <c r="T2542"/>
      <c r="U2542"/>
      <c r="V2542"/>
      <c r="W2542"/>
      <c r="X2542"/>
      <c r="Y2542"/>
      <c r="Z2542"/>
      <c r="AA2542"/>
      <c r="AB2542"/>
      <c r="AC2542"/>
      <c r="AD2542"/>
      <c r="AE2542"/>
      <c r="AF2542"/>
      <c r="AG2542"/>
      <c r="AS2542"/>
      <c r="AT2542"/>
      <c r="BP2542"/>
    </row>
    <row r="2543" spans="1:68" s="7" customFormat="1">
      <c r="A2543"/>
      <c r="B2543"/>
      <c r="C2543"/>
      <c r="D2543"/>
      <c r="E2543"/>
      <c r="F2543"/>
      <c r="G2543"/>
      <c r="H2543"/>
      <c r="I2543"/>
      <c r="J2543"/>
      <c r="K2543"/>
      <c r="L2543"/>
      <c r="M2543"/>
      <c r="N2543"/>
      <c r="O2543"/>
      <c r="P2543"/>
      <c r="Q2543"/>
      <c r="R2543"/>
      <c r="S2543"/>
      <c r="T2543"/>
      <c r="U2543"/>
      <c r="V2543"/>
      <c r="W2543"/>
      <c r="X2543"/>
      <c r="Y2543"/>
      <c r="Z2543"/>
      <c r="AA2543"/>
      <c r="AB2543"/>
      <c r="AC2543"/>
      <c r="AD2543"/>
      <c r="AE2543"/>
      <c r="AF2543"/>
      <c r="AG2543"/>
      <c r="AS2543"/>
      <c r="AT2543"/>
      <c r="BP2543"/>
    </row>
    <row r="2544" spans="1:68" s="7" customFormat="1">
      <c r="A2544"/>
      <c r="B2544"/>
      <c r="C2544"/>
      <c r="D2544"/>
      <c r="E2544"/>
      <c r="F2544"/>
      <c r="G2544"/>
      <c r="H2544"/>
      <c r="I2544"/>
      <c r="J2544"/>
      <c r="K2544"/>
      <c r="L2544"/>
      <c r="M2544"/>
      <c r="N2544"/>
      <c r="O2544"/>
      <c r="P2544"/>
      <c r="Q2544"/>
      <c r="R2544"/>
      <c r="S2544"/>
      <c r="T2544"/>
      <c r="U2544"/>
      <c r="V2544"/>
      <c r="W2544"/>
      <c r="X2544"/>
      <c r="Y2544"/>
      <c r="Z2544"/>
      <c r="AA2544"/>
      <c r="AB2544"/>
      <c r="AC2544"/>
      <c r="AD2544"/>
      <c r="AE2544"/>
      <c r="AF2544"/>
      <c r="AG2544"/>
      <c r="AS2544"/>
      <c r="AT2544"/>
      <c r="BP2544"/>
    </row>
    <row r="2545" spans="1:68" s="7" customFormat="1">
      <c r="A2545"/>
      <c r="B2545"/>
      <c r="C2545"/>
      <c r="D2545"/>
      <c r="E2545"/>
      <c r="F2545"/>
      <c r="G2545"/>
      <c r="H2545"/>
      <c r="I2545"/>
      <c r="J2545"/>
      <c r="K2545"/>
      <c r="L2545"/>
      <c r="M2545"/>
      <c r="N2545"/>
      <c r="O2545"/>
      <c r="P2545"/>
      <c r="Q2545"/>
      <c r="R2545"/>
      <c r="S2545"/>
      <c r="T2545"/>
      <c r="U2545"/>
      <c r="V2545"/>
      <c r="W2545"/>
      <c r="X2545"/>
      <c r="Y2545"/>
      <c r="Z2545"/>
      <c r="AA2545"/>
      <c r="AB2545"/>
      <c r="AC2545"/>
      <c r="AD2545"/>
      <c r="AE2545"/>
      <c r="AF2545"/>
      <c r="AG2545"/>
      <c r="AS2545"/>
      <c r="AT2545"/>
      <c r="BP2545"/>
    </row>
    <row r="2546" spans="1:68" s="7" customFormat="1">
      <c r="A2546"/>
      <c r="B2546"/>
      <c r="C2546"/>
      <c r="D2546"/>
      <c r="E2546"/>
      <c r="F2546"/>
      <c r="G2546"/>
      <c r="H2546"/>
      <c r="I2546"/>
      <c r="J2546"/>
      <c r="K2546"/>
      <c r="L2546"/>
      <c r="M2546"/>
      <c r="N2546"/>
      <c r="O2546"/>
      <c r="P2546"/>
      <c r="Q2546"/>
      <c r="R2546"/>
      <c r="S2546"/>
      <c r="T2546"/>
      <c r="U2546"/>
      <c r="V2546"/>
      <c r="W2546"/>
      <c r="X2546"/>
      <c r="Y2546"/>
      <c r="Z2546"/>
      <c r="AA2546"/>
      <c r="AB2546"/>
      <c r="AC2546"/>
      <c r="AD2546"/>
      <c r="AE2546"/>
      <c r="AF2546"/>
      <c r="AG2546"/>
      <c r="AS2546"/>
      <c r="AT2546"/>
      <c r="BP2546"/>
    </row>
    <row r="2547" spans="1:68" s="7" customFormat="1">
      <c r="A2547"/>
      <c r="B2547"/>
      <c r="C2547"/>
      <c r="D2547"/>
      <c r="E2547"/>
      <c r="F2547"/>
      <c r="G2547"/>
      <c r="H2547"/>
      <c r="I2547"/>
      <c r="J2547"/>
      <c r="K2547"/>
      <c r="L2547"/>
      <c r="M2547"/>
      <c r="N2547"/>
      <c r="O2547"/>
      <c r="P2547"/>
      <c r="Q2547"/>
      <c r="R2547"/>
      <c r="S2547"/>
      <c r="T2547"/>
      <c r="U2547"/>
      <c r="V2547"/>
      <c r="W2547"/>
      <c r="X2547"/>
      <c r="Y2547"/>
      <c r="Z2547"/>
      <c r="AA2547"/>
      <c r="AB2547"/>
      <c r="AC2547"/>
      <c r="AD2547"/>
      <c r="AE2547"/>
      <c r="AF2547"/>
      <c r="AG2547"/>
      <c r="AS2547"/>
      <c r="AT2547"/>
      <c r="BP2547"/>
    </row>
    <row r="2548" spans="1:68" s="7" customFormat="1">
      <c r="A2548"/>
      <c r="B2548"/>
      <c r="C2548"/>
      <c r="D2548"/>
      <c r="E2548"/>
      <c r="F2548"/>
      <c r="G2548"/>
      <c r="H2548"/>
      <c r="I2548"/>
      <c r="J2548"/>
      <c r="K2548"/>
      <c r="L2548"/>
      <c r="M2548"/>
      <c r="N2548"/>
      <c r="O2548"/>
      <c r="P2548"/>
      <c r="Q2548"/>
      <c r="R2548"/>
      <c r="S2548"/>
      <c r="T2548"/>
      <c r="U2548"/>
      <c r="V2548"/>
      <c r="W2548"/>
      <c r="X2548"/>
      <c r="Y2548"/>
      <c r="Z2548"/>
      <c r="AA2548"/>
      <c r="AB2548"/>
      <c r="AC2548"/>
      <c r="AD2548"/>
      <c r="AE2548"/>
      <c r="AF2548"/>
      <c r="AG2548"/>
      <c r="AS2548"/>
      <c r="AT2548"/>
      <c r="BP2548"/>
    </row>
    <row r="2549" spans="1:68" s="7" customFormat="1">
      <c r="A2549"/>
      <c r="B2549"/>
      <c r="C2549"/>
      <c r="D2549"/>
      <c r="E2549"/>
      <c r="F2549"/>
      <c r="G2549"/>
      <c r="H2549"/>
      <c r="I2549"/>
      <c r="J2549"/>
      <c r="K2549"/>
      <c r="L2549"/>
      <c r="M2549"/>
      <c r="N2549"/>
      <c r="O2549"/>
      <c r="P2549"/>
      <c r="Q2549"/>
      <c r="R2549"/>
      <c r="S2549"/>
      <c r="T2549"/>
      <c r="U2549"/>
      <c r="V2549"/>
      <c r="W2549"/>
      <c r="X2549"/>
      <c r="Y2549"/>
      <c r="Z2549"/>
      <c r="AA2549"/>
      <c r="AB2549"/>
      <c r="AC2549"/>
      <c r="AD2549"/>
      <c r="AE2549"/>
      <c r="AF2549"/>
      <c r="AG2549"/>
      <c r="AS2549"/>
      <c r="AT2549"/>
      <c r="BP2549"/>
    </row>
    <row r="2550" spans="1:68" s="7" customFormat="1">
      <c r="A2550"/>
      <c r="B2550"/>
      <c r="C2550"/>
      <c r="D2550"/>
      <c r="E2550"/>
      <c r="F2550"/>
      <c r="G2550"/>
      <c r="H2550"/>
      <c r="I2550"/>
      <c r="J2550"/>
      <c r="K2550"/>
      <c r="L2550"/>
      <c r="M2550"/>
      <c r="N2550"/>
      <c r="O2550"/>
      <c r="P2550"/>
      <c r="Q2550"/>
      <c r="R2550"/>
      <c r="S2550"/>
      <c r="T2550"/>
      <c r="U2550"/>
      <c r="V2550"/>
      <c r="W2550"/>
      <c r="X2550"/>
      <c r="Y2550"/>
      <c r="Z2550"/>
      <c r="AA2550"/>
      <c r="AB2550"/>
      <c r="AC2550"/>
      <c r="AD2550"/>
      <c r="AE2550"/>
      <c r="AF2550"/>
      <c r="AG2550"/>
      <c r="AS2550"/>
      <c r="AT2550"/>
      <c r="BP2550"/>
    </row>
    <row r="2551" spans="1:68" s="7" customFormat="1">
      <c r="A2551"/>
      <c r="B2551"/>
      <c r="C2551"/>
      <c r="D2551"/>
      <c r="E2551"/>
      <c r="F2551"/>
      <c r="G2551"/>
      <c r="H2551"/>
      <c r="I2551"/>
      <c r="J2551"/>
      <c r="K2551"/>
      <c r="L2551"/>
      <c r="M2551"/>
      <c r="N2551"/>
      <c r="O2551"/>
      <c r="P2551"/>
      <c r="Q2551"/>
      <c r="R2551"/>
      <c r="S2551"/>
      <c r="T2551"/>
      <c r="U2551"/>
      <c r="V2551"/>
      <c r="W2551"/>
      <c r="X2551"/>
      <c r="Y2551"/>
      <c r="Z2551"/>
      <c r="AA2551"/>
      <c r="AB2551"/>
      <c r="AC2551"/>
      <c r="AD2551"/>
      <c r="AE2551"/>
      <c r="AF2551"/>
      <c r="AG2551"/>
      <c r="AS2551"/>
      <c r="AT2551"/>
      <c r="BP2551"/>
    </row>
    <row r="2552" spans="1:68" s="7" customFormat="1">
      <c r="A2552"/>
      <c r="B2552"/>
      <c r="C2552"/>
      <c r="D2552"/>
      <c r="E2552"/>
      <c r="F2552"/>
      <c r="G2552"/>
      <c r="H2552"/>
      <c r="I2552"/>
      <c r="J2552"/>
      <c r="K2552"/>
      <c r="L2552"/>
      <c r="M2552"/>
      <c r="N2552"/>
      <c r="O2552"/>
      <c r="P2552"/>
      <c r="Q2552"/>
      <c r="R2552"/>
      <c r="S2552"/>
      <c r="T2552"/>
      <c r="U2552"/>
      <c r="V2552"/>
      <c r="W2552"/>
      <c r="X2552"/>
      <c r="Y2552"/>
      <c r="Z2552"/>
      <c r="AA2552"/>
      <c r="AB2552"/>
      <c r="AC2552"/>
      <c r="AD2552"/>
      <c r="AE2552"/>
      <c r="AF2552"/>
      <c r="AG2552"/>
      <c r="AS2552"/>
      <c r="AT2552"/>
      <c r="BP2552"/>
    </row>
    <row r="2553" spans="1:68" s="7" customFormat="1">
      <c r="A2553"/>
      <c r="B2553"/>
      <c r="C2553"/>
      <c r="D2553"/>
      <c r="E2553"/>
      <c r="F2553"/>
      <c r="G2553"/>
      <c r="H2553"/>
      <c r="I2553"/>
      <c r="J2553"/>
      <c r="K2553"/>
      <c r="L2553"/>
      <c r="M2553"/>
      <c r="N2553"/>
      <c r="O2553"/>
      <c r="P2553"/>
      <c r="Q2553"/>
      <c r="R2553"/>
      <c r="S2553"/>
      <c r="T2553"/>
      <c r="U2553"/>
      <c r="V2553"/>
      <c r="W2553"/>
      <c r="X2553"/>
      <c r="Y2553"/>
      <c r="Z2553"/>
      <c r="AA2553"/>
      <c r="AB2553"/>
      <c r="AC2553"/>
      <c r="AD2553"/>
      <c r="AE2553"/>
      <c r="AF2553"/>
      <c r="AG2553"/>
      <c r="AS2553"/>
      <c r="AT2553"/>
      <c r="BP2553"/>
    </row>
    <row r="2554" spans="1:68" s="7" customFormat="1">
      <c r="A2554"/>
      <c r="B2554"/>
      <c r="C2554"/>
      <c r="D2554"/>
      <c r="E2554"/>
      <c r="F2554"/>
      <c r="G2554"/>
      <c r="H2554"/>
      <c r="I2554"/>
      <c r="J2554"/>
      <c r="K2554"/>
      <c r="L2554"/>
      <c r="M2554"/>
      <c r="N2554"/>
      <c r="O2554"/>
      <c r="P2554"/>
      <c r="Q2554"/>
      <c r="R2554"/>
      <c r="S2554"/>
      <c r="T2554"/>
      <c r="U2554"/>
      <c r="V2554"/>
      <c r="W2554"/>
      <c r="X2554"/>
      <c r="Y2554"/>
      <c r="Z2554"/>
      <c r="AA2554"/>
      <c r="AB2554"/>
      <c r="AC2554"/>
      <c r="AD2554"/>
      <c r="AE2554"/>
      <c r="AF2554"/>
      <c r="AG2554"/>
      <c r="AS2554"/>
      <c r="AT2554"/>
      <c r="BP2554"/>
    </row>
    <row r="2555" spans="1:68" s="7" customFormat="1">
      <c r="A2555"/>
      <c r="B2555"/>
      <c r="C2555"/>
      <c r="D2555"/>
      <c r="E2555"/>
      <c r="F2555"/>
      <c r="G2555"/>
      <c r="H2555"/>
      <c r="I2555"/>
      <c r="J2555"/>
      <c r="K2555"/>
      <c r="L2555"/>
      <c r="M2555"/>
      <c r="N2555"/>
      <c r="O2555"/>
      <c r="P2555"/>
      <c r="Q2555"/>
      <c r="R2555"/>
      <c r="S2555"/>
      <c r="T2555"/>
      <c r="U2555"/>
      <c r="V2555"/>
      <c r="W2555"/>
      <c r="X2555"/>
      <c r="Y2555"/>
      <c r="Z2555"/>
      <c r="AA2555"/>
      <c r="AB2555"/>
      <c r="AC2555"/>
      <c r="AD2555"/>
      <c r="AE2555"/>
      <c r="AF2555"/>
      <c r="AG2555"/>
      <c r="AS2555"/>
      <c r="AT2555"/>
      <c r="BP2555"/>
    </row>
    <row r="2556" spans="1:68" s="7" customFormat="1">
      <c r="A2556"/>
      <c r="B2556"/>
      <c r="C2556"/>
      <c r="D2556"/>
      <c r="E2556"/>
      <c r="F2556"/>
      <c r="G2556"/>
      <c r="H2556"/>
      <c r="I2556"/>
      <c r="J2556"/>
      <c r="K2556"/>
      <c r="L2556"/>
      <c r="M2556"/>
      <c r="N2556"/>
      <c r="O2556"/>
      <c r="P2556"/>
      <c r="Q2556"/>
      <c r="R2556"/>
      <c r="S2556"/>
      <c r="T2556"/>
      <c r="U2556"/>
      <c r="V2556"/>
      <c r="W2556"/>
      <c r="X2556"/>
      <c r="Y2556"/>
      <c r="Z2556"/>
      <c r="AA2556"/>
      <c r="AB2556"/>
      <c r="AC2556"/>
      <c r="AD2556"/>
      <c r="AE2556"/>
      <c r="AF2556"/>
      <c r="AG2556"/>
      <c r="AS2556"/>
      <c r="AT2556"/>
      <c r="BP2556"/>
    </row>
    <row r="2557" spans="1:68" s="7" customFormat="1">
      <c r="A2557"/>
      <c r="B2557"/>
      <c r="C2557"/>
      <c r="D2557"/>
      <c r="E2557"/>
      <c r="F2557"/>
      <c r="G2557"/>
      <c r="H2557"/>
      <c r="I2557"/>
      <c r="J2557"/>
      <c r="K2557"/>
      <c r="L2557"/>
      <c r="M2557"/>
      <c r="N2557"/>
      <c r="O2557"/>
      <c r="P2557"/>
      <c r="Q2557"/>
      <c r="R2557"/>
      <c r="S2557"/>
      <c r="T2557"/>
      <c r="U2557"/>
      <c r="V2557"/>
      <c r="W2557"/>
      <c r="X2557"/>
      <c r="Y2557"/>
      <c r="Z2557"/>
      <c r="AA2557"/>
      <c r="AB2557"/>
      <c r="AC2557"/>
      <c r="AD2557"/>
      <c r="AE2557"/>
      <c r="AF2557"/>
      <c r="AG2557"/>
      <c r="AS2557"/>
      <c r="AT2557"/>
      <c r="BP2557"/>
    </row>
    <row r="2558" spans="1:68" s="7" customFormat="1">
      <c r="A2558"/>
      <c r="B2558"/>
      <c r="C2558"/>
      <c r="D2558"/>
      <c r="E2558"/>
      <c r="F2558"/>
      <c r="G2558"/>
      <c r="H2558"/>
      <c r="I2558"/>
      <c r="J2558"/>
      <c r="K2558"/>
      <c r="L2558"/>
      <c r="M2558"/>
      <c r="N2558"/>
      <c r="O2558"/>
      <c r="P2558"/>
      <c r="Q2558"/>
      <c r="R2558"/>
      <c r="S2558"/>
      <c r="T2558"/>
      <c r="U2558"/>
      <c r="V2558"/>
      <c r="W2558"/>
      <c r="X2558"/>
      <c r="Y2558"/>
      <c r="Z2558"/>
      <c r="AA2558"/>
      <c r="AB2558"/>
      <c r="AC2558"/>
      <c r="AD2558"/>
      <c r="AE2558"/>
      <c r="AF2558"/>
      <c r="AG2558"/>
      <c r="AS2558"/>
      <c r="AT2558"/>
      <c r="BP2558"/>
    </row>
    <row r="2559" spans="1:68" s="7" customFormat="1">
      <c r="A2559"/>
      <c r="B2559"/>
      <c r="C2559"/>
      <c r="D2559"/>
      <c r="E2559"/>
      <c r="F2559"/>
      <c r="G2559"/>
      <c r="H2559"/>
      <c r="I2559"/>
      <c r="J2559"/>
      <c r="K2559"/>
      <c r="L2559"/>
      <c r="M2559"/>
      <c r="N2559"/>
      <c r="O2559"/>
      <c r="P2559"/>
      <c r="Q2559"/>
      <c r="R2559"/>
      <c r="S2559"/>
      <c r="T2559"/>
      <c r="U2559"/>
      <c r="V2559"/>
      <c r="W2559"/>
      <c r="X2559"/>
      <c r="Y2559"/>
      <c r="Z2559"/>
      <c r="AA2559"/>
      <c r="AB2559"/>
      <c r="AC2559"/>
      <c r="AD2559"/>
      <c r="AE2559"/>
      <c r="AF2559"/>
      <c r="AG2559"/>
      <c r="AS2559"/>
      <c r="AT2559"/>
      <c r="BP2559"/>
    </row>
    <row r="2560" spans="1:68" s="7" customFormat="1">
      <c r="A2560"/>
      <c r="B2560"/>
      <c r="C2560"/>
      <c r="D2560"/>
      <c r="E2560"/>
      <c r="F2560"/>
      <c r="G2560"/>
      <c r="H2560"/>
      <c r="I2560"/>
      <c r="J2560"/>
      <c r="K2560"/>
      <c r="L2560"/>
      <c r="M2560"/>
      <c r="N2560"/>
      <c r="O2560"/>
      <c r="P2560"/>
      <c r="Q2560"/>
      <c r="R2560"/>
      <c r="S2560"/>
      <c r="T2560"/>
      <c r="U2560"/>
      <c r="V2560"/>
      <c r="W2560"/>
      <c r="X2560"/>
      <c r="Y2560"/>
      <c r="Z2560"/>
      <c r="AA2560"/>
      <c r="AB2560"/>
      <c r="AC2560"/>
      <c r="AD2560"/>
      <c r="AE2560"/>
      <c r="AF2560"/>
      <c r="AG2560"/>
      <c r="AS2560"/>
      <c r="AT2560"/>
      <c r="BP2560"/>
    </row>
    <row r="2561" spans="1:68" s="7" customFormat="1">
      <c r="A2561"/>
      <c r="B2561"/>
      <c r="C2561"/>
      <c r="D2561"/>
      <c r="E2561"/>
      <c r="F2561"/>
      <c r="G2561"/>
      <c r="H2561"/>
      <c r="I2561"/>
      <c r="J2561"/>
      <c r="K2561"/>
      <c r="L2561"/>
      <c r="M2561"/>
      <c r="N2561"/>
      <c r="O2561"/>
      <c r="P2561"/>
      <c r="Q2561"/>
      <c r="R2561"/>
      <c r="S2561"/>
      <c r="T2561"/>
      <c r="U2561"/>
      <c r="V2561"/>
      <c r="W2561"/>
      <c r="X2561"/>
      <c r="Y2561"/>
      <c r="Z2561"/>
      <c r="AA2561"/>
      <c r="AB2561"/>
      <c r="AC2561"/>
      <c r="AD2561"/>
      <c r="AE2561"/>
      <c r="AF2561"/>
      <c r="AG2561"/>
      <c r="AS2561"/>
      <c r="AT2561"/>
      <c r="BP2561"/>
    </row>
    <row r="2562" spans="1:68" s="7" customFormat="1">
      <c r="A2562"/>
      <c r="B2562"/>
      <c r="C2562"/>
      <c r="D2562"/>
      <c r="E2562"/>
      <c r="F2562"/>
      <c r="G2562"/>
      <c r="H2562"/>
      <c r="I2562"/>
      <c r="J2562"/>
      <c r="K2562"/>
      <c r="L2562"/>
      <c r="M2562"/>
      <c r="N2562"/>
      <c r="O2562"/>
      <c r="P2562"/>
      <c r="Q2562"/>
      <c r="R2562"/>
      <c r="S2562"/>
      <c r="T2562"/>
      <c r="U2562"/>
      <c r="V2562"/>
      <c r="W2562"/>
      <c r="X2562"/>
      <c r="Y2562"/>
      <c r="Z2562"/>
      <c r="AA2562"/>
      <c r="AB2562"/>
      <c r="AC2562"/>
      <c r="AD2562"/>
      <c r="AE2562"/>
      <c r="AF2562"/>
      <c r="AG2562"/>
      <c r="AS2562"/>
      <c r="AT2562"/>
      <c r="BP2562"/>
    </row>
    <row r="2563" spans="1:68" s="7" customFormat="1">
      <c r="A2563"/>
      <c r="B2563"/>
      <c r="C2563"/>
      <c r="D2563"/>
      <c r="E2563"/>
      <c r="F2563"/>
      <c r="G2563"/>
      <c r="H2563"/>
      <c r="I2563"/>
      <c r="J2563"/>
      <c r="K2563"/>
      <c r="L2563"/>
      <c r="M2563"/>
      <c r="N2563"/>
      <c r="O2563"/>
      <c r="P2563"/>
      <c r="Q2563"/>
      <c r="R2563"/>
      <c r="S2563"/>
      <c r="T2563"/>
      <c r="U2563"/>
      <c r="V2563"/>
      <c r="W2563"/>
      <c r="X2563"/>
      <c r="Y2563"/>
      <c r="Z2563"/>
      <c r="AA2563"/>
      <c r="AB2563"/>
      <c r="AC2563"/>
      <c r="AD2563"/>
      <c r="AE2563"/>
      <c r="AF2563"/>
      <c r="AG2563"/>
      <c r="AS2563"/>
      <c r="AT2563"/>
      <c r="BP2563"/>
    </row>
    <row r="2564" spans="1:68" s="7" customFormat="1">
      <c r="A2564"/>
      <c r="B2564"/>
      <c r="C2564"/>
      <c r="D2564"/>
      <c r="E2564"/>
      <c r="F2564"/>
      <c r="G2564"/>
      <c r="H2564"/>
      <c r="I2564"/>
      <c r="J2564"/>
      <c r="K2564"/>
      <c r="L2564"/>
      <c r="M2564"/>
      <c r="N2564"/>
      <c r="O2564"/>
      <c r="P2564"/>
      <c r="Q2564"/>
      <c r="R2564"/>
      <c r="S2564"/>
      <c r="T2564"/>
      <c r="U2564"/>
      <c r="V2564"/>
      <c r="W2564"/>
      <c r="X2564"/>
      <c r="Y2564"/>
      <c r="Z2564"/>
      <c r="AA2564"/>
      <c r="AB2564"/>
      <c r="AC2564"/>
      <c r="AD2564"/>
      <c r="AE2564"/>
      <c r="AF2564"/>
      <c r="AG2564"/>
      <c r="AS2564"/>
      <c r="AT2564"/>
      <c r="BP2564"/>
    </row>
    <row r="2565" spans="1:68" s="7" customFormat="1">
      <c r="A2565"/>
      <c r="B2565"/>
      <c r="C2565"/>
      <c r="D2565"/>
      <c r="E2565"/>
      <c r="F2565"/>
      <c r="G2565"/>
      <c r="H2565"/>
      <c r="I2565"/>
      <c r="J2565"/>
      <c r="K2565"/>
      <c r="L2565"/>
      <c r="M2565"/>
      <c r="N2565"/>
      <c r="O2565"/>
      <c r="P2565"/>
      <c r="Q2565"/>
      <c r="R2565"/>
      <c r="S2565"/>
      <c r="T2565"/>
      <c r="U2565"/>
      <c r="V2565"/>
      <c r="W2565"/>
      <c r="X2565"/>
      <c r="Y2565"/>
      <c r="Z2565"/>
      <c r="AA2565"/>
      <c r="AB2565"/>
      <c r="AC2565"/>
      <c r="AD2565"/>
      <c r="AE2565"/>
      <c r="AF2565"/>
      <c r="AG2565"/>
      <c r="AS2565"/>
      <c r="AT2565"/>
      <c r="BP2565"/>
    </row>
    <row r="2566" spans="1:68" s="7" customFormat="1">
      <c r="A2566"/>
      <c r="B2566"/>
      <c r="C2566"/>
      <c r="D2566"/>
      <c r="E2566"/>
      <c r="F2566"/>
      <c r="G2566"/>
      <c r="H2566"/>
      <c r="I2566"/>
      <c r="J2566"/>
      <c r="K2566"/>
      <c r="L2566"/>
      <c r="M2566"/>
      <c r="N2566"/>
      <c r="O2566"/>
      <c r="P2566"/>
      <c r="Q2566"/>
      <c r="R2566"/>
      <c r="S2566"/>
      <c r="T2566"/>
      <c r="U2566"/>
      <c r="V2566"/>
      <c r="W2566"/>
      <c r="X2566"/>
      <c r="Y2566"/>
      <c r="Z2566"/>
      <c r="AA2566"/>
      <c r="AB2566"/>
      <c r="AC2566"/>
      <c r="AD2566"/>
      <c r="AE2566"/>
      <c r="AF2566"/>
      <c r="AG2566"/>
      <c r="AS2566"/>
      <c r="AT2566"/>
      <c r="BP2566"/>
    </row>
    <row r="2567" spans="1:68" s="7" customFormat="1">
      <c r="A2567"/>
      <c r="B2567"/>
      <c r="C2567"/>
      <c r="D2567"/>
      <c r="E2567"/>
      <c r="F2567"/>
      <c r="G2567"/>
      <c r="H2567"/>
      <c r="I2567"/>
      <c r="J2567"/>
      <c r="K2567"/>
      <c r="L2567"/>
      <c r="M2567"/>
      <c r="N2567"/>
      <c r="O2567"/>
      <c r="P2567"/>
      <c r="Q2567"/>
      <c r="R2567"/>
      <c r="S2567"/>
      <c r="T2567"/>
      <c r="U2567"/>
      <c r="V2567"/>
      <c r="W2567"/>
      <c r="X2567"/>
      <c r="Y2567"/>
      <c r="Z2567"/>
      <c r="AA2567"/>
      <c r="AB2567"/>
      <c r="AC2567"/>
      <c r="AD2567"/>
      <c r="AE2567"/>
      <c r="AF2567"/>
      <c r="AG2567"/>
      <c r="AS2567"/>
      <c r="AT2567"/>
      <c r="BP2567"/>
    </row>
    <row r="2568" spans="1:68" s="7" customFormat="1">
      <c r="A2568"/>
      <c r="B2568"/>
      <c r="C2568"/>
      <c r="D2568"/>
      <c r="E2568"/>
      <c r="F2568"/>
      <c r="G2568"/>
      <c r="H2568"/>
      <c r="I2568"/>
      <c r="J2568"/>
      <c r="K2568"/>
      <c r="L2568"/>
      <c r="M2568"/>
      <c r="N2568"/>
      <c r="O2568"/>
      <c r="P2568"/>
      <c r="Q2568"/>
      <c r="R2568"/>
      <c r="S2568"/>
      <c r="T2568"/>
      <c r="U2568"/>
      <c r="V2568"/>
      <c r="W2568"/>
      <c r="X2568"/>
      <c r="Y2568"/>
      <c r="Z2568"/>
      <c r="AA2568"/>
      <c r="AB2568"/>
      <c r="AC2568"/>
      <c r="AD2568"/>
      <c r="AE2568"/>
      <c r="AF2568"/>
      <c r="AG2568"/>
      <c r="AS2568"/>
      <c r="AT2568"/>
      <c r="BP2568"/>
    </row>
    <row r="2569" spans="1:68" s="7" customFormat="1">
      <c r="A2569"/>
      <c r="B2569"/>
      <c r="C2569"/>
      <c r="D2569"/>
      <c r="E2569"/>
      <c r="F2569"/>
      <c r="G2569"/>
      <c r="H2569"/>
      <c r="I2569"/>
      <c r="J2569"/>
      <c r="K2569"/>
      <c r="L2569"/>
      <c r="M2569"/>
      <c r="N2569"/>
      <c r="O2569"/>
      <c r="P2569"/>
      <c r="Q2569"/>
      <c r="R2569"/>
      <c r="S2569"/>
      <c r="T2569"/>
      <c r="U2569"/>
      <c r="V2569"/>
      <c r="W2569"/>
      <c r="X2569"/>
      <c r="Y2569"/>
      <c r="Z2569"/>
      <c r="AA2569"/>
      <c r="AB2569"/>
      <c r="AC2569"/>
      <c r="AD2569"/>
      <c r="AE2569"/>
      <c r="AF2569"/>
      <c r="AG2569"/>
      <c r="AS2569"/>
      <c r="AT2569"/>
      <c r="BP2569"/>
    </row>
    <row r="2570" spans="1:68" s="7" customFormat="1">
      <c r="A2570"/>
      <c r="B2570"/>
      <c r="C2570"/>
      <c r="D2570"/>
      <c r="E2570"/>
      <c r="F2570"/>
      <c r="G2570"/>
      <c r="H2570"/>
      <c r="I2570"/>
      <c r="J2570"/>
      <c r="K2570"/>
      <c r="L2570"/>
      <c r="M2570"/>
      <c r="N2570"/>
      <c r="O2570"/>
      <c r="P2570"/>
      <c r="Q2570"/>
      <c r="R2570"/>
      <c r="S2570"/>
      <c r="T2570"/>
      <c r="U2570"/>
      <c r="V2570"/>
      <c r="W2570"/>
      <c r="X2570"/>
      <c r="Y2570"/>
      <c r="Z2570"/>
      <c r="AA2570"/>
      <c r="AB2570"/>
      <c r="AC2570"/>
      <c r="AD2570"/>
      <c r="AE2570"/>
      <c r="AF2570"/>
      <c r="AG2570"/>
      <c r="AS2570"/>
      <c r="AT2570"/>
      <c r="BP2570"/>
    </row>
    <row r="2571" spans="1:68" s="7" customFormat="1">
      <c r="A2571"/>
      <c r="B2571"/>
      <c r="C2571"/>
      <c r="D2571"/>
      <c r="E2571"/>
      <c r="F2571"/>
      <c r="G2571"/>
      <c r="H2571"/>
      <c r="I2571"/>
      <c r="J2571"/>
      <c r="K2571"/>
      <c r="L2571"/>
      <c r="M2571"/>
      <c r="N2571"/>
      <c r="O2571"/>
      <c r="P2571"/>
      <c r="Q2571"/>
      <c r="R2571"/>
      <c r="S2571"/>
      <c r="T2571"/>
      <c r="U2571"/>
      <c r="V2571"/>
      <c r="W2571"/>
      <c r="X2571"/>
      <c r="Y2571"/>
      <c r="Z2571"/>
      <c r="AA2571"/>
      <c r="AB2571"/>
      <c r="AC2571"/>
      <c r="AD2571"/>
      <c r="AE2571"/>
      <c r="AF2571"/>
      <c r="AG2571"/>
      <c r="AS2571"/>
      <c r="AT2571"/>
      <c r="BP2571"/>
    </row>
    <row r="2572" spans="1:68" s="7" customFormat="1">
      <c r="A2572"/>
      <c r="B2572"/>
      <c r="C2572"/>
      <c r="D2572"/>
      <c r="E2572"/>
      <c r="F2572"/>
      <c r="G2572"/>
      <c r="H2572"/>
      <c r="I2572"/>
      <c r="J2572"/>
      <c r="K2572"/>
      <c r="L2572"/>
      <c r="M2572"/>
      <c r="N2572"/>
      <c r="O2572"/>
      <c r="P2572"/>
      <c r="Q2572"/>
      <c r="R2572"/>
      <c r="S2572"/>
      <c r="T2572"/>
      <c r="U2572"/>
      <c r="V2572"/>
      <c r="W2572"/>
      <c r="X2572"/>
      <c r="Y2572"/>
      <c r="Z2572"/>
      <c r="AA2572"/>
      <c r="AB2572"/>
      <c r="AC2572"/>
      <c r="AD2572"/>
      <c r="AE2572"/>
      <c r="AF2572"/>
      <c r="AG2572"/>
      <c r="AS2572"/>
      <c r="AT2572"/>
      <c r="BP2572"/>
    </row>
    <row r="2573" spans="1:68" s="7" customFormat="1">
      <c r="A2573"/>
      <c r="B2573"/>
      <c r="C2573"/>
      <c r="D2573"/>
      <c r="E2573"/>
      <c r="F2573"/>
      <c r="G2573"/>
      <c r="H2573"/>
      <c r="I2573"/>
      <c r="J2573"/>
      <c r="K2573"/>
      <c r="L2573"/>
      <c r="M2573"/>
      <c r="N2573"/>
      <c r="O2573"/>
      <c r="P2573"/>
      <c r="Q2573"/>
      <c r="R2573"/>
      <c r="S2573"/>
      <c r="T2573"/>
      <c r="U2573"/>
      <c r="V2573"/>
      <c r="W2573"/>
      <c r="X2573"/>
      <c r="Y2573"/>
      <c r="Z2573"/>
      <c r="AA2573"/>
      <c r="AB2573"/>
      <c r="AC2573"/>
      <c r="AD2573"/>
      <c r="AE2573"/>
      <c r="AF2573"/>
      <c r="AG2573"/>
      <c r="AS2573"/>
      <c r="AT2573"/>
      <c r="BP2573"/>
    </row>
    <row r="2574" spans="1:68" s="7" customFormat="1">
      <c r="A2574"/>
      <c r="B2574"/>
      <c r="C2574"/>
      <c r="D2574"/>
      <c r="E2574"/>
      <c r="F2574"/>
      <c r="G2574"/>
      <c r="H2574"/>
      <c r="I2574"/>
      <c r="J2574"/>
      <c r="K2574"/>
      <c r="L2574"/>
      <c r="M2574"/>
      <c r="N2574"/>
      <c r="O2574"/>
      <c r="P2574"/>
      <c r="Q2574"/>
      <c r="R2574"/>
      <c r="S2574"/>
      <c r="T2574"/>
      <c r="U2574"/>
      <c r="V2574"/>
      <c r="W2574"/>
      <c r="X2574"/>
      <c r="Y2574"/>
      <c r="Z2574"/>
      <c r="AA2574"/>
      <c r="AB2574"/>
      <c r="AC2574"/>
      <c r="AD2574"/>
      <c r="AE2574"/>
      <c r="AF2574"/>
      <c r="AG2574"/>
      <c r="AS2574"/>
      <c r="AT2574"/>
      <c r="BP2574"/>
    </row>
    <row r="2575" spans="1:68" s="7" customFormat="1">
      <c r="A2575"/>
      <c r="B2575"/>
      <c r="C2575"/>
      <c r="D2575"/>
      <c r="E2575"/>
      <c r="F2575"/>
      <c r="G2575"/>
      <c r="H2575"/>
      <c r="I2575"/>
      <c r="J2575"/>
      <c r="K2575"/>
      <c r="L2575"/>
      <c r="M2575"/>
      <c r="N2575"/>
      <c r="O2575"/>
      <c r="P2575"/>
      <c r="Q2575"/>
      <c r="R2575"/>
      <c r="S2575"/>
      <c r="T2575"/>
      <c r="U2575"/>
      <c r="V2575"/>
      <c r="W2575"/>
      <c r="X2575"/>
      <c r="Y2575"/>
      <c r="Z2575"/>
      <c r="AA2575"/>
      <c r="AB2575"/>
      <c r="AC2575"/>
      <c r="AD2575"/>
      <c r="AE2575"/>
      <c r="AF2575"/>
      <c r="AG2575"/>
      <c r="AS2575"/>
      <c r="AT2575"/>
      <c r="BP2575"/>
    </row>
    <row r="2576" spans="1:68" s="7" customFormat="1">
      <c r="A2576"/>
      <c r="B2576"/>
      <c r="C2576"/>
      <c r="D2576"/>
      <c r="E2576"/>
      <c r="F2576"/>
      <c r="G2576"/>
      <c r="H2576"/>
      <c r="I2576"/>
      <c r="J2576"/>
      <c r="K2576"/>
      <c r="L2576"/>
      <c r="M2576"/>
      <c r="N2576"/>
      <c r="O2576"/>
      <c r="P2576"/>
      <c r="Q2576"/>
      <c r="R2576"/>
      <c r="S2576"/>
      <c r="T2576"/>
      <c r="U2576"/>
      <c r="V2576"/>
      <c r="W2576"/>
      <c r="X2576"/>
      <c r="Y2576"/>
      <c r="Z2576"/>
      <c r="AA2576"/>
      <c r="AB2576"/>
      <c r="AC2576"/>
      <c r="AD2576"/>
      <c r="AE2576"/>
      <c r="AF2576"/>
      <c r="AG2576"/>
      <c r="AS2576"/>
      <c r="AT2576"/>
      <c r="BP2576"/>
    </row>
    <row r="2577" spans="1:68" s="7" customFormat="1">
      <c r="A2577"/>
      <c r="B2577"/>
      <c r="C2577"/>
      <c r="D2577"/>
      <c r="E2577"/>
      <c r="F2577"/>
      <c r="G2577"/>
      <c r="H2577"/>
      <c r="I2577"/>
      <c r="J2577"/>
      <c r="K2577"/>
      <c r="L2577"/>
      <c r="M2577"/>
      <c r="N2577"/>
      <c r="O2577"/>
      <c r="P2577"/>
      <c r="Q2577"/>
      <c r="R2577"/>
      <c r="S2577"/>
      <c r="T2577"/>
      <c r="U2577"/>
      <c r="V2577"/>
      <c r="W2577"/>
      <c r="X2577"/>
      <c r="Y2577"/>
      <c r="Z2577"/>
      <c r="AA2577"/>
      <c r="AB2577"/>
      <c r="AC2577"/>
      <c r="AD2577"/>
      <c r="AE2577"/>
      <c r="AF2577"/>
      <c r="AG2577"/>
      <c r="AS2577"/>
      <c r="AT2577"/>
      <c r="BP2577"/>
    </row>
    <row r="2578" spans="1:68" s="7" customFormat="1">
      <c r="A2578"/>
      <c r="B2578"/>
      <c r="C2578"/>
      <c r="D2578"/>
      <c r="E2578"/>
      <c r="F2578"/>
      <c r="G2578"/>
      <c r="H2578"/>
      <c r="I2578"/>
      <c r="J2578"/>
      <c r="K2578"/>
      <c r="L2578"/>
      <c r="M2578"/>
      <c r="N2578"/>
      <c r="O2578"/>
      <c r="P2578"/>
      <c r="Q2578"/>
      <c r="R2578"/>
      <c r="S2578"/>
      <c r="T2578"/>
      <c r="U2578"/>
      <c r="V2578"/>
      <c r="W2578"/>
      <c r="X2578"/>
      <c r="Y2578"/>
      <c r="Z2578"/>
      <c r="AA2578"/>
      <c r="AB2578"/>
      <c r="AC2578"/>
      <c r="AD2578"/>
      <c r="AE2578"/>
      <c r="AF2578"/>
      <c r="AG2578"/>
      <c r="AS2578"/>
      <c r="AT2578"/>
      <c r="BP2578"/>
    </row>
    <row r="2579" spans="1:68" s="7" customFormat="1">
      <c r="A2579"/>
      <c r="B2579"/>
      <c r="C2579"/>
      <c r="D2579"/>
      <c r="E2579"/>
      <c r="F2579"/>
      <c r="G2579"/>
      <c r="H2579"/>
      <c r="I2579"/>
      <c r="J2579"/>
      <c r="K2579"/>
      <c r="L2579"/>
      <c r="M2579"/>
      <c r="N2579"/>
      <c r="O2579"/>
      <c r="P2579"/>
      <c r="Q2579"/>
      <c r="R2579"/>
      <c r="S2579"/>
      <c r="T2579"/>
      <c r="U2579"/>
      <c r="V2579"/>
      <c r="W2579"/>
      <c r="X2579"/>
      <c r="Y2579"/>
      <c r="Z2579"/>
      <c r="AA2579"/>
      <c r="AB2579"/>
      <c r="AC2579"/>
      <c r="AD2579"/>
      <c r="AE2579"/>
      <c r="AF2579"/>
      <c r="AG2579"/>
      <c r="AS2579"/>
      <c r="AT2579"/>
      <c r="BP2579"/>
    </row>
    <row r="2580" spans="1:68" s="7" customFormat="1">
      <c r="A2580"/>
      <c r="B2580"/>
      <c r="C2580"/>
      <c r="D2580"/>
      <c r="E2580"/>
      <c r="F2580"/>
      <c r="G2580"/>
      <c r="H2580"/>
      <c r="I2580"/>
      <c r="J2580"/>
      <c r="K2580"/>
      <c r="L2580"/>
      <c r="M2580"/>
      <c r="N2580"/>
      <c r="O2580"/>
      <c r="P2580"/>
      <c r="Q2580"/>
      <c r="R2580"/>
      <c r="S2580"/>
      <c r="T2580"/>
      <c r="U2580"/>
      <c r="V2580"/>
      <c r="W2580"/>
      <c r="X2580"/>
      <c r="Y2580"/>
      <c r="Z2580"/>
      <c r="AA2580"/>
      <c r="AB2580"/>
      <c r="AC2580"/>
      <c r="AD2580"/>
      <c r="AE2580"/>
      <c r="AF2580"/>
      <c r="AG2580"/>
      <c r="AS2580"/>
      <c r="AT2580"/>
      <c r="BP2580"/>
    </row>
    <row r="2581" spans="1:68" s="7" customFormat="1">
      <c r="A2581"/>
      <c r="B2581"/>
      <c r="C2581"/>
      <c r="D2581"/>
      <c r="E2581"/>
      <c r="F2581"/>
      <c r="G2581"/>
      <c r="H2581"/>
      <c r="I2581"/>
      <c r="J2581"/>
      <c r="K2581"/>
      <c r="L2581"/>
      <c r="M2581"/>
      <c r="N2581"/>
      <c r="O2581"/>
      <c r="P2581"/>
      <c r="Q2581"/>
      <c r="R2581"/>
      <c r="S2581"/>
      <c r="T2581"/>
      <c r="U2581"/>
      <c r="V2581"/>
      <c r="W2581"/>
      <c r="X2581"/>
      <c r="Y2581"/>
      <c r="Z2581"/>
      <c r="AA2581"/>
      <c r="AB2581"/>
      <c r="AC2581"/>
      <c r="AD2581"/>
      <c r="AE2581"/>
      <c r="AF2581"/>
      <c r="AG2581"/>
      <c r="AS2581"/>
      <c r="AT2581"/>
      <c r="BP2581"/>
    </row>
    <row r="2582" spans="1:68" s="7" customFormat="1">
      <c r="A2582"/>
      <c r="B2582"/>
      <c r="C2582"/>
      <c r="D2582"/>
      <c r="E2582"/>
      <c r="F2582"/>
      <c r="G2582"/>
      <c r="H2582"/>
      <c r="I2582"/>
      <c r="J2582"/>
      <c r="K2582"/>
      <c r="L2582"/>
      <c r="M2582"/>
      <c r="N2582"/>
      <c r="O2582"/>
      <c r="P2582"/>
      <c r="Q2582"/>
      <c r="R2582"/>
      <c r="S2582"/>
      <c r="T2582"/>
      <c r="U2582"/>
      <c r="V2582"/>
      <c r="W2582"/>
      <c r="X2582"/>
      <c r="Y2582"/>
      <c r="Z2582"/>
      <c r="AA2582"/>
      <c r="AB2582"/>
      <c r="AC2582"/>
      <c r="AD2582"/>
      <c r="AE2582"/>
      <c r="AF2582"/>
      <c r="AG2582"/>
      <c r="AS2582"/>
      <c r="AT2582"/>
      <c r="BP2582"/>
    </row>
    <row r="2583" spans="1:68" s="7" customFormat="1">
      <c r="A2583"/>
      <c r="B2583"/>
      <c r="C2583"/>
      <c r="D2583"/>
      <c r="E2583"/>
      <c r="F2583"/>
      <c r="G2583"/>
      <c r="H2583"/>
      <c r="I2583"/>
      <c r="J2583"/>
      <c r="K2583"/>
      <c r="L2583"/>
      <c r="M2583"/>
      <c r="N2583"/>
      <c r="O2583"/>
      <c r="P2583"/>
      <c r="Q2583"/>
      <c r="R2583"/>
      <c r="S2583"/>
      <c r="T2583"/>
      <c r="U2583"/>
      <c r="V2583"/>
      <c r="W2583"/>
      <c r="X2583"/>
      <c r="Y2583"/>
      <c r="Z2583"/>
      <c r="AA2583"/>
      <c r="AB2583"/>
      <c r="AC2583"/>
      <c r="AD2583"/>
      <c r="AE2583"/>
      <c r="AF2583"/>
      <c r="AG2583"/>
      <c r="AS2583"/>
      <c r="AT2583"/>
      <c r="BP2583"/>
    </row>
    <row r="2584" spans="1:68" s="7" customFormat="1">
      <c r="A2584"/>
      <c r="B2584"/>
      <c r="C2584"/>
      <c r="D2584"/>
      <c r="E2584"/>
      <c r="F2584"/>
      <c r="G2584"/>
      <c r="H2584"/>
      <c r="I2584"/>
      <c r="J2584"/>
      <c r="K2584"/>
      <c r="L2584"/>
      <c r="M2584"/>
      <c r="N2584"/>
      <c r="O2584"/>
      <c r="P2584"/>
      <c r="Q2584"/>
      <c r="R2584"/>
      <c r="S2584"/>
      <c r="T2584"/>
      <c r="U2584"/>
      <c r="V2584"/>
      <c r="W2584"/>
      <c r="X2584"/>
      <c r="Y2584"/>
      <c r="Z2584"/>
      <c r="AA2584"/>
      <c r="AB2584"/>
      <c r="AC2584"/>
      <c r="AD2584"/>
      <c r="AE2584"/>
      <c r="AF2584"/>
      <c r="AG2584"/>
      <c r="AS2584"/>
      <c r="AT2584"/>
      <c r="BP2584"/>
    </row>
    <row r="2585" spans="1:68" s="7" customFormat="1">
      <c r="A2585"/>
      <c r="B2585"/>
      <c r="C2585"/>
      <c r="D2585"/>
      <c r="E2585"/>
      <c r="F2585"/>
      <c r="G2585"/>
      <c r="H2585"/>
      <c r="I2585"/>
      <c r="J2585"/>
      <c r="K2585"/>
      <c r="L2585"/>
      <c r="M2585"/>
      <c r="N2585"/>
      <c r="O2585"/>
      <c r="P2585"/>
      <c r="Q2585"/>
      <c r="R2585"/>
      <c r="S2585"/>
      <c r="T2585"/>
      <c r="U2585"/>
      <c r="V2585"/>
      <c r="W2585"/>
      <c r="X2585"/>
      <c r="Y2585"/>
      <c r="Z2585"/>
      <c r="AA2585"/>
      <c r="AB2585"/>
      <c r="AC2585"/>
      <c r="AD2585"/>
      <c r="AE2585"/>
      <c r="AF2585"/>
      <c r="AG2585"/>
      <c r="AS2585"/>
      <c r="AT2585"/>
      <c r="BP2585"/>
    </row>
    <row r="2586" spans="1:68" s="7" customFormat="1">
      <c r="A2586"/>
      <c r="B2586"/>
      <c r="C2586"/>
      <c r="D2586"/>
      <c r="E2586"/>
      <c r="F2586"/>
      <c r="G2586"/>
      <c r="H2586"/>
      <c r="I2586"/>
      <c r="J2586"/>
      <c r="K2586"/>
      <c r="L2586"/>
      <c r="M2586"/>
      <c r="N2586"/>
      <c r="O2586"/>
      <c r="P2586"/>
      <c r="Q2586"/>
      <c r="R2586"/>
      <c r="S2586"/>
      <c r="T2586"/>
      <c r="U2586"/>
      <c r="V2586"/>
      <c r="W2586"/>
      <c r="X2586"/>
      <c r="Y2586"/>
      <c r="Z2586"/>
      <c r="AA2586"/>
      <c r="AB2586"/>
      <c r="AC2586"/>
      <c r="AD2586"/>
      <c r="AE2586"/>
      <c r="AF2586"/>
      <c r="AG2586"/>
      <c r="AS2586"/>
      <c r="AT2586"/>
      <c r="BP2586"/>
    </row>
    <row r="2587" spans="1:68" s="7" customFormat="1">
      <c r="A2587"/>
      <c r="B2587"/>
      <c r="C2587"/>
      <c r="D2587"/>
      <c r="E2587"/>
      <c r="F2587"/>
      <c r="G2587"/>
      <c r="H2587"/>
      <c r="I2587"/>
      <c r="J2587"/>
      <c r="K2587"/>
      <c r="L2587"/>
      <c r="M2587"/>
      <c r="N2587"/>
      <c r="O2587"/>
      <c r="P2587"/>
      <c r="Q2587"/>
      <c r="R2587"/>
      <c r="S2587"/>
      <c r="T2587"/>
      <c r="U2587"/>
      <c r="V2587"/>
      <c r="W2587"/>
      <c r="X2587"/>
      <c r="Y2587"/>
      <c r="Z2587"/>
      <c r="AA2587"/>
      <c r="AB2587"/>
      <c r="AC2587"/>
      <c r="AD2587"/>
      <c r="AE2587"/>
      <c r="AF2587"/>
      <c r="AG2587"/>
      <c r="AS2587"/>
      <c r="AT2587"/>
      <c r="BP2587"/>
    </row>
    <row r="2588" spans="1:68" s="7" customFormat="1">
      <c r="A2588"/>
      <c r="B2588"/>
      <c r="C2588"/>
      <c r="D2588"/>
      <c r="E2588"/>
      <c r="F2588"/>
      <c r="G2588"/>
      <c r="H2588"/>
      <c r="I2588"/>
      <c r="J2588"/>
      <c r="K2588"/>
      <c r="L2588"/>
      <c r="M2588"/>
      <c r="N2588"/>
      <c r="O2588"/>
      <c r="P2588"/>
      <c r="Q2588"/>
      <c r="R2588"/>
      <c r="S2588"/>
      <c r="T2588"/>
      <c r="U2588"/>
      <c r="V2588"/>
      <c r="W2588"/>
      <c r="X2588"/>
      <c r="Y2588"/>
      <c r="Z2588"/>
      <c r="AA2588"/>
      <c r="AB2588"/>
      <c r="AC2588"/>
      <c r="AD2588"/>
      <c r="AE2588"/>
      <c r="AF2588"/>
      <c r="AG2588"/>
      <c r="AS2588"/>
      <c r="AT2588"/>
      <c r="BP2588"/>
    </row>
    <row r="2589" spans="1:68" s="7" customFormat="1">
      <c r="A2589"/>
      <c r="B2589"/>
      <c r="C2589"/>
      <c r="D2589"/>
      <c r="E2589"/>
      <c r="F2589"/>
      <c r="G2589"/>
      <c r="H2589"/>
      <c r="I2589"/>
      <c r="J2589"/>
      <c r="K2589"/>
      <c r="L2589"/>
      <c r="M2589"/>
      <c r="N2589"/>
      <c r="O2589"/>
      <c r="P2589"/>
      <c r="Q2589"/>
      <c r="R2589"/>
      <c r="S2589"/>
      <c r="T2589"/>
      <c r="U2589"/>
      <c r="V2589"/>
      <c r="W2589"/>
      <c r="X2589"/>
      <c r="Y2589"/>
      <c r="Z2589"/>
      <c r="AA2589"/>
      <c r="AB2589"/>
      <c r="AC2589"/>
      <c r="AD2589"/>
      <c r="AE2589"/>
      <c r="AF2589"/>
      <c r="AG2589"/>
      <c r="AS2589"/>
      <c r="AT2589"/>
      <c r="BP2589"/>
    </row>
    <row r="2590" spans="1:68" s="7" customFormat="1">
      <c r="A2590"/>
      <c r="B2590"/>
      <c r="C2590"/>
      <c r="D2590"/>
      <c r="E2590"/>
      <c r="F2590"/>
      <c r="G2590"/>
      <c r="H2590"/>
      <c r="I2590"/>
      <c r="J2590"/>
      <c r="K2590"/>
      <c r="L2590"/>
      <c r="M2590"/>
      <c r="N2590"/>
      <c r="O2590"/>
      <c r="P2590"/>
      <c r="Q2590"/>
      <c r="R2590"/>
      <c r="S2590"/>
      <c r="T2590"/>
      <c r="U2590"/>
      <c r="V2590"/>
      <c r="W2590"/>
      <c r="X2590"/>
      <c r="Y2590"/>
      <c r="Z2590"/>
      <c r="AA2590"/>
      <c r="AB2590"/>
      <c r="AC2590"/>
      <c r="AD2590"/>
      <c r="AE2590"/>
      <c r="AF2590"/>
      <c r="AG2590"/>
      <c r="AS2590"/>
      <c r="AT2590"/>
      <c r="BP2590"/>
    </row>
    <row r="2591" spans="1:68" s="7" customFormat="1">
      <c r="A2591"/>
      <c r="B2591"/>
      <c r="C2591"/>
      <c r="D2591"/>
      <c r="E2591"/>
      <c r="F2591"/>
      <c r="G2591"/>
      <c r="H2591"/>
      <c r="I2591"/>
      <c r="J2591"/>
      <c r="K2591"/>
      <c r="L2591"/>
      <c r="M2591"/>
      <c r="N2591"/>
      <c r="O2591"/>
      <c r="P2591"/>
      <c r="Q2591"/>
      <c r="R2591"/>
      <c r="S2591"/>
      <c r="T2591"/>
      <c r="U2591"/>
      <c r="V2591"/>
      <c r="W2591"/>
      <c r="X2591"/>
      <c r="Y2591"/>
      <c r="Z2591"/>
      <c r="AA2591"/>
      <c r="AB2591"/>
      <c r="AC2591"/>
      <c r="AD2591"/>
      <c r="AE2591"/>
      <c r="AF2591"/>
      <c r="AG2591"/>
      <c r="AS2591"/>
      <c r="AT2591"/>
      <c r="BP2591"/>
    </row>
    <row r="2592" spans="1:68" s="7" customFormat="1">
      <c r="A2592"/>
      <c r="B2592"/>
      <c r="C2592"/>
      <c r="D2592"/>
      <c r="E2592"/>
      <c r="F2592"/>
      <c r="G2592"/>
      <c r="H2592"/>
      <c r="I2592"/>
      <c r="J2592"/>
      <c r="K2592"/>
      <c r="L2592"/>
      <c r="M2592"/>
      <c r="N2592"/>
      <c r="O2592"/>
      <c r="P2592"/>
      <c r="Q2592"/>
      <c r="R2592"/>
      <c r="S2592"/>
      <c r="T2592"/>
      <c r="U2592"/>
      <c r="V2592"/>
      <c r="W2592"/>
      <c r="X2592"/>
      <c r="Y2592"/>
      <c r="Z2592"/>
      <c r="AA2592"/>
      <c r="AB2592"/>
      <c r="AC2592"/>
      <c r="AD2592"/>
      <c r="AE2592"/>
      <c r="AF2592"/>
      <c r="AG2592"/>
      <c r="AS2592"/>
      <c r="AT2592"/>
      <c r="BP2592"/>
    </row>
    <row r="2593" spans="1:68" s="7" customFormat="1">
      <c r="A2593"/>
      <c r="B2593"/>
      <c r="C2593"/>
      <c r="D2593"/>
      <c r="E2593"/>
      <c r="F2593"/>
      <c r="G2593"/>
      <c r="H2593"/>
      <c r="I2593"/>
      <c r="J2593"/>
      <c r="K2593"/>
      <c r="L2593"/>
      <c r="M2593"/>
      <c r="N2593"/>
      <c r="O2593"/>
      <c r="P2593"/>
      <c r="Q2593"/>
      <c r="R2593"/>
      <c r="S2593"/>
      <c r="T2593"/>
      <c r="U2593"/>
      <c r="V2593"/>
      <c r="W2593"/>
      <c r="X2593"/>
      <c r="Y2593"/>
      <c r="Z2593"/>
      <c r="AA2593"/>
      <c r="AB2593"/>
      <c r="AC2593"/>
      <c r="AD2593"/>
      <c r="AE2593"/>
      <c r="AF2593"/>
      <c r="AG2593"/>
      <c r="AS2593"/>
      <c r="AT2593"/>
      <c r="BP2593"/>
    </row>
    <row r="2594" spans="1:68" s="7" customFormat="1">
      <c r="A2594"/>
      <c r="B2594"/>
      <c r="C2594"/>
      <c r="D2594"/>
      <c r="E2594"/>
      <c r="F2594"/>
      <c r="G2594"/>
      <c r="H2594"/>
      <c r="I2594"/>
      <c r="J2594"/>
      <c r="K2594"/>
      <c r="L2594"/>
      <c r="M2594"/>
      <c r="N2594"/>
      <c r="O2594"/>
      <c r="P2594"/>
      <c r="Q2594"/>
      <c r="R2594"/>
      <c r="S2594"/>
      <c r="T2594"/>
      <c r="U2594"/>
      <c r="V2594"/>
      <c r="W2594"/>
      <c r="X2594"/>
      <c r="Y2594"/>
      <c r="Z2594"/>
      <c r="AA2594"/>
      <c r="AB2594"/>
      <c r="AC2594"/>
      <c r="AD2594"/>
      <c r="AE2594"/>
      <c r="AF2594"/>
      <c r="AG2594"/>
      <c r="AS2594"/>
      <c r="AT2594"/>
      <c r="BP2594"/>
    </row>
    <row r="2595" spans="1:68" s="7" customFormat="1">
      <c r="A2595"/>
      <c r="B2595"/>
      <c r="C2595"/>
      <c r="D2595"/>
      <c r="E2595"/>
      <c r="F2595"/>
      <c r="G2595"/>
      <c r="H2595"/>
      <c r="I2595"/>
      <c r="J2595"/>
      <c r="K2595"/>
      <c r="L2595"/>
      <c r="M2595"/>
      <c r="N2595"/>
      <c r="O2595"/>
      <c r="P2595"/>
      <c r="Q2595"/>
      <c r="R2595"/>
      <c r="S2595"/>
      <c r="T2595"/>
      <c r="U2595"/>
      <c r="V2595"/>
      <c r="W2595"/>
      <c r="X2595"/>
      <c r="Y2595"/>
      <c r="Z2595"/>
      <c r="AA2595"/>
      <c r="AB2595"/>
      <c r="AC2595"/>
      <c r="AD2595"/>
      <c r="AE2595"/>
      <c r="AF2595"/>
      <c r="AG2595"/>
      <c r="AS2595"/>
      <c r="AT2595"/>
      <c r="BP2595"/>
    </row>
    <row r="2596" spans="1:68" s="7" customFormat="1">
      <c r="A2596"/>
      <c r="B2596"/>
      <c r="C2596"/>
      <c r="D2596"/>
      <c r="E2596"/>
      <c r="F2596"/>
      <c r="G2596"/>
      <c r="H2596"/>
      <c r="I2596"/>
      <c r="J2596"/>
      <c r="K2596"/>
      <c r="L2596"/>
      <c r="M2596"/>
      <c r="N2596"/>
      <c r="O2596"/>
      <c r="P2596"/>
      <c r="Q2596"/>
      <c r="R2596"/>
      <c r="S2596"/>
      <c r="T2596"/>
      <c r="U2596"/>
      <c r="V2596"/>
      <c r="W2596"/>
      <c r="X2596"/>
      <c r="Y2596"/>
      <c r="Z2596"/>
      <c r="AA2596"/>
      <c r="AB2596"/>
      <c r="AC2596"/>
      <c r="AD2596"/>
      <c r="AE2596"/>
      <c r="AF2596"/>
      <c r="AG2596"/>
      <c r="AS2596"/>
      <c r="AT2596"/>
      <c r="BP2596"/>
    </row>
    <row r="2597" spans="1:68" s="7" customFormat="1">
      <c r="A2597"/>
      <c r="B2597"/>
      <c r="C2597"/>
      <c r="D2597"/>
      <c r="E2597"/>
      <c r="F2597"/>
      <c r="G2597"/>
      <c r="H2597"/>
      <c r="I2597"/>
      <c r="J2597"/>
      <c r="K2597"/>
      <c r="L2597"/>
      <c r="M2597"/>
      <c r="N2597"/>
      <c r="O2597"/>
      <c r="P2597"/>
      <c r="Q2597"/>
      <c r="R2597"/>
      <c r="S2597"/>
      <c r="T2597"/>
      <c r="U2597"/>
      <c r="V2597"/>
      <c r="W2597"/>
      <c r="X2597"/>
      <c r="Y2597"/>
      <c r="Z2597"/>
      <c r="AA2597"/>
      <c r="AB2597"/>
      <c r="AC2597"/>
      <c r="AD2597"/>
      <c r="AE2597"/>
      <c r="AF2597"/>
      <c r="AG2597"/>
      <c r="AS2597"/>
      <c r="AT2597"/>
      <c r="BP2597"/>
    </row>
    <row r="2598" spans="1:68" s="7" customFormat="1">
      <c r="A2598"/>
      <c r="B2598"/>
      <c r="C2598"/>
      <c r="D2598"/>
      <c r="E2598"/>
      <c r="F2598"/>
      <c r="G2598"/>
      <c r="H2598"/>
      <c r="I2598"/>
      <c r="J2598"/>
      <c r="K2598"/>
      <c r="L2598"/>
      <c r="M2598"/>
      <c r="N2598"/>
      <c r="O2598"/>
      <c r="P2598"/>
      <c r="Q2598"/>
      <c r="R2598"/>
      <c r="S2598"/>
      <c r="T2598"/>
      <c r="U2598"/>
      <c r="V2598"/>
      <c r="W2598"/>
      <c r="X2598"/>
      <c r="Y2598"/>
      <c r="Z2598"/>
      <c r="AA2598"/>
      <c r="AB2598"/>
      <c r="AC2598"/>
      <c r="AD2598"/>
      <c r="AE2598"/>
      <c r="AF2598"/>
      <c r="AG2598"/>
      <c r="AS2598"/>
      <c r="AT2598"/>
      <c r="BP2598"/>
    </row>
    <row r="2599" spans="1:68" s="7" customFormat="1">
      <c r="A2599"/>
      <c r="B2599"/>
      <c r="C2599"/>
      <c r="D2599"/>
      <c r="E2599"/>
      <c r="F2599"/>
      <c r="G2599"/>
      <c r="H2599"/>
      <c r="I2599"/>
      <c r="J2599"/>
      <c r="K2599"/>
      <c r="L2599"/>
      <c r="M2599"/>
      <c r="N2599"/>
      <c r="O2599"/>
      <c r="P2599"/>
      <c r="Q2599"/>
      <c r="R2599"/>
      <c r="S2599"/>
      <c r="T2599"/>
      <c r="U2599"/>
      <c r="V2599"/>
      <c r="W2599"/>
      <c r="X2599"/>
      <c r="Y2599"/>
      <c r="Z2599"/>
      <c r="AA2599"/>
      <c r="AB2599"/>
      <c r="AC2599"/>
      <c r="AD2599"/>
      <c r="AE2599"/>
      <c r="AF2599"/>
      <c r="AG2599"/>
      <c r="AS2599"/>
      <c r="AT2599"/>
      <c r="BP2599"/>
    </row>
    <row r="2600" spans="1:68" s="7" customFormat="1">
      <c r="A2600"/>
      <c r="B2600"/>
      <c r="C2600"/>
      <c r="D2600"/>
      <c r="E2600"/>
      <c r="F2600"/>
      <c r="G2600"/>
      <c r="H2600"/>
      <c r="I2600"/>
      <c r="J2600"/>
      <c r="K2600"/>
      <c r="L2600"/>
      <c r="M2600"/>
      <c r="N2600"/>
      <c r="O2600"/>
      <c r="P2600"/>
      <c r="Q2600"/>
      <c r="R2600"/>
      <c r="S2600"/>
      <c r="T2600"/>
      <c r="U2600"/>
      <c r="V2600"/>
      <c r="W2600"/>
      <c r="X2600"/>
      <c r="Y2600"/>
      <c r="Z2600"/>
      <c r="AA2600"/>
      <c r="AB2600"/>
      <c r="AC2600"/>
      <c r="AD2600"/>
      <c r="AE2600"/>
      <c r="AF2600"/>
      <c r="AG2600"/>
      <c r="AS2600"/>
      <c r="AT2600"/>
      <c r="BP2600"/>
    </row>
    <row r="2601" spans="1:68" s="7" customFormat="1">
      <c r="A2601"/>
      <c r="B2601"/>
      <c r="C2601"/>
      <c r="D2601"/>
      <c r="E2601"/>
      <c r="F2601"/>
      <c r="G2601"/>
      <c r="H2601"/>
      <c r="I2601"/>
      <c r="J2601"/>
      <c r="K2601"/>
      <c r="L2601"/>
      <c r="M2601"/>
      <c r="N2601"/>
      <c r="O2601"/>
      <c r="P2601"/>
      <c r="Q2601"/>
      <c r="R2601"/>
      <c r="S2601"/>
      <c r="T2601"/>
      <c r="U2601"/>
      <c r="V2601"/>
      <c r="W2601"/>
      <c r="X2601"/>
      <c r="Y2601"/>
      <c r="Z2601"/>
      <c r="AA2601"/>
      <c r="AB2601"/>
      <c r="AC2601"/>
      <c r="AD2601"/>
      <c r="AE2601"/>
      <c r="AF2601"/>
      <c r="AG2601"/>
      <c r="AS2601"/>
      <c r="AT2601"/>
      <c r="BP2601"/>
    </row>
    <row r="2602" spans="1:68" s="7" customFormat="1">
      <c r="A2602"/>
      <c r="B2602"/>
      <c r="C2602"/>
      <c r="D2602"/>
      <c r="E2602"/>
      <c r="F2602"/>
      <c r="G2602"/>
      <c r="H2602"/>
      <c r="I2602"/>
      <c r="J2602"/>
      <c r="K2602"/>
      <c r="L2602"/>
      <c r="M2602"/>
      <c r="N2602"/>
      <c r="O2602"/>
      <c r="P2602"/>
      <c r="Q2602"/>
      <c r="R2602"/>
      <c r="S2602"/>
      <c r="T2602"/>
      <c r="U2602"/>
      <c r="V2602"/>
      <c r="W2602"/>
      <c r="X2602"/>
      <c r="Y2602"/>
      <c r="Z2602"/>
      <c r="AA2602"/>
      <c r="AB2602"/>
      <c r="AC2602"/>
      <c r="AD2602"/>
      <c r="AE2602"/>
      <c r="AF2602"/>
      <c r="AG2602"/>
      <c r="AS2602"/>
      <c r="AT2602"/>
      <c r="BP2602"/>
    </row>
    <row r="2603" spans="1:68" s="7" customFormat="1">
      <c r="A2603"/>
      <c r="B2603"/>
      <c r="C2603"/>
      <c r="D2603"/>
      <c r="E2603"/>
      <c r="F2603"/>
      <c r="G2603"/>
      <c r="H2603"/>
      <c r="I2603"/>
      <c r="J2603"/>
      <c r="K2603"/>
      <c r="L2603"/>
      <c r="M2603"/>
      <c r="N2603"/>
      <c r="O2603"/>
      <c r="P2603"/>
      <c r="Q2603"/>
      <c r="R2603"/>
      <c r="S2603"/>
      <c r="T2603"/>
      <c r="U2603"/>
      <c r="V2603"/>
      <c r="W2603"/>
      <c r="X2603"/>
      <c r="Y2603"/>
      <c r="Z2603"/>
      <c r="AA2603"/>
      <c r="AB2603"/>
      <c r="AC2603"/>
      <c r="AD2603"/>
      <c r="AE2603"/>
      <c r="AF2603"/>
      <c r="AG2603"/>
      <c r="AS2603"/>
      <c r="AT2603"/>
      <c r="BP2603"/>
    </row>
    <row r="2604" spans="1:68" s="7" customFormat="1">
      <c r="A2604"/>
      <c r="B2604"/>
      <c r="C2604"/>
      <c r="D2604"/>
      <c r="E2604"/>
      <c r="F2604"/>
      <c r="G2604"/>
      <c r="H2604"/>
      <c r="I2604"/>
      <c r="J2604"/>
      <c r="K2604"/>
      <c r="L2604"/>
      <c r="M2604"/>
      <c r="N2604"/>
      <c r="O2604"/>
      <c r="P2604"/>
      <c r="Q2604"/>
      <c r="R2604"/>
      <c r="S2604"/>
      <c r="T2604"/>
      <c r="U2604"/>
      <c r="V2604"/>
      <c r="W2604"/>
      <c r="X2604"/>
      <c r="Y2604"/>
      <c r="Z2604"/>
      <c r="AA2604"/>
      <c r="AB2604"/>
      <c r="AC2604"/>
      <c r="AD2604"/>
      <c r="AE2604"/>
      <c r="AF2604"/>
      <c r="AG2604"/>
      <c r="AS2604"/>
      <c r="AT2604"/>
      <c r="BP2604"/>
    </row>
    <row r="2605" spans="1:68" s="7" customFormat="1">
      <c r="A2605"/>
      <c r="B2605"/>
      <c r="C2605"/>
      <c r="D2605"/>
      <c r="E2605"/>
      <c r="F2605"/>
      <c r="G2605"/>
      <c r="H2605"/>
      <c r="I2605"/>
      <c r="J2605"/>
      <c r="K2605"/>
      <c r="L2605"/>
      <c r="M2605"/>
      <c r="N2605"/>
      <c r="O2605"/>
      <c r="P2605"/>
      <c r="Q2605"/>
      <c r="R2605"/>
      <c r="S2605"/>
      <c r="T2605"/>
      <c r="U2605"/>
      <c r="V2605"/>
      <c r="W2605"/>
      <c r="X2605"/>
      <c r="Y2605"/>
      <c r="Z2605"/>
      <c r="AA2605"/>
      <c r="AB2605"/>
      <c r="AC2605"/>
      <c r="AD2605"/>
      <c r="AE2605"/>
      <c r="AF2605"/>
      <c r="AG2605"/>
      <c r="AS2605"/>
      <c r="AT2605"/>
      <c r="BP2605"/>
    </row>
    <row r="2606" spans="1:68" s="7" customFormat="1">
      <c r="A2606"/>
      <c r="B2606"/>
      <c r="C2606"/>
      <c r="D2606"/>
      <c r="E2606"/>
      <c r="F2606"/>
      <c r="G2606"/>
      <c r="H2606"/>
      <c r="I2606"/>
      <c r="J2606"/>
      <c r="K2606"/>
      <c r="L2606"/>
      <c r="M2606"/>
      <c r="N2606"/>
      <c r="O2606"/>
      <c r="P2606"/>
      <c r="Q2606"/>
      <c r="R2606"/>
      <c r="S2606"/>
      <c r="T2606"/>
      <c r="U2606"/>
      <c r="V2606"/>
      <c r="W2606"/>
      <c r="X2606"/>
      <c r="Y2606"/>
      <c r="Z2606"/>
      <c r="AA2606"/>
      <c r="AB2606"/>
      <c r="AC2606"/>
      <c r="AD2606"/>
      <c r="AE2606"/>
      <c r="AF2606"/>
      <c r="AG2606"/>
      <c r="AS2606"/>
      <c r="AT2606"/>
      <c r="BP2606"/>
    </row>
    <row r="2607" spans="1:68" s="7" customFormat="1">
      <c r="A2607"/>
      <c r="B2607"/>
      <c r="C2607"/>
      <c r="D2607"/>
      <c r="E2607"/>
      <c r="F2607"/>
      <c r="G2607"/>
      <c r="H2607"/>
      <c r="I2607"/>
      <c r="J2607"/>
      <c r="K2607"/>
      <c r="L2607"/>
      <c r="M2607"/>
      <c r="N2607"/>
      <c r="O2607"/>
      <c r="P2607"/>
      <c r="Q2607"/>
      <c r="R2607"/>
      <c r="S2607"/>
      <c r="T2607"/>
      <c r="U2607"/>
      <c r="V2607"/>
      <c r="W2607"/>
      <c r="X2607"/>
      <c r="Y2607"/>
      <c r="Z2607"/>
      <c r="AA2607"/>
      <c r="AB2607"/>
      <c r="AC2607"/>
      <c r="AD2607"/>
      <c r="AE2607"/>
      <c r="AF2607"/>
      <c r="AG2607"/>
      <c r="AS2607"/>
      <c r="AT2607"/>
      <c r="BP2607"/>
    </row>
    <row r="2608" spans="1:68" s="7" customFormat="1">
      <c r="A2608"/>
      <c r="B2608"/>
      <c r="C2608"/>
      <c r="D2608"/>
      <c r="E2608"/>
      <c r="F2608"/>
      <c r="G2608"/>
      <c r="H2608"/>
      <c r="I2608"/>
      <c r="J2608"/>
      <c r="K2608"/>
      <c r="L2608"/>
      <c r="M2608"/>
      <c r="N2608"/>
      <c r="O2608"/>
      <c r="P2608"/>
      <c r="Q2608"/>
      <c r="R2608"/>
      <c r="S2608"/>
      <c r="T2608"/>
      <c r="U2608"/>
      <c r="V2608"/>
      <c r="W2608"/>
      <c r="X2608"/>
      <c r="Y2608"/>
      <c r="Z2608"/>
      <c r="AA2608"/>
      <c r="AB2608"/>
      <c r="AC2608"/>
      <c r="AD2608"/>
      <c r="AE2608"/>
      <c r="AF2608"/>
      <c r="AG2608"/>
      <c r="AS2608"/>
      <c r="AT2608"/>
      <c r="BP2608"/>
    </row>
    <row r="2609" spans="1:68" s="7" customFormat="1">
      <c r="A2609"/>
      <c r="B2609"/>
      <c r="C2609"/>
      <c r="D2609"/>
      <c r="E2609"/>
      <c r="F2609"/>
      <c r="G2609"/>
      <c r="H2609"/>
      <c r="I2609"/>
      <c r="J2609"/>
      <c r="K2609"/>
      <c r="L2609"/>
      <c r="M2609"/>
      <c r="N2609"/>
      <c r="O2609"/>
      <c r="P2609"/>
      <c r="Q2609"/>
      <c r="R2609"/>
      <c r="S2609"/>
      <c r="T2609"/>
      <c r="U2609"/>
      <c r="V2609"/>
      <c r="W2609"/>
      <c r="X2609"/>
      <c r="Y2609"/>
      <c r="Z2609"/>
      <c r="AA2609"/>
      <c r="AB2609"/>
      <c r="AC2609"/>
      <c r="AD2609"/>
      <c r="AE2609"/>
      <c r="AF2609"/>
      <c r="AG2609"/>
      <c r="AS2609"/>
      <c r="AT2609"/>
      <c r="BP2609"/>
    </row>
    <row r="2610" spans="1:68" s="7" customFormat="1">
      <c r="A2610"/>
      <c r="B2610"/>
      <c r="C2610"/>
      <c r="D2610"/>
      <c r="E2610"/>
      <c r="F2610"/>
      <c r="G2610"/>
      <c r="H2610"/>
      <c r="I2610"/>
      <c r="J2610"/>
      <c r="K2610"/>
      <c r="L2610"/>
      <c r="M2610"/>
      <c r="N2610"/>
      <c r="O2610"/>
      <c r="P2610"/>
      <c r="Q2610"/>
      <c r="R2610"/>
      <c r="S2610"/>
      <c r="T2610"/>
      <c r="U2610"/>
      <c r="V2610"/>
      <c r="W2610"/>
      <c r="X2610"/>
      <c r="Y2610"/>
      <c r="Z2610"/>
      <c r="AA2610"/>
      <c r="AB2610"/>
      <c r="AC2610"/>
      <c r="AD2610"/>
      <c r="AE2610"/>
      <c r="AF2610"/>
      <c r="AG2610"/>
      <c r="AS2610"/>
      <c r="AT2610"/>
      <c r="BP2610"/>
    </row>
    <row r="2611" spans="1:68" s="7" customFormat="1">
      <c r="A2611"/>
      <c r="B2611"/>
      <c r="C2611"/>
      <c r="D2611"/>
      <c r="E2611"/>
      <c r="F2611"/>
      <c r="G2611"/>
      <c r="H2611"/>
      <c r="I2611"/>
      <c r="J2611"/>
      <c r="K2611"/>
      <c r="L2611"/>
      <c r="M2611"/>
      <c r="N2611"/>
      <c r="O2611"/>
      <c r="P2611"/>
      <c r="Q2611"/>
      <c r="R2611"/>
      <c r="S2611"/>
      <c r="T2611"/>
      <c r="U2611"/>
      <c r="V2611"/>
      <c r="W2611"/>
      <c r="X2611"/>
      <c r="Y2611"/>
      <c r="Z2611"/>
      <c r="AA2611"/>
      <c r="AB2611"/>
      <c r="AC2611"/>
      <c r="AD2611"/>
      <c r="AE2611"/>
      <c r="AF2611"/>
      <c r="AG2611"/>
      <c r="AS2611"/>
      <c r="AT2611"/>
      <c r="BP2611"/>
    </row>
    <row r="2612" spans="1:68" s="7" customFormat="1">
      <c r="A2612"/>
      <c r="B2612"/>
      <c r="C2612"/>
      <c r="D2612"/>
      <c r="E2612"/>
      <c r="F2612"/>
      <c r="G2612"/>
      <c r="H2612"/>
      <c r="I2612"/>
      <c r="J2612"/>
      <c r="K2612"/>
      <c r="L2612"/>
      <c r="M2612"/>
      <c r="N2612"/>
      <c r="O2612"/>
      <c r="P2612"/>
      <c r="Q2612"/>
      <c r="R2612"/>
      <c r="S2612"/>
      <c r="T2612"/>
      <c r="U2612"/>
      <c r="V2612"/>
      <c r="W2612"/>
      <c r="X2612"/>
      <c r="Y2612"/>
      <c r="Z2612"/>
      <c r="AA2612"/>
      <c r="AB2612"/>
      <c r="AC2612"/>
      <c r="AD2612"/>
      <c r="AE2612"/>
      <c r="AF2612"/>
      <c r="AG2612"/>
      <c r="AS2612"/>
      <c r="AT2612"/>
      <c r="BP2612"/>
    </row>
    <row r="2613" spans="1:68" s="7" customFormat="1">
      <c r="A2613"/>
      <c r="B2613"/>
      <c r="C2613"/>
      <c r="D2613"/>
      <c r="E2613"/>
      <c r="F2613"/>
      <c r="G2613"/>
      <c r="H2613"/>
      <c r="I2613"/>
      <c r="J2613"/>
      <c r="K2613"/>
      <c r="L2613"/>
      <c r="M2613"/>
      <c r="N2613"/>
      <c r="O2613"/>
      <c r="P2613"/>
      <c r="Q2613"/>
      <c r="R2613"/>
      <c r="S2613"/>
      <c r="T2613"/>
      <c r="U2613"/>
      <c r="V2613"/>
      <c r="W2613"/>
      <c r="X2613"/>
      <c r="Y2613"/>
      <c r="Z2613"/>
      <c r="AA2613"/>
      <c r="AB2613"/>
      <c r="AC2613"/>
      <c r="AD2613"/>
      <c r="AE2613"/>
      <c r="AF2613"/>
      <c r="AG2613"/>
      <c r="AS2613"/>
      <c r="AT2613"/>
      <c r="BP2613"/>
    </row>
    <row r="2614" spans="1:68" s="7" customFormat="1">
      <c r="A2614"/>
      <c r="B2614"/>
      <c r="C2614"/>
      <c r="D2614"/>
      <c r="E2614"/>
      <c r="F2614"/>
      <c r="G2614"/>
      <c r="H2614"/>
      <c r="I2614"/>
      <c r="J2614"/>
      <c r="K2614"/>
      <c r="L2614"/>
      <c r="M2614"/>
      <c r="N2614"/>
      <c r="O2614"/>
      <c r="P2614"/>
      <c r="Q2614"/>
      <c r="R2614"/>
      <c r="S2614"/>
      <c r="T2614"/>
      <c r="U2614"/>
      <c r="V2614"/>
      <c r="W2614"/>
      <c r="X2614"/>
      <c r="Y2614"/>
      <c r="Z2614"/>
      <c r="AA2614"/>
      <c r="AB2614"/>
      <c r="AC2614"/>
      <c r="AD2614"/>
      <c r="AE2614"/>
      <c r="AF2614"/>
      <c r="AG2614"/>
      <c r="AS2614"/>
      <c r="AT2614"/>
      <c r="BP2614"/>
    </row>
    <row r="2615" spans="1:68" s="7" customFormat="1">
      <c r="A2615"/>
      <c r="B2615"/>
      <c r="C2615"/>
      <c r="D2615"/>
      <c r="E2615"/>
      <c r="F2615"/>
      <c r="G2615"/>
      <c r="H2615"/>
      <c r="I2615"/>
      <c r="J2615"/>
      <c r="K2615"/>
      <c r="L2615"/>
      <c r="M2615"/>
      <c r="N2615"/>
      <c r="O2615"/>
      <c r="P2615"/>
      <c r="Q2615"/>
      <c r="R2615"/>
      <c r="S2615"/>
      <c r="T2615"/>
      <c r="U2615"/>
      <c r="V2615"/>
      <c r="W2615"/>
      <c r="X2615"/>
      <c r="Y2615"/>
      <c r="Z2615"/>
      <c r="AA2615"/>
      <c r="AB2615"/>
      <c r="AC2615"/>
      <c r="AD2615"/>
      <c r="AE2615"/>
      <c r="AF2615"/>
      <c r="AG2615"/>
      <c r="AS2615"/>
      <c r="AT2615"/>
      <c r="BP2615"/>
    </row>
    <row r="2616" spans="1:68" s="7" customFormat="1">
      <c r="A2616"/>
      <c r="B2616"/>
      <c r="C2616"/>
      <c r="D2616"/>
      <c r="E2616"/>
      <c r="F2616"/>
      <c r="G2616"/>
      <c r="H2616"/>
      <c r="I2616"/>
      <c r="J2616"/>
      <c r="K2616"/>
      <c r="L2616"/>
      <c r="M2616"/>
      <c r="N2616"/>
      <c r="O2616"/>
      <c r="P2616"/>
      <c r="Q2616"/>
      <c r="R2616"/>
      <c r="S2616"/>
      <c r="T2616"/>
      <c r="U2616"/>
      <c r="V2616"/>
      <c r="W2616"/>
      <c r="X2616"/>
      <c r="Y2616"/>
      <c r="Z2616"/>
      <c r="AA2616"/>
      <c r="AB2616"/>
      <c r="AC2616"/>
      <c r="AD2616"/>
      <c r="AE2616"/>
      <c r="AF2616"/>
      <c r="AG2616"/>
      <c r="AS2616"/>
      <c r="AT2616"/>
      <c r="BP2616"/>
    </row>
    <row r="2617" spans="1:68" s="7" customFormat="1">
      <c r="A2617"/>
      <c r="B2617"/>
      <c r="C2617"/>
      <c r="D2617"/>
      <c r="E2617"/>
      <c r="F2617"/>
      <c r="G2617"/>
      <c r="H2617"/>
      <c r="I2617"/>
      <c r="J2617"/>
      <c r="K2617"/>
      <c r="L2617"/>
      <c r="M2617"/>
      <c r="N2617"/>
      <c r="O2617"/>
      <c r="P2617"/>
      <c r="Q2617"/>
      <c r="R2617"/>
      <c r="S2617"/>
      <c r="T2617"/>
      <c r="U2617"/>
      <c r="V2617"/>
      <c r="W2617"/>
      <c r="X2617"/>
      <c r="Y2617"/>
      <c r="Z2617"/>
      <c r="AA2617"/>
      <c r="AB2617"/>
      <c r="AC2617"/>
      <c r="AD2617"/>
      <c r="AE2617"/>
      <c r="AF2617"/>
      <c r="AG2617"/>
      <c r="AS2617"/>
      <c r="AT2617"/>
      <c r="BP2617"/>
    </row>
    <row r="2618" spans="1:68" s="7" customFormat="1">
      <c r="A2618"/>
      <c r="B2618"/>
      <c r="C2618"/>
      <c r="D2618"/>
      <c r="E2618"/>
      <c r="F2618"/>
      <c r="G2618"/>
      <c r="H2618"/>
      <c r="I2618"/>
      <c r="J2618"/>
      <c r="K2618"/>
      <c r="L2618"/>
      <c r="M2618"/>
      <c r="N2618"/>
      <c r="O2618"/>
      <c r="P2618"/>
      <c r="Q2618"/>
      <c r="R2618"/>
      <c r="S2618"/>
      <c r="T2618"/>
      <c r="U2618"/>
      <c r="V2618"/>
      <c r="W2618"/>
      <c r="X2618"/>
      <c r="Y2618"/>
      <c r="Z2618"/>
      <c r="AA2618"/>
      <c r="AB2618"/>
      <c r="AC2618"/>
      <c r="AD2618"/>
      <c r="AE2618"/>
      <c r="AF2618"/>
      <c r="AG2618"/>
      <c r="AS2618"/>
      <c r="AT2618"/>
      <c r="BP2618"/>
    </row>
    <row r="2619" spans="1:68" s="7" customFormat="1">
      <c r="A2619"/>
      <c r="B2619"/>
      <c r="C2619"/>
      <c r="D2619"/>
      <c r="E2619"/>
      <c r="F2619"/>
      <c r="G2619"/>
      <c r="H2619"/>
      <c r="I2619"/>
      <c r="J2619"/>
      <c r="K2619"/>
      <c r="L2619"/>
      <c r="M2619"/>
      <c r="N2619"/>
      <c r="O2619"/>
      <c r="P2619"/>
      <c r="Q2619"/>
      <c r="R2619"/>
      <c r="S2619"/>
      <c r="T2619"/>
      <c r="U2619"/>
      <c r="V2619"/>
      <c r="W2619"/>
      <c r="X2619"/>
      <c r="Y2619"/>
      <c r="Z2619"/>
      <c r="AA2619"/>
      <c r="AB2619"/>
      <c r="AC2619"/>
      <c r="AD2619"/>
      <c r="AE2619"/>
      <c r="AF2619"/>
      <c r="AG2619"/>
      <c r="AS2619"/>
      <c r="AT2619"/>
      <c r="BP2619"/>
    </row>
    <row r="2620" spans="1:68" s="7" customFormat="1">
      <c r="A2620"/>
      <c r="B2620"/>
      <c r="C2620"/>
      <c r="D2620"/>
      <c r="E2620"/>
      <c r="F2620"/>
      <c r="G2620"/>
      <c r="H2620"/>
      <c r="I2620"/>
      <c r="J2620"/>
      <c r="K2620"/>
      <c r="L2620"/>
      <c r="M2620"/>
      <c r="N2620"/>
      <c r="O2620"/>
      <c r="P2620"/>
      <c r="Q2620"/>
      <c r="R2620"/>
      <c r="S2620"/>
      <c r="T2620"/>
      <c r="U2620"/>
      <c r="V2620"/>
      <c r="W2620"/>
      <c r="X2620"/>
      <c r="Y2620"/>
      <c r="Z2620"/>
      <c r="AA2620"/>
      <c r="AB2620"/>
      <c r="AC2620"/>
      <c r="AD2620"/>
      <c r="AE2620"/>
      <c r="AF2620"/>
      <c r="AG2620"/>
      <c r="AS2620"/>
      <c r="AT2620"/>
      <c r="BP2620"/>
    </row>
    <row r="2621" spans="1:68" s="7" customFormat="1">
      <c r="A2621"/>
      <c r="B2621"/>
      <c r="C2621"/>
      <c r="D2621"/>
      <c r="E2621"/>
      <c r="F2621"/>
      <c r="G2621"/>
      <c r="H2621"/>
      <c r="I2621"/>
      <c r="J2621"/>
      <c r="K2621"/>
      <c r="L2621"/>
      <c r="M2621"/>
      <c r="N2621"/>
      <c r="O2621"/>
      <c r="P2621"/>
      <c r="Q2621"/>
      <c r="R2621"/>
      <c r="S2621"/>
      <c r="T2621"/>
      <c r="U2621"/>
      <c r="V2621"/>
      <c r="W2621"/>
      <c r="X2621"/>
      <c r="Y2621"/>
      <c r="Z2621"/>
      <c r="AA2621"/>
      <c r="AB2621"/>
      <c r="AC2621"/>
      <c r="AD2621"/>
      <c r="AE2621"/>
      <c r="AF2621"/>
      <c r="AG2621"/>
      <c r="AS2621"/>
      <c r="AT2621"/>
      <c r="BP2621"/>
    </row>
    <row r="2622" spans="1:68" s="7" customFormat="1">
      <c r="A2622"/>
      <c r="B2622"/>
      <c r="C2622"/>
      <c r="D2622"/>
      <c r="E2622"/>
      <c r="F2622"/>
      <c r="G2622"/>
      <c r="H2622"/>
      <c r="I2622"/>
      <c r="J2622"/>
      <c r="K2622"/>
      <c r="L2622"/>
      <c r="M2622"/>
      <c r="N2622"/>
      <c r="O2622"/>
      <c r="P2622"/>
      <c r="Q2622"/>
      <c r="R2622"/>
      <c r="S2622"/>
      <c r="T2622"/>
      <c r="U2622"/>
      <c r="V2622"/>
      <c r="W2622"/>
      <c r="X2622"/>
      <c r="Y2622"/>
      <c r="Z2622"/>
      <c r="AA2622"/>
      <c r="AB2622"/>
      <c r="AC2622"/>
      <c r="AD2622"/>
      <c r="AE2622"/>
      <c r="AF2622"/>
      <c r="AG2622"/>
      <c r="AS2622"/>
      <c r="AT2622"/>
      <c r="BP2622"/>
    </row>
    <row r="2623" spans="1:68" s="7" customFormat="1">
      <c r="A2623"/>
      <c r="B2623"/>
      <c r="C2623"/>
      <c r="D2623"/>
      <c r="E2623"/>
      <c r="F2623"/>
      <c r="G2623"/>
      <c r="H2623"/>
      <c r="I2623"/>
      <c r="J2623"/>
      <c r="K2623"/>
      <c r="L2623"/>
      <c r="M2623"/>
      <c r="N2623"/>
      <c r="O2623"/>
      <c r="P2623"/>
      <c r="Q2623"/>
      <c r="R2623"/>
      <c r="S2623"/>
      <c r="T2623"/>
      <c r="U2623"/>
      <c r="V2623"/>
      <c r="W2623"/>
      <c r="X2623"/>
      <c r="Y2623"/>
      <c r="Z2623"/>
      <c r="AA2623"/>
      <c r="AB2623"/>
      <c r="AC2623"/>
      <c r="AD2623"/>
      <c r="AE2623"/>
      <c r="AF2623"/>
      <c r="AG2623"/>
      <c r="AS2623"/>
      <c r="AT2623"/>
      <c r="BP2623"/>
    </row>
    <row r="2624" spans="1:68" s="7" customFormat="1">
      <c r="A2624"/>
      <c r="B2624"/>
      <c r="C2624"/>
      <c r="D2624"/>
      <c r="E2624"/>
      <c r="F2624"/>
      <c r="G2624"/>
      <c r="H2624"/>
      <c r="I2624"/>
      <c r="J2624"/>
      <c r="K2624"/>
      <c r="L2624"/>
      <c r="M2624"/>
      <c r="N2624"/>
      <c r="O2624"/>
      <c r="P2624"/>
      <c r="Q2624"/>
      <c r="R2624"/>
      <c r="S2624"/>
      <c r="T2624"/>
      <c r="U2624"/>
      <c r="V2624"/>
      <c r="W2624"/>
      <c r="X2624"/>
      <c r="Y2624"/>
      <c r="Z2624"/>
      <c r="AA2624"/>
      <c r="AB2624"/>
      <c r="AC2624"/>
      <c r="AD2624"/>
      <c r="AE2624"/>
      <c r="AF2624"/>
      <c r="AG2624"/>
      <c r="AS2624"/>
      <c r="AT2624"/>
      <c r="BP2624"/>
    </row>
    <row r="2625" spans="1:68" s="7" customFormat="1">
      <c r="A2625"/>
      <c r="B2625"/>
      <c r="C2625"/>
      <c r="D2625"/>
      <c r="E2625"/>
      <c r="F2625"/>
      <c r="G2625"/>
      <c r="H2625"/>
      <c r="I2625"/>
      <c r="J2625"/>
      <c r="K2625"/>
      <c r="L2625"/>
      <c r="M2625"/>
      <c r="N2625"/>
      <c r="O2625"/>
      <c r="P2625"/>
      <c r="Q2625"/>
      <c r="R2625"/>
      <c r="S2625"/>
      <c r="T2625"/>
      <c r="U2625"/>
      <c r="V2625"/>
      <c r="W2625"/>
      <c r="X2625"/>
      <c r="Y2625"/>
      <c r="Z2625"/>
      <c r="AA2625"/>
      <c r="AB2625"/>
      <c r="AC2625"/>
      <c r="AD2625"/>
      <c r="AE2625"/>
      <c r="AF2625"/>
      <c r="AG2625"/>
      <c r="AS2625"/>
      <c r="AT2625"/>
      <c r="BP2625"/>
    </row>
    <row r="2626" spans="1:68" s="7" customFormat="1">
      <c r="A2626"/>
      <c r="B2626"/>
      <c r="C2626"/>
      <c r="D2626"/>
      <c r="E2626"/>
      <c r="F2626"/>
      <c r="G2626"/>
      <c r="H2626"/>
      <c r="I2626"/>
      <c r="J2626"/>
      <c r="K2626"/>
      <c r="L2626"/>
      <c r="M2626"/>
      <c r="N2626"/>
      <c r="O2626"/>
      <c r="P2626"/>
      <c r="Q2626"/>
      <c r="R2626"/>
      <c r="S2626"/>
      <c r="T2626"/>
      <c r="U2626"/>
      <c r="V2626"/>
      <c r="W2626"/>
      <c r="X2626"/>
      <c r="Y2626"/>
      <c r="Z2626"/>
      <c r="AA2626"/>
      <c r="AB2626"/>
      <c r="AC2626"/>
      <c r="AD2626"/>
      <c r="AE2626"/>
      <c r="AF2626"/>
      <c r="AG2626"/>
      <c r="AS2626"/>
      <c r="AT2626"/>
      <c r="BP2626"/>
    </row>
    <row r="2627" spans="1:68" s="7" customFormat="1">
      <c r="A2627"/>
      <c r="B2627"/>
      <c r="C2627"/>
      <c r="D2627"/>
      <c r="E2627"/>
      <c r="F2627"/>
      <c r="G2627"/>
      <c r="H2627"/>
      <c r="I2627"/>
      <c r="J2627"/>
      <c r="K2627"/>
      <c r="L2627"/>
      <c r="M2627"/>
      <c r="N2627"/>
      <c r="O2627"/>
      <c r="P2627"/>
      <c r="Q2627"/>
      <c r="R2627"/>
      <c r="S2627"/>
      <c r="T2627"/>
      <c r="U2627"/>
      <c r="V2627"/>
      <c r="W2627"/>
      <c r="X2627"/>
      <c r="Y2627"/>
      <c r="Z2627"/>
      <c r="AA2627"/>
      <c r="AB2627"/>
      <c r="AC2627"/>
      <c r="AD2627"/>
      <c r="AE2627"/>
      <c r="AF2627"/>
      <c r="AG2627"/>
      <c r="AS2627"/>
      <c r="AT2627"/>
      <c r="BP2627"/>
    </row>
    <row r="2628" spans="1:68" s="7" customFormat="1">
      <c r="A2628"/>
      <c r="B2628"/>
      <c r="C2628"/>
      <c r="D2628"/>
      <c r="E2628"/>
      <c r="F2628"/>
      <c r="G2628"/>
      <c r="H2628"/>
      <c r="I2628"/>
      <c r="J2628"/>
      <c r="K2628"/>
      <c r="L2628"/>
      <c r="M2628"/>
      <c r="N2628"/>
      <c r="O2628"/>
      <c r="P2628"/>
      <c r="Q2628"/>
      <c r="R2628"/>
      <c r="S2628"/>
      <c r="T2628"/>
      <c r="U2628"/>
      <c r="V2628"/>
      <c r="W2628"/>
      <c r="X2628"/>
      <c r="Y2628"/>
      <c r="Z2628"/>
      <c r="AA2628"/>
      <c r="AB2628"/>
      <c r="AC2628"/>
      <c r="AD2628"/>
      <c r="AE2628"/>
      <c r="AF2628"/>
      <c r="AG2628"/>
      <c r="AS2628"/>
      <c r="AT2628"/>
      <c r="BP2628"/>
    </row>
    <row r="2629" spans="1:68" s="7" customFormat="1">
      <c r="A2629"/>
      <c r="B2629"/>
      <c r="C2629"/>
      <c r="D2629"/>
      <c r="E2629"/>
      <c r="F2629"/>
      <c r="G2629"/>
      <c r="H2629"/>
      <c r="I2629"/>
      <c r="J2629"/>
      <c r="K2629"/>
      <c r="L2629"/>
      <c r="M2629"/>
      <c r="N2629"/>
      <c r="O2629"/>
      <c r="P2629"/>
      <c r="Q2629"/>
      <c r="R2629"/>
      <c r="S2629"/>
      <c r="T2629"/>
      <c r="U2629"/>
      <c r="V2629"/>
      <c r="W2629"/>
      <c r="X2629"/>
      <c r="Y2629"/>
      <c r="Z2629"/>
      <c r="AA2629"/>
      <c r="AB2629"/>
      <c r="AC2629"/>
      <c r="AD2629"/>
      <c r="AE2629"/>
      <c r="AF2629"/>
      <c r="AG2629"/>
      <c r="AS2629"/>
      <c r="AT2629"/>
      <c r="BP2629"/>
    </row>
    <row r="2630" spans="1:68" s="7" customFormat="1">
      <c r="A2630"/>
      <c r="B2630"/>
      <c r="C2630"/>
      <c r="D2630"/>
      <c r="E2630"/>
      <c r="F2630"/>
      <c r="G2630"/>
      <c r="H2630"/>
      <c r="I2630"/>
      <c r="J2630"/>
      <c r="K2630"/>
      <c r="L2630"/>
      <c r="M2630"/>
      <c r="N2630"/>
      <c r="O2630"/>
      <c r="P2630"/>
      <c r="Q2630"/>
      <c r="R2630"/>
      <c r="S2630"/>
      <c r="T2630"/>
      <c r="U2630"/>
      <c r="V2630"/>
      <c r="W2630"/>
      <c r="X2630"/>
      <c r="Y2630"/>
      <c r="Z2630"/>
      <c r="AA2630"/>
      <c r="AB2630"/>
      <c r="AC2630"/>
      <c r="AD2630"/>
      <c r="AE2630"/>
      <c r="AF2630"/>
      <c r="AG2630"/>
      <c r="AS2630"/>
      <c r="AT2630"/>
      <c r="BP2630"/>
    </row>
    <row r="2631" spans="1:68" s="7" customFormat="1">
      <c r="A2631"/>
      <c r="B2631"/>
      <c r="C2631"/>
      <c r="D2631"/>
      <c r="E2631"/>
      <c r="F2631"/>
      <c r="G2631"/>
      <c r="H2631"/>
      <c r="I2631"/>
      <c r="J2631"/>
      <c r="K2631"/>
      <c r="L2631"/>
      <c r="M2631"/>
      <c r="N2631"/>
      <c r="O2631"/>
      <c r="P2631"/>
      <c r="Q2631"/>
      <c r="R2631"/>
      <c r="S2631"/>
      <c r="T2631"/>
      <c r="U2631"/>
      <c r="V2631"/>
      <c r="W2631"/>
      <c r="X2631"/>
      <c r="Y2631"/>
      <c r="Z2631"/>
      <c r="AA2631"/>
      <c r="AB2631"/>
      <c r="AC2631"/>
      <c r="AD2631"/>
      <c r="AE2631"/>
      <c r="AF2631"/>
      <c r="AG2631"/>
      <c r="AS2631"/>
      <c r="AT2631"/>
      <c r="BP2631"/>
    </row>
    <row r="2632" spans="1:68" s="7" customFormat="1">
      <c r="A2632"/>
      <c r="B2632"/>
      <c r="C2632"/>
      <c r="D2632"/>
      <c r="E2632"/>
      <c r="F2632"/>
      <c r="G2632"/>
      <c r="H2632"/>
      <c r="I2632"/>
      <c r="J2632"/>
      <c r="K2632"/>
      <c r="L2632"/>
      <c r="M2632"/>
      <c r="N2632"/>
      <c r="O2632"/>
      <c r="P2632"/>
      <c r="Q2632"/>
      <c r="R2632"/>
      <c r="S2632"/>
      <c r="T2632"/>
      <c r="U2632"/>
      <c r="V2632"/>
      <c r="W2632"/>
      <c r="X2632"/>
      <c r="Y2632"/>
      <c r="Z2632"/>
      <c r="AA2632"/>
      <c r="AB2632"/>
      <c r="AC2632"/>
      <c r="AD2632"/>
      <c r="AE2632"/>
      <c r="AF2632"/>
      <c r="AG2632"/>
      <c r="AS2632"/>
      <c r="AT2632"/>
      <c r="BP2632"/>
    </row>
    <row r="2633" spans="1:68" s="7" customFormat="1">
      <c r="A2633"/>
      <c r="B2633"/>
      <c r="C2633"/>
      <c r="D2633"/>
      <c r="E2633"/>
      <c r="F2633"/>
      <c r="G2633"/>
      <c r="H2633"/>
      <c r="I2633"/>
      <c r="J2633"/>
      <c r="K2633"/>
      <c r="L2633"/>
      <c r="M2633"/>
      <c r="N2633"/>
      <c r="O2633"/>
      <c r="P2633"/>
      <c r="Q2633"/>
      <c r="R2633"/>
      <c r="S2633"/>
      <c r="T2633"/>
      <c r="U2633"/>
      <c r="V2633"/>
      <c r="W2633"/>
      <c r="X2633"/>
      <c r="Y2633"/>
      <c r="Z2633"/>
      <c r="AA2633"/>
      <c r="AB2633"/>
      <c r="AC2633"/>
      <c r="AD2633"/>
      <c r="AE2633"/>
      <c r="AF2633"/>
      <c r="AG2633"/>
      <c r="AS2633"/>
      <c r="AT2633"/>
      <c r="BP2633"/>
    </row>
    <row r="2634" spans="1:68" s="7" customFormat="1">
      <c r="A2634"/>
      <c r="B2634"/>
      <c r="C2634"/>
      <c r="D2634"/>
      <c r="E2634"/>
      <c r="F2634"/>
      <c r="G2634"/>
      <c r="H2634"/>
      <c r="I2634"/>
      <c r="J2634"/>
      <c r="K2634"/>
      <c r="L2634"/>
      <c r="M2634"/>
      <c r="N2634"/>
      <c r="O2634"/>
      <c r="P2634"/>
      <c r="Q2634"/>
      <c r="R2634"/>
      <c r="S2634"/>
      <c r="T2634"/>
      <c r="U2634"/>
      <c r="V2634"/>
      <c r="W2634"/>
      <c r="X2634"/>
      <c r="Y2634"/>
      <c r="Z2634"/>
      <c r="AA2634"/>
      <c r="AB2634"/>
      <c r="AC2634"/>
      <c r="AD2634"/>
      <c r="AE2634"/>
      <c r="AF2634"/>
      <c r="AG2634"/>
      <c r="AS2634"/>
      <c r="AT2634"/>
      <c r="BP2634"/>
    </row>
    <row r="2635" spans="1:68" s="7" customFormat="1">
      <c r="A2635"/>
      <c r="B2635"/>
      <c r="C2635"/>
      <c r="D2635"/>
      <c r="E2635"/>
      <c r="F2635"/>
      <c r="G2635"/>
      <c r="H2635"/>
      <c r="I2635"/>
      <c r="J2635"/>
      <c r="K2635"/>
      <c r="L2635"/>
      <c r="M2635"/>
      <c r="N2635"/>
      <c r="O2635"/>
      <c r="P2635"/>
      <c r="Q2635"/>
      <c r="R2635"/>
      <c r="S2635"/>
      <c r="T2635"/>
      <c r="U2635"/>
      <c r="V2635"/>
      <c r="W2635"/>
      <c r="X2635"/>
      <c r="Y2635"/>
      <c r="Z2635"/>
      <c r="AA2635"/>
      <c r="AB2635"/>
      <c r="AC2635"/>
      <c r="AD2635"/>
      <c r="AE2635"/>
      <c r="AF2635"/>
      <c r="AG2635"/>
      <c r="AS2635"/>
      <c r="AT2635"/>
      <c r="BP2635"/>
    </row>
    <row r="2636" spans="1:68" s="7" customFormat="1">
      <c r="A2636"/>
      <c r="B2636"/>
      <c r="C2636"/>
      <c r="D2636"/>
      <c r="E2636"/>
      <c r="F2636"/>
      <c r="G2636"/>
      <c r="H2636"/>
      <c r="I2636"/>
      <c r="J2636"/>
      <c r="K2636"/>
      <c r="L2636"/>
      <c r="M2636"/>
      <c r="N2636"/>
      <c r="O2636"/>
      <c r="P2636"/>
      <c r="Q2636"/>
      <c r="R2636"/>
      <c r="S2636"/>
      <c r="T2636"/>
      <c r="U2636"/>
      <c r="V2636"/>
      <c r="W2636"/>
      <c r="X2636"/>
      <c r="Y2636"/>
      <c r="Z2636"/>
      <c r="AA2636"/>
      <c r="AB2636"/>
      <c r="AC2636"/>
      <c r="AD2636"/>
      <c r="AE2636"/>
      <c r="AF2636"/>
      <c r="AG2636"/>
      <c r="AS2636"/>
      <c r="AT2636"/>
      <c r="BP2636"/>
    </row>
    <row r="2637" spans="1:68" s="7" customFormat="1">
      <c r="A2637"/>
      <c r="B2637"/>
      <c r="C2637"/>
      <c r="D2637"/>
      <c r="E2637"/>
      <c r="F2637"/>
      <c r="G2637"/>
      <c r="H2637"/>
      <c r="I2637"/>
      <c r="J2637"/>
      <c r="K2637"/>
      <c r="L2637"/>
      <c r="M2637"/>
      <c r="N2637"/>
      <c r="O2637"/>
      <c r="P2637"/>
      <c r="Q2637"/>
      <c r="R2637"/>
      <c r="S2637"/>
      <c r="T2637"/>
      <c r="U2637"/>
      <c r="V2637"/>
      <c r="W2637"/>
      <c r="X2637"/>
      <c r="Y2637"/>
      <c r="Z2637"/>
      <c r="AA2637"/>
      <c r="AB2637"/>
      <c r="AC2637"/>
      <c r="AD2637"/>
      <c r="AE2637"/>
      <c r="AF2637"/>
      <c r="AG2637"/>
      <c r="AS2637"/>
      <c r="AT2637"/>
      <c r="BP2637"/>
    </row>
    <row r="2638" spans="1:68" s="7" customFormat="1">
      <c r="A2638"/>
      <c r="B2638"/>
      <c r="C2638"/>
      <c r="D2638"/>
      <c r="E2638"/>
      <c r="F2638"/>
      <c r="G2638"/>
      <c r="H2638"/>
      <c r="I2638"/>
      <c r="J2638"/>
      <c r="K2638"/>
      <c r="L2638"/>
      <c r="M2638"/>
      <c r="N2638"/>
      <c r="O2638"/>
      <c r="P2638"/>
      <c r="Q2638"/>
      <c r="R2638"/>
      <c r="S2638"/>
      <c r="T2638"/>
      <c r="U2638"/>
      <c r="V2638"/>
      <c r="W2638"/>
      <c r="X2638"/>
      <c r="Y2638"/>
      <c r="Z2638"/>
      <c r="AA2638"/>
      <c r="AB2638"/>
      <c r="AC2638"/>
      <c r="AD2638"/>
      <c r="AE2638"/>
      <c r="AF2638"/>
      <c r="AG2638"/>
      <c r="AS2638"/>
      <c r="AT2638"/>
      <c r="BP2638"/>
    </row>
    <row r="2639" spans="1:68" s="7" customFormat="1">
      <c r="A2639"/>
      <c r="B2639"/>
      <c r="C2639"/>
      <c r="D2639"/>
      <c r="E2639"/>
      <c r="F2639"/>
      <c r="G2639"/>
      <c r="H2639"/>
      <c r="I2639"/>
      <c r="J2639"/>
      <c r="K2639"/>
      <c r="L2639"/>
      <c r="M2639"/>
      <c r="N2639"/>
      <c r="O2639"/>
      <c r="P2639"/>
      <c r="Q2639"/>
      <c r="R2639"/>
      <c r="S2639"/>
      <c r="T2639"/>
      <c r="U2639"/>
      <c r="V2639"/>
      <c r="W2639"/>
      <c r="X2639"/>
      <c r="Y2639"/>
      <c r="Z2639"/>
      <c r="AA2639"/>
      <c r="AB2639"/>
      <c r="AC2639"/>
      <c r="AD2639"/>
      <c r="AE2639"/>
      <c r="AF2639"/>
      <c r="AG2639"/>
      <c r="AS2639"/>
      <c r="AT2639"/>
      <c r="BP2639"/>
    </row>
    <row r="2640" spans="1:68" s="7" customFormat="1">
      <c r="A2640"/>
      <c r="B2640"/>
      <c r="C2640"/>
      <c r="D2640"/>
      <c r="E2640"/>
      <c r="F2640"/>
      <c r="G2640"/>
      <c r="H2640"/>
      <c r="I2640"/>
      <c r="J2640"/>
      <c r="K2640"/>
      <c r="L2640"/>
      <c r="M2640"/>
      <c r="N2640"/>
      <c r="O2640"/>
      <c r="P2640"/>
      <c r="Q2640"/>
      <c r="R2640"/>
      <c r="S2640"/>
      <c r="T2640"/>
      <c r="U2640"/>
      <c r="V2640"/>
      <c r="W2640"/>
      <c r="X2640"/>
      <c r="Y2640"/>
      <c r="Z2640"/>
      <c r="AA2640"/>
      <c r="AB2640"/>
      <c r="AC2640"/>
      <c r="AD2640"/>
      <c r="AE2640"/>
      <c r="AF2640"/>
      <c r="AG2640"/>
      <c r="AS2640"/>
      <c r="AT2640"/>
      <c r="BP2640"/>
    </row>
    <row r="2641" spans="1:68" s="7" customFormat="1">
      <c r="A2641"/>
      <c r="B2641"/>
      <c r="C2641"/>
      <c r="D2641"/>
      <c r="E2641"/>
      <c r="F2641"/>
      <c r="G2641"/>
      <c r="H2641"/>
      <c r="I2641"/>
      <c r="J2641"/>
      <c r="K2641"/>
      <c r="L2641"/>
      <c r="M2641"/>
      <c r="N2641"/>
      <c r="O2641"/>
      <c r="P2641"/>
      <c r="Q2641"/>
      <c r="R2641"/>
      <c r="S2641"/>
      <c r="T2641"/>
      <c r="U2641"/>
      <c r="V2641"/>
      <c r="W2641"/>
      <c r="X2641"/>
      <c r="Y2641"/>
      <c r="Z2641"/>
      <c r="AA2641"/>
      <c r="AB2641"/>
      <c r="AC2641"/>
      <c r="AD2641"/>
      <c r="AE2641"/>
      <c r="AF2641"/>
      <c r="AG2641"/>
      <c r="AS2641"/>
      <c r="AT2641"/>
      <c r="BP2641"/>
    </row>
    <row r="2642" spans="1:68" s="7" customFormat="1">
      <c r="A2642"/>
      <c r="B2642"/>
      <c r="C2642"/>
      <c r="D2642"/>
      <c r="E2642"/>
      <c r="F2642"/>
      <c r="G2642"/>
      <c r="H2642"/>
      <c r="I2642"/>
      <c r="J2642"/>
      <c r="K2642"/>
      <c r="L2642"/>
      <c r="M2642"/>
      <c r="N2642"/>
      <c r="O2642"/>
      <c r="P2642"/>
      <c r="Q2642"/>
      <c r="R2642"/>
      <c r="S2642"/>
      <c r="T2642"/>
      <c r="U2642"/>
      <c r="V2642"/>
      <c r="W2642"/>
      <c r="X2642"/>
      <c r="Y2642"/>
      <c r="Z2642"/>
      <c r="AA2642"/>
      <c r="AB2642"/>
      <c r="AC2642"/>
      <c r="AD2642"/>
      <c r="AE2642"/>
      <c r="AF2642"/>
      <c r="AG2642"/>
      <c r="AS2642"/>
      <c r="AT2642"/>
      <c r="BP2642"/>
    </row>
    <row r="2643" spans="1:68" s="7" customFormat="1">
      <c r="A2643"/>
      <c r="B2643"/>
      <c r="C2643"/>
      <c r="D2643"/>
      <c r="E2643"/>
      <c r="F2643"/>
      <c r="G2643"/>
      <c r="H2643"/>
      <c r="I2643"/>
      <c r="J2643"/>
      <c r="K2643"/>
      <c r="L2643"/>
      <c r="M2643"/>
      <c r="N2643"/>
      <c r="O2643"/>
      <c r="P2643"/>
      <c r="Q2643"/>
      <c r="R2643"/>
      <c r="S2643"/>
      <c r="T2643"/>
      <c r="U2643"/>
      <c r="V2643"/>
      <c r="W2643"/>
      <c r="X2643"/>
      <c r="Y2643"/>
      <c r="Z2643"/>
      <c r="AA2643"/>
      <c r="AB2643"/>
      <c r="AC2643"/>
      <c r="AD2643"/>
      <c r="AE2643"/>
      <c r="AF2643"/>
      <c r="AG2643"/>
      <c r="AS2643"/>
      <c r="AT2643"/>
      <c r="BP2643"/>
    </row>
    <row r="2644" spans="1:68" s="7" customFormat="1">
      <c r="A2644"/>
      <c r="B2644"/>
      <c r="C2644"/>
      <c r="D2644"/>
      <c r="E2644"/>
      <c r="F2644"/>
      <c r="G2644"/>
      <c r="H2644"/>
      <c r="I2644"/>
      <c r="J2644"/>
      <c r="K2644"/>
      <c r="L2644"/>
      <c r="M2644"/>
      <c r="N2644"/>
      <c r="O2644"/>
      <c r="P2644"/>
      <c r="Q2644"/>
      <c r="R2644"/>
      <c r="S2644"/>
      <c r="T2644"/>
      <c r="U2644"/>
      <c r="V2644"/>
      <c r="W2644"/>
      <c r="X2644"/>
      <c r="Y2644"/>
      <c r="Z2644"/>
      <c r="AA2644"/>
      <c r="AB2644"/>
      <c r="AC2644"/>
      <c r="AD2644"/>
      <c r="AE2644"/>
      <c r="AF2644"/>
      <c r="AG2644"/>
      <c r="AS2644"/>
      <c r="AT2644"/>
      <c r="BP2644"/>
    </row>
    <row r="2645" spans="1:68" s="7" customFormat="1">
      <c r="A2645"/>
      <c r="B2645"/>
      <c r="C2645"/>
      <c r="D2645"/>
      <c r="E2645"/>
      <c r="F2645"/>
      <c r="G2645"/>
      <c r="H2645"/>
      <c r="I2645"/>
      <c r="J2645"/>
      <c r="K2645"/>
      <c r="L2645"/>
      <c r="M2645"/>
      <c r="N2645"/>
      <c r="O2645"/>
      <c r="P2645"/>
      <c r="Q2645"/>
      <c r="R2645"/>
      <c r="S2645"/>
      <c r="T2645"/>
      <c r="U2645"/>
      <c r="V2645"/>
      <c r="W2645"/>
      <c r="X2645"/>
      <c r="Y2645"/>
      <c r="Z2645"/>
      <c r="AA2645"/>
      <c r="AB2645"/>
      <c r="AC2645"/>
      <c r="AD2645"/>
      <c r="AE2645"/>
      <c r="AF2645"/>
      <c r="AG2645"/>
      <c r="AS2645"/>
      <c r="AT2645"/>
      <c r="BP2645"/>
    </row>
    <row r="2646" spans="1:68" s="7" customFormat="1">
      <c r="A2646"/>
      <c r="B2646"/>
      <c r="C2646"/>
      <c r="D2646"/>
      <c r="E2646"/>
      <c r="F2646"/>
      <c r="G2646"/>
      <c r="H2646"/>
      <c r="I2646"/>
      <c r="J2646"/>
      <c r="K2646"/>
      <c r="L2646"/>
      <c r="M2646"/>
      <c r="N2646"/>
      <c r="O2646"/>
      <c r="P2646"/>
      <c r="Q2646"/>
      <c r="R2646"/>
      <c r="S2646"/>
      <c r="T2646"/>
      <c r="U2646"/>
      <c r="V2646"/>
      <c r="W2646"/>
      <c r="X2646"/>
      <c r="Y2646"/>
      <c r="Z2646"/>
      <c r="AA2646"/>
      <c r="AB2646"/>
      <c r="AC2646"/>
      <c r="AD2646"/>
      <c r="AE2646"/>
      <c r="AF2646"/>
      <c r="AG2646"/>
      <c r="AS2646"/>
      <c r="AT2646"/>
      <c r="BP2646"/>
    </row>
    <row r="2647" spans="1:68" s="7" customFormat="1">
      <c r="A2647"/>
      <c r="B2647"/>
      <c r="C2647"/>
      <c r="D2647"/>
      <c r="E2647"/>
      <c r="F2647"/>
      <c r="G2647"/>
      <c r="H2647"/>
      <c r="I2647"/>
      <c r="J2647"/>
      <c r="K2647"/>
      <c r="L2647"/>
      <c r="M2647"/>
      <c r="N2647"/>
      <c r="O2647"/>
      <c r="P2647"/>
      <c r="Q2647"/>
      <c r="R2647"/>
      <c r="S2647"/>
      <c r="T2647"/>
      <c r="U2647"/>
      <c r="V2647"/>
      <c r="W2647"/>
      <c r="X2647"/>
      <c r="Y2647"/>
      <c r="Z2647"/>
      <c r="AA2647"/>
      <c r="AB2647"/>
      <c r="AC2647"/>
      <c r="AD2647"/>
      <c r="AE2647"/>
      <c r="AF2647"/>
      <c r="AG2647"/>
      <c r="AS2647"/>
      <c r="AT2647"/>
      <c r="BP2647"/>
    </row>
    <row r="2648" spans="1:68" s="7" customFormat="1">
      <c r="A2648"/>
      <c r="B2648"/>
      <c r="C2648"/>
      <c r="D2648"/>
      <c r="E2648"/>
      <c r="F2648"/>
      <c r="G2648"/>
      <c r="H2648"/>
      <c r="I2648"/>
      <c r="J2648"/>
      <c r="K2648"/>
      <c r="L2648"/>
      <c r="M2648"/>
      <c r="N2648"/>
      <c r="O2648"/>
      <c r="P2648"/>
      <c r="Q2648"/>
      <c r="R2648"/>
      <c r="S2648"/>
      <c r="T2648"/>
      <c r="U2648"/>
      <c r="V2648"/>
      <c r="W2648"/>
      <c r="X2648"/>
      <c r="Y2648"/>
      <c r="Z2648"/>
      <c r="AA2648"/>
      <c r="AB2648"/>
      <c r="AC2648"/>
      <c r="AD2648"/>
      <c r="AE2648"/>
      <c r="AF2648"/>
      <c r="AG2648"/>
      <c r="AS2648"/>
      <c r="AT2648"/>
      <c r="BP2648"/>
    </row>
    <row r="2649" spans="1:68" s="7" customFormat="1">
      <c r="A2649"/>
      <c r="B2649"/>
      <c r="C2649"/>
      <c r="D2649"/>
      <c r="E2649"/>
      <c r="F2649"/>
      <c r="G2649"/>
      <c r="H2649"/>
      <c r="I2649"/>
      <c r="J2649"/>
      <c r="K2649"/>
      <c r="L2649"/>
      <c r="M2649"/>
      <c r="N2649"/>
      <c r="O2649"/>
      <c r="P2649"/>
      <c r="Q2649"/>
      <c r="R2649"/>
      <c r="S2649"/>
      <c r="T2649"/>
      <c r="U2649"/>
      <c r="V2649"/>
      <c r="W2649"/>
      <c r="X2649"/>
      <c r="Y2649"/>
      <c r="Z2649"/>
      <c r="AA2649"/>
      <c r="AB2649"/>
      <c r="AC2649"/>
      <c r="AD2649"/>
      <c r="AE2649"/>
      <c r="AF2649"/>
      <c r="AG2649"/>
      <c r="AS2649"/>
      <c r="AT2649"/>
      <c r="BP2649"/>
    </row>
    <row r="2650" spans="1:68" s="7" customFormat="1">
      <c r="A2650"/>
      <c r="B2650"/>
      <c r="C2650"/>
      <c r="D2650"/>
      <c r="E2650"/>
      <c r="F2650"/>
      <c r="G2650"/>
      <c r="H2650"/>
      <c r="I2650"/>
      <c r="J2650"/>
      <c r="K2650"/>
      <c r="L2650"/>
      <c r="M2650"/>
      <c r="N2650"/>
      <c r="O2650"/>
      <c r="P2650"/>
      <c r="Q2650"/>
      <c r="R2650"/>
      <c r="S2650"/>
      <c r="T2650"/>
      <c r="U2650"/>
      <c r="V2650"/>
      <c r="W2650"/>
      <c r="X2650"/>
      <c r="Y2650"/>
      <c r="Z2650"/>
      <c r="AA2650"/>
      <c r="AB2650"/>
      <c r="AC2650"/>
      <c r="AD2650"/>
      <c r="AE2650"/>
      <c r="AF2650"/>
      <c r="AG2650"/>
      <c r="AS2650"/>
      <c r="AT2650"/>
      <c r="BP2650"/>
    </row>
    <row r="2651" spans="1:68" s="7" customFormat="1">
      <c r="A2651"/>
      <c r="B2651"/>
      <c r="C2651"/>
      <c r="D2651"/>
      <c r="E2651"/>
      <c r="F2651"/>
      <c r="G2651"/>
      <c r="H2651"/>
      <c r="I2651"/>
      <c r="J2651"/>
      <c r="K2651"/>
      <c r="L2651"/>
      <c r="M2651"/>
      <c r="N2651"/>
      <c r="O2651"/>
      <c r="P2651"/>
      <c r="Q2651"/>
      <c r="R2651"/>
      <c r="S2651"/>
      <c r="T2651"/>
      <c r="U2651"/>
      <c r="V2651"/>
      <c r="W2651"/>
      <c r="X2651"/>
      <c r="Y2651"/>
      <c r="Z2651"/>
      <c r="AA2651"/>
      <c r="AB2651"/>
      <c r="AC2651"/>
      <c r="AD2651"/>
      <c r="AE2651"/>
      <c r="AF2651"/>
      <c r="AG2651"/>
      <c r="AS2651"/>
      <c r="AT2651"/>
      <c r="BP2651"/>
    </row>
    <row r="2652" spans="1:68" s="7" customFormat="1">
      <c r="A2652"/>
      <c r="B2652"/>
      <c r="C2652"/>
      <c r="D2652"/>
      <c r="E2652"/>
      <c r="F2652"/>
      <c r="G2652"/>
      <c r="H2652"/>
      <c r="I2652"/>
      <c r="J2652"/>
      <c r="K2652"/>
      <c r="L2652"/>
      <c r="M2652"/>
      <c r="N2652"/>
      <c r="O2652"/>
      <c r="P2652"/>
      <c r="Q2652"/>
      <c r="R2652"/>
      <c r="S2652"/>
      <c r="T2652"/>
      <c r="U2652"/>
      <c r="V2652"/>
      <c r="W2652"/>
      <c r="X2652"/>
      <c r="Y2652"/>
      <c r="Z2652"/>
      <c r="AA2652"/>
      <c r="AB2652"/>
      <c r="AC2652"/>
      <c r="AD2652"/>
      <c r="AE2652"/>
      <c r="AF2652"/>
      <c r="AG2652"/>
      <c r="AS2652"/>
      <c r="AT2652"/>
      <c r="BP2652"/>
    </row>
    <row r="2653" spans="1:68" s="7" customFormat="1">
      <c r="A2653"/>
      <c r="B2653"/>
      <c r="C2653"/>
      <c r="D2653"/>
      <c r="E2653"/>
      <c r="F2653"/>
      <c r="G2653"/>
      <c r="H2653"/>
      <c r="I2653"/>
      <c r="J2653"/>
      <c r="K2653"/>
      <c r="L2653"/>
      <c r="M2653"/>
      <c r="N2653"/>
      <c r="O2653"/>
      <c r="P2653"/>
      <c r="Q2653"/>
      <c r="R2653"/>
      <c r="S2653"/>
      <c r="T2653"/>
      <c r="U2653"/>
      <c r="V2653"/>
      <c r="W2653"/>
      <c r="X2653"/>
      <c r="Y2653"/>
      <c r="Z2653"/>
      <c r="AA2653"/>
      <c r="AB2653"/>
      <c r="AC2653"/>
      <c r="AD2653"/>
      <c r="AE2653"/>
      <c r="AF2653"/>
      <c r="AG2653"/>
      <c r="AS2653"/>
      <c r="AT2653"/>
      <c r="BP2653"/>
    </row>
    <row r="2654" spans="1:68" s="7" customFormat="1">
      <c r="A2654"/>
      <c r="B2654"/>
      <c r="C2654"/>
      <c r="D2654"/>
      <c r="E2654"/>
      <c r="F2654"/>
      <c r="G2654"/>
      <c r="H2654"/>
      <c r="I2654"/>
      <c r="J2654"/>
      <c r="K2654"/>
      <c r="L2654"/>
      <c r="M2654"/>
      <c r="N2654"/>
      <c r="O2654"/>
      <c r="P2654"/>
      <c r="Q2654"/>
      <c r="R2654"/>
      <c r="S2654"/>
      <c r="T2654"/>
      <c r="U2654"/>
      <c r="V2654"/>
      <c r="W2654"/>
      <c r="X2654"/>
      <c r="Y2654"/>
      <c r="Z2654"/>
      <c r="AA2654"/>
      <c r="AB2654"/>
      <c r="AC2654"/>
      <c r="AD2654"/>
      <c r="AE2654"/>
      <c r="AF2654"/>
      <c r="AG2654"/>
      <c r="AS2654"/>
      <c r="AT2654"/>
      <c r="BP2654"/>
    </row>
    <row r="2655" spans="1:68" s="7" customFormat="1">
      <c r="A2655"/>
      <c r="B2655"/>
      <c r="C2655"/>
      <c r="D2655"/>
      <c r="E2655"/>
      <c r="F2655"/>
      <c r="G2655"/>
      <c r="H2655"/>
      <c r="I2655"/>
      <c r="J2655"/>
      <c r="K2655"/>
      <c r="L2655"/>
      <c r="M2655"/>
      <c r="N2655"/>
      <c r="O2655"/>
      <c r="P2655"/>
      <c r="Q2655"/>
      <c r="R2655"/>
      <c r="S2655"/>
      <c r="T2655"/>
      <c r="U2655"/>
      <c r="V2655"/>
      <c r="W2655"/>
      <c r="X2655"/>
      <c r="Y2655"/>
      <c r="Z2655"/>
      <c r="AA2655"/>
      <c r="AB2655"/>
      <c r="AC2655"/>
      <c r="AD2655"/>
      <c r="AE2655"/>
      <c r="AF2655"/>
      <c r="AG2655"/>
      <c r="AS2655"/>
      <c r="AT2655"/>
      <c r="BP2655"/>
    </row>
    <row r="2656" spans="1:68" s="7" customFormat="1">
      <c r="A2656"/>
      <c r="B2656"/>
      <c r="C2656"/>
      <c r="D2656"/>
      <c r="E2656"/>
      <c r="F2656"/>
      <c r="G2656"/>
      <c r="H2656"/>
      <c r="I2656"/>
      <c r="J2656"/>
      <c r="K2656"/>
      <c r="L2656"/>
      <c r="M2656"/>
      <c r="N2656"/>
      <c r="O2656"/>
      <c r="P2656"/>
      <c r="Q2656"/>
      <c r="R2656"/>
      <c r="S2656"/>
      <c r="T2656"/>
      <c r="U2656"/>
      <c r="V2656"/>
      <c r="W2656"/>
      <c r="X2656"/>
      <c r="Y2656"/>
      <c r="Z2656"/>
      <c r="AA2656"/>
      <c r="AB2656"/>
      <c r="AC2656"/>
      <c r="AD2656"/>
      <c r="AE2656"/>
      <c r="AF2656"/>
      <c r="AG2656"/>
      <c r="AS2656"/>
      <c r="AT2656"/>
      <c r="BP2656"/>
    </row>
    <row r="2657" spans="1:68" s="7" customFormat="1">
      <c r="A2657"/>
      <c r="B2657"/>
      <c r="C2657"/>
      <c r="D2657"/>
      <c r="E2657"/>
      <c r="F2657"/>
      <c r="G2657"/>
      <c r="H2657"/>
      <c r="I2657"/>
      <c r="J2657"/>
      <c r="K2657"/>
      <c r="L2657"/>
      <c r="M2657"/>
      <c r="N2657"/>
      <c r="O2657"/>
      <c r="P2657"/>
      <c r="Q2657"/>
      <c r="R2657"/>
      <c r="S2657"/>
      <c r="T2657"/>
      <c r="U2657"/>
      <c r="V2657"/>
      <c r="W2657"/>
      <c r="X2657"/>
      <c r="Y2657"/>
      <c r="Z2657"/>
      <c r="AA2657"/>
      <c r="AB2657"/>
      <c r="AC2657"/>
      <c r="AD2657"/>
      <c r="AE2657"/>
      <c r="AF2657"/>
      <c r="AG2657"/>
      <c r="AS2657"/>
      <c r="AT2657"/>
      <c r="BP2657"/>
    </row>
    <row r="2658" spans="1:68" s="7" customFormat="1">
      <c r="A2658"/>
      <c r="B2658"/>
      <c r="C2658"/>
      <c r="D2658"/>
      <c r="E2658"/>
      <c r="F2658"/>
      <c r="G2658"/>
      <c r="H2658"/>
      <c r="I2658"/>
      <c r="J2658"/>
      <c r="K2658"/>
      <c r="L2658"/>
      <c r="M2658"/>
      <c r="N2658"/>
      <c r="O2658"/>
      <c r="P2658"/>
      <c r="Q2658"/>
      <c r="R2658"/>
      <c r="S2658"/>
      <c r="T2658"/>
      <c r="U2658"/>
      <c r="V2658"/>
      <c r="W2658"/>
      <c r="X2658"/>
      <c r="Y2658"/>
      <c r="Z2658"/>
      <c r="AA2658"/>
      <c r="AB2658"/>
      <c r="AC2658"/>
      <c r="AD2658"/>
      <c r="AE2658"/>
      <c r="AF2658"/>
      <c r="AG2658"/>
      <c r="AS2658"/>
      <c r="AT2658"/>
      <c r="BP2658"/>
    </row>
    <row r="2659" spans="1:68" s="7" customFormat="1">
      <c r="A2659"/>
      <c r="B2659"/>
      <c r="C2659"/>
      <c r="D2659"/>
      <c r="E2659"/>
      <c r="F2659"/>
      <c r="G2659"/>
      <c r="H2659"/>
      <c r="I2659"/>
      <c r="J2659"/>
      <c r="K2659"/>
      <c r="L2659"/>
      <c r="M2659"/>
      <c r="N2659"/>
      <c r="O2659"/>
      <c r="P2659"/>
      <c r="Q2659"/>
      <c r="R2659"/>
      <c r="S2659"/>
      <c r="T2659"/>
      <c r="U2659"/>
      <c r="V2659"/>
      <c r="W2659"/>
      <c r="X2659"/>
      <c r="Y2659"/>
      <c r="Z2659"/>
      <c r="AA2659"/>
      <c r="AB2659"/>
      <c r="AC2659"/>
      <c r="AD2659"/>
      <c r="AE2659"/>
      <c r="AF2659"/>
      <c r="AG2659"/>
      <c r="AS2659"/>
      <c r="AT2659"/>
      <c r="BP2659"/>
    </row>
    <row r="2660" spans="1:68" s="7" customFormat="1">
      <c r="A2660"/>
      <c r="B2660"/>
      <c r="C2660"/>
      <c r="D2660"/>
      <c r="E2660"/>
      <c r="F2660"/>
      <c r="G2660"/>
      <c r="H2660"/>
      <c r="I2660"/>
      <c r="J2660"/>
      <c r="K2660"/>
      <c r="L2660"/>
      <c r="M2660"/>
      <c r="N2660"/>
      <c r="O2660"/>
      <c r="P2660"/>
      <c r="Q2660"/>
      <c r="R2660"/>
      <c r="S2660"/>
      <c r="T2660"/>
      <c r="U2660"/>
      <c r="V2660"/>
      <c r="W2660"/>
      <c r="X2660"/>
      <c r="Y2660"/>
      <c r="Z2660"/>
      <c r="AA2660"/>
      <c r="AB2660"/>
      <c r="AC2660"/>
      <c r="AD2660"/>
      <c r="AE2660"/>
      <c r="AF2660"/>
      <c r="AG2660"/>
      <c r="AS2660"/>
      <c r="AT2660"/>
      <c r="BP2660"/>
    </row>
    <row r="2661" spans="1:68" s="7" customFormat="1">
      <c r="A2661"/>
      <c r="B2661"/>
      <c r="C2661"/>
      <c r="D2661"/>
      <c r="E2661"/>
      <c r="F2661"/>
      <c r="G2661"/>
      <c r="H2661"/>
      <c r="I2661"/>
      <c r="J2661"/>
      <c r="K2661"/>
      <c r="L2661"/>
      <c r="M2661"/>
      <c r="N2661"/>
      <c r="O2661"/>
      <c r="P2661"/>
      <c r="Q2661"/>
      <c r="R2661"/>
      <c r="S2661"/>
      <c r="T2661"/>
      <c r="U2661"/>
      <c r="V2661"/>
      <c r="W2661"/>
      <c r="X2661"/>
      <c r="Y2661"/>
      <c r="Z2661"/>
      <c r="AA2661"/>
      <c r="AB2661"/>
      <c r="AC2661"/>
      <c r="AD2661"/>
      <c r="AE2661"/>
      <c r="AF2661"/>
      <c r="AG2661"/>
      <c r="AS2661"/>
      <c r="AT2661"/>
      <c r="BP2661"/>
    </row>
    <row r="2662" spans="1:68" s="7" customFormat="1">
      <c r="A2662"/>
      <c r="B2662"/>
      <c r="C2662"/>
      <c r="D2662"/>
      <c r="E2662"/>
      <c r="F2662"/>
      <c r="G2662"/>
      <c r="H2662"/>
      <c r="I2662"/>
      <c r="J2662"/>
      <c r="K2662"/>
      <c r="L2662"/>
      <c r="M2662"/>
      <c r="N2662"/>
      <c r="O2662"/>
      <c r="P2662"/>
      <c r="Q2662"/>
      <c r="R2662"/>
      <c r="S2662"/>
      <c r="T2662"/>
      <c r="U2662"/>
      <c r="V2662"/>
      <c r="W2662"/>
      <c r="X2662"/>
      <c r="Y2662"/>
      <c r="Z2662"/>
      <c r="AA2662"/>
      <c r="AB2662"/>
      <c r="AC2662"/>
      <c r="AD2662"/>
      <c r="AE2662"/>
      <c r="AF2662"/>
      <c r="AG2662"/>
      <c r="AS2662"/>
      <c r="AT2662"/>
      <c r="BP2662"/>
    </row>
    <row r="2663" spans="1:68" s="7" customFormat="1">
      <c r="A2663"/>
      <c r="B2663"/>
      <c r="C2663"/>
      <c r="D2663"/>
      <c r="E2663"/>
      <c r="F2663"/>
      <c r="G2663"/>
      <c r="H2663"/>
      <c r="I2663"/>
      <c r="J2663"/>
      <c r="K2663"/>
      <c r="L2663"/>
      <c r="M2663"/>
      <c r="N2663"/>
      <c r="O2663"/>
      <c r="P2663"/>
      <c r="Q2663"/>
      <c r="R2663"/>
      <c r="S2663"/>
      <c r="T2663"/>
      <c r="U2663"/>
      <c r="V2663"/>
      <c r="W2663"/>
      <c r="X2663"/>
      <c r="Y2663"/>
      <c r="Z2663"/>
      <c r="AA2663"/>
      <c r="AB2663"/>
      <c r="AC2663"/>
      <c r="AD2663"/>
      <c r="AE2663"/>
      <c r="AF2663"/>
      <c r="AG2663"/>
      <c r="AS2663"/>
      <c r="AT2663"/>
      <c r="BP2663"/>
    </row>
    <row r="2664" spans="1:68" s="7" customFormat="1">
      <c r="A2664"/>
      <c r="B2664"/>
      <c r="C2664"/>
      <c r="D2664"/>
      <c r="E2664"/>
      <c r="F2664"/>
      <c r="G2664"/>
      <c r="H2664"/>
      <c r="I2664"/>
      <c r="J2664"/>
      <c r="K2664"/>
      <c r="L2664"/>
      <c r="M2664"/>
      <c r="N2664"/>
      <c r="O2664"/>
      <c r="P2664"/>
      <c r="Q2664"/>
      <c r="R2664"/>
      <c r="S2664"/>
      <c r="T2664"/>
      <c r="U2664"/>
      <c r="V2664"/>
      <c r="W2664"/>
      <c r="X2664"/>
      <c r="Y2664"/>
      <c r="Z2664"/>
      <c r="AA2664"/>
      <c r="AB2664"/>
      <c r="AC2664"/>
      <c r="AD2664"/>
      <c r="AE2664"/>
      <c r="AF2664"/>
      <c r="AG2664"/>
      <c r="AS2664"/>
      <c r="AT2664"/>
      <c r="BP2664"/>
    </row>
    <row r="2665" spans="1:68" s="7" customFormat="1">
      <c r="A2665"/>
      <c r="B2665"/>
      <c r="C2665"/>
      <c r="D2665"/>
      <c r="E2665"/>
      <c r="F2665"/>
      <c r="G2665"/>
      <c r="H2665"/>
      <c r="I2665"/>
      <c r="J2665"/>
      <c r="K2665"/>
      <c r="L2665"/>
      <c r="M2665"/>
      <c r="N2665"/>
      <c r="O2665"/>
      <c r="P2665"/>
      <c r="Q2665"/>
      <c r="R2665"/>
      <c r="S2665"/>
      <c r="T2665"/>
      <c r="U2665"/>
      <c r="V2665"/>
      <c r="W2665"/>
      <c r="X2665"/>
      <c r="Y2665"/>
      <c r="Z2665"/>
      <c r="AA2665"/>
      <c r="AB2665"/>
      <c r="AC2665"/>
      <c r="AD2665"/>
      <c r="AE2665"/>
      <c r="AF2665"/>
      <c r="AG2665"/>
      <c r="AS2665"/>
      <c r="AT2665"/>
      <c r="BP2665"/>
    </row>
    <row r="2666" spans="1:68" s="7" customFormat="1">
      <c r="A2666"/>
      <c r="B2666"/>
      <c r="C2666"/>
      <c r="D2666"/>
      <c r="E2666"/>
      <c r="F2666"/>
      <c r="G2666"/>
      <c r="H2666"/>
      <c r="I2666"/>
      <c r="J2666"/>
      <c r="K2666"/>
      <c r="L2666"/>
      <c r="M2666"/>
      <c r="N2666"/>
      <c r="O2666"/>
      <c r="P2666"/>
      <c r="Q2666"/>
      <c r="R2666"/>
      <c r="S2666"/>
      <c r="T2666"/>
      <c r="U2666"/>
      <c r="V2666"/>
      <c r="W2666"/>
      <c r="X2666"/>
      <c r="Y2666"/>
      <c r="Z2666"/>
      <c r="AA2666"/>
      <c r="AB2666"/>
      <c r="AC2666"/>
      <c r="AD2666"/>
      <c r="AE2666"/>
      <c r="AF2666"/>
      <c r="AG2666"/>
      <c r="AS2666"/>
      <c r="AT2666"/>
      <c r="BP2666"/>
    </row>
    <row r="2667" spans="1:68" s="7" customFormat="1">
      <c r="A2667"/>
      <c r="B2667"/>
      <c r="C2667"/>
      <c r="D2667"/>
      <c r="E2667"/>
      <c r="F2667"/>
      <c r="G2667"/>
      <c r="H2667"/>
      <c r="I2667"/>
      <c r="J2667"/>
      <c r="K2667"/>
      <c r="L2667"/>
      <c r="M2667"/>
      <c r="N2667"/>
      <c r="O2667"/>
      <c r="P2667"/>
      <c r="Q2667"/>
      <c r="R2667"/>
      <c r="S2667"/>
      <c r="T2667"/>
      <c r="U2667"/>
      <c r="V2667"/>
      <c r="W2667"/>
      <c r="X2667"/>
      <c r="Y2667"/>
      <c r="Z2667"/>
      <c r="AA2667"/>
      <c r="AB2667"/>
      <c r="AC2667"/>
      <c r="AD2667"/>
      <c r="AE2667"/>
      <c r="AF2667"/>
      <c r="AG2667"/>
      <c r="AS2667"/>
      <c r="AT2667"/>
      <c r="BP2667"/>
    </row>
    <row r="2668" spans="1:68" s="7" customFormat="1">
      <c r="A2668"/>
      <c r="B2668"/>
      <c r="C2668"/>
      <c r="D2668"/>
      <c r="E2668"/>
      <c r="F2668"/>
      <c r="G2668"/>
      <c r="H2668"/>
      <c r="I2668"/>
      <c r="J2668"/>
      <c r="K2668"/>
      <c r="L2668"/>
      <c r="M2668"/>
      <c r="N2668"/>
      <c r="O2668"/>
      <c r="P2668"/>
      <c r="Q2668"/>
      <c r="R2668"/>
      <c r="S2668"/>
      <c r="T2668"/>
      <c r="U2668"/>
      <c r="V2668"/>
      <c r="W2668"/>
      <c r="X2668"/>
      <c r="Y2668"/>
      <c r="Z2668"/>
      <c r="AA2668"/>
      <c r="AB2668"/>
      <c r="AC2668"/>
      <c r="AD2668"/>
      <c r="AE2668"/>
      <c r="AF2668"/>
      <c r="AG2668"/>
      <c r="AS2668"/>
      <c r="AT2668"/>
      <c r="BP2668"/>
    </row>
    <row r="2669" spans="1:68" s="7" customFormat="1">
      <c r="A2669"/>
      <c r="B2669"/>
      <c r="C2669"/>
      <c r="D2669"/>
      <c r="E2669"/>
      <c r="F2669"/>
      <c r="G2669"/>
      <c r="H2669"/>
      <c r="I2669"/>
      <c r="J2669"/>
      <c r="K2669"/>
      <c r="L2669"/>
      <c r="M2669"/>
      <c r="N2669"/>
      <c r="O2669"/>
      <c r="P2669"/>
      <c r="Q2669"/>
      <c r="R2669"/>
      <c r="S2669"/>
      <c r="T2669"/>
      <c r="U2669"/>
      <c r="V2669"/>
      <c r="W2669"/>
      <c r="X2669"/>
      <c r="Y2669"/>
      <c r="Z2669"/>
      <c r="AA2669"/>
      <c r="AB2669"/>
      <c r="AC2669"/>
      <c r="AD2669"/>
      <c r="AE2669"/>
      <c r="AF2669"/>
      <c r="AG2669"/>
      <c r="AS2669"/>
      <c r="AT2669"/>
      <c r="BP2669"/>
    </row>
    <row r="2670" spans="1:68" s="7" customFormat="1">
      <c r="A2670"/>
      <c r="B2670"/>
      <c r="C2670"/>
      <c r="D2670"/>
      <c r="E2670"/>
      <c r="F2670"/>
      <c r="G2670"/>
      <c r="H2670"/>
      <c r="I2670"/>
      <c r="J2670"/>
      <c r="K2670"/>
      <c r="L2670"/>
      <c r="M2670"/>
      <c r="N2670"/>
      <c r="O2670"/>
      <c r="P2670"/>
      <c r="Q2670"/>
      <c r="R2670"/>
      <c r="S2670"/>
      <c r="T2670"/>
      <c r="U2670"/>
      <c r="V2670"/>
      <c r="W2670"/>
      <c r="X2670"/>
      <c r="Y2670"/>
      <c r="Z2670"/>
      <c r="AA2670"/>
      <c r="AB2670"/>
      <c r="AC2670"/>
      <c r="AD2670"/>
      <c r="AE2670"/>
      <c r="AF2670"/>
      <c r="AG2670"/>
      <c r="AS2670"/>
      <c r="AT2670"/>
      <c r="BP2670"/>
    </row>
    <row r="2671" spans="1:68" s="7" customFormat="1">
      <c r="A2671"/>
      <c r="B2671"/>
      <c r="C2671"/>
      <c r="D2671"/>
      <c r="E2671"/>
      <c r="F2671"/>
      <c r="G2671"/>
      <c r="H2671"/>
      <c r="I2671"/>
      <c r="J2671"/>
      <c r="K2671"/>
      <c r="L2671"/>
      <c r="M2671"/>
      <c r="N2671"/>
      <c r="O2671"/>
      <c r="P2671"/>
      <c r="Q2671"/>
      <c r="R2671"/>
      <c r="S2671"/>
      <c r="T2671"/>
      <c r="U2671"/>
      <c r="V2671"/>
      <c r="W2671"/>
      <c r="X2671"/>
      <c r="Y2671"/>
      <c r="Z2671"/>
      <c r="AA2671"/>
      <c r="AB2671"/>
      <c r="AC2671"/>
      <c r="AD2671"/>
      <c r="AE2671"/>
      <c r="AF2671"/>
      <c r="AG2671"/>
      <c r="AS2671"/>
      <c r="AT2671"/>
      <c r="BP2671"/>
    </row>
    <row r="2672" spans="1:68" s="7" customFormat="1">
      <c r="A2672"/>
      <c r="B2672"/>
      <c r="C2672"/>
      <c r="D2672"/>
      <c r="E2672"/>
      <c r="F2672"/>
      <c r="G2672"/>
      <c r="H2672"/>
      <c r="I2672"/>
      <c r="J2672"/>
      <c r="K2672"/>
      <c r="L2672"/>
      <c r="M2672"/>
      <c r="N2672"/>
      <c r="O2672"/>
      <c r="P2672"/>
      <c r="Q2672"/>
      <c r="R2672"/>
      <c r="S2672"/>
      <c r="T2672"/>
      <c r="U2672"/>
      <c r="V2672"/>
      <c r="W2672"/>
      <c r="X2672"/>
      <c r="Y2672"/>
      <c r="Z2672"/>
      <c r="AA2672"/>
      <c r="AB2672"/>
      <c r="AC2672"/>
      <c r="AD2672"/>
      <c r="AE2672"/>
      <c r="AF2672"/>
      <c r="AG2672"/>
      <c r="AS2672"/>
      <c r="AT2672"/>
      <c r="BP2672"/>
    </row>
    <row r="2673" spans="1:68" s="7" customFormat="1">
      <c r="A2673"/>
      <c r="B2673"/>
      <c r="C2673"/>
      <c r="D2673"/>
      <c r="E2673"/>
      <c r="F2673"/>
      <c r="G2673"/>
      <c r="H2673"/>
      <c r="I2673"/>
      <c r="J2673"/>
      <c r="K2673"/>
      <c r="L2673"/>
      <c r="M2673"/>
      <c r="N2673"/>
      <c r="O2673"/>
      <c r="P2673"/>
      <c r="Q2673"/>
      <c r="R2673"/>
      <c r="S2673"/>
      <c r="T2673"/>
      <c r="U2673"/>
      <c r="V2673"/>
      <c r="W2673"/>
      <c r="X2673"/>
      <c r="Y2673"/>
      <c r="Z2673"/>
      <c r="AA2673"/>
      <c r="AB2673"/>
      <c r="AC2673"/>
      <c r="AD2673"/>
      <c r="AE2673"/>
      <c r="AF2673"/>
      <c r="AG2673"/>
      <c r="AS2673"/>
      <c r="AT2673"/>
      <c r="BP2673"/>
    </row>
    <row r="2674" spans="1:68" s="7" customFormat="1">
      <c r="A2674"/>
      <c r="B2674"/>
      <c r="C2674"/>
      <c r="D2674"/>
      <c r="E2674"/>
      <c r="F2674"/>
      <c r="G2674"/>
      <c r="H2674"/>
      <c r="I2674"/>
      <c r="J2674"/>
      <c r="K2674"/>
      <c r="L2674"/>
      <c r="M2674"/>
      <c r="N2674"/>
      <c r="O2674"/>
      <c r="P2674"/>
      <c r="Q2674"/>
      <c r="R2674"/>
      <c r="S2674"/>
      <c r="T2674"/>
      <c r="U2674"/>
      <c r="V2674"/>
      <c r="W2674"/>
      <c r="X2674"/>
      <c r="Y2674"/>
      <c r="Z2674"/>
      <c r="AA2674"/>
      <c r="AB2674"/>
      <c r="AC2674"/>
      <c r="AD2674"/>
      <c r="AE2674"/>
      <c r="AF2674"/>
      <c r="AG2674"/>
      <c r="AS2674"/>
      <c r="AT2674"/>
      <c r="BP2674"/>
    </row>
    <row r="2675" spans="1:68" s="7" customFormat="1">
      <c r="A2675"/>
      <c r="B2675"/>
      <c r="C2675"/>
      <c r="D2675"/>
      <c r="E2675"/>
      <c r="F2675"/>
      <c r="G2675"/>
      <c r="H2675"/>
      <c r="I2675"/>
      <c r="J2675"/>
      <c r="K2675"/>
      <c r="L2675"/>
      <c r="M2675"/>
      <c r="N2675"/>
      <c r="O2675"/>
      <c r="P2675"/>
      <c r="Q2675"/>
      <c r="R2675"/>
      <c r="S2675"/>
      <c r="T2675"/>
      <c r="U2675"/>
      <c r="V2675"/>
      <c r="W2675"/>
      <c r="X2675"/>
      <c r="Y2675"/>
      <c r="Z2675"/>
      <c r="AA2675"/>
      <c r="AB2675"/>
      <c r="AC2675"/>
      <c r="AD2675"/>
      <c r="AE2675"/>
      <c r="AF2675"/>
      <c r="AG2675"/>
      <c r="AS2675"/>
      <c r="AT2675"/>
      <c r="BP2675"/>
    </row>
    <row r="2676" spans="1:68" s="7" customFormat="1">
      <c r="A2676"/>
      <c r="B2676"/>
      <c r="C2676"/>
      <c r="D2676"/>
      <c r="E2676"/>
      <c r="F2676"/>
      <c r="G2676"/>
      <c r="H2676"/>
      <c r="I2676"/>
      <c r="J2676"/>
      <c r="K2676"/>
      <c r="L2676"/>
      <c r="M2676"/>
      <c r="N2676"/>
      <c r="O2676"/>
      <c r="P2676"/>
      <c r="Q2676"/>
      <c r="R2676"/>
      <c r="S2676"/>
      <c r="T2676"/>
      <c r="U2676"/>
      <c r="V2676"/>
      <c r="W2676"/>
      <c r="X2676"/>
      <c r="Y2676"/>
      <c r="Z2676"/>
      <c r="AA2676"/>
      <c r="AB2676"/>
      <c r="AC2676"/>
      <c r="AD2676"/>
      <c r="AE2676"/>
      <c r="AF2676"/>
      <c r="AG2676"/>
      <c r="AS2676"/>
      <c r="AT2676"/>
      <c r="BP2676"/>
    </row>
    <row r="2677" spans="1:68" s="7" customFormat="1">
      <c r="A2677"/>
      <c r="B2677"/>
      <c r="C2677"/>
      <c r="D2677"/>
      <c r="E2677"/>
      <c r="F2677"/>
      <c r="G2677"/>
      <c r="H2677"/>
      <c r="I2677"/>
      <c r="J2677"/>
      <c r="K2677"/>
      <c r="L2677"/>
      <c r="M2677"/>
      <c r="N2677"/>
      <c r="O2677"/>
      <c r="P2677"/>
      <c r="Q2677"/>
      <c r="R2677"/>
      <c r="S2677"/>
      <c r="T2677"/>
      <c r="U2677"/>
      <c r="V2677"/>
      <c r="W2677"/>
      <c r="X2677"/>
      <c r="Y2677"/>
      <c r="Z2677"/>
      <c r="AA2677"/>
      <c r="AB2677"/>
      <c r="AC2677"/>
      <c r="AD2677"/>
      <c r="AE2677"/>
      <c r="AF2677"/>
      <c r="AG2677"/>
      <c r="AS2677"/>
      <c r="AT2677"/>
      <c r="BP2677"/>
    </row>
    <row r="2678" spans="1:68" s="7" customFormat="1">
      <c r="A2678"/>
      <c r="B2678"/>
      <c r="C2678"/>
      <c r="D2678"/>
      <c r="E2678"/>
      <c r="F2678"/>
      <c r="G2678"/>
      <c r="H2678"/>
      <c r="I2678"/>
      <c r="J2678"/>
      <c r="K2678"/>
      <c r="L2678"/>
      <c r="M2678"/>
      <c r="N2678"/>
      <c r="O2678"/>
      <c r="P2678"/>
      <c r="Q2678"/>
      <c r="R2678"/>
      <c r="S2678"/>
      <c r="T2678"/>
      <c r="U2678"/>
      <c r="V2678"/>
      <c r="W2678"/>
      <c r="X2678"/>
      <c r="Y2678"/>
      <c r="Z2678"/>
      <c r="AA2678"/>
      <c r="AB2678"/>
      <c r="AC2678"/>
      <c r="AD2678"/>
      <c r="AE2678"/>
      <c r="AF2678"/>
      <c r="AG2678"/>
      <c r="AS2678"/>
      <c r="AT2678"/>
      <c r="BP2678"/>
    </row>
    <row r="2679" spans="1:68" s="7" customFormat="1">
      <c r="A2679"/>
      <c r="B2679"/>
      <c r="C2679"/>
      <c r="D2679"/>
      <c r="E2679"/>
      <c r="F2679"/>
      <c r="G2679"/>
      <c r="H2679"/>
      <c r="I2679"/>
      <c r="J2679"/>
      <c r="K2679"/>
      <c r="L2679"/>
      <c r="M2679"/>
      <c r="N2679"/>
      <c r="O2679"/>
      <c r="P2679"/>
      <c r="Q2679"/>
      <c r="R2679"/>
      <c r="S2679"/>
      <c r="T2679"/>
      <c r="U2679"/>
      <c r="V2679"/>
      <c r="W2679"/>
      <c r="X2679"/>
      <c r="Y2679"/>
      <c r="Z2679"/>
      <c r="AA2679"/>
      <c r="AB2679"/>
      <c r="AC2679"/>
      <c r="AD2679"/>
      <c r="AE2679"/>
      <c r="AF2679"/>
      <c r="AG2679"/>
      <c r="AS2679"/>
      <c r="AT2679"/>
      <c r="BP2679"/>
    </row>
    <row r="2680" spans="1:68" s="7" customFormat="1">
      <c r="A2680"/>
      <c r="B2680"/>
      <c r="C2680"/>
      <c r="D2680"/>
      <c r="E2680"/>
      <c r="F2680"/>
      <c r="G2680"/>
      <c r="H2680"/>
      <c r="I2680"/>
      <c r="J2680"/>
      <c r="K2680"/>
      <c r="L2680"/>
      <c r="M2680"/>
      <c r="N2680"/>
      <c r="O2680"/>
      <c r="P2680"/>
      <c r="Q2680"/>
      <c r="R2680"/>
      <c r="S2680"/>
      <c r="T2680"/>
      <c r="U2680"/>
      <c r="V2680"/>
      <c r="W2680"/>
      <c r="X2680"/>
      <c r="Y2680"/>
      <c r="Z2680"/>
      <c r="AA2680"/>
      <c r="AB2680"/>
      <c r="AC2680"/>
      <c r="AD2680"/>
      <c r="AE2680"/>
      <c r="AF2680"/>
      <c r="AG2680"/>
      <c r="AS2680"/>
      <c r="AT2680"/>
      <c r="BP2680"/>
    </row>
    <row r="2681" spans="1:68" s="7" customFormat="1">
      <c r="A2681"/>
      <c r="B2681"/>
      <c r="C2681"/>
      <c r="D2681"/>
      <c r="E2681"/>
      <c r="F2681"/>
      <c r="G2681"/>
      <c r="H2681"/>
      <c r="I2681"/>
      <c r="J2681"/>
      <c r="K2681"/>
      <c r="L2681"/>
      <c r="M2681"/>
      <c r="N2681"/>
      <c r="O2681"/>
      <c r="P2681"/>
      <c r="Q2681"/>
      <c r="R2681"/>
      <c r="S2681"/>
      <c r="T2681"/>
      <c r="U2681"/>
      <c r="V2681"/>
      <c r="W2681"/>
      <c r="X2681"/>
      <c r="Y2681"/>
      <c r="Z2681"/>
      <c r="AA2681"/>
      <c r="AB2681"/>
      <c r="AC2681"/>
      <c r="AD2681"/>
      <c r="AE2681"/>
      <c r="AF2681"/>
      <c r="AG2681"/>
      <c r="AS2681"/>
      <c r="AT2681"/>
      <c r="BP2681"/>
    </row>
    <row r="2682" spans="1:68" s="7" customFormat="1">
      <c r="A2682"/>
      <c r="B2682"/>
      <c r="C2682"/>
      <c r="D2682"/>
      <c r="E2682"/>
      <c r="F2682"/>
      <c r="G2682"/>
      <c r="H2682"/>
      <c r="I2682"/>
      <c r="J2682"/>
      <c r="K2682"/>
      <c r="L2682"/>
      <c r="M2682"/>
      <c r="N2682"/>
      <c r="O2682"/>
      <c r="P2682"/>
      <c r="Q2682"/>
      <c r="R2682"/>
      <c r="S2682"/>
      <c r="T2682"/>
      <c r="U2682"/>
      <c r="V2682"/>
      <c r="W2682"/>
      <c r="X2682"/>
      <c r="Y2682"/>
      <c r="Z2682"/>
      <c r="AA2682"/>
      <c r="AB2682"/>
      <c r="AC2682"/>
      <c r="AD2682"/>
      <c r="AE2682"/>
      <c r="AF2682"/>
      <c r="AG2682"/>
      <c r="AS2682"/>
      <c r="AT2682"/>
      <c r="BP2682"/>
    </row>
    <row r="2683" spans="1:68" s="7" customFormat="1">
      <c r="A2683"/>
      <c r="B2683"/>
      <c r="C2683"/>
      <c r="D2683"/>
      <c r="E2683"/>
      <c r="F2683"/>
      <c r="G2683"/>
      <c r="H2683"/>
      <c r="I2683"/>
      <c r="J2683"/>
      <c r="K2683"/>
      <c r="L2683"/>
      <c r="M2683"/>
      <c r="N2683"/>
      <c r="O2683"/>
      <c r="P2683"/>
      <c r="Q2683"/>
      <c r="R2683"/>
      <c r="S2683"/>
      <c r="T2683"/>
      <c r="U2683"/>
      <c r="V2683"/>
      <c r="W2683"/>
      <c r="X2683"/>
      <c r="Y2683"/>
      <c r="Z2683"/>
      <c r="AA2683"/>
      <c r="AB2683"/>
      <c r="AC2683"/>
      <c r="AD2683"/>
      <c r="AE2683"/>
      <c r="AF2683"/>
      <c r="AG2683"/>
      <c r="AS2683"/>
      <c r="AT2683"/>
      <c r="BP2683"/>
    </row>
    <row r="2684" spans="1:68" s="7" customFormat="1">
      <c r="A2684"/>
      <c r="B2684"/>
      <c r="C2684"/>
      <c r="D2684"/>
      <c r="E2684"/>
      <c r="F2684"/>
      <c r="G2684"/>
      <c r="H2684"/>
      <c r="I2684"/>
      <c r="J2684"/>
      <c r="K2684"/>
      <c r="L2684"/>
      <c r="M2684"/>
      <c r="N2684"/>
      <c r="O2684"/>
      <c r="P2684"/>
      <c r="Q2684"/>
      <c r="R2684"/>
      <c r="S2684"/>
      <c r="T2684"/>
      <c r="U2684"/>
      <c r="V2684"/>
      <c r="W2684"/>
      <c r="X2684"/>
      <c r="Y2684"/>
      <c r="Z2684"/>
      <c r="AA2684"/>
      <c r="AB2684"/>
      <c r="AC2684"/>
      <c r="AD2684"/>
      <c r="AE2684"/>
      <c r="AF2684"/>
      <c r="AG2684"/>
      <c r="AS2684"/>
      <c r="AT2684"/>
      <c r="BP2684"/>
    </row>
    <row r="2685" spans="1:68" s="7" customFormat="1">
      <c r="A2685"/>
      <c r="B2685"/>
      <c r="C2685"/>
      <c r="D2685"/>
      <c r="E2685"/>
      <c r="F2685"/>
      <c r="G2685"/>
      <c r="H2685"/>
      <c r="I2685"/>
      <c r="J2685"/>
      <c r="K2685"/>
      <c r="L2685"/>
      <c r="M2685"/>
      <c r="N2685"/>
      <c r="O2685"/>
      <c r="P2685"/>
      <c r="Q2685"/>
      <c r="R2685"/>
      <c r="S2685"/>
      <c r="T2685"/>
      <c r="U2685"/>
      <c r="V2685"/>
      <c r="W2685"/>
      <c r="X2685"/>
      <c r="Y2685"/>
      <c r="Z2685"/>
      <c r="AA2685"/>
      <c r="AB2685"/>
      <c r="AC2685"/>
      <c r="AD2685"/>
      <c r="AE2685"/>
      <c r="AF2685"/>
      <c r="AG2685"/>
      <c r="AS2685"/>
      <c r="AT2685"/>
      <c r="BP2685"/>
    </row>
    <row r="2686" spans="1:68" s="7" customFormat="1">
      <c r="A2686"/>
      <c r="B2686"/>
      <c r="C2686"/>
      <c r="D2686"/>
      <c r="E2686"/>
      <c r="F2686"/>
      <c r="G2686"/>
      <c r="H2686"/>
      <c r="I2686"/>
      <c r="J2686"/>
      <c r="K2686"/>
      <c r="L2686"/>
      <c r="M2686"/>
      <c r="N2686"/>
      <c r="O2686"/>
      <c r="P2686"/>
      <c r="Q2686"/>
      <c r="R2686"/>
      <c r="S2686"/>
      <c r="T2686"/>
      <c r="U2686"/>
      <c r="V2686"/>
      <c r="W2686"/>
      <c r="X2686"/>
      <c r="Y2686"/>
      <c r="Z2686"/>
      <c r="AA2686"/>
      <c r="AB2686"/>
      <c r="AC2686"/>
      <c r="AD2686"/>
      <c r="AE2686"/>
      <c r="AF2686"/>
      <c r="AG2686"/>
      <c r="AS2686"/>
      <c r="AT2686"/>
      <c r="BP2686"/>
    </row>
    <row r="2687" spans="1:68" s="7" customFormat="1">
      <c r="A2687"/>
      <c r="B2687"/>
      <c r="C2687"/>
      <c r="D2687"/>
      <c r="E2687"/>
      <c r="F2687"/>
      <c r="G2687"/>
      <c r="H2687"/>
      <c r="I2687"/>
      <c r="J2687"/>
      <c r="K2687"/>
      <c r="L2687"/>
      <c r="M2687"/>
      <c r="N2687"/>
      <c r="O2687"/>
      <c r="P2687"/>
      <c r="Q2687"/>
      <c r="R2687"/>
      <c r="S2687"/>
      <c r="T2687"/>
      <c r="U2687"/>
      <c r="V2687"/>
      <c r="W2687"/>
      <c r="X2687"/>
      <c r="Y2687"/>
      <c r="Z2687"/>
      <c r="AA2687"/>
      <c r="AB2687"/>
      <c r="AC2687"/>
      <c r="AD2687"/>
      <c r="AE2687"/>
      <c r="AF2687"/>
      <c r="AG2687"/>
      <c r="AS2687"/>
      <c r="AT2687"/>
      <c r="BP2687"/>
    </row>
    <row r="2688" spans="1:68" s="7" customFormat="1">
      <c r="A2688"/>
      <c r="B2688"/>
      <c r="C2688"/>
      <c r="D2688"/>
      <c r="E2688"/>
      <c r="F2688"/>
      <c r="G2688"/>
      <c r="H2688"/>
      <c r="I2688"/>
      <c r="J2688"/>
      <c r="K2688"/>
      <c r="L2688"/>
      <c r="M2688"/>
      <c r="N2688"/>
      <c r="O2688"/>
      <c r="P2688"/>
      <c r="Q2688"/>
      <c r="R2688"/>
      <c r="S2688"/>
      <c r="T2688"/>
      <c r="U2688"/>
      <c r="V2688"/>
      <c r="W2688"/>
      <c r="X2688"/>
      <c r="Y2688"/>
      <c r="Z2688"/>
      <c r="AA2688"/>
      <c r="AB2688"/>
      <c r="AC2688"/>
      <c r="AD2688"/>
      <c r="AE2688"/>
      <c r="AF2688"/>
      <c r="AG2688"/>
      <c r="AS2688"/>
      <c r="AT2688"/>
      <c r="BP2688"/>
    </row>
    <row r="2689" spans="1:68" s="7" customFormat="1">
      <c r="A2689"/>
      <c r="B2689"/>
      <c r="C2689"/>
      <c r="D2689"/>
      <c r="E2689"/>
      <c r="F2689"/>
      <c r="G2689"/>
      <c r="H2689"/>
      <c r="I2689"/>
      <c r="J2689"/>
      <c r="K2689"/>
      <c r="L2689"/>
      <c r="M2689"/>
      <c r="N2689"/>
      <c r="O2689"/>
      <c r="P2689"/>
      <c r="Q2689"/>
      <c r="R2689"/>
      <c r="S2689"/>
      <c r="T2689"/>
      <c r="U2689"/>
      <c r="V2689"/>
      <c r="W2689"/>
      <c r="X2689"/>
      <c r="Y2689"/>
      <c r="Z2689"/>
      <c r="AA2689"/>
      <c r="AB2689"/>
      <c r="AC2689"/>
      <c r="AD2689"/>
      <c r="AE2689"/>
      <c r="AF2689"/>
      <c r="AG2689"/>
      <c r="AS2689"/>
      <c r="AT2689"/>
      <c r="BP2689"/>
    </row>
    <row r="2690" spans="1:68" s="7" customFormat="1">
      <c r="A2690"/>
      <c r="B2690"/>
      <c r="C2690"/>
      <c r="D2690"/>
      <c r="E2690"/>
      <c r="F2690"/>
      <c r="G2690"/>
      <c r="H2690"/>
      <c r="I2690"/>
      <c r="J2690"/>
      <c r="K2690"/>
      <c r="L2690"/>
      <c r="M2690"/>
      <c r="N2690"/>
      <c r="O2690"/>
      <c r="P2690"/>
      <c r="Q2690"/>
      <c r="R2690"/>
      <c r="S2690"/>
      <c r="T2690"/>
      <c r="U2690"/>
      <c r="V2690"/>
      <c r="W2690"/>
      <c r="X2690"/>
      <c r="Y2690"/>
      <c r="Z2690"/>
      <c r="AA2690"/>
      <c r="AB2690"/>
      <c r="AC2690"/>
      <c r="AD2690"/>
      <c r="AE2690"/>
      <c r="AF2690"/>
      <c r="AG2690"/>
      <c r="AS2690"/>
      <c r="AT2690"/>
      <c r="BP2690"/>
    </row>
    <row r="2691" spans="1:68" s="7" customFormat="1">
      <c r="A2691"/>
      <c r="B2691"/>
      <c r="C2691"/>
      <c r="D2691"/>
      <c r="E2691"/>
      <c r="F2691"/>
      <c r="G2691"/>
      <c r="H2691"/>
      <c r="I2691"/>
      <c r="J2691"/>
      <c r="K2691"/>
      <c r="L2691"/>
      <c r="M2691"/>
      <c r="N2691"/>
      <c r="O2691"/>
      <c r="P2691"/>
      <c r="Q2691"/>
      <c r="R2691"/>
      <c r="S2691"/>
      <c r="T2691"/>
      <c r="U2691"/>
      <c r="V2691"/>
      <c r="W2691"/>
      <c r="X2691"/>
      <c r="Y2691"/>
      <c r="Z2691"/>
      <c r="AA2691"/>
      <c r="AB2691"/>
      <c r="AC2691"/>
      <c r="AD2691"/>
      <c r="AE2691"/>
      <c r="AF2691"/>
      <c r="AG2691"/>
      <c r="AS2691"/>
      <c r="AT2691"/>
      <c r="BP2691"/>
    </row>
    <row r="2692" spans="1:68" s="7" customFormat="1">
      <c r="A2692"/>
      <c r="B2692"/>
      <c r="C2692"/>
      <c r="D2692"/>
      <c r="E2692"/>
      <c r="F2692"/>
      <c r="G2692"/>
      <c r="H2692"/>
      <c r="I2692"/>
      <c r="J2692"/>
      <c r="K2692"/>
      <c r="L2692"/>
      <c r="M2692"/>
      <c r="N2692"/>
      <c r="O2692"/>
      <c r="P2692"/>
      <c r="Q2692"/>
      <c r="R2692"/>
      <c r="S2692"/>
      <c r="T2692"/>
      <c r="U2692"/>
      <c r="V2692"/>
      <c r="W2692"/>
      <c r="X2692"/>
      <c r="Y2692"/>
      <c r="Z2692"/>
      <c r="AA2692"/>
      <c r="AB2692"/>
      <c r="AC2692"/>
      <c r="AD2692"/>
      <c r="AE2692"/>
      <c r="AF2692"/>
      <c r="AG2692"/>
      <c r="AS2692"/>
      <c r="AT2692"/>
      <c r="BP2692"/>
    </row>
    <row r="2693" spans="1:68" s="7" customFormat="1">
      <c r="A2693"/>
      <c r="B2693"/>
      <c r="C2693"/>
      <c r="D2693"/>
      <c r="E2693"/>
      <c r="F2693"/>
      <c r="G2693"/>
      <c r="H2693"/>
      <c r="I2693"/>
      <c r="J2693"/>
      <c r="K2693"/>
      <c r="L2693"/>
      <c r="M2693"/>
      <c r="N2693"/>
      <c r="O2693"/>
      <c r="P2693"/>
      <c r="Q2693"/>
      <c r="R2693"/>
      <c r="S2693"/>
      <c r="T2693"/>
      <c r="U2693"/>
      <c r="V2693"/>
      <c r="W2693"/>
      <c r="X2693"/>
      <c r="Y2693"/>
      <c r="Z2693"/>
      <c r="AA2693"/>
      <c r="AB2693"/>
      <c r="AC2693"/>
      <c r="AD2693"/>
      <c r="AE2693"/>
      <c r="AF2693"/>
      <c r="AG2693"/>
      <c r="AS2693"/>
      <c r="AT2693"/>
      <c r="BP2693"/>
    </row>
    <row r="2694" spans="1:68" s="7" customFormat="1">
      <c r="A2694"/>
      <c r="B2694"/>
      <c r="C2694"/>
      <c r="D2694"/>
      <c r="E2694"/>
      <c r="F2694"/>
      <c r="G2694"/>
      <c r="H2694"/>
      <c r="I2694"/>
      <c r="J2694"/>
      <c r="K2694"/>
      <c r="L2694"/>
      <c r="M2694"/>
      <c r="N2694"/>
      <c r="O2694"/>
      <c r="P2694"/>
      <c r="Q2694"/>
      <c r="R2694"/>
      <c r="S2694"/>
      <c r="T2694"/>
      <c r="U2694"/>
      <c r="V2694"/>
      <c r="W2694"/>
      <c r="X2694"/>
      <c r="Y2694"/>
      <c r="Z2694"/>
      <c r="AA2694"/>
      <c r="AB2694"/>
      <c r="AC2694"/>
      <c r="AD2694"/>
      <c r="AE2694"/>
      <c r="AF2694"/>
      <c r="AG2694"/>
      <c r="AS2694"/>
      <c r="AT2694"/>
      <c r="BP2694"/>
    </row>
    <row r="2695" spans="1:68" s="7" customFormat="1">
      <c r="A2695"/>
      <c r="B2695"/>
      <c r="C2695"/>
      <c r="D2695"/>
      <c r="E2695"/>
      <c r="F2695"/>
      <c r="G2695"/>
      <c r="H2695"/>
      <c r="I2695"/>
      <c r="J2695"/>
      <c r="K2695"/>
      <c r="L2695"/>
      <c r="M2695"/>
      <c r="N2695"/>
      <c r="O2695"/>
      <c r="P2695"/>
      <c r="Q2695"/>
      <c r="R2695"/>
      <c r="S2695"/>
      <c r="T2695"/>
      <c r="U2695"/>
      <c r="V2695"/>
      <c r="W2695"/>
      <c r="X2695"/>
      <c r="Y2695"/>
      <c r="Z2695"/>
      <c r="AA2695"/>
      <c r="AB2695"/>
      <c r="AC2695"/>
      <c r="AD2695"/>
      <c r="AE2695"/>
      <c r="AF2695"/>
      <c r="AG2695"/>
      <c r="AS2695"/>
      <c r="AT2695"/>
      <c r="BP2695"/>
    </row>
    <row r="2696" spans="1:68" s="7" customFormat="1">
      <c r="A2696"/>
      <c r="B2696"/>
      <c r="C2696"/>
      <c r="D2696"/>
      <c r="E2696"/>
      <c r="F2696"/>
      <c r="G2696"/>
      <c r="H2696"/>
      <c r="I2696"/>
      <c r="J2696"/>
      <c r="K2696"/>
      <c r="L2696"/>
      <c r="M2696"/>
      <c r="N2696"/>
      <c r="O2696"/>
      <c r="P2696"/>
      <c r="Q2696"/>
      <c r="R2696"/>
      <c r="S2696"/>
      <c r="T2696"/>
      <c r="U2696"/>
      <c r="V2696"/>
      <c r="W2696"/>
      <c r="X2696"/>
      <c r="Y2696"/>
      <c r="Z2696"/>
      <c r="AA2696"/>
      <c r="AB2696"/>
      <c r="AC2696"/>
      <c r="AD2696"/>
      <c r="AE2696"/>
      <c r="AF2696"/>
      <c r="AG2696"/>
      <c r="AS2696"/>
      <c r="AT2696"/>
      <c r="BP2696"/>
    </row>
    <row r="2697" spans="1:68" s="7" customFormat="1">
      <c r="A2697"/>
      <c r="B2697"/>
      <c r="C2697"/>
      <c r="D2697"/>
      <c r="E2697"/>
      <c r="F2697"/>
      <c r="G2697"/>
      <c r="H2697"/>
      <c r="I2697"/>
      <c r="J2697"/>
      <c r="K2697"/>
      <c r="L2697"/>
      <c r="M2697"/>
      <c r="N2697"/>
      <c r="O2697"/>
      <c r="P2697"/>
      <c r="Q2697"/>
      <c r="R2697"/>
      <c r="S2697"/>
      <c r="T2697"/>
      <c r="U2697"/>
      <c r="V2697"/>
      <c r="W2697"/>
      <c r="X2697"/>
      <c r="Y2697"/>
      <c r="Z2697"/>
      <c r="AA2697"/>
      <c r="AB2697"/>
      <c r="AC2697"/>
      <c r="AD2697"/>
      <c r="AE2697"/>
      <c r="AF2697"/>
      <c r="AG2697"/>
      <c r="AS2697"/>
      <c r="AT2697"/>
      <c r="BP2697"/>
    </row>
    <row r="2698" spans="1:68" s="7" customFormat="1">
      <c r="A2698"/>
      <c r="B2698"/>
      <c r="C2698"/>
      <c r="D2698"/>
      <c r="E2698"/>
      <c r="F2698"/>
      <c r="G2698"/>
      <c r="H2698"/>
      <c r="I2698"/>
      <c r="J2698"/>
      <c r="K2698"/>
      <c r="L2698"/>
      <c r="M2698"/>
      <c r="N2698"/>
      <c r="O2698"/>
      <c r="P2698"/>
      <c r="Q2698"/>
      <c r="R2698"/>
      <c r="S2698"/>
      <c r="T2698"/>
      <c r="U2698"/>
      <c r="V2698"/>
      <c r="W2698"/>
      <c r="X2698"/>
      <c r="Y2698"/>
      <c r="Z2698"/>
      <c r="AA2698"/>
      <c r="AB2698"/>
      <c r="AC2698"/>
      <c r="AD2698"/>
      <c r="AE2698"/>
      <c r="AF2698"/>
      <c r="AG2698"/>
      <c r="AS2698"/>
      <c r="AT2698"/>
      <c r="BP2698"/>
    </row>
    <row r="2699" spans="1:68" s="7" customFormat="1">
      <c r="A2699"/>
      <c r="B2699"/>
      <c r="C2699"/>
      <c r="D2699"/>
      <c r="E2699"/>
      <c r="F2699"/>
      <c r="G2699"/>
      <c r="H2699"/>
      <c r="I2699"/>
      <c r="J2699"/>
      <c r="K2699"/>
      <c r="L2699"/>
      <c r="M2699"/>
      <c r="N2699"/>
      <c r="O2699"/>
      <c r="P2699"/>
      <c r="Q2699"/>
      <c r="R2699"/>
      <c r="S2699"/>
      <c r="T2699"/>
      <c r="U2699"/>
      <c r="V2699"/>
      <c r="W2699"/>
      <c r="X2699"/>
      <c r="Y2699"/>
      <c r="Z2699"/>
      <c r="AA2699"/>
      <c r="AB2699"/>
      <c r="AC2699"/>
      <c r="AD2699"/>
      <c r="AE2699"/>
      <c r="AF2699"/>
      <c r="AG2699"/>
      <c r="AS2699"/>
      <c r="AT2699"/>
      <c r="BP2699"/>
    </row>
    <row r="2700" spans="1:68" s="7" customFormat="1">
      <c r="A2700"/>
      <c r="B2700"/>
      <c r="C2700"/>
      <c r="D2700"/>
      <c r="E2700"/>
      <c r="F2700"/>
      <c r="G2700"/>
      <c r="H2700"/>
      <c r="I2700"/>
      <c r="J2700"/>
      <c r="K2700"/>
      <c r="L2700"/>
      <c r="M2700"/>
      <c r="N2700"/>
      <c r="O2700"/>
      <c r="P2700"/>
      <c r="Q2700"/>
      <c r="R2700"/>
      <c r="S2700"/>
      <c r="T2700"/>
      <c r="U2700"/>
      <c r="V2700"/>
      <c r="W2700"/>
      <c r="X2700"/>
      <c r="Y2700"/>
      <c r="Z2700"/>
      <c r="AA2700"/>
      <c r="AB2700"/>
      <c r="AC2700"/>
      <c r="AD2700"/>
      <c r="AE2700"/>
      <c r="AF2700"/>
      <c r="AG2700"/>
      <c r="AS2700"/>
      <c r="AT2700"/>
      <c r="BP2700"/>
    </row>
    <row r="2701" spans="1:68" s="7" customFormat="1">
      <c r="A2701"/>
      <c r="B2701"/>
      <c r="C2701"/>
      <c r="D2701"/>
      <c r="E2701"/>
      <c r="F2701"/>
      <c r="G2701"/>
      <c r="H2701"/>
      <c r="I2701"/>
      <c r="J2701"/>
      <c r="K2701"/>
      <c r="L2701"/>
      <c r="M2701"/>
      <c r="N2701"/>
      <c r="O2701"/>
      <c r="P2701"/>
      <c r="Q2701"/>
      <c r="R2701"/>
      <c r="S2701"/>
      <c r="T2701"/>
      <c r="U2701"/>
      <c r="V2701"/>
      <c r="W2701"/>
      <c r="X2701"/>
      <c r="Y2701"/>
      <c r="Z2701"/>
      <c r="AA2701"/>
      <c r="AB2701"/>
      <c r="AC2701"/>
      <c r="AD2701"/>
      <c r="AE2701"/>
      <c r="AF2701"/>
      <c r="AG2701"/>
      <c r="AS2701"/>
      <c r="AT2701"/>
      <c r="BP2701"/>
    </row>
    <row r="2702" spans="1:68" s="7" customFormat="1">
      <c r="A2702"/>
      <c r="B2702"/>
      <c r="C2702"/>
      <c r="D2702"/>
      <c r="E2702"/>
      <c r="F2702"/>
      <c r="G2702"/>
      <c r="H2702"/>
      <c r="I2702"/>
      <c r="J2702"/>
      <c r="K2702"/>
      <c r="L2702"/>
      <c r="M2702"/>
      <c r="N2702"/>
      <c r="O2702"/>
      <c r="P2702"/>
      <c r="Q2702"/>
      <c r="R2702"/>
      <c r="S2702"/>
      <c r="T2702"/>
      <c r="U2702"/>
      <c r="V2702"/>
      <c r="W2702"/>
      <c r="X2702"/>
      <c r="Y2702"/>
      <c r="Z2702"/>
      <c r="AA2702"/>
      <c r="AB2702"/>
      <c r="AC2702"/>
      <c r="AD2702"/>
      <c r="AE2702"/>
      <c r="AF2702"/>
      <c r="AG2702"/>
      <c r="AS2702"/>
      <c r="AT2702"/>
      <c r="BP2702"/>
    </row>
    <row r="2703" spans="1:68" s="7" customFormat="1">
      <c r="A2703"/>
      <c r="B2703"/>
      <c r="C2703"/>
      <c r="D2703"/>
      <c r="E2703"/>
      <c r="F2703"/>
      <c r="G2703"/>
      <c r="H2703"/>
      <c r="I2703"/>
      <c r="J2703"/>
      <c r="K2703"/>
      <c r="L2703"/>
      <c r="M2703"/>
      <c r="N2703"/>
      <c r="O2703"/>
      <c r="P2703"/>
      <c r="Q2703"/>
      <c r="R2703"/>
      <c r="S2703"/>
      <c r="T2703"/>
      <c r="U2703"/>
      <c r="V2703"/>
      <c r="W2703"/>
      <c r="X2703"/>
      <c r="Y2703"/>
      <c r="Z2703"/>
      <c r="AA2703"/>
      <c r="AB2703"/>
      <c r="AC2703"/>
      <c r="AD2703"/>
      <c r="AE2703"/>
      <c r="AF2703"/>
      <c r="AG2703"/>
      <c r="AS2703"/>
      <c r="AT2703"/>
      <c r="BP2703"/>
    </row>
    <row r="2704" spans="1:68" s="7" customFormat="1">
      <c r="A2704"/>
      <c r="B2704"/>
      <c r="C2704"/>
      <c r="D2704"/>
      <c r="E2704"/>
      <c r="F2704"/>
      <c r="G2704"/>
      <c r="H2704"/>
      <c r="I2704"/>
      <c r="J2704"/>
      <c r="K2704"/>
      <c r="L2704"/>
      <c r="M2704"/>
      <c r="N2704"/>
      <c r="O2704"/>
      <c r="P2704"/>
      <c r="Q2704"/>
      <c r="R2704"/>
      <c r="S2704"/>
      <c r="T2704"/>
      <c r="U2704"/>
      <c r="V2704"/>
      <c r="W2704"/>
      <c r="X2704"/>
      <c r="Y2704"/>
      <c r="Z2704"/>
      <c r="AA2704"/>
      <c r="AB2704"/>
      <c r="AC2704"/>
      <c r="AD2704"/>
      <c r="AE2704"/>
      <c r="AF2704"/>
      <c r="AG2704"/>
      <c r="AS2704"/>
      <c r="AT2704"/>
      <c r="BP2704"/>
    </row>
    <row r="2705" spans="1:68" s="7" customFormat="1">
      <c r="A2705"/>
      <c r="B2705"/>
      <c r="C2705"/>
      <c r="D2705"/>
      <c r="E2705"/>
      <c r="F2705"/>
      <c r="G2705"/>
      <c r="H2705"/>
      <c r="I2705"/>
      <c r="J2705"/>
      <c r="K2705"/>
      <c r="L2705"/>
      <c r="M2705"/>
      <c r="N2705"/>
      <c r="O2705"/>
      <c r="P2705"/>
      <c r="Q2705"/>
      <c r="R2705"/>
      <c r="S2705"/>
      <c r="T2705"/>
      <c r="U2705"/>
      <c r="V2705"/>
      <c r="W2705"/>
      <c r="X2705"/>
      <c r="Y2705"/>
      <c r="Z2705"/>
      <c r="AA2705"/>
      <c r="AB2705"/>
      <c r="AC2705"/>
      <c r="AD2705"/>
      <c r="AE2705"/>
      <c r="AF2705"/>
      <c r="AG2705"/>
      <c r="AS2705"/>
      <c r="AT2705"/>
      <c r="BP2705"/>
    </row>
    <row r="2706" spans="1:68" s="7" customFormat="1">
      <c r="A2706"/>
      <c r="B2706"/>
      <c r="C2706"/>
      <c r="D2706"/>
      <c r="E2706"/>
      <c r="F2706"/>
      <c r="G2706"/>
      <c r="H2706"/>
      <c r="I2706"/>
      <c r="J2706"/>
      <c r="K2706"/>
      <c r="L2706"/>
      <c r="M2706"/>
      <c r="N2706"/>
      <c r="O2706"/>
      <c r="P2706"/>
      <c r="Q2706"/>
      <c r="R2706"/>
      <c r="S2706"/>
      <c r="T2706"/>
      <c r="U2706"/>
      <c r="V2706"/>
      <c r="W2706"/>
      <c r="X2706"/>
      <c r="Y2706"/>
      <c r="Z2706"/>
      <c r="AA2706"/>
      <c r="AB2706"/>
      <c r="AC2706"/>
      <c r="AD2706"/>
      <c r="AE2706"/>
      <c r="AF2706"/>
      <c r="AG2706"/>
      <c r="AS2706"/>
      <c r="AT2706"/>
      <c r="BP2706"/>
    </row>
    <row r="2707" spans="1:68" s="7" customFormat="1">
      <c r="A2707"/>
      <c r="B2707"/>
      <c r="C2707"/>
      <c r="D2707"/>
      <c r="E2707"/>
      <c r="F2707"/>
      <c r="G2707"/>
      <c r="H2707"/>
      <c r="I2707"/>
      <c r="J2707"/>
      <c r="K2707"/>
      <c r="L2707"/>
      <c r="M2707"/>
      <c r="N2707"/>
      <c r="O2707"/>
      <c r="P2707"/>
      <c r="Q2707"/>
      <c r="R2707"/>
      <c r="S2707"/>
      <c r="T2707"/>
      <c r="U2707"/>
      <c r="V2707"/>
      <c r="W2707"/>
      <c r="X2707"/>
      <c r="Y2707"/>
      <c r="Z2707"/>
      <c r="AA2707"/>
      <c r="AB2707"/>
      <c r="AC2707"/>
      <c r="AD2707"/>
      <c r="AE2707"/>
      <c r="AF2707"/>
      <c r="AG2707"/>
      <c r="AS2707"/>
      <c r="AT2707"/>
      <c r="BP2707"/>
    </row>
    <row r="2708" spans="1:68" s="7" customFormat="1">
      <c r="A2708"/>
      <c r="B2708"/>
      <c r="C2708"/>
      <c r="D2708"/>
      <c r="E2708"/>
      <c r="F2708"/>
      <c r="G2708"/>
      <c r="H2708"/>
      <c r="I2708"/>
      <c r="J2708"/>
      <c r="K2708"/>
      <c r="L2708"/>
      <c r="M2708"/>
      <c r="N2708"/>
      <c r="O2708"/>
      <c r="P2708"/>
      <c r="Q2708"/>
      <c r="R2708"/>
      <c r="S2708"/>
      <c r="T2708"/>
      <c r="U2708"/>
      <c r="V2708"/>
      <c r="W2708"/>
      <c r="X2708"/>
      <c r="Y2708"/>
      <c r="Z2708"/>
      <c r="AA2708"/>
      <c r="AB2708"/>
      <c r="AC2708"/>
      <c r="AD2708"/>
      <c r="AE2708"/>
      <c r="AF2708"/>
      <c r="AG2708"/>
      <c r="AS2708"/>
      <c r="AT2708"/>
      <c r="BP2708"/>
    </row>
    <row r="2709" spans="1:68" s="7" customFormat="1">
      <c r="A2709"/>
      <c r="B2709"/>
      <c r="C2709"/>
      <c r="D2709"/>
      <c r="E2709"/>
      <c r="F2709"/>
      <c r="G2709"/>
      <c r="H2709"/>
      <c r="I2709"/>
      <c r="J2709"/>
      <c r="K2709"/>
      <c r="L2709"/>
      <c r="M2709"/>
      <c r="N2709"/>
      <c r="O2709"/>
      <c r="P2709"/>
      <c r="Q2709"/>
      <c r="R2709"/>
      <c r="S2709"/>
      <c r="T2709"/>
      <c r="U2709"/>
      <c r="V2709"/>
      <c r="W2709"/>
      <c r="X2709"/>
      <c r="Y2709"/>
      <c r="Z2709"/>
      <c r="AA2709"/>
      <c r="AB2709"/>
      <c r="AC2709"/>
      <c r="AD2709"/>
      <c r="AE2709"/>
      <c r="AF2709"/>
      <c r="AG2709"/>
      <c r="AS2709"/>
      <c r="AT2709"/>
      <c r="BP2709"/>
    </row>
    <row r="2710" spans="1:68" s="7" customFormat="1">
      <c r="A2710"/>
      <c r="B2710"/>
      <c r="C2710"/>
      <c r="D2710"/>
      <c r="E2710"/>
      <c r="F2710"/>
      <c r="G2710"/>
      <c r="H2710"/>
      <c r="I2710"/>
      <c r="J2710"/>
      <c r="K2710"/>
      <c r="L2710"/>
      <c r="M2710"/>
      <c r="N2710"/>
      <c r="O2710"/>
      <c r="P2710"/>
      <c r="Q2710"/>
      <c r="R2710"/>
      <c r="S2710"/>
      <c r="T2710"/>
      <c r="U2710"/>
      <c r="V2710"/>
      <c r="W2710"/>
      <c r="X2710"/>
      <c r="Y2710"/>
      <c r="Z2710"/>
      <c r="AA2710"/>
      <c r="AB2710"/>
      <c r="AC2710"/>
      <c r="AD2710"/>
      <c r="AE2710"/>
      <c r="AF2710"/>
      <c r="AG2710"/>
      <c r="AS2710"/>
      <c r="AT2710"/>
      <c r="BP2710"/>
    </row>
    <row r="2711" spans="1:68" s="7" customFormat="1">
      <c r="A2711"/>
      <c r="B2711"/>
      <c r="C2711"/>
      <c r="D2711"/>
      <c r="E2711"/>
      <c r="F2711"/>
      <c r="G2711"/>
      <c r="H2711"/>
      <c r="I2711"/>
      <c r="J2711"/>
      <c r="K2711"/>
      <c r="L2711"/>
      <c r="M2711"/>
      <c r="N2711"/>
      <c r="O2711"/>
      <c r="P2711"/>
      <c r="Q2711"/>
      <c r="R2711"/>
      <c r="S2711"/>
      <c r="T2711"/>
      <c r="U2711"/>
      <c r="V2711"/>
      <c r="W2711"/>
      <c r="X2711"/>
      <c r="Y2711"/>
      <c r="Z2711"/>
      <c r="AA2711"/>
      <c r="AB2711"/>
      <c r="AC2711"/>
      <c r="AD2711"/>
      <c r="AE2711"/>
      <c r="AF2711"/>
      <c r="AG2711"/>
      <c r="AS2711"/>
      <c r="AT2711"/>
      <c r="BP2711"/>
    </row>
    <row r="2712" spans="1:68" s="7" customFormat="1">
      <c r="A2712"/>
      <c r="B2712"/>
      <c r="C2712"/>
      <c r="D2712"/>
      <c r="E2712"/>
      <c r="F2712"/>
      <c r="G2712"/>
      <c r="H2712"/>
      <c r="I2712"/>
      <c r="J2712"/>
      <c r="K2712"/>
      <c r="L2712"/>
      <c r="M2712"/>
      <c r="N2712"/>
      <c r="O2712"/>
      <c r="P2712"/>
      <c r="Q2712"/>
      <c r="R2712"/>
      <c r="S2712"/>
      <c r="T2712"/>
      <c r="U2712"/>
      <c r="V2712"/>
      <c r="W2712"/>
      <c r="X2712"/>
      <c r="Y2712"/>
      <c r="Z2712"/>
      <c r="AA2712"/>
      <c r="AB2712"/>
      <c r="AC2712"/>
      <c r="AD2712"/>
      <c r="AE2712"/>
      <c r="AF2712"/>
      <c r="AG2712"/>
      <c r="AS2712"/>
      <c r="AT2712"/>
      <c r="BP2712"/>
    </row>
    <row r="2713" spans="1:68" s="7" customFormat="1">
      <c r="A2713"/>
      <c r="B2713"/>
      <c r="C2713"/>
      <c r="D2713"/>
      <c r="E2713"/>
      <c r="F2713"/>
      <c r="G2713"/>
      <c r="H2713"/>
      <c r="I2713"/>
      <c r="J2713"/>
      <c r="K2713"/>
      <c r="L2713"/>
      <c r="M2713"/>
      <c r="N2713"/>
      <c r="O2713"/>
      <c r="P2713"/>
      <c r="Q2713"/>
      <c r="R2713"/>
      <c r="S2713"/>
      <c r="T2713"/>
      <c r="U2713"/>
      <c r="V2713"/>
      <c r="W2713"/>
      <c r="X2713"/>
      <c r="Y2713"/>
      <c r="Z2713"/>
      <c r="AA2713"/>
      <c r="AB2713"/>
      <c r="AC2713"/>
      <c r="AD2713"/>
      <c r="AE2713"/>
      <c r="AF2713"/>
      <c r="AG2713"/>
      <c r="AS2713"/>
      <c r="AT2713"/>
      <c r="BP2713"/>
    </row>
    <row r="2714" spans="1:68" s="7" customFormat="1">
      <c r="A2714"/>
      <c r="B2714"/>
      <c r="C2714"/>
      <c r="D2714"/>
      <c r="E2714"/>
      <c r="F2714"/>
      <c r="G2714"/>
      <c r="H2714"/>
      <c r="I2714"/>
      <c r="J2714"/>
      <c r="K2714"/>
      <c r="L2714"/>
      <c r="M2714"/>
      <c r="N2714"/>
      <c r="O2714"/>
      <c r="P2714"/>
      <c r="Q2714"/>
      <c r="R2714"/>
      <c r="S2714"/>
      <c r="T2714"/>
      <c r="U2714"/>
      <c r="V2714"/>
      <c r="W2714"/>
      <c r="X2714"/>
      <c r="Y2714"/>
      <c r="Z2714"/>
      <c r="AA2714"/>
      <c r="AB2714"/>
      <c r="AC2714"/>
      <c r="AD2714"/>
      <c r="AE2714"/>
      <c r="AF2714"/>
      <c r="AG2714"/>
      <c r="AS2714"/>
      <c r="AT2714"/>
      <c r="BP2714"/>
    </row>
    <row r="2715" spans="1:68" s="7" customFormat="1">
      <c r="A2715"/>
      <c r="B2715"/>
      <c r="C2715"/>
      <c r="D2715"/>
      <c r="E2715"/>
      <c r="F2715"/>
      <c r="G2715"/>
      <c r="H2715"/>
      <c r="I2715"/>
      <c r="J2715"/>
      <c r="K2715"/>
      <c r="L2715"/>
      <c r="M2715"/>
      <c r="N2715"/>
      <c r="O2715"/>
      <c r="P2715"/>
      <c r="Q2715"/>
      <c r="R2715"/>
      <c r="S2715"/>
      <c r="T2715"/>
      <c r="U2715"/>
      <c r="V2715"/>
      <c r="W2715"/>
      <c r="X2715"/>
      <c r="Y2715"/>
      <c r="Z2715"/>
      <c r="AA2715"/>
      <c r="AB2715"/>
      <c r="AC2715"/>
      <c r="AD2715"/>
      <c r="AE2715"/>
      <c r="AF2715"/>
      <c r="AG2715"/>
      <c r="AS2715"/>
      <c r="AT2715"/>
      <c r="BP2715"/>
    </row>
    <row r="2716" spans="1:68" s="7" customFormat="1">
      <c r="A2716"/>
      <c r="B2716"/>
      <c r="C2716"/>
      <c r="D2716"/>
      <c r="E2716"/>
      <c r="F2716"/>
      <c r="G2716"/>
      <c r="H2716"/>
      <c r="I2716"/>
      <c r="J2716"/>
      <c r="K2716"/>
      <c r="L2716"/>
      <c r="M2716"/>
      <c r="N2716"/>
      <c r="O2716"/>
      <c r="P2716"/>
      <c r="Q2716"/>
      <c r="R2716"/>
      <c r="S2716"/>
      <c r="T2716"/>
      <c r="U2716"/>
      <c r="V2716"/>
      <c r="W2716"/>
      <c r="X2716"/>
      <c r="Y2716"/>
      <c r="Z2716"/>
      <c r="AA2716"/>
      <c r="AB2716"/>
      <c r="AC2716"/>
      <c r="AD2716"/>
      <c r="AE2716"/>
      <c r="AF2716"/>
      <c r="AG2716"/>
      <c r="AS2716"/>
      <c r="AT2716"/>
      <c r="BP2716"/>
    </row>
    <row r="2717" spans="1:68" s="7" customFormat="1">
      <c r="A2717"/>
      <c r="B2717"/>
      <c r="C2717"/>
      <c r="D2717"/>
      <c r="E2717"/>
      <c r="F2717"/>
      <c r="G2717"/>
      <c r="H2717"/>
      <c r="I2717"/>
      <c r="J2717"/>
      <c r="K2717"/>
      <c r="L2717"/>
      <c r="M2717"/>
      <c r="N2717"/>
      <c r="O2717"/>
      <c r="P2717"/>
      <c r="Q2717"/>
      <c r="R2717"/>
      <c r="S2717"/>
      <c r="T2717"/>
      <c r="U2717"/>
      <c r="V2717"/>
      <c r="W2717"/>
      <c r="X2717"/>
      <c r="Y2717"/>
      <c r="Z2717"/>
      <c r="AA2717"/>
      <c r="AB2717"/>
      <c r="AC2717"/>
      <c r="AD2717"/>
      <c r="AE2717"/>
      <c r="AF2717"/>
      <c r="AG2717"/>
      <c r="AS2717"/>
      <c r="AT2717"/>
      <c r="BP2717"/>
    </row>
    <row r="2718" spans="1:68" s="7" customFormat="1">
      <c r="A2718"/>
      <c r="B2718"/>
      <c r="C2718"/>
      <c r="D2718"/>
      <c r="E2718"/>
      <c r="F2718"/>
      <c r="G2718"/>
      <c r="H2718"/>
      <c r="I2718"/>
      <c r="J2718"/>
      <c r="K2718"/>
      <c r="L2718"/>
      <c r="M2718"/>
      <c r="N2718"/>
      <c r="O2718"/>
      <c r="P2718"/>
      <c r="Q2718"/>
      <c r="R2718"/>
      <c r="S2718"/>
      <c r="T2718"/>
      <c r="U2718"/>
      <c r="V2718"/>
      <c r="W2718"/>
      <c r="X2718"/>
      <c r="Y2718"/>
      <c r="Z2718"/>
      <c r="AA2718"/>
      <c r="AB2718"/>
      <c r="AC2718"/>
      <c r="AD2718"/>
      <c r="AE2718"/>
      <c r="AF2718"/>
      <c r="AG2718"/>
      <c r="AS2718"/>
      <c r="AT2718"/>
      <c r="BP2718"/>
    </row>
    <row r="2719" spans="1:68" s="7" customFormat="1">
      <c r="A2719"/>
      <c r="B2719"/>
      <c r="C2719"/>
      <c r="D2719"/>
      <c r="E2719"/>
      <c r="F2719"/>
      <c r="G2719"/>
      <c r="H2719"/>
      <c r="I2719"/>
      <c r="J2719"/>
      <c r="K2719"/>
      <c r="L2719"/>
      <c r="M2719"/>
      <c r="N2719"/>
      <c r="O2719"/>
      <c r="P2719"/>
      <c r="Q2719"/>
      <c r="R2719"/>
      <c r="S2719"/>
      <c r="T2719"/>
      <c r="U2719"/>
      <c r="V2719"/>
      <c r="W2719"/>
      <c r="X2719"/>
      <c r="Y2719"/>
      <c r="Z2719"/>
      <c r="AA2719"/>
      <c r="AB2719"/>
      <c r="AC2719"/>
      <c r="AD2719"/>
      <c r="AE2719"/>
      <c r="AF2719"/>
      <c r="AG2719"/>
      <c r="AS2719"/>
      <c r="AT2719"/>
      <c r="BP2719"/>
    </row>
    <row r="2720" spans="1:68" s="7" customFormat="1">
      <c r="A2720"/>
      <c r="B2720"/>
      <c r="C2720"/>
      <c r="D2720"/>
      <c r="E2720"/>
      <c r="F2720"/>
      <c r="G2720"/>
      <c r="H2720"/>
      <c r="I2720"/>
      <c r="J2720"/>
      <c r="K2720"/>
      <c r="L2720"/>
      <c r="M2720"/>
      <c r="N2720"/>
      <c r="O2720"/>
      <c r="P2720"/>
      <c r="Q2720"/>
      <c r="R2720"/>
      <c r="S2720"/>
      <c r="T2720"/>
      <c r="U2720"/>
      <c r="V2720"/>
      <c r="W2720"/>
      <c r="X2720"/>
      <c r="Y2720"/>
      <c r="Z2720"/>
      <c r="AA2720"/>
      <c r="AB2720"/>
      <c r="AC2720"/>
      <c r="AD2720"/>
      <c r="AE2720"/>
      <c r="AF2720"/>
      <c r="AG2720"/>
      <c r="AS2720"/>
      <c r="AT2720"/>
      <c r="BP2720"/>
    </row>
    <row r="2721" spans="1:68" s="7" customFormat="1">
      <c r="A2721"/>
      <c r="B2721"/>
      <c r="C2721"/>
      <c r="D2721"/>
      <c r="E2721"/>
      <c r="F2721"/>
      <c r="G2721"/>
      <c r="H2721"/>
      <c r="I2721"/>
      <c r="J2721"/>
      <c r="K2721"/>
      <c r="L2721"/>
      <c r="M2721"/>
      <c r="N2721"/>
      <c r="O2721"/>
      <c r="P2721"/>
      <c r="Q2721"/>
      <c r="R2721"/>
      <c r="S2721"/>
      <c r="T2721"/>
      <c r="U2721"/>
      <c r="V2721"/>
      <c r="W2721"/>
      <c r="X2721"/>
      <c r="Y2721"/>
      <c r="Z2721"/>
      <c r="AA2721"/>
      <c r="AB2721"/>
      <c r="AC2721"/>
      <c r="AD2721"/>
      <c r="AE2721"/>
      <c r="AF2721"/>
      <c r="AG2721"/>
      <c r="AS2721"/>
      <c r="AT2721"/>
      <c r="BP2721"/>
    </row>
    <row r="2722" spans="1:68" s="7" customFormat="1">
      <c r="A2722"/>
      <c r="B2722"/>
      <c r="C2722"/>
      <c r="D2722"/>
      <c r="E2722"/>
      <c r="F2722"/>
      <c r="G2722"/>
      <c r="H2722"/>
      <c r="I2722"/>
      <c r="J2722"/>
      <c r="K2722"/>
      <c r="L2722"/>
      <c r="M2722"/>
      <c r="N2722"/>
      <c r="O2722"/>
      <c r="P2722"/>
      <c r="Q2722"/>
      <c r="R2722"/>
      <c r="S2722"/>
      <c r="T2722"/>
      <c r="U2722"/>
      <c r="V2722"/>
      <c r="W2722"/>
      <c r="X2722"/>
      <c r="Y2722"/>
      <c r="Z2722"/>
      <c r="AA2722"/>
      <c r="AB2722"/>
      <c r="AC2722"/>
      <c r="AD2722"/>
      <c r="AE2722"/>
      <c r="AF2722"/>
      <c r="AG2722"/>
      <c r="AS2722"/>
      <c r="AT2722"/>
      <c r="BP2722"/>
    </row>
    <row r="2723" spans="1:68" s="7" customFormat="1">
      <c r="A2723"/>
      <c r="B2723"/>
      <c r="C2723"/>
      <c r="D2723"/>
      <c r="E2723"/>
      <c r="F2723"/>
      <c r="G2723"/>
      <c r="H2723"/>
      <c r="I2723"/>
      <c r="J2723"/>
      <c r="K2723"/>
      <c r="L2723"/>
      <c r="M2723"/>
      <c r="N2723"/>
      <c r="O2723"/>
      <c r="P2723"/>
      <c r="Q2723"/>
      <c r="R2723"/>
      <c r="S2723"/>
      <c r="T2723"/>
      <c r="U2723"/>
      <c r="V2723"/>
      <c r="W2723"/>
      <c r="X2723"/>
      <c r="Y2723"/>
      <c r="Z2723"/>
      <c r="AA2723"/>
      <c r="AB2723"/>
      <c r="AC2723"/>
      <c r="AD2723"/>
      <c r="AE2723"/>
      <c r="AF2723"/>
      <c r="AG2723"/>
      <c r="AS2723"/>
      <c r="AT2723"/>
      <c r="BP2723"/>
    </row>
    <row r="2724" spans="1:68" s="7" customFormat="1">
      <c r="A2724"/>
      <c r="B2724"/>
      <c r="C2724"/>
      <c r="D2724"/>
      <c r="E2724"/>
      <c r="F2724"/>
      <c r="G2724"/>
      <c r="H2724"/>
      <c r="I2724"/>
      <c r="J2724"/>
      <c r="K2724"/>
      <c r="L2724"/>
      <c r="M2724"/>
      <c r="N2724"/>
      <c r="O2724"/>
      <c r="P2724"/>
      <c r="Q2724"/>
      <c r="R2724"/>
      <c r="S2724"/>
      <c r="T2724"/>
      <c r="U2724"/>
      <c r="V2724"/>
      <c r="W2724"/>
      <c r="X2724"/>
      <c r="Y2724"/>
      <c r="Z2724"/>
      <c r="AA2724"/>
      <c r="AB2724"/>
      <c r="AC2724"/>
      <c r="AD2724"/>
      <c r="AE2724"/>
      <c r="AF2724"/>
      <c r="AG2724"/>
      <c r="AS2724"/>
      <c r="AT2724"/>
      <c r="BP2724"/>
    </row>
    <row r="2725" spans="1:68" s="7" customFormat="1">
      <c r="A2725"/>
      <c r="B2725"/>
      <c r="C2725"/>
      <c r="D2725"/>
      <c r="E2725"/>
      <c r="F2725"/>
      <c r="G2725"/>
      <c r="H2725"/>
      <c r="I2725"/>
      <c r="J2725"/>
      <c r="K2725"/>
      <c r="L2725"/>
      <c r="M2725"/>
      <c r="N2725"/>
      <c r="O2725"/>
      <c r="P2725"/>
      <c r="Q2725"/>
      <c r="R2725"/>
      <c r="S2725"/>
      <c r="T2725"/>
      <c r="U2725"/>
      <c r="V2725"/>
      <c r="W2725"/>
      <c r="X2725"/>
      <c r="Y2725"/>
      <c r="Z2725"/>
      <c r="AA2725"/>
      <c r="AB2725"/>
      <c r="AC2725"/>
      <c r="AD2725"/>
      <c r="AE2725"/>
      <c r="AF2725"/>
      <c r="AG2725"/>
      <c r="AS2725"/>
      <c r="AT2725"/>
      <c r="BP2725"/>
    </row>
    <row r="2726" spans="1:68" s="7" customFormat="1">
      <c r="A2726"/>
      <c r="B2726"/>
      <c r="C2726"/>
      <c r="D2726"/>
      <c r="E2726"/>
      <c r="F2726"/>
      <c r="G2726"/>
      <c r="H2726"/>
      <c r="I2726"/>
      <c r="J2726"/>
      <c r="K2726"/>
      <c r="L2726"/>
      <c r="M2726"/>
      <c r="N2726"/>
      <c r="O2726"/>
      <c r="P2726"/>
      <c r="Q2726"/>
      <c r="R2726"/>
      <c r="S2726"/>
      <c r="T2726"/>
      <c r="U2726"/>
      <c r="V2726"/>
      <c r="W2726"/>
      <c r="X2726"/>
      <c r="Y2726"/>
      <c r="Z2726"/>
      <c r="AA2726"/>
      <c r="AB2726"/>
      <c r="AC2726"/>
      <c r="AD2726"/>
      <c r="AE2726"/>
      <c r="AF2726"/>
      <c r="AG2726"/>
      <c r="AS2726"/>
      <c r="AT2726"/>
      <c r="BP2726"/>
    </row>
    <row r="2727" spans="1:68" s="7" customFormat="1">
      <c r="A2727"/>
      <c r="B2727"/>
      <c r="C2727"/>
      <c r="D2727"/>
      <c r="E2727"/>
      <c r="F2727"/>
      <c r="G2727"/>
      <c r="H2727"/>
      <c r="I2727"/>
      <c r="J2727"/>
      <c r="K2727"/>
      <c r="L2727"/>
      <c r="M2727"/>
      <c r="N2727"/>
      <c r="O2727"/>
      <c r="P2727"/>
      <c r="Q2727"/>
      <c r="R2727"/>
      <c r="S2727"/>
      <c r="T2727"/>
      <c r="U2727"/>
      <c r="V2727"/>
      <c r="W2727"/>
      <c r="X2727"/>
      <c r="Y2727"/>
      <c r="Z2727"/>
      <c r="AA2727"/>
      <c r="AB2727"/>
      <c r="AC2727"/>
      <c r="AD2727"/>
      <c r="AE2727"/>
      <c r="AF2727"/>
      <c r="AG2727"/>
      <c r="AS2727"/>
      <c r="AT2727"/>
      <c r="BP2727"/>
    </row>
    <row r="2728" spans="1:68" s="7" customFormat="1">
      <c r="A2728"/>
      <c r="B2728"/>
      <c r="C2728"/>
      <c r="D2728"/>
      <c r="E2728"/>
      <c r="F2728"/>
      <c r="G2728"/>
      <c r="H2728"/>
      <c r="I2728"/>
      <c r="J2728"/>
      <c r="K2728"/>
      <c r="L2728"/>
      <c r="M2728"/>
      <c r="N2728"/>
      <c r="O2728"/>
      <c r="P2728"/>
      <c r="Q2728"/>
      <c r="R2728"/>
      <c r="S2728"/>
      <c r="T2728"/>
      <c r="U2728"/>
      <c r="V2728"/>
      <c r="W2728"/>
      <c r="X2728"/>
      <c r="Y2728"/>
      <c r="Z2728"/>
      <c r="AA2728"/>
      <c r="AB2728"/>
      <c r="AC2728"/>
      <c r="AD2728"/>
      <c r="AE2728"/>
      <c r="AF2728"/>
      <c r="AG2728"/>
      <c r="AS2728"/>
      <c r="AT2728"/>
      <c r="BP2728"/>
    </row>
    <row r="2729" spans="1:68" s="7" customFormat="1">
      <c r="A2729"/>
      <c r="B2729"/>
      <c r="C2729"/>
      <c r="D2729"/>
      <c r="E2729"/>
      <c r="F2729"/>
      <c r="G2729"/>
      <c r="H2729"/>
      <c r="I2729"/>
      <c r="J2729"/>
      <c r="K2729"/>
      <c r="L2729"/>
      <c r="M2729"/>
      <c r="N2729"/>
      <c r="O2729"/>
      <c r="P2729"/>
      <c r="Q2729"/>
      <c r="R2729"/>
      <c r="S2729"/>
      <c r="T2729"/>
      <c r="U2729"/>
      <c r="V2729"/>
      <c r="W2729"/>
      <c r="X2729"/>
      <c r="Y2729"/>
      <c r="Z2729"/>
      <c r="AA2729"/>
      <c r="AB2729"/>
      <c r="AC2729"/>
      <c r="AD2729"/>
      <c r="AE2729"/>
      <c r="AF2729"/>
      <c r="AG2729"/>
      <c r="AS2729"/>
      <c r="AT2729"/>
      <c r="BP2729"/>
    </row>
    <row r="2730" spans="1:68" s="7" customFormat="1">
      <c r="A2730"/>
      <c r="B2730"/>
      <c r="C2730"/>
      <c r="D2730"/>
      <c r="E2730"/>
      <c r="F2730"/>
      <c r="G2730"/>
      <c r="H2730"/>
      <c r="I2730"/>
      <c r="J2730"/>
      <c r="K2730"/>
      <c r="L2730"/>
      <c r="M2730"/>
      <c r="N2730"/>
      <c r="O2730"/>
      <c r="P2730"/>
      <c r="Q2730"/>
      <c r="R2730"/>
      <c r="S2730"/>
      <c r="T2730"/>
      <c r="U2730"/>
      <c r="V2730"/>
      <c r="W2730"/>
      <c r="X2730"/>
      <c r="Y2730"/>
      <c r="Z2730"/>
      <c r="AA2730"/>
      <c r="AB2730"/>
      <c r="AC2730"/>
      <c r="AD2730"/>
      <c r="AE2730"/>
      <c r="AF2730"/>
      <c r="AG2730"/>
      <c r="AS2730"/>
      <c r="AT2730"/>
      <c r="BP2730"/>
    </row>
    <row r="2731" spans="1:68" s="7" customFormat="1">
      <c r="A2731"/>
      <c r="B2731"/>
      <c r="C2731"/>
      <c r="D2731"/>
      <c r="E2731"/>
      <c r="F2731"/>
      <c r="G2731"/>
      <c r="H2731"/>
      <c r="I2731"/>
      <c r="J2731"/>
      <c r="K2731"/>
      <c r="L2731"/>
      <c r="M2731"/>
      <c r="N2731"/>
      <c r="O2731"/>
      <c r="P2731"/>
      <c r="Q2731"/>
      <c r="R2731"/>
      <c r="S2731"/>
      <c r="T2731"/>
      <c r="U2731"/>
      <c r="V2731"/>
      <c r="W2731"/>
      <c r="X2731"/>
      <c r="Y2731"/>
      <c r="Z2731"/>
      <c r="AA2731"/>
      <c r="AB2731"/>
      <c r="AC2731"/>
      <c r="AD2731"/>
      <c r="AE2731"/>
      <c r="AF2731"/>
      <c r="AG2731"/>
      <c r="AS2731"/>
      <c r="AT2731"/>
      <c r="BP2731"/>
    </row>
    <row r="2732" spans="1:68" s="7" customFormat="1">
      <c r="A2732"/>
      <c r="B2732"/>
      <c r="C2732"/>
      <c r="D2732"/>
      <c r="E2732"/>
      <c r="F2732"/>
      <c r="G2732"/>
      <c r="H2732"/>
      <c r="I2732"/>
      <c r="J2732"/>
      <c r="K2732"/>
      <c r="L2732"/>
      <c r="M2732"/>
      <c r="N2732"/>
      <c r="O2732"/>
      <c r="P2732"/>
      <c r="Q2732"/>
      <c r="R2732"/>
      <c r="S2732"/>
      <c r="T2732"/>
      <c r="U2732"/>
      <c r="V2732"/>
      <c r="W2732"/>
      <c r="X2732"/>
      <c r="Y2732"/>
      <c r="Z2732"/>
      <c r="AA2732"/>
      <c r="AB2732"/>
      <c r="AC2732"/>
      <c r="AD2732"/>
      <c r="AE2732"/>
      <c r="AF2732"/>
      <c r="AG2732"/>
      <c r="AS2732"/>
      <c r="AT2732"/>
      <c r="BP2732"/>
    </row>
    <row r="2733" spans="1:68" s="7" customFormat="1">
      <c r="A2733"/>
      <c r="B2733"/>
      <c r="C2733"/>
      <c r="D2733"/>
      <c r="E2733"/>
      <c r="F2733"/>
      <c r="G2733"/>
      <c r="H2733"/>
      <c r="I2733"/>
      <c r="J2733"/>
      <c r="K2733"/>
      <c r="L2733"/>
      <c r="M2733"/>
      <c r="N2733"/>
      <c r="O2733"/>
      <c r="P2733"/>
      <c r="Q2733"/>
      <c r="R2733"/>
      <c r="S2733"/>
      <c r="T2733"/>
      <c r="U2733"/>
      <c r="V2733"/>
      <c r="W2733"/>
      <c r="X2733"/>
      <c r="Y2733"/>
      <c r="Z2733"/>
      <c r="AA2733"/>
      <c r="AB2733"/>
      <c r="AC2733"/>
      <c r="AD2733"/>
      <c r="AE2733"/>
      <c r="AF2733"/>
      <c r="AG2733"/>
      <c r="AS2733"/>
      <c r="AT2733"/>
      <c r="BP2733"/>
    </row>
    <row r="2734" spans="1:68" s="7" customFormat="1">
      <c r="A2734"/>
      <c r="B2734"/>
      <c r="C2734"/>
      <c r="D2734"/>
      <c r="E2734"/>
      <c r="F2734"/>
      <c r="G2734"/>
      <c r="H2734"/>
      <c r="I2734"/>
      <c r="J2734"/>
      <c r="K2734"/>
      <c r="L2734"/>
      <c r="M2734"/>
      <c r="N2734"/>
      <c r="O2734"/>
      <c r="P2734"/>
      <c r="Q2734"/>
      <c r="R2734"/>
      <c r="S2734"/>
      <c r="T2734"/>
      <c r="U2734"/>
      <c r="V2734"/>
      <c r="W2734"/>
      <c r="X2734"/>
      <c r="Y2734"/>
      <c r="Z2734"/>
      <c r="AA2734"/>
      <c r="AB2734"/>
      <c r="AC2734"/>
      <c r="AD2734"/>
      <c r="AE2734"/>
      <c r="AF2734"/>
      <c r="AG2734"/>
      <c r="AS2734"/>
      <c r="AT2734"/>
      <c r="BP2734"/>
    </row>
    <row r="2735" spans="1:68" s="7" customFormat="1">
      <c r="A2735"/>
      <c r="B2735"/>
      <c r="C2735"/>
      <c r="D2735"/>
      <c r="E2735"/>
      <c r="F2735"/>
      <c r="G2735"/>
      <c r="H2735"/>
      <c r="I2735"/>
      <c r="J2735"/>
      <c r="K2735"/>
      <c r="L2735"/>
      <c r="M2735"/>
      <c r="N2735"/>
      <c r="O2735"/>
      <c r="P2735"/>
      <c r="Q2735"/>
      <c r="R2735"/>
      <c r="S2735"/>
      <c r="T2735"/>
      <c r="U2735"/>
      <c r="V2735"/>
      <c r="W2735"/>
      <c r="X2735"/>
      <c r="Y2735"/>
      <c r="Z2735"/>
      <c r="AA2735"/>
      <c r="AB2735"/>
      <c r="AC2735"/>
      <c r="AD2735"/>
      <c r="AE2735"/>
      <c r="AF2735"/>
      <c r="AG2735"/>
      <c r="AS2735"/>
      <c r="AT2735"/>
      <c r="BP2735"/>
    </row>
    <row r="2736" spans="1:68" s="7" customFormat="1">
      <c r="A2736"/>
      <c r="B2736"/>
      <c r="C2736"/>
      <c r="D2736"/>
      <c r="E2736"/>
      <c r="F2736"/>
      <c r="G2736"/>
      <c r="H2736"/>
      <c r="I2736"/>
      <c r="J2736"/>
      <c r="K2736"/>
      <c r="L2736"/>
      <c r="M2736"/>
      <c r="N2736"/>
      <c r="O2736"/>
      <c r="P2736"/>
      <c r="Q2736"/>
      <c r="R2736"/>
      <c r="S2736"/>
      <c r="T2736"/>
      <c r="U2736"/>
      <c r="V2736"/>
      <c r="W2736"/>
      <c r="X2736"/>
      <c r="Y2736"/>
      <c r="Z2736"/>
      <c r="AA2736"/>
      <c r="AB2736"/>
      <c r="AC2736"/>
      <c r="AD2736"/>
      <c r="AE2736"/>
      <c r="AF2736"/>
      <c r="AG2736"/>
      <c r="AS2736"/>
      <c r="AT2736"/>
      <c r="BP2736"/>
    </row>
    <row r="2737" spans="1:68" s="7" customFormat="1">
      <c r="A2737"/>
      <c r="B2737"/>
      <c r="C2737"/>
      <c r="D2737"/>
      <c r="E2737"/>
      <c r="F2737"/>
      <c r="G2737"/>
      <c r="H2737"/>
      <c r="I2737"/>
      <c r="J2737"/>
      <c r="K2737"/>
      <c r="L2737"/>
      <c r="M2737"/>
      <c r="N2737"/>
      <c r="O2737"/>
      <c r="P2737"/>
      <c r="Q2737"/>
      <c r="R2737"/>
      <c r="S2737"/>
      <c r="T2737"/>
      <c r="U2737"/>
      <c r="V2737"/>
      <c r="W2737"/>
      <c r="X2737"/>
      <c r="Y2737"/>
      <c r="Z2737"/>
      <c r="AA2737"/>
      <c r="AB2737"/>
      <c r="AC2737"/>
      <c r="AD2737"/>
      <c r="AE2737"/>
      <c r="AF2737"/>
      <c r="AG2737"/>
      <c r="AS2737"/>
      <c r="AT2737"/>
      <c r="BP2737"/>
    </row>
    <row r="2738" spans="1:68" s="7" customFormat="1">
      <c r="A2738"/>
      <c r="B2738"/>
      <c r="C2738"/>
      <c r="D2738"/>
      <c r="E2738"/>
      <c r="F2738"/>
      <c r="G2738"/>
      <c r="H2738"/>
      <c r="I2738"/>
      <c r="J2738"/>
      <c r="K2738"/>
      <c r="L2738"/>
      <c r="M2738"/>
      <c r="N2738"/>
      <c r="O2738"/>
      <c r="P2738"/>
      <c r="Q2738"/>
      <c r="R2738"/>
      <c r="S2738"/>
      <c r="T2738"/>
      <c r="U2738"/>
      <c r="V2738"/>
      <c r="W2738"/>
      <c r="X2738"/>
      <c r="Y2738"/>
      <c r="Z2738"/>
      <c r="AA2738"/>
      <c r="AB2738"/>
      <c r="AC2738"/>
      <c r="AD2738"/>
      <c r="AE2738"/>
      <c r="AF2738"/>
      <c r="AG2738"/>
      <c r="AS2738"/>
      <c r="AT2738"/>
      <c r="BP2738"/>
    </row>
    <row r="2739" spans="1:68" s="7" customFormat="1">
      <c r="A2739"/>
      <c r="B2739"/>
      <c r="C2739"/>
      <c r="D2739"/>
      <c r="E2739"/>
      <c r="F2739"/>
      <c r="G2739"/>
      <c r="H2739"/>
      <c r="I2739"/>
      <c r="J2739"/>
      <c r="K2739"/>
      <c r="L2739"/>
      <c r="M2739"/>
      <c r="N2739"/>
      <c r="O2739"/>
      <c r="P2739"/>
      <c r="Q2739"/>
      <c r="R2739"/>
      <c r="S2739"/>
      <c r="T2739"/>
      <c r="U2739"/>
      <c r="V2739"/>
      <c r="W2739"/>
      <c r="X2739"/>
      <c r="Y2739"/>
      <c r="Z2739"/>
      <c r="AA2739"/>
      <c r="AB2739"/>
      <c r="AC2739"/>
      <c r="AD2739"/>
      <c r="AE2739"/>
      <c r="AF2739"/>
      <c r="AG2739"/>
      <c r="AS2739"/>
      <c r="AT2739"/>
      <c r="BP2739"/>
    </row>
    <row r="2740" spans="1:68" s="7" customFormat="1">
      <c r="A2740"/>
      <c r="B2740"/>
      <c r="C2740"/>
      <c r="D2740"/>
      <c r="E2740"/>
      <c r="F2740"/>
      <c r="G2740"/>
      <c r="H2740"/>
      <c r="I2740"/>
      <c r="J2740"/>
      <c r="K2740"/>
      <c r="L2740"/>
      <c r="M2740"/>
      <c r="N2740"/>
      <c r="O2740"/>
      <c r="P2740"/>
      <c r="Q2740"/>
      <c r="R2740"/>
      <c r="S2740"/>
      <c r="T2740"/>
      <c r="U2740"/>
      <c r="V2740"/>
      <c r="W2740"/>
      <c r="X2740"/>
      <c r="Y2740"/>
      <c r="Z2740"/>
      <c r="AA2740"/>
      <c r="AB2740"/>
      <c r="AC2740"/>
      <c r="AD2740"/>
      <c r="AE2740"/>
      <c r="AF2740"/>
      <c r="AG2740"/>
      <c r="AS2740"/>
      <c r="AT2740"/>
      <c r="BP2740"/>
    </row>
    <row r="2741" spans="1:68" s="7" customFormat="1">
      <c r="A2741"/>
      <c r="B2741"/>
      <c r="C2741"/>
      <c r="D2741"/>
      <c r="E2741"/>
      <c r="F2741"/>
      <c r="G2741"/>
      <c r="H2741"/>
      <c r="I2741"/>
      <c r="J2741"/>
      <c r="K2741"/>
      <c r="L2741"/>
      <c r="M2741"/>
      <c r="N2741"/>
      <c r="O2741"/>
      <c r="P2741"/>
      <c r="Q2741"/>
      <c r="R2741"/>
      <c r="S2741"/>
      <c r="T2741"/>
      <c r="U2741"/>
      <c r="V2741"/>
      <c r="W2741"/>
      <c r="X2741"/>
      <c r="Y2741"/>
      <c r="Z2741"/>
      <c r="AA2741"/>
      <c r="AB2741"/>
      <c r="AC2741"/>
      <c r="AD2741"/>
      <c r="AE2741"/>
      <c r="AF2741"/>
      <c r="AG2741"/>
      <c r="AS2741"/>
      <c r="AT2741"/>
      <c r="BP2741"/>
    </row>
    <row r="2742" spans="1:68" s="7" customFormat="1">
      <c r="A2742"/>
      <c r="B2742"/>
      <c r="C2742"/>
      <c r="D2742"/>
      <c r="E2742"/>
      <c r="F2742"/>
      <c r="G2742"/>
      <c r="H2742"/>
      <c r="I2742"/>
      <c r="J2742"/>
      <c r="K2742"/>
      <c r="L2742"/>
      <c r="M2742"/>
      <c r="N2742"/>
      <c r="O2742"/>
      <c r="P2742"/>
      <c r="Q2742"/>
      <c r="R2742"/>
      <c r="S2742"/>
      <c r="T2742"/>
      <c r="U2742"/>
      <c r="V2742"/>
      <c r="W2742"/>
      <c r="X2742"/>
      <c r="Y2742"/>
      <c r="Z2742"/>
      <c r="AA2742"/>
      <c r="AB2742"/>
      <c r="AC2742"/>
      <c r="AD2742"/>
      <c r="AE2742"/>
      <c r="AF2742"/>
      <c r="AG2742"/>
      <c r="AS2742"/>
      <c r="AT2742"/>
      <c r="BP2742"/>
    </row>
    <row r="2743" spans="1:68" s="7" customFormat="1">
      <c r="A2743"/>
      <c r="B2743"/>
      <c r="C2743"/>
      <c r="D2743"/>
      <c r="E2743"/>
      <c r="F2743"/>
      <c r="G2743"/>
      <c r="H2743"/>
      <c r="I2743"/>
      <c r="J2743"/>
      <c r="K2743"/>
      <c r="L2743"/>
      <c r="M2743"/>
      <c r="N2743"/>
      <c r="O2743"/>
      <c r="P2743"/>
      <c r="Q2743"/>
      <c r="R2743"/>
      <c r="S2743"/>
      <c r="T2743"/>
      <c r="U2743"/>
      <c r="V2743"/>
      <c r="W2743"/>
      <c r="X2743"/>
      <c r="Y2743"/>
      <c r="Z2743"/>
      <c r="AA2743"/>
      <c r="AB2743"/>
      <c r="AC2743"/>
      <c r="AD2743"/>
      <c r="AE2743"/>
      <c r="AF2743"/>
      <c r="AG2743"/>
      <c r="AS2743"/>
      <c r="AT2743"/>
      <c r="BP2743"/>
    </row>
    <row r="2744" spans="1:68" s="7" customFormat="1">
      <c r="A2744"/>
      <c r="B2744"/>
      <c r="C2744"/>
      <c r="D2744"/>
      <c r="E2744"/>
      <c r="F2744"/>
      <c r="G2744"/>
      <c r="H2744"/>
      <c r="I2744"/>
      <c r="J2744"/>
      <c r="K2744"/>
      <c r="L2744"/>
      <c r="M2744"/>
      <c r="N2744"/>
      <c r="O2744"/>
      <c r="P2744"/>
      <c r="Q2744"/>
      <c r="R2744"/>
      <c r="S2744"/>
      <c r="T2744"/>
      <c r="U2744"/>
      <c r="V2744"/>
      <c r="W2744"/>
      <c r="X2744"/>
      <c r="Y2744"/>
      <c r="Z2744"/>
      <c r="AA2744"/>
      <c r="AB2744"/>
      <c r="AC2744"/>
      <c r="AD2744"/>
      <c r="AE2744"/>
      <c r="AF2744"/>
      <c r="AG2744"/>
      <c r="AS2744"/>
      <c r="AT2744"/>
      <c r="BP2744"/>
    </row>
    <row r="2745" spans="1:68" s="7" customFormat="1">
      <c r="A2745"/>
      <c r="B2745"/>
      <c r="C2745"/>
      <c r="D2745"/>
      <c r="E2745"/>
      <c r="F2745"/>
      <c r="G2745"/>
      <c r="H2745"/>
      <c r="I2745"/>
      <c r="J2745"/>
      <c r="K2745"/>
      <c r="L2745"/>
      <c r="M2745"/>
      <c r="N2745"/>
      <c r="O2745"/>
      <c r="P2745"/>
      <c r="Q2745"/>
      <c r="R2745"/>
      <c r="S2745"/>
      <c r="T2745"/>
      <c r="U2745"/>
      <c r="V2745"/>
      <c r="W2745"/>
      <c r="X2745"/>
      <c r="Y2745"/>
      <c r="Z2745"/>
      <c r="AA2745"/>
      <c r="AB2745"/>
      <c r="AC2745"/>
      <c r="AD2745"/>
      <c r="AE2745"/>
      <c r="AF2745"/>
      <c r="AG2745"/>
      <c r="AS2745"/>
      <c r="AT2745"/>
      <c r="BP2745"/>
    </row>
    <row r="2746" spans="1:68" s="7" customFormat="1">
      <c r="A2746"/>
      <c r="B2746"/>
      <c r="C2746"/>
      <c r="D2746"/>
      <c r="E2746"/>
      <c r="F2746"/>
      <c r="G2746"/>
      <c r="H2746"/>
      <c r="I2746"/>
      <c r="J2746"/>
      <c r="K2746"/>
      <c r="L2746"/>
      <c r="M2746"/>
      <c r="N2746"/>
      <c r="O2746"/>
      <c r="P2746"/>
      <c r="Q2746"/>
      <c r="R2746"/>
      <c r="S2746"/>
      <c r="T2746"/>
      <c r="U2746"/>
      <c r="V2746"/>
      <c r="W2746"/>
      <c r="X2746"/>
      <c r="Y2746"/>
      <c r="Z2746"/>
      <c r="AA2746"/>
      <c r="AB2746"/>
      <c r="AC2746"/>
      <c r="AD2746"/>
      <c r="AE2746"/>
      <c r="AF2746"/>
      <c r="AG2746"/>
      <c r="AS2746"/>
      <c r="AT2746"/>
      <c r="BP2746"/>
    </row>
    <row r="2747" spans="1:68" s="7" customFormat="1">
      <c r="A2747"/>
      <c r="B2747"/>
      <c r="C2747"/>
      <c r="D2747"/>
      <c r="E2747"/>
      <c r="F2747"/>
      <c r="G2747"/>
      <c r="H2747"/>
      <c r="I2747"/>
      <c r="J2747"/>
      <c r="K2747"/>
      <c r="L2747"/>
      <c r="M2747"/>
      <c r="N2747"/>
      <c r="O2747"/>
      <c r="P2747"/>
      <c r="Q2747"/>
      <c r="R2747"/>
      <c r="S2747"/>
      <c r="T2747"/>
      <c r="U2747"/>
      <c r="V2747"/>
      <c r="W2747"/>
      <c r="X2747"/>
      <c r="Y2747"/>
      <c r="Z2747"/>
      <c r="AA2747"/>
      <c r="AB2747"/>
      <c r="AC2747"/>
      <c r="AD2747"/>
      <c r="AE2747"/>
      <c r="AF2747"/>
      <c r="AG2747"/>
      <c r="AS2747"/>
      <c r="AT2747"/>
      <c r="BP2747"/>
    </row>
    <row r="2748" spans="1:68" s="7" customFormat="1">
      <c r="A2748"/>
      <c r="B2748"/>
      <c r="C2748"/>
      <c r="D2748"/>
      <c r="E2748"/>
      <c r="F2748"/>
      <c r="G2748"/>
      <c r="H2748"/>
      <c r="I2748"/>
      <c r="J2748"/>
      <c r="K2748"/>
      <c r="L2748"/>
      <c r="M2748"/>
      <c r="N2748"/>
      <c r="O2748"/>
      <c r="P2748"/>
      <c r="Q2748"/>
      <c r="R2748"/>
      <c r="S2748"/>
      <c r="T2748"/>
      <c r="U2748"/>
      <c r="V2748"/>
      <c r="W2748"/>
      <c r="X2748"/>
      <c r="Y2748"/>
      <c r="Z2748"/>
      <c r="AA2748"/>
      <c r="AB2748"/>
      <c r="AC2748"/>
      <c r="AD2748"/>
      <c r="AE2748"/>
      <c r="AF2748"/>
      <c r="AG2748"/>
      <c r="AS2748"/>
      <c r="AT2748"/>
      <c r="BP2748"/>
    </row>
    <row r="2749" spans="1:68" s="7" customFormat="1">
      <c r="A2749"/>
      <c r="B2749"/>
      <c r="C2749"/>
      <c r="D2749"/>
      <c r="E2749"/>
      <c r="F2749"/>
      <c r="G2749"/>
      <c r="H2749"/>
      <c r="I2749"/>
      <c r="J2749"/>
      <c r="K2749"/>
      <c r="L2749"/>
      <c r="M2749"/>
      <c r="N2749"/>
      <c r="O2749"/>
      <c r="P2749"/>
      <c r="Q2749"/>
      <c r="R2749"/>
      <c r="S2749"/>
      <c r="T2749"/>
      <c r="U2749"/>
      <c r="V2749"/>
      <c r="W2749"/>
      <c r="X2749"/>
      <c r="Y2749"/>
      <c r="Z2749"/>
      <c r="AA2749"/>
      <c r="AB2749"/>
      <c r="AC2749"/>
      <c r="AD2749"/>
      <c r="AE2749"/>
      <c r="AF2749"/>
      <c r="AG2749"/>
      <c r="AS2749"/>
      <c r="AT2749"/>
      <c r="BP2749"/>
    </row>
    <row r="2750" spans="1:68" s="7" customFormat="1">
      <c r="A2750"/>
      <c r="B2750"/>
      <c r="C2750"/>
      <c r="D2750"/>
      <c r="E2750"/>
      <c r="F2750"/>
      <c r="G2750"/>
      <c r="H2750"/>
      <c r="I2750"/>
      <c r="J2750"/>
      <c r="K2750"/>
      <c r="L2750"/>
      <c r="M2750"/>
      <c r="N2750"/>
      <c r="O2750"/>
      <c r="P2750"/>
      <c r="Q2750"/>
      <c r="R2750"/>
      <c r="S2750"/>
      <c r="T2750"/>
      <c r="U2750"/>
      <c r="V2750"/>
      <c r="W2750"/>
      <c r="X2750"/>
      <c r="Y2750"/>
      <c r="Z2750"/>
      <c r="AA2750"/>
      <c r="AB2750"/>
      <c r="AC2750"/>
      <c r="AD2750"/>
      <c r="AE2750"/>
      <c r="AF2750"/>
      <c r="AG2750"/>
      <c r="AS2750"/>
      <c r="AT2750"/>
      <c r="BP2750"/>
    </row>
    <row r="2751" spans="1:68" s="7" customFormat="1">
      <c r="A2751"/>
      <c r="B2751"/>
      <c r="C2751"/>
      <c r="D2751"/>
      <c r="E2751"/>
      <c r="F2751"/>
      <c r="G2751"/>
      <c r="H2751"/>
      <c r="I2751"/>
      <c r="J2751"/>
      <c r="K2751"/>
      <c r="L2751"/>
      <c r="M2751"/>
      <c r="N2751"/>
      <c r="O2751"/>
      <c r="P2751"/>
      <c r="Q2751"/>
      <c r="R2751"/>
      <c r="S2751"/>
      <c r="T2751"/>
      <c r="U2751"/>
      <c r="V2751"/>
      <c r="W2751"/>
      <c r="X2751"/>
      <c r="Y2751"/>
      <c r="Z2751"/>
      <c r="AA2751"/>
      <c r="AB2751"/>
      <c r="AC2751"/>
      <c r="AD2751"/>
      <c r="AE2751"/>
      <c r="AF2751"/>
      <c r="AG2751"/>
      <c r="AS2751"/>
      <c r="AT2751"/>
      <c r="BP2751"/>
    </row>
    <row r="2752" spans="1:68" s="7" customFormat="1">
      <c r="A2752"/>
      <c r="B2752"/>
      <c r="C2752"/>
      <c r="D2752"/>
      <c r="E2752"/>
      <c r="F2752"/>
      <c r="G2752"/>
      <c r="H2752"/>
      <c r="I2752"/>
      <c r="J2752"/>
      <c r="K2752"/>
      <c r="L2752"/>
      <c r="M2752"/>
      <c r="N2752"/>
      <c r="O2752"/>
      <c r="P2752"/>
      <c r="Q2752"/>
      <c r="R2752"/>
      <c r="S2752"/>
      <c r="T2752"/>
      <c r="U2752"/>
      <c r="V2752"/>
      <c r="W2752"/>
      <c r="X2752"/>
      <c r="Y2752"/>
      <c r="Z2752"/>
      <c r="AA2752"/>
      <c r="AB2752"/>
      <c r="AC2752"/>
      <c r="AD2752"/>
      <c r="AE2752"/>
      <c r="AF2752"/>
      <c r="AG2752"/>
      <c r="AS2752"/>
      <c r="AT2752"/>
      <c r="BP2752"/>
    </row>
    <row r="2753" spans="1:68" s="7" customFormat="1">
      <c r="A2753"/>
      <c r="B2753"/>
      <c r="C2753"/>
      <c r="D2753"/>
      <c r="E2753"/>
      <c r="F2753"/>
      <c r="G2753"/>
      <c r="H2753"/>
      <c r="I2753"/>
      <c r="J2753"/>
      <c r="K2753"/>
      <c r="L2753"/>
      <c r="M2753"/>
      <c r="N2753"/>
      <c r="O2753"/>
      <c r="P2753"/>
      <c r="Q2753"/>
      <c r="R2753"/>
      <c r="S2753"/>
      <c r="T2753"/>
      <c r="U2753"/>
      <c r="V2753"/>
      <c r="W2753"/>
      <c r="X2753"/>
      <c r="Y2753"/>
      <c r="Z2753"/>
      <c r="AA2753"/>
      <c r="AB2753"/>
      <c r="AC2753"/>
      <c r="AD2753"/>
      <c r="AE2753"/>
      <c r="AF2753"/>
      <c r="AG2753"/>
      <c r="AS2753"/>
      <c r="AT2753"/>
      <c r="BP2753"/>
    </row>
    <row r="2754" spans="1:68" s="7" customFormat="1">
      <c r="A2754"/>
      <c r="B2754"/>
      <c r="C2754"/>
      <c r="D2754"/>
      <c r="E2754"/>
      <c r="F2754"/>
      <c r="G2754"/>
      <c r="H2754"/>
      <c r="I2754"/>
      <c r="J2754"/>
      <c r="K2754"/>
      <c r="L2754"/>
      <c r="M2754"/>
      <c r="N2754"/>
      <c r="O2754"/>
      <c r="P2754"/>
      <c r="Q2754"/>
      <c r="R2754"/>
      <c r="S2754"/>
      <c r="T2754"/>
      <c r="U2754"/>
      <c r="V2754"/>
      <c r="W2754"/>
      <c r="X2754"/>
      <c r="Y2754"/>
      <c r="Z2754"/>
      <c r="AA2754"/>
      <c r="AB2754"/>
      <c r="AC2754"/>
      <c r="AD2754"/>
      <c r="AE2754"/>
      <c r="AF2754"/>
      <c r="AG2754"/>
      <c r="AS2754"/>
      <c r="AT2754"/>
      <c r="BP2754"/>
    </row>
    <row r="2755" spans="1:68" s="7" customFormat="1">
      <c r="A2755"/>
      <c r="B2755"/>
      <c r="C2755"/>
      <c r="D2755"/>
      <c r="E2755"/>
      <c r="F2755"/>
      <c r="G2755"/>
      <c r="H2755"/>
      <c r="I2755"/>
      <c r="J2755"/>
      <c r="K2755"/>
      <c r="L2755"/>
      <c r="M2755"/>
      <c r="N2755"/>
      <c r="O2755"/>
      <c r="P2755"/>
      <c r="Q2755"/>
      <c r="R2755"/>
      <c r="S2755"/>
      <c r="T2755"/>
      <c r="U2755"/>
      <c r="V2755"/>
      <c r="W2755"/>
      <c r="X2755"/>
      <c r="Y2755"/>
      <c r="Z2755"/>
      <c r="AA2755"/>
      <c r="AB2755"/>
      <c r="AC2755"/>
      <c r="AD2755"/>
      <c r="AE2755"/>
      <c r="AF2755"/>
      <c r="AG2755"/>
      <c r="AS2755"/>
      <c r="AT2755"/>
      <c r="BP2755"/>
    </row>
    <row r="2756" spans="1:68" s="7" customFormat="1">
      <c r="A2756"/>
      <c r="B2756"/>
      <c r="C2756"/>
      <c r="D2756"/>
      <c r="E2756"/>
      <c r="F2756"/>
      <c r="G2756"/>
      <c r="H2756"/>
      <c r="I2756"/>
      <c r="J2756"/>
      <c r="K2756"/>
      <c r="L2756"/>
      <c r="M2756"/>
      <c r="N2756"/>
      <c r="O2756"/>
      <c r="P2756"/>
      <c r="Q2756"/>
      <c r="R2756"/>
      <c r="S2756"/>
      <c r="T2756"/>
      <c r="U2756"/>
      <c r="V2756"/>
      <c r="W2756"/>
      <c r="X2756"/>
      <c r="Y2756"/>
      <c r="Z2756"/>
      <c r="AA2756"/>
      <c r="AB2756"/>
      <c r="AC2756"/>
      <c r="AD2756"/>
      <c r="AE2756"/>
      <c r="AF2756"/>
      <c r="AG2756"/>
      <c r="AS2756"/>
      <c r="AT2756"/>
      <c r="BP2756"/>
    </row>
    <row r="2757" spans="1:68" s="7" customFormat="1">
      <c r="A2757"/>
      <c r="B2757"/>
      <c r="C2757"/>
      <c r="D2757"/>
      <c r="E2757"/>
      <c r="F2757"/>
      <c r="G2757"/>
      <c r="H2757"/>
      <c r="I2757"/>
      <c r="J2757"/>
      <c r="K2757"/>
      <c r="L2757"/>
      <c r="M2757"/>
      <c r="N2757"/>
      <c r="O2757"/>
      <c r="P2757"/>
      <c r="Q2757"/>
      <c r="R2757"/>
      <c r="S2757"/>
      <c r="T2757"/>
      <c r="U2757"/>
      <c r="V2757"/>
      <c r="W2757"/>
      <c r="X2757"/>
      <c r="Y2757"/>
      <c r="Z2757"/>
      <c r="AA2757"/>
      <c r="AB2757"/>
      <c r="AC2757"/>
      <c r="AD2757"/>
      <c r="AE2757"/>
      <c r="AF2757"/>
      <c r="AG2757"/>
      <c r="AS2757"/>
      <c r="AT2757"/>
      <c r="BP2757"/>
    </row>
    <row r="2758" spans="1:68" s="7" customFormat="1">
      <c r="A2758"/>
      <c r="B2758"/>
      <c r="C2758"/>
      <c r="D2758"/>
      <c r="E2758"/>
      <c r="F2758"/>
      <c r="G2758"/>
      <c r="H2758"/>
      <c r="I2758"/>
      <c r="J2758"/>
      <c r="K2758"/>
      <c r="L2758"/>
      <c r="M2758"/>
      <c r="N2758"/>
      <c r="O2758"/>
      <c r="P2758"/>
      <c r="Q2758"/>
      <c r="R2758"/>
      <c r="S2758"/>
      <c r="T2758"/>
      <c r="U2758"/>
      <c r="V2758"/>
      <c r="W2758"/>
      <c r="X2758"/>
      <c r="Y2758"/>
      <c r="Z2758"/>
      <c r="AA2758"/>
      <c r="AB2758"/>
      <c r="AC2758"/>
      <c r="AD2758"/>
      <c r="AE2758"/>
      <c r="AF2758"/>
      <c r="AG2758"/>
      <c r="AS2758"/>
      <c r="AT2758"/>
      <c r="BP2758"/>
    </row>
    <row r="2759" spans="1:68" s="7" customFormat="1">
      <c r="A2759"/>
      <c r="B2759"/>
      <c r="C2759"/>
      <c r="D2759"/>
      <c r="E2759"/>
      <c r="F2759"/>
      <c r="G2759"/>
      <c r="H2759"/>
      <c r="I2759"/>
      <c r="J2759"/>
      <c r="K2759"/>
      <c r="L2759"/>
      <c r="M2759"/>
      <c r="N2759"/>
      <c r="O2759"/>
      <c r="P2759"/>
      <c r="Q2759"/>
      <c r="R2759"/>
      <c r="S2759"/>
      <c r="T2759"/>
      <c r="U2759"/>
      <c r="V2759"/>
      <c r="W2759"/>
      <c r="X2759"/>
      <c r="Y2759"/>
      <c r="Z2759"/>
      <c r="AA2759"/>
      <c r="AB2759"/>
      <c r="AC2759"/>
      <c r="AD2759"/>
      <c r="AE2759"/>
      <c r="AF2759"/>
      <c r="AG2759"/>
      <c r="AS2759"/>
      <c r="AT2759"/>
      <c r="BP2759"/>
    </row>
    <row r="2760" spans="1:68" s="7" customFormat="1">
      <c r="A2760"/>
      <c r="B2760"/>
      <c r="C2760"/>
      <c r="D2760"/>
      <c r="E2760"/>
      <c r="F2760"/>
      <c r="G2760"/>
      <c r="H2760"/>
      <c r="I2760"/>
      <c r="J2760"/>
      <c r="K2760"/>
      <c r="L2760"/>
      <c r="M2760"/>
      <c r="N2760"/>
      <c r="O2760"/>
      <c r="P2760"/>
      <c r="Q2760"/>
      <c r="R2760"/>
      <c r="S2760"/>
      <c r="T2760"/>
      <c r="U2760"/>
      <c r="V2760"/>
      <c r="W2760"/>
      <c r="X2760"/>
      <c r="Y2760"/>
      <c r="Z2760"/>
      <c r="AA2760"/>
      <c r="AB2760"/>
      <c r="AC2760"/>
      <c r="AD2760"/>
      <c r="AE2760"/>
      <c r="AF2760"/>
      <c r="AG2760"/>
      <c r="AS2760"/>
      <c r="AT2760"/>
      <c r="BP2760"/>
    </row>
    <row r="2761" spans="1:68" s="7" customFormat="1">
      <c r="A2761"/>
      <c r="B2761"/>
      <c r="C2761"/>
      <c r="D2761"/>
      <c r="E2761"/>
      <c r="F2761"/>
      <c r="G2761"/>
      <c r="H2761"/>
      <c r="I2761"/>
      <c r="J2761"/>
      <c r="K2761"/>
      <c r="L2761"/>
      <c r="M2761"/>
      <c r="N2761"/>
      <c r="O2761"/>
      <c r="P2761"/>
      <c r="Q2761"/>
      <c r="R2761"/>
      <c r="S2761"/>
      <c r="T2761"/>
      <c r="U2761"/>
      <c r="V2761"/>
      <c r="W2761"/>
      <c r="X2761"/>
      <c r="Y2761"/>
      <c r="Z2761"/>
      <c r="AA2761"/>
      <c r="AB2761"/>
      <c r="AC2761"/>
      <c r="AD2761"/>
      <c r="AE2761"/>
      <c r="AF2761"/>
      <c r="AG2761"/>
      <c r="AS2761"/>
      <c r="AT2761"/>
      <c r="BP2761"/>
    </row>
    <row r="2762" spans="1:68" s="7" customFormat="1">
      <c r="A2762"/>
      <c r="B2762"/>
      <c r="C2762"/>
      <c r="D2762"/>
      <c r="E2762"/>
      <c r="F2762"/>
      <c r="G2762"/>
      <c r="H2762"/>
      <c r="I2762"/>
      <c r="J2762"/>
      <c r="K2762"/>
      <c r="L2762"/>
      <c r="M2762"/>
      <c r="N2762"/>
      <c r="O2762"/>
      <c r="P2762"/>
      <c r="Q2762"/>
      <c r="R2762"/>
      <c r="S2762"/>
      <c r="T2762"/>
      <c r="U2762"/>
      <c r="V2762"/>
      <c r="W2762"/>
      <c r="X2762"/>
      <c r="Y2762"/>
      <c r="Z2762"/>
      <c r="AA2762"/>
      <c r="AB2762"/>
      <c r="AC2762"/>
      <c r="AD2762"/>
      <c r="AE2762"/>
      <c r="AF2762"/>
      <c r="AG2762"/>
      <c r="AS2762"/>
      <c r="AT2762"/>
      <c r="BP2762"/>
    </row>
    <row r="2763" spans="1:68" s="7" customFormat="1">
      <c r="A2763"/>
      <c r="B2763"/>
      <c r="C2763"/>
      <c r="D2763"/>
      <c r="E2763"/>
      <c r="F2763"/>
      <c r="G2763"/>
      <c r="H2763"/>
      <c r="I2763"/>
      <c r="J2763"/>
      <c r="K2763"/>
      <c r="L2763"/>
      <c r="M2763"/>
      <c r="N2763"/>
      <c r="O2763"/>
      <c r="P2763"/>
      <c r="Q2763"/>
      <c r="R2763"/>
      <c r="S2763"/>
      <c r="T2763"/>
      <c r="U2763"/>
      <c r="V2763"/>
      <c r="W2763"/>
      <c r="X2763"/>
      <c r="Y2763"/>
      <c r="Z2763"/>
      <c r="AA2763"/>
      <c r="AB2763"/>
      <c r="AC2763"/>
      <c r="AD2763"/>
      <c r="AE2763"/>
      <c r="AF2763"/>
      <c r="AG2763"/>
      <c r="AS2763"/>
      <c r="AT2763"/>
      <c r="BP2763"/>
    </row>
    <row r="2764" spans="1:68" s="7" customFormat="1">
      <c r="A2764"/>
      <c r="B2764"/>
      <c r="C2764"/>
      <c r="D2764"/>
      <c r="E2764"/>
      <c r="F2764"/>
      <c r="G2764"/>
      <c r="H2764"/>
      <c r="I2764"/>
      <c r="J2764"/>
      <c r="K2764"/>
      <c r="L2764"/>
      <c r="M2764"/>
      <c r="N2764"/>
      <c r="O2764"/>
      <c r="P2764"/>
      <c r="Q2764"/>
      <c r="R2764"/>
      <c r="S2764"/>
      <c r="T2764"/>
      <c r="U2764"/>
      <c r="V2764"/>
      <c r="W2764"/>
      <c r="X2764"/>
      <c r="Y2764"/>
      <c r="Z2764"/>
      <c r="AA2764"/>
      <c r="AB2764"/>
      <c r="AC2764"/>
      <c r="AD2764"/>
      <c r="AE2764"/>
      <c r="AF2764"/>
      <c r="AG2764"/>
      <c r="AS2764"/>
      <c r="AT2764"/>
      <c r="BP2764"/>
    </row>
    <row r="2765" spans="1:68" s="7" customFormat="1">
      <c r="A2765"/>
      <c r="B2765"/>
      <c r="C2765"/>
      <c r="D2765"/>
      <c r="E2765"/>
      <c r="F2765"/>
      <c r="G2765"/>
      <c r="H2765"/>
      <c r="I2765"/>
      <c r="J2765"/>
      <c r="K2765"/>
      <c r="L2765"/>
      <c r="M2765"/>
      <c r="N2765"/>
      <c r="O2765"/>
      <c r="P2765"/>
      <c r="Q2765"/>
      <c r="R2765"/>
      <c r="S2765"/>
      <c r="T2765"/>
      <c r="U2765"/>
      <c r="V2765"/>
      <c r="W2765"/>
      <c r="X2765"/>
      <c r="Y2765"/>
      <c r="Z2765"/>
      <c r="AA2765"/>
      <c r="AB2765"/>
      <c r="AC2765"/>
      <c r="AD2765"/>
      <c r="AE2765"/>
      <c r="AF2765"/>
      <c r="AG2765"/>
      <c r="AS2765"/>
      <c r="AT2765"/>
      <c r="BP2765"/>
    </row>
    <row r="2766" spans="1:68" s="7" customFormat="1">
      <c r="A2766"/>
      <c r="B2766"/>
      <c r="C2766"/>
      <c r="D2766"/>
      <c r="E2766"/>
      <c r="F2766"/>
      <c r="G2766"/>
      <c r="H2766"/>
      <c r="I2766"/>
      <c r="J2766"/>
      <c r="K2766"/>
      <c r="L2766"/>
      <c r="M2766"/>
      <c r="N2766"/>
      <c r="O2766"/>
      <c r="P2766"/>
      <c r="Q2766"/>
      <c r="R2766"/>
      <c r="S2766"/>
      <c r="T2766"/>
      <c r="U2766"/>
      <c r="V2766"/>
      <c r="W2766"/>
      <c r="X2766"/>
      <c r="Y2766"/>
      <c r="Z2766"/>
      <c r="AA2766"/>
      <c r="AB2766"/>
      <c r="AC2766"/>
      <c r="AD2766"/>
      <c r="AE2766"/>
      <c r="AF2766"/>
      <c r="AG2766"/>
      <c r="AS2766"/>
      <c r="AT2766"/>
      <c r="BP2766"/>
    </row>
    <row r="2767" spans="1:68" s="7" customFormat="1">
      <c r="A2767"/>
      <c r="B2767"/>
      <c r="C2767"/>
      <c r="D2767"/>
      <c r="E2767"/>
      <c r="F2767"/>
      <c r="G2767"/>
      <c r="H2767"/>
      <c r="I2767"/>
      <c r="J2767"/>
      <c r="K2767"/>
      <c r="L2767"/>
      <c r="M2767"/>
      <c r="N2767"/>
      <c r="O2767"/>
      <c r="P2767"/>
      <c r="Q2767"/>
      <c r="R2767"/>
      <c r="S2767"/>
      <c r="T2767"/>
      <c r="U2767"/>
      <c r="V2767"/>
      <c r="W2767"/>
      <c r="X2767"/>
      <c r="Y2767"/>
      <c r="Z2767"/>
      <c r="AA2767"/>
      <c r="AB2767"/>
      <c r="AC2767"/>
      <c r="AD2767"/>
      <c r="AE2767"/>
      <c r="AF2767"/>
      <c r="AG2767"/>
      <c r="AS2767"/>
      <c r="AT2767"/>
      <c r="BP2767"/>
    </row>
    <row r="2768" spans="1:68" s="7" customFormat="1">
      <c r="A2768"/>
      <c r="B2768"/>
      <c r="C2768"/>
      <c r="D2768"/>
      <c r="E2768"/>
      <c r="F2768"/>
      <c r="G2768"/>
      <c r="H2768"/>
      <c r="I2768"/>
      <c r="J2768"/>
      <c r="K2768"/>
      <c r="L2768"/>
      <c r="M2768"/>
      <c r="N2768"/>
      <c r="O2768"/>
      <c r="P2768"/>
      <c r="Q2768"/>
      <c r="R2768"/>
      <c r="S2768"/>
      <c r="T2768"/>
      <c r="U2768"/>
      <c r="V2768"/>
      <c r="W2768"/>
      <c r="X2768"/>
      <c r="Y2768"/>
      <c r="Z2768"/>
      <c r="AA2768"/>
      <c r="AB2768"/>
      <c r="AC2768"/>
      <c r="AD2768"/>
      <c r="AE2768"/>
      <c r="AF2768"/>
      <c r="AG2768"/>
      <c r="AS2768"/>
      <c r="AT2768"/>
      <c r="BP2768"/>
    </row>
    <row r="2769" spans="1:68" s="7" customFormat="1">
      <c r="A2769"/>
      <c r="B2769"/>
      <c r="C2769"/>
      <c r="D2769"/>
      <c r="E2769"/>
      <c r="F2769"/>
      <c r="G2769"/>
      <c r="H2769"/>
      <c r="I2769"/>
      <c r="J2769"/>
      <c r="K2769"/>
      <c r="L2769"/>
      <c r="M2769"/>
      <c r="N2769"/>
      <c r="O2769"/>
      <c r="P2769"/>
      <c r="Q2769"/>
      <c r="R2769"/>
      <c r="S2769"/>
      <c r="T2769"/>
      <c r="U2769"/>
      <c r="V2769"/>
      <c r="W2769"/>
      <c r="X2769"/>
      <c r="Y2769"/>
      <c r="Z2769"/>
      <c r="AA2769"/>
      <c r="AB2769"/>
      <c r="AC2769"/>
      <c r="AD2769"/>
      <c r="AE2769"/>
      <c r="AF2769"/>
      <c r="AG2769"/>
      <c r="AS2769"/>
      <c r="AT2769"/>
      <c r="BP2769"/>
    </row>
    <row r="2770" spans="1:68" s="7" customFormat="1">
      <c r="A2770"/>
      <c r="B2770"/>
      <c r="C2770"/>
      <c r="D2770"/>
      <c r="E2770"/>
      <c r="F2770"/>
      <c r="G2770"/>
      <c r="H2770"/>
      <c r="I2770"/>
      <c r="J2770"/>
      <c r="K2770"/>
      <c r="L2770"/>
      <c r="M2770"/>
      <c r="N2770"/>
      <c r="O2770"/>
      <c r="P2770"/>
      <c r="Q2770"/>
      <c r="R2770"/>
      <c r="S2770"/>
      <c r="T2770"/>
      <c r="U2770"/>
      <c r="V2770"/>
      <c r="W2770"/>
      <c r="X2770"/>
      <c r="Y2770"/>
      <c r="Z2770"/>
      <c r="AA2770"/>
      <c r="AB2770"/>
      <c r="AC2770"/>
      <c r="AD2770"/>
      <c r="AE2770"/>
      <c r="AF2770"/>
      <c r="AG2770"/>
      <c r="AS2770"/>
      <c r="AT2770"/>
      <c r="BP2770"/>
    </row>
    <row r="2771" spans="1:68" s="7" customFormat="1">
      <c r="A2771"/>
      <c r="B2771"/>
      <c r="C2771"/>
      <c r="D2771"/>
      <c r="E2771"/>
      <c r="F2771"/>
      <c r="G2771"/>
      <c r="H2771"/>
      <c r="I2771"/>
      <c r="J2771"/>
      <c r="K2771"/>
      <c r="L2771"/>
      <c r="M2771"/>
      <c r="N2771"/>
      <c r="O2771"/>
      <c r="P2771"/>
      <c r="Q2771"/>
      <c r="R2771"/>
      <c r="S2771"/>
      <c r="T2771"/>
      <c r="U2771"/>
      <c r="V2771"/>
      <c r="W2771"/>
      <c r="X2771"/>
      <c r="Y2771"/>
      <c r="Z2771"/>
      <c r="AA2771"/>
      <c r="AB2771"/>
      <c r="AC2771"/>
      <c r="AD2771"/>
      <c r="AE2771"/>
      <c r="AF2771"/>
      <c r="AG2771"/>
      <c r="AS2771"/>
      <c r="AT2771"/>
      <c r="BP2771"/>
    </row>
    <row r="2772" spans="1:68" s="7" customFormat="1">
      <c r="A2772"/>
      <c r="B2772"/>
      <c r="C2772"/>
      <c r="D2772"/>
      <c r="E2772"/>
      <c r="F2772"/>
      <c r="G2772"/>
      <c r="H2772"/>
      <c r="I2772"/>
      <c r="J2772"/>
      <c r="K2772"/>
      <c r="L2772"/>
      <c r="M2772"/>
      <c r="N2772"/>
      <c r="O2772"/>
      <c r="P2772"/>
      <c r="Q2772"/>
      <c r="R2772"/>
      <c r="S2772"/>
      <c r="T2772"/>
      <c r="U2772"/>
      <c r="V2772"/>
      <c r="W2772"/>
      <c r="X2772"/>
      <c r="Y2772"/>
      <c r="Z2772"/>
      <c r="AA2772"/>
      <c r="AB2772"/>
      <c r="AC2772"/>
      <c r="AD2772"/>
      <c r="AE2772"/>
      <c r="AF2772"/>
      <c r="AG2772"/>
      <c r="AS2772"/>
      <c r="AT2772"/>
      <c r="BP2772"/>
    </row>
    <row r="2773" spans="1:68" s="7" customFormat="1">
      <c r="A2773"/>
      <c r="B2773"/>
      <c r="C2773"/>
      <c r="D2773"/>
      <c r="E2773"/>
      <c r="F2773"/>
      <c r="G2773"/>
      <c r="H2773"/>
      <c r="I2773"/>
      <c r="J2773"/>
      <c r="K2773"/>
      <c r="L2773"/>
      <c r="M2773"/>
      <c r="N2773"/>
      <c r="O2773"/>
      <c r="P2773"/>
      <c r="Q2773"/>
      <c r="R2773"/>
      <c r="S2773"/>
      <c r="T2773"/>
      <c r="U2773"/>
      <c r="V2773"/>
      <c r="W2773"/>
      <c r="X2773"/>
      <c r="Y2773"/>
      <c r="Z2773"/>
      <c r="AA2773"/>
      <c r="AB2773"/>
      <c r="AC2773"/>
      <c r="AD2773"/>
      <c r="AE2773"/>
      <c r="AF2773"/>
      <c r="AG2773"/>
      <c r="AS2773"/>
      <c r="AT2773"/>
      <c r="BP2773"/>
    </row>
    <row r="2774" spans="1:68" s="7" customFormat="1">
      <c r="A2774"/>
      <c r="B2774"/>
      <c r="C2774"/>
      <c r="D2774"/>
      <c r="E2774"/>
      <c r="F2774"/>
      <c r="G2774"/>
      <c r="H2774"/>
      <c r="I2774"/>
      <c r="J2774"/>
      <c r="K2774"/>
      <c r="L2774"/>
      <c r="M2774"/>
      <c r="N2774"/>
      <c r="O2774"/>
      <c r="P2774"/>
      <c r="Q2774"/>
      <c r="R2774"/>
      <c r="S2774"/>
      <c r="T2774"/>
      <c r="U2774"/>
      <c r="V2774"/>
      <c r="W2774"/>
      <c r="X2774"/>
      <c r="Y2774"/>
      <c r="Z2774"/>
      <c r="AA2774"/>
      <c r="AB2774"/>
      <c r="AC2774"/>
      <c r="AD2774"/>
      <c r="AE2774"/>
      <c r="AF2774"/>
      <c r="AG2774"/>
      <c r="AS2774"/>
      <c r="AT2774"/>
      <c r="BP2774"/>
    </row>
    <row r="2775" spans="1:68" s="7" customFormat="1">
      <c r="A2775"/>
      <c r="B2775"/>
      <c r="C2775"/>
      <c r="D2775"/>
      <c r="E2775"/>
      <c r="F2775"/>
      <c r="G2775"/>
      <c r="H2775"/>
      <c r="I2775"/>
      <c r="J2775"/>
      <c r="K2775"/>
      <c r="L2775"/>
      <c r="M2775"/>
      <c r="N2775"/>
      <c r="O2775"/>
      <c r="P2775"/>
      <c r="Q2775"/>
      <c r="R2775"/>
      <c r="S2775"/>
      <c r="T2775"/>
      <c r="U2775"/>
      <c r="V2775"/>
      <c r="W2775"/>
      <c r="X2775"/>
      <c r="Y2775"/>
      <c r="Z2775"/>
      <c r="AA2775"/>
      <c r="AB2775"/>
      <c r="AC2775"/>
      <c r="AD2775"/>
      <c r="AE2775"/>
      <c r="AF2775"/>
      <c r="AG2775"/>
      <c r="AS2775"/>
      <c r="AT2775"/>
      <c r="BP2775"/>
    </row>
    <row r="2776" spans="1:68" s="7" customFormat="1">
      <c r="A2776"/>
      <c r="B2776"/>
      <c r="C2776"/>
      <c r="D2776"/>
      <c r="E2776"/>
      <c r="F2776"/>
      <c r="G2776"/>
      <c r="H2776"/>
      <c r="I2776"/>
      <c r="J2776"/>
      <c r="K2776"/>
      <c r="L2776"/>
      <c r="M2776"/>
      <c r="N2776"/>
      <c r="O2776"/>
      <c r="P2776"/>
      <c r="Q2776"/>
      <c r="R2776"/>
      <c r="S2776"/>
      <c r="T2776"/>
      <c r="U2776"/>
      <c r="V2776"/>
      <c r="W2776"/>
      <c r="X2776"/>
      <c r="Y2776"/>
      <c r="Z2776"/>
      <c r="AA2776"/>
      <c r="AB2776"/>
      <c r="AC2776"/>
      <c r="AD2776"/>
      <c r="AE2776"/>
      <c r="AF2776"/>
      <c r="AG2776"/>
      <c r="AS2776"/>
      <c r="AT2776"/>
      <c r="BP2776"/>
    </row>
    <row r="2777" spans="1:68" s="7" customFormat="1">
      <c r="A2777"/>
      <c r="B2777"/>
      <c r="C2777"/>
      <c r="D2777"/>
      <c r="E2777"/>
      <c r="F2777"/>
      <c r="G2777"/>
      <c r="H2777"/>
      <c r="I2777"/>
      <c r="J2777"/>
      <c r="K2777"/>
      <c r="L2777"/>
      <c r="M2777"/>
      <c r="N2777"/>
      <c r="O2777"/>
      <c r="P2777"/>
      <c r="Q2777"/>
      <c r="R2777"/>
      <c r="S2777"/>
      <c r="T2777"/>
      <c r="U2777"/>
      <c r="V2777"/>
      <c r="W2777"/>
      <c r="X2777"/>
      <c r="Y2777"/>
      <c r="Z2777"/>
      <c r="AA2777"/>
      <c r="AB2777"/>
      <c r="AC2777"/>
      <c r="AD2777"/>
      <c r="AE2777"/>
      <c r="AF2777"/>
      <c r="AG2777"/>
      <c r="AS2777"/>
      <c r="AT2777"/>
      <c r="BP2777"/>
    </row>
    <row r="2778" spans="1:68" s="7" customFormat="1">
      <c r="A2778"/>
      <c r="B2778"/>
      <c r="C2778"/>
      <c r="D2778"/>
      <c r="E2778"/>
      <c r="F2778"/>
      <c r="G2778"/>
      <c r="H2778"/>
      <c r="I2778"/>
      <c r="J2778"/>
      <c r="K2778"/>
      <c r="L2778"/>
      <c r="M2778"/>
      <c r="N2778"/>
      <c r="O2778"/>
      <c r="P2778"/>
      <c r="Q2778"/>
      <c r="R2778"/>
      <c r="S2778"/>
      <c r="T2778"/>
      <c r="U2778"/>
      <c r="V2778"/>
      <c r="W2778"/>
      <c r="X2778"/>
      <c r="Y2778"/>
      <c r="Z2778"/>
      <c r="AA2778"/>
      <c r="AB2778"/>
      <c r="AC2778"/>
      <c r="AD2778"/>
      <c r="AE2778"/>
      <c r="AF2778"/>
      <c r="AG2778"/>
      <c r="AS2778"/>
      <c r="AT2778"/>
      <c r="BP2778"/>
    </row>
    <row r="2779" spans="1:68" s="7" customFormat="1">
      <c r="A2779"/>
      <c r="B2779"/>
      <c r="C2779"/>
      <c r="D2779"/>
      <c r="E2779"/>
      <c r="F2779"/>
      <c r="G2779"/>
      <c r="H2779"/>
      <c r="I2779"/>
      <c r="J2779"/>
      <c r="K2779"/>
      <c r="L2779"/>
      <c r="M2779"/>
      <c r="N2779"/>
      <c r="O2779"/>
      <c r="P2779"/>
      <c r="Q2779"/>
      <c r="R2779"/>
      <c r="S2779"/>
      <c r="T2779"/>
      <c r="U2779"/>
      <c r="V2779"/>
      <c r="W2779"/>
      <c r="X2779"/>
      <c r="Y2779"/>
      <c r="Z2779"/>
      <c r="AA2779"/>
      <c r="AB2779"/>
      <c r="AC2779"/>
      <c r="AD2779"/>
      <c r="AE2779"/>
      <c r="AF2779"/>
      <c r="AG2779"/>
      <c r="AS2779"/>
      <c r="AT2779"/>
      <c r="BP2779"/>
    </row>
    <row r="2780" spans="1:68" s="7" customFormat="1">
      <c r="A2780"/>
      <c r="B2780"/>
      <c r="C2780"/>
      <c r="D2780"/>
      <c r="E2780"/>
      <c r="F2780"/>
      <c r="G2780"/>
      <c r="H2780"/>
      <c r="I2780"/>
      <c r="J2780"/>
      <c r="K2780"/>
      <c r="L2780"/>
      <c r="M2780"/>
      <c r="N2780"/>
      <c r="O2780"/>
      <c r="P2780"/>
      <c r="Q2780"/>
      <c r="R2780"/>
      <c r="S2780"/>
      <c r="T2780"/>
      <c r="U2780"/>
      <c r="V2780"/>
      <c r="W2780"/>
      <c r="X2780"/>
      <c r="Y2780"/>
      <c r="Z2780"/>
      <c r="AA2780"/>
      <c r="AB2780"/>
      <c r="AC2780"/>
      <c r="AD2780"/>
      <c r="AE2780"/>
      <c r="AF2780"/>
      <c r="AG2780"/>
      <c r="AS2780"/>
      <c r="AT2780"/>
      <c r="BP2780"/>
    </row>
    <row r="2781" spans="1:68" s="7" customFormat="1">
      <c r="A2781"/>
      <c r="B2781"/>
      <c r="C2781"/>
      <c r="D2781"/>
      <c r="E2781"/>
      <c r="F2781"/>
      <c r="G2781"/>
      <c r="H2781"/>
      <c r="I2781"/>
      <c r="J2781"/>
      <c r="K2781"/>
      <c r="L2781"/>
      <c r="M2781"/>
      <c r="N2781"/>
      <c r="O2781"/>
      <c r="P2781"/>
      <c r="Q2781"/>
      <c r="R2781"/>
      <c r="S2781"/>
      <c r="T2781"/>
      <c r="U2781"/>
      <c r="V2781"/>
      <c r="W2781"/>
      <c r="X2781"/>
      <c r="Y2781"/>
      <c r="Z2781"/>
      <c r="AA2781"/>
      <c r="AB2781"/>
      <c r="AC2781"/>
      <c r="AD2781"/>
      <c r="AE2781"/>
      <c r="AF2781"/>
      <c r="AG2781"/>
      <c r="AS2781"/>
      <c r="AT2781"/>
      <c r="BP2781"/>
    </row>
    <row r="2782" spans="1:68" s="7" customFormat="1">
      <c r="A2782"/>
      <c r="B2782"/>
      <c r="C2782"/>
      <c r="D2782"/>
      <c r="E2782"/>
      <c r="F2782"/>
      <c r="G2782"/>
      <c r="H2782"/>
      <c r="I2782"/>
      <c r="J2782"/>
      <c r="K2782"/>
      <c r="L2782"/>
      <c r="M2782"/>
      <c r="N2782"/>
      <c r="O2782"/>
      <c r="P2782"/>
      <c r="Q2782"/>
      <c r="R2782"/>
      <c r="S2782"/>
      <c r="T2782"/>
      <c r="U2782"/>
      <c r="V2782"/>
      <c r="W2782"/>
      <c r="X2782"/>
      <c r="Y2782"/>
      <c r="Z2782"/>
      <c r="AA2782"/>
      <c r="AB2782"/>
      <c r="AC2782"/>
      <c r="AD2782"/>
      <c r="AE2782"/>
      <c r="AF2782"/>
      <c r="AG2782"/>
      <c r="AS2782"/>
      <c r="AT2782"/>
      <c r="BP2782"/>
    </row>
    <row r="2783" spans="1:68" s="7" customFormat="1">
      <c r="A2783"/>
      <c r="B2783"/>
      <c r="C2783"/>
      <c r="D2783"/>
      <c r="E2783"/>
      <c r="F2783"/>
      <c r="G2783"/>
      <c r="H2783"/>
      <c r="I2783"/>
      <c r="J2783"/>
      <c r="K2783"/>
      <c r="L2783"/>
      <c r="M2783"/>
      <c r="N2783"/>
      <c r="O2783"/>
      <c r="P2783"/>
      <c r="Q2783"/>
      <c r="R2783"/>
      <c r="S2783"/>
      <c r="T2783"/>
      <c r="U2783"/>
      <c r="V2783"/>
      <c r="W2783"/>
      <c r="X2783"/>
      <c r="Y2783"/>
      <c r="Z2783"/>
      <c r="AA2783"/>
      <c r="AB2783"/>
      <c r="AC2783"/>
      <c r="AD2783"/>
      <c r="AE2783"/>
      <c r="AF2783"/>
      <c r="AG2783"/>
      <c r="AS2783"/>
      <c r="AT2783"/>
      <c r="BP2783"/>
    </row>
    <row r="2784" spans="1:68" s="7" customFormat="1">
      <c r="A2784"/>
      <c r="B2784"/>
      <c r="C2784"/>
      <c r="D2784"/>
      <c r="E2784"/>
      <c r="F2784"/>
      <c r="G2784"/>
      <c r="H2784"/>
      <c r="I2784"/>
      <c r="J2784"/>
      <c r="K2784"/>
      <c r="L2784"/>
      <c r="M2784"/>
      <c r="N2784"/>
      <c r="O2784"/>
      <c r="P2784"/>
      <c r="Q2784"/>
      <c r="R2784"/>
      <c r="S2784"/>
      <c r="T2784"/>
      <c r="U2784"/>
      <c r="V2784"/>
      <c r="W2784"/>
      <c r="X2784"/>
      <c r="Y2784"/>
      <c r="Z2784"/>
      <c r="AA2784"/>
      <c r="AB2784"/>
      <c r="AC2784"/>
      <c r="AD2784"/>
      <c r="AE2784"/>
      <c r="AF2784"/>
      <c r="AG2784"/>
      <c r="AS2784"/>
      <c r="AT2784"/>
      <c r="BP2784"/>
    </row>
    <row r="2785" spans="1:68" s="7" customFormat="1">
      <c r="A2785"/>
      <c r="B2785"/>
      <c r="C2785"/>
      <c r="D2785"/>
      <c r="E2785"/>
      <c r="F2785"/>
      <c r="G2785"/>
      <c r="H2785"/>
      <c r="I2785"/>
      <c r="J2785"/>
      <c r="K2785"/>
      <c r="L2785"/>
      <c r="M2785"/>
      <c r="N2785"/>
      <c r="O2785"/>
      <c r="P2785"/>
      <c r="Q2785"/>
      <c r="R2785"/>
      <c r="S2785"/>
      <c r="T2785"/>
      <c r="U2785"/>
      <c r="V2785"/>
      <c r="W2785"/>
      <c r="X2785"/>
      <c r="Y2785"/>
      <c r="Z2785"/>
      <c r="AA2785"/>
      <c r="AB2785"/>
      <c r="AC2785"/>
      <c r="AD2785"/>
      <c r="AE2785"/>
      <c r="AF2785"/>
      <c r="AG2785"/>
      <c r="AS2785"/>
      <c r="AT2785"/>
      <c r="BP2785"/>
    </row>
    <row r="2786" spans="1:68" s="7" customFormat="1">
      <c r="A2786"/>
      <c r="B2786"/>
      <c r="C2786"/>
      <c r="D2786"/>
      <c r="E2786"/>
      <c r="F2786"/>
      <c r="G2786"/>
      <c r="H2786"/>
      <c r="I2786"/>
      <c r="J2786"/>
      <c r="K2786"/>
      <c r="L2786"/>
      <c r="M2786"/>
      <c r="N2786"/>
      <c r="O2786"/>
      <c r="P2786"/>
      <c r="Q2786"/>
      <c r="R2786"/>
      <c r="S2786"/>
      <c r="T2786"/>
      <c r="U2786"/>
      <c r="V2786"/>
      <c r="W2786"/>
      <c r="X2786"/>
      <c r="Y2786"/>
      <c r="Z2786"/>
      <c r="AA2786"/>
      <c r="AB2786"/>
      <c r="AC2786"/>
      <c r="AD2786"/>
      <c r="AE2786"/>
      <c r="AF2786"/>
      <c r="AG2786"/>
      <c r="AS2786"/>
      <c r="AT2786"/>
      <c r="BP2786"/>
    </row>
    <row r="2787" spans="1:68" s="7" customFormat="1">
      <c r="A2787"/>
      <c r="B2787"/>
      <c r="C2787"/>
      <c r="D2787"/>
      <c r="E2787"/>
      <c r="F2787"/>
      <c r="G2787"/>
      <c r="H2787"/>
      <c r="I2787"/>
      <c r="J2787"/>
      <c r="K2787"/>
      <c r="L2787"/>
      <c r="M2787"/>
      <c r="N2787"/>
      <c r="O2787"/>
      <c r="P2787"/>
      <c r="Q2787"/>
      <c r="R2787"/>
      <c r="S2787"/>
      <c r="T2787"/>
      <c r="U2787"/>
      <c r="V2787"/>
      <c r="W2787"/>
      <c r="X2787"/>
      <c r="Y2787"/>
      <c r="Z2787"/>
      <c r="AA2787"/>
      <c r="AB2787"/>
      <c r="AC2787"/>
      <c r="AD2787"/>
      <c r="AE2787"/>
      <c r="AF2787"/>
      <c r="AG2787"/>
      <c r="AS2787"/>
      <c r="AT2787"/>
      <c r="BP2787"/>
    </row>
    <row r="2788" spans="1:68" s="7" customFormat="1">
      <c r="A2788"/>
      <c r="B2788"/>
      <c r="C2788"/>
      <c r="D2788"/>
      <c r="E2788"/>
      <c r="F2788"/>
      <c r="G2788"/>
      <c r="H2788"/>
      <c r="I2788"/>
      <c r="J2788"/>
      <c r="K2788"/>
      <c r="L2788"/>
      <c r="M2788"/>
      <c r="N2788"/>
      <c r="O2788"/>
      <c r="P2788"/>
      <c r="Q2788"/>
      <c r="R2788"/>
      <c r="S2788"/>
      <c r="T2788"/>
      <c r="U2788"/>
      <c r="V2788"/>
      <c r="W2788"/>
      <c r="X2788"/>
      <c r="Y2788"/>
      <c r="Z2788"/>
      <c r="AA2788"/>
      <c r="AB2788"/>
      <c r="AC2788"/>
      <c r="AD2788"/>
      <c r="AE2788"/>
      <c r="AF2788"/>
      <c r="AG2788"/>
      <c r="AS2788"/>
      <c r="AT2788"/>
      <c r="BP2788"/>
    </row>
    <row r="2789" spans="1:68" s="7" customFormat="1">
      <c r="A2789"/>
      <c r="B2789"/>
      <c r="C2789"/>
      <c r="D2789"/>
      <c r="E2789"/>
      <c r="F2789"/>
      <c r="G2789"/>
      <c r="H2789"/>
      <c r="I2789"/>
      <c r="J2789"/>
      <c r="K2789"/>
      <c r="L2789"/>
      <c r="M2789"/>
      <c r="N2789"/>
      <c r="O2789"/>
      <c r="P2789"/>
      <c r="Q2789"/>
      <c r="R2789"/>
      <c r="S2789"/>
      <c r="T2789"/>
      <c r="U2789"/>
      <c r="V2789"/>
      <c r="W2789"/>
      <c r="X2789"/>
      <c r="Y2789"/>
      <c r="Z2789"/>
      <c r="AA2789"/>
      <c r="AB2789"/>
      <c r="AC2789"/>
      <c r="AD2789"/>
      <c r="AE2789"/>
      <c r="AF2789"/>
      <c r="AG2789"/>
      <c r="AS2789"/>
      <c r="AT2789"/>
      <c r="BP2789"/>
    </row>
    <row r="2790" spans="1:68" s="7" customFormat="1">
      <c r="A2790"/>
      <c r="B2790"/>
      <c r="C2790"/>
      <c r="D2790"/>
      <c r="E2790"/>
      <c r="F2790"/>
      <c r="G2790"/>
      <c r="H2790"/>
      <c r="I2790"/>
      <c r="J2790"/>
      <c r="K2790"/>
      <c r="L2790"/>
      <c r="M2790"/>
      <c r="N2790"/>
      <c r="O2790"/>
      <c r="P2790"/>
      <c r="Q2790"/>
      <c r="R2790"/>
      <c r="S2790"/>
      <c r="T2790"/>
      <c r="U2790"/>
      <c r="V2790"/>
      <c r="W2790"/>
      <c r="X2790"/>
      <c r="Y2790"/>
      <c r="Z2790"/>
      <c r="AA2790"/>
      <c r="AB2790"/>
      <c r="AC2790"/>
      <c r="AD2790"/>
      <c r="AE2790"/>
      <c r="AF2790"/>
      <c r="AG2790"/>
      <c r="AS2790"/>
      <c r="AT2790"/>
      <c r="BP2790"/>
    </row>
    <row r="2791" spans="1:68" s="7" customFormat="1">
      <c r="A2791"/>
      <c r="B2791"/>
      <c r="C2791"/>
      <c r="D2791"/>
      <c r="E2791"/>
      <c r="F2791"/>
      <c r="G2791"/>
      <c r="H2791"/>
      <c r="I2791"/>
      <c r="J2791"/>
      <c r="K2791"/>
      <c r="L2791"/>
      <c r="M2791"/>
      <c r="N2791"/>
      <c r="O2791"/>
      <c r="P2791"/>
      <c r="Q2791"/>
      <c r="R2791"/>
      <c r="S2791"/>
      <c r="T2791"/>
      <c r="U2791"/>
      <c r="V2791"/>
      <c r="W2791"/>
      <c r="X2791"/>
      <c r="Y2791"/>
      <c r="Z2791"/>
      <c r="AA2791"/>
      <c r="AB2791"/>
      <c r="AC2791"/>
      <c r="AD2791"/>
      <c r="AE2791"/>
      <c r="AF2791"/>
      <c r="AG2791"/>
      <c r="AS2791"/>
      <c r="AT2791"/>
      <c r="BP2791"/>
    </row>
    <row r="2792" spans="1:68" s="7" customFormat="1">
      <c r="A2792"/>
      <c r="B2792"/>
      <c r="C2792"/>
      <c r="D2792"/>
      <c r="E2792"/>
      <c r="F2792"/>
      <c r="G2792"/>
      <c r="H2792"/>
      <c r="I2792"/>
      <c r="J2792"/>
      <c r="K2792"/>
      <c r="L2792"/>
      <c r="M2792"/>
      <c r="N2792"/>
      <c r="O2792"/>
      <c r="P2792"/>
      <c r="Q2792"/>
      <c r="R2792"/>
      <c r="S2792"/>
      <c r="T2792"/>
      <c r="U2792"/>
      <c r="V2792"/>
      <c r="W2792"/>
      <c r="X2792"/>
      <c r="Y2792"/>
      <c r="Z2792"/>
      <c r="AA2792"/>
      <c r="AB2792"/>
      <c r="AC2792"/>
      <c r="AD2792"/>
      <c r="AE2792"/>
      <c r="AF2792"/>
      <c r="AG2792"/>
      <c r="AS2792"/>
      <c r="AT2792"/>
      <c r="BP2792"/>
    </row>
    <row r="2793" spans="1:68" s="7" customFormat="1">
      <c r="A2793"/>
      <c r="B2793"/>
      <c r="C2793"/>
      <c r="D2793"/>
      <c r="E2793"/>
      <c r="F2793"/>
      <c r="G2793"/>
      <c r="H2793"/>
      <c r="I2793"/>
      <c r="J2793"/>
      <c r="K2793"/>
      <c r="L2793"/>
      <c r="M2793"/>
      <c r="N2793"/>
      <c r="O2793"/>
      <c r="P2793"/>
      <c r="Q2793"/>
      <c r="R2793"/>
      <c r="S2793"/>
      <c r="T2793"/>
      <c r="U2793"/>
      <c r="V2793"/>
      <c r="W2793"/>
      <c r="X2793"/>
      <c r="Y2793"/>
      <c r="Z2793"/>
      <c r="AA2793"/>
      <c r="AB2793"/>
      <c r="AC2793"/>
      <c r="AD2793"/>
      <c r="AE2793"/>
      <c r="AF2793"/>
      <c r="AG2793"/>
      <c r="AS2793"/>
      <c r="AT2793"/>
      <c r="BP2793"/>
    </row>
    <row r="2794" spans="1:68" s="7" customFormat="1">
      <c r="A2794"/>
      <c r="B2794"/>
      <c r="C2794"/>
      <c r="D2794"/>
      <c r="E2794"/>
      <c r="F2794"/>
      <c r="G2794"/>
      <c r="H2794"/>
      <c r="I2794"/>
      <c r="J2794"/>
      <c r="K2794"/>
      <c r="L2794"/>
      <c r="M2794"/>
      <c r="N2794"/>
      <c r="O2794"/>
      <c r="P2794"/>
      <c r="Q2794"/>
      <c r="R2794"/>
      <c r="S2794"/>
      <c r="T2794"/>
      <c r="U2794"/>
      <c r="V2794"/>
      <c r="W2794"/>
      <c r="X2794"/>
      <c r="Y2794"/>
      <c r="Z2794"/>
      <c r="AA2794"/>
      <c r="AB2794"/>
      <c r="AC2794"/>
      <c r="AD2794"/>
      <c r="AE2794"/>
      <c r="AF2794"/>
      <c r="AG2794"/>
      <c r="AS2794"/>
      <c r="AT2794"/>
      <c r="BP2794"/>
    </row>
    <row r="2795" spans="1:68" s="7" customFormat="1">
      <c r="A2795"/>
      <c r="B2795"/>
      <c r="C2795"/>
      <c r="D2795"/>
      <c r="E2795"/>
      <c r="F2795"/>
      <c r="G2795"/>
      <c r="H2795"/>
      <c r="I2795"/>
      <c r="J2795"/>
      <c r="K2795"/>
      <c r="L2795"/>
      <c r="M2795"/>
      <c r="N2795"/>
      <c r="O2795"/>
      <c r="P2795"/>
      <c r="Q2795"/>
      <c r="R2795"/>
      <c r="S2795"/>
      <c r="T2795"/>
      <c r="U2795"/>
      <c r="V2795"/>
      <c r="W2795"/>
      <c r="X2795"/>
      <c r="Y2795"/>
      <c r="Z2795"/>
      <c r="AA2795"/>
      <c r="AB2795"/>
      <c r="AC2795"/>
      <c r="AD2795"/>
      <c r="AE2795"/>
      <c r="AF2795"/>
      <c r="AG2795"/>
      <c r="AS2795"/>
      <c r="AT2795"/>
      <c r="BP2795"/>
    </row>
    <row r="2796" spans="1:68" s="7" customFormat="1">
      <c r="A2796"/>
      <c r="B2796"/>
      <c r="C2796"/>
      <c r="D2796"/>
      <c r="E2796"/>
      <c r="F2796"/>
      <c r="G2796"/>
      <c r="H2796"/>
      <c r="I2796"/>
      <c r="J2796"/>
      <c r="K2796"/>
      <c r="L2796"/>
      <c r="M2796"/>
      <c r="N2796"/>
      <c r="O2796"/>
      <c r="P2796"/>
      <c r="Q2796"/>
      <c r="R2796"/>
      <c r="S2796"/>
      <c r="T2796"/>
      <c r="U2796"/>
      <c r="V2796"/>
      <c r="W2796"/>
      <c r="X2796"/>
      <c r="Y2796"/>
      <c r="Z2796"/>
      <c r="AA2796"/>
      <c r="AB2796"/>
      <c r="AC2796"/>
      <c r="AD2796"/>
      <c r="AE2796"/>
      <c r="AF2796"/>
      <c r="AG2796"/>
      <c r="AS2796"/>
      <c r="AT2796"/>
      <c r="BP2796"/>
    </row>
    <row r="2797" spans="1:68" s="7" customFormat="1">
      <c r="A2797"/>
      <c r="B2797"/>
      <c r="C2797"/>
      <c r="D2797"/>
      <c r="E2797"/>
      <c r="F2797"/>
      <c r="G2797"/>
      <c r="H2797"/>
      <c r="I2797"/>
      <c r="J2797"/>
      <c r="K2797"/>
      <c r="L2797"/>
      <c r="M2797"/>
      <c r="N2797"/>
      <c r="O2797"/>
      <c r="P2797"/>
      <c r="Q2797"/>
      <c r="R2797"/>
      <c r="S2797"/>
      <c r="T2797"/>
      <c r="U2797"/>
      <c r="V2797"/>
      <c r="W2797"/>
      <c r="X2797"/>
      <c r="Y2797"/>
      <c r="Z2797"/>
      <c r="AA2797"/>
      <c r="AB2797"/>
      <c r="AC2797"/>
      <c r="AD2797"/>
      <c r="AE2797"/>
      <c r="AF2797"/>
      <c r="AG2797"/>
      <c r="AS2797"/>
      <c r="AT2797"/>
      <c r="BP2797"/>
    </row>
    <row r="2798" spans="1:68" s="7" customFormat="1">
      <c r="A2798"/>
      <c r="B2798"/>
      <c r="C2798"/>
      <c r="D2798"/>
      <c r="E2798"/>
      <c r="F2798"/>
      <c r="G2798"/>
      <c r="H2798"/>
      <c r="I2798"/>
      <c r="J2798"/>
      <c r="K2798"/>
      <c r="L2798"/>
      <c r="M2798"/>
      <c r="N2798"/>
      <c r="O2798"/>
      <c r="P2798"/>
      <c r="Q2798"/>
      <c r="R2798"/>
      <c r="S2798"/>
      <c r="T2798"/>
      <c r="U2798"/>
      <c r="V2798"/>
      <c r="W2798"/>
      <c r="X2798"/>
      <c r="Y2798"/>
      <c r="Z2798"/>
      <c r="AA2798"/>
      <c r="AB2798"/>
      <c r="AC2798"/>
      <c r="AD2798"/>
      <c r="AE2798"/>
      <c r="AF2798"/>
      <c r="AG2798"/>
      <c r="AS2798"/>
      <c r="AT2798"/>
      <c r="BP2798"/>
    </row>
    <row r="2799" spans="1:68" s="7" customFormat="1">
      <c r="A2799"/>
      <c r="B2799"/>
      <c r="C2799"/>
      <c r="D2799"/>
      <c r="E2799"/>
      <c r="F2799"/>
      <c r="G2799"/>
      <c r="H2799"/>
      <c r="I2799"/>
      <c r="J2799"/>
      <c r="K2799"/>
      <c r="L2799"/>
      <c r="M2799"/>
      <c r="N2799"/>
      <c r="O2799"/>
      <c r="P2799"/>
      <c r="Q2799"/>
      <c r="R2799"/>
      <c r="S2799"/>
      <c r="T2799"/>
      <c r="U2799"/>
      <c r="V2799"/>
      <c r="W2799"/>
      <c r="X2799"/>
      <c r="Y2799"/>
      <c r="Z2799"/>
      <c r="AA2799"/>
      <c r="AB2799"/>
      <c r="AC2799"/>
      <c r="AD2799"/>
      <c r="AE2799"/>
      <c r="AF2799"/>
      <c r="AG2799"/>
      <c r="AS2799"/>
      <c r="AT2799"/>
      <c r="BP2799"/>
    </row>
    <row r="2800" spans="1:68" s="7" customFormat="1">
      <c r="A2800"/>
      <c r="B2800"/>
      <c r="C2800"/>
      <c r="D2800"/>
      <c r="E2800"/>
      <c r="F2800"/>
      <c r="G2800"/>
      <c r="H2800"/>
      <c r="I2800"/>
      <c r="J2800"/>
      <c r="K2800"/>
      <c r="L2800"/>
      <c r="M2800"/>
      <c r="N2800"/>
      <c r="O2800"/>
      <c r="P2800"/>
      <c r="Q2800"/>
      <c r="R2800"/>
      <c r="S2800"/>
      <c r="T2800"/>
      <c r="U2800"/>
      <c r="V2800"/>
      <c r="W2800"/>
      <c r="X2800"/>
      <c r="Y2800"/>
      <c r="Z2800"/>
      <c r="AA2800"/>
      <c r="AB2800"/>
      <c r="AC2800"/>
      <c r="AD2800"/>
      <c r="AE2800"/>
      <c r="AF2800"/>
      <c r="AG2800"/>
      <c r="AS2800"/>
      <c r="AT2800"/>
      <c r="BP2800"/>
    </row>
    <row r="2801" spans="1:68" s="7" customFormat="1">
      <c r="A2801"/>
      <c r="B2801"/>
      <c r="C2801"/>
      <c r="D2801"/>
      <c r="E2801"/>
      <c r="F2801"/>
      <c r="G2801"/>
      <c r="H2801"/>
      <c r="I2801"/>
      <c r="J2801"/>
      <c r="K2801"/>
      <c r="L2801"/>
      <c r="M2801"/>
      <c r="N2801"/>
      <c r="O2801"/>
      <c r="P2801"/>
      <c r="Q2801"/>
      <c r="R2801"/>
      <c r="S2801"/>
      <c r="T2801"/>
      <c r="U2801"/>
      <c r="V2801"/>
      <c r="W2801"/>
      <c r="X2801"/>
      <c r="Y2801"/>
      <c r="Z2801"/>
      <c r="AA2801"/>
      <c r="AB2801"/>
      <c r="AC2801"/>
      <c r="AD2801"/>
      <c r="AE2801"/>
      <c r="AF2801"/>
      <c r="AG2801"/>
      <c r="AS2801"/>
      <c r="AT2801"/>
      <c r="BP2801"/>
    </row>
    <row r="2802" spans="1:68" s="7" customFormat="1">
      <c r="A2802"/>
      <c r="B2802"/>
      <c r="C2802"/>
      <c r="D2802"/>
      <c r="E2802"/>
      <c r="F2802"/>
      <c r="G2802"/>
      <c r="H2802"/>
      <c r="I2802"/>
      <c r="J2802"/>
      <c r="K2802"/>
      <c r="L2802"/>
      <c r="M2802"/>
      <c r="N2802"/>
      <c r="O2802"/>
      <c r="P2802"/>
      <c r="Q2802"/>
      <c r="R2802"/>
      <c r="S2802"/>
      <c r="T2802"/>
      <c r="U2802"/>
      <c r="V2802"/>
      <c r="W2802"/>
      <c r="X2802"/>
      <c r="Y2802"/>
      <c r="Z2802"/>
      <c r="AA2802"/>
      <c r="AB2802"/>
      <c r="AC2802"/>
      <c r="AD2802"/>
      <c r="AE2802"/>
      <c r="AF2802"/>
      <c r="AG2802"/>
      <c r="AS2802"/>
      <c r="AT2802"/>
      <c r="BP2802"/>
    </row>
    <row r="2803" spans="1:68" s="7" customFormat="1">
      <c r="A2803"/>
      <c r="B2803"/>
      <c r="C2803"/>
      <c r="D2803"/>
      <c r="E2803"/>
      <c r="F2803"/>
      <c r="G2803"/>
      <c r="H2803"/>
      <c r="I2803"/>
      <c r="J2803"/>
      <c r="K2803"/>
      <c r="L2803"/>
      <c r="M2803"/>
      <c r="N2803"/>
      <c r="O2803"/>
      <c r="P2803"/>
      <c r="Q2803"/>
      <c r="R2803"/>
      <c r="S2803"/>
      <c r="T2803"/>
      <c r="U2803"/>
      <c r="V2803"/>
      <c r="W2803"/>
      <c r="X2803"/>
      <c r="Y2803"/>
      <c r="Z2803"/>
      <c r="AA2803"/>
      <c r="AB2803"/>
      <c r="AC2803"/>
      <c r="AD2803"/>
      <c r="AE2803"/>
      <c r="AF2803"/>
      <c r="AG2803"/>
      <c r="AS2803"/>
      <c r="AT2803"/>
      <c r="BP2803"/>
    </row>
    <row r="2804" spans="1:68" s="7" customFormat="1">
      <c r="A2804"/>
      <c r="B2804"/>
      <c r="C2804"/>
      <c r="D2804"/>
      <c r="E2804"/>
      <c r="F2804"/>
      <c r="G2804"/>
      <c r="H2804"/>
      <c r="I2804"/>
      <c r="J2804"/>
      <c r="K2804"/>
      <c r="L2804"/>
      <c r="M2804"/>
      <c r="N2804"/>
      <c r="O2804"/>
      <c r="P2804"/>
      <c r="Q2804"/>
      <c r="R2804"/>
      <c r="S2804"/>
      <c r="T2804"/>
      <c r="U2804"/>
      <c r="V2804"/>
      <c r="W2804"/>
      <c r="X2804"/>
      <c r="Y2804"/>
      <c r="Z2804"/>
      <c r="AA2804"/>
      <c r="AB2804"/>
      <c r="AC2804"/>
      <c r="AD2804"/>
      <c r="AE2804"/>
      <c r="AF2804"/>
      <c r="AG2804"/>
      <c r="AS2804"/>
      <c r="AT2804"/>
      <c r="BP2804"/>
    </row>
    <row r="2805" spans="1:68" s="7" customFormat="1">
      <c r="A2805"/>
      <c r="B2805"/>
      <c r="C2805"/>
      <c r="D2805"/>
      <c r="E2805"/>
      <c r="F2805"/>
      <c r="G2805"/>
      <c r="H2805"/>
      <c r="I2805"/>
      <c r="J2805"/>
      <c r="K2805"/>
      <c r="L2805"/>
      <c r="M2805"/>
      <c r="N2805"/>
      <c r="O2805"/>
      <c r="P2805"/>
      <c r="Q2805"/>
      <c r="R2805"/>
      <c r="S2805"/>
      <c r="T2805"/>
      <c r="U2805"/>
      <c r="V2805"/>
      <c r="W2805"/>
      <c r="X2805"/>
      <c r="Y2805"/>
      <c r="Z2805"/>
      <c r="AA2805"/>
      <c r="AB2805"/>
      <c r="AC2805"/>
      <c r="AD2805"/>
      <c r="AE2805"/>
      <c r="AF2805"/>
      <c r="AG2805"/>
      <c r="AS2805"/>
      <c r="AT2805"/>
      <c r="BP2805"/>
    </row>
    <row r="2806" spans="1:68" s="7" customFormat="1">
      <c r="A2806"/>
      <c r="B2806"/>
      <c r="C2806"/>
      <c r="D2806"/>
      <c r="E2806"/>
      <c r="F2806"/>
      <c r="G2806"/>
      <c r="H2806"/>
      <c r="I2806"/>
      <c r="J2806"/>
      <c r="K2806"/>
      <c r="L2806"/>
      <c r="M2806"/>
      <c r="N2806"/>
      <c r="O2806"/>
      <c r="P2806"/>
      <c r="Q2806"/>
      <c r="R2806"/>
      <c r="S2806"/>
      <c r="T2806"/>
      <c r="U2806"/>
      <c r="V2806"/>
      <c r="W2806"/>
      <c r="X2806"/>
      <c r="Y2806"/>
      <c r="Z2806"/>
      <c r="AA2806"/>
      <c r="AB2806"/>
      <c r="AC2806"/>
      <c r="AD2806"/>
      <c r="AE2806"/>
      <c r="AF2806"/>
      <c r="AG2806"/>
      <c r="AS2806"/>
      <c r="AT2806"/>
      <c r="BP2806"/>
    </row>
    <row r="2807" spans="1:68" s="7" customFormat="1">
      <c r="A2807"/>
      <c r="B2807"/>
      <c r="C2807"/>
      <c r="D2807"/>
      <c r="E2807"/>
      <c r="F2807"/>
      <c r="G2807"/>
      <c r="H2807"/>
      <c r="I2807"/>
      <c r="J2807"/>
      <c r="K2807"/>
      <c r="L2807"/>
      <c r="M2807"/>
      <c r="N2807"/>
      <c r="O2807"/>
      <c r="P2807"/>
      <c r="Q2807"/>
      <c r="R2807"/>
      <c r="S2807"/>
      <c r="T2807"/>
      <c r="U2807"/>
      <c r="V2807"/>
      <c r="W2807"/>
      <c r="X2807"/>
      <c r="Y2807"/>
      <c r="Z2807"/>
      <c r="AA2807"/>
      <c r="AB2807"/>
      <c r="AC2807"/>
      <c r="AD2807"/>
      <c r="AE2807"/>
      <c r="AF2807"/>
      <c r="AG2807"/>
      <c r="AS2807"/>
      <c r="AT2807"/>
      <c r="BP2807"/>
    </row>
    <row r="2808" spans="1:68" s="7" customFormat="1">
      <c r="A2808"/>
      <c r="B2808"/>
      <c r="C2808"/>
      <c r="D2808"/>
      <c r="E2808"/>
      <c r="F2808"/>
      <c r="G2808"/>
      <c r="H2808"/>
      <c r="I2808"/>
      <c r="J2808"/>
      <c r="K2808"/>
      <c r="L2808"/>
      <c r="M2808"/>
      <c r="N2808"/>
      <c r="O2808"/>
      <c r="P2808"/>
      <c r="Q2808"/>
      <c r="R2808"/>
      <c r="S2808"/>
      <c r="T2808"/>
      <c r="U2808"/>
      <c r="V2808"/>
      <c r="W2808"/>
      <c r="X2808"/>
      <c r="Y2808"/>
      <c r="Z2808"/>
      <c r="AA2808"/>
      <c r="AB2808"/>
      <c r="AC2808"/>
      <c r="AD2808"/>
      <c r="AE2808"/>
      <c r="AF2808"/>
      <c r="AG2808"/>
      <c r="AS2808"/>
      <c r="AT2808"/>
      <c r="BP2808"/>
    </row>
    <row r="2809" spans="1:68" s="7" customFormat="1">
      <c r="A2809"/>
      <c r="B2809"/>
      <c r="C2809"/>
      <c r="D2809"/>
      <c r="E2809"/>
      <c r="F2809"/>
      <c r="G2809"/>
      <c r="H2809"/>
      <c r="I2809"/>
      <c r="J2809"/>
      <c r="K2809"/>
      <c r="L2809"/>
      <c r="M2809"/>
      <c r="N2809"/>
      <c r="O2809"/>
      <c r="P2809"/>
      <c r="Q2809"/>
      <c r="R2809"/>
      <c r="S2809"/>
      <c r="T2809"/>
      <c r="U2809"/>
      <c r="V2809"/>
      <c r="W2809"/>
      <c r="X2809"/>
      <c r="Y2809"/>
      <c r="Z2809"/>
      <c r="AA2809"/>
      <c r="AB2809"/>
      <c r="AC2809"/>
      <c r="AD2809"/>
      <c r="AE2809"/>
      <c r="AF2809"/>
      <c r="AG2809"/>
      <c r="AS2809"/>
      <c r="AT2809"/>
      <c r="BP2809"/>
    </row>
    <row r="2810" spans="1:68" s="7" customFormat="1">
      <c r="A2810"/>
      <c r="B2810"/>
      <c r="C2810"/>
      <c r="D2810"/>
      <c r="E2810"/>
      <c r="F2810"/>
      <c r="G2810"/>
      <c r="H2810"/>
      <c r="I2810"/>
      <c r="J2810"/>
      <c r="K2810"/>
      <c r="L2810"/>
      <c r="M2810"/>
      <c r="N2810"/>
      <c r="O2810"/>
      <c r="P2810"/>
      <c r="Q2810"/>
      <c r="R2810"/>
      <c r="S2810"/>
      <c r="T2810"/>
      <c r="U2810"/>
      <c r="V2810"/>
      <c r="W2810"/>
      <c r="X2810"/>
      <c r="Y2810"/>
      <c r="Z2810"/>
      <c r="AA2810"/>
      <c r="AB2810"/>
      <c r="AC2810"/>
      <c r="AD2810"/>
      <c r="AE2810"/>
      <c r="AF2810"/>
      <c r="AG2810"/>
      <c r="AS2810"/>
      <c r="AT2810"/>
      <c r="BP2810"/>
    </row>
    <row r="2811" spans="1:68" s="7" customFormat="1">
      <c r="A2811"/>
      <c r="B2811"/>
      <c r="C2811"/>
      <c r="D2811"/>
      <c r="E2811"/>
      <c r="F2811"/>
      <c r="G2811"/>
      <c r="H2811"/>
      <c r="I2811"/>
      <c r="J2811"/>
      <c r="K2811"/>
      <c r="L2811"/>
      <c r="M2811"/>
      <c r="N2811"/>
      <c r="O2811"/>
      <c r="P2811"/>
      <c r="Q2811"/>
      <c r="R2811"/>
      <c r="S2811"/>
      <c r="T2811"/>
      <c r="U2811"/>
      <c r="V2811"/>
      <c r="W2811"/>
      <c r="X2811"/>
      <c r="Y2811"/>
      <c r="Z2811"/>
      <c r="AA2811"/>
      <c r="AB2811"/>
      <c r="AC2811"/>
      <c r="AD2811"/>
      <c r="AE2811"/>
      <c r="AF2811"/>
      <c r="AG2811"/>
      <c r="AS2811"/>
      <c r="AT2811"/>
      <c r="BP2811"/>
    </row>
    <row r="2812" spans="1:68" s="7" customFormat="1">
      <c r="A2812"/>
      <c r="B2812"/>
      <c r="C2812"/>
      <c r="D2812"/>
      <c r="E2812"/>
      <c r="F2812"/>
      <c r="G2812"/>
      <c r="H2812"/>
      <c r="I2812"/>
      <c r="J2812"/>
      <c r="K2812"/>
      <c r="L2812"/>
      <c r="M2812"/>
      <c r="N2812"/>
      <c r="O2812"/>
      <c r="P2812"/>
      <c r="Q2812"/>
      <c r="R2812"/>
      <c r="S2812"/>
      <c r="T2812"/>
      <c r="U2812"/>
      <c r="V2812"/>
      <c r="W2812"/>
      <c r="X2812"/>
      <c r="Y2812"/>
      <c r="Z2812"/>
      <c r="AA2812"/>
      <c r="AB2812"/>
      <c r="AC2812"/>
      <c r="AD2812"/>
      <c r="AE2812"/>
      <c r="AF2812"/>
      <c r="AG2812"/>
      <c r="AS2812"/>
      <c r="AT2812"/>
      <c r="BP2812"/>
    </row>
    <row r="2813" spans="1:68" s="7" customFormat="1">
      <c r="A2813"/>
      <c r="B2813"/>
      <c r="C2813"/>
      <c r="D2813"/>
      <c r="E2813"/>
      <c r="F2813"/>
      <c r="G2813"/>
      <c r="H2813"/>
      <c r="I2813"/>
      <c r="J2813"/>
      <c r="K2813"/>
      <c r="L2813"/>
      <c r="M2813"/>
      <c r="N2813"/>
      <c r="O2813"/>
      <c r="P2813"/>
      <c r="Q2813"/>
      <c r="R2813"/>
      <c r="S2813"/>
      <c r="T2813"/>
      <c r="U2813"/>
      <c r="V2813"/>
      <c r="W2813"/>
      <c r="X2813"/>
      <c r="Y2813"/>
      <c r="Z2813"/>
      <c r="AA2813"/>
      <c r="AB2813"/>
      <c r="AC2813"/>
      <c r="AD2813"/>
      <c r="AE2813"/>
      <c r="AF2813"/>
      <c r="AG2813"/>
      <c r="AS2813"/>
      <c r="AT2813"/>
      <c r="BP2813"/>
    </row>
    <row r="2814" spans="1:68" s="7" customFormat="1">
      <c r="A2814"/>
      <c r="B2814"/>
      <c r="C2814"/>
      <c r="D2814"/>
      <c r="E2814"/>
      <c r="F2814"/>
      <c r="G2814"/>
      <c r="H2814"/>
      <c r="I2814"/>
      <c r="J2814"/>
      <c r="K2814"/>
      <c r="L2814"/>
      <c r="M2814"/>
      <c r="N2814"/>
      <c r="O2814"/>
      <c r="P2814"/>
      <c r="Q2814"/>
      <c r="R2814"/>
      <c r="S2814"/>
      <c r="T2814"/>
      <c r="U2814"/>
      <c r="V2814"/>
      <c r="W2814"/>
      <c r="X2814"/>
      <c r="Y2814"/>
      <c r="Z2814"/>
      <c r="AA2814"/>
      <c r="AB2814"/>
      <c r="AC2814"/>
      <c r="AD2814"/>
      <c r="AE2814"/>
      <c r="AF2814"/>
      <c r="AG2814"/>
      <c r="AS2814"/>
      <c r="AT2814"/>
      <c r="BP2814"/>
    </row>
    <row r="2815" spans="1:68" s="7" customFormat="1">
      <c r="A2815"/>
      <c r="B2815"/>
      <c r="C2815"/>
      <c r="D2815"/>
      <c r="E2815"/>
      <c r="F2815"/>
      <c r="G2815"/>
      <c r="H2815"/>
      <c r="I2815"/>
      <c r="J2815"/>
      <c r="K2815"/>
      <c r="L2815"/>
      <c r="M2815"/>
      <c r="N2815"/>
      <c r="O2815"/>
      <c r="P2815"/>
      <c r="Q2815"/>
      <c r="R2815"/>
      <c r="S2815"/>
      <c r="T2815"/>
      <c r="U2815"/>
      <c r="V2815"/>
      <c r="W2815"/>
      <c r="X2815"/>
      <c r="Y2815"/>
      <c r="Z2815"/>
      <c r="AA2815"/>
      <c r="AB2815"/>
      <c r="AC2815"/>
      <c r="AD2815"/>
      <c r="AE2815"/>
      <c r="AF2815"/>
      <c r="AG2815"/>
      <c r="AS2815"/>
      <c r="AT2815"/>
      <c r="BP2815"/>
    </row>
    <row r="2816" spans="1:68" s="7" customFormat="1">
      <c r="A2816"/>
      <c r="B2816"/>
      <c r="C2816"/>
      <c r="D2816"/>
      <c r="E2816"/>
      <c r="F2816"/>
      <c r="G2816"/>
      <c r="H2816"/>
      <c r="I2816"/>
      <c r="J2816"/>
      <c r="K2816"/>
      <c r="L2816"/>
      <c r="M2816"/>
      <c r="N2816"/>
      <c r="O2816"/>
      <c r="P2816"/>
      <c r="Q2816"/>
      <c r="R2816"/>
      <c r="S2816"/>
      <c r="T2816"/>
      <c r="U2816"/>
      <c r="V2816"/>
      <c r="W2816"/>
      <c r="X2816"/>
      <c r="Y2816"/>
      <c r="Z2816"/>
      <c r="AA2816"/>
      <c r="AB2816"/>
      <c r="AC2816"/>
      <c r="AD2816"/>
      <c r="AE2816"/>
      <c r="AF2816"/>
      <c r="AG2816"/>
      <c r="AS2816"/>
      <c r="AT2816"/>
      <c r="BP2816"/>
    </row>
    <row r="2817" spans="1:68" s="7" customFormat="1">
      <c r="A2817"/>
      <c r="B2817"/>
      <c r="C2817"/>
      <c r="D2817"/>
      <c r="E2817"/>
      <c r="F2817"/>
      <c r="G2817"/>
      <c r="H2817"/>
      <c r="I2817"/>
      <c r="J2817"/>
      <c r="K2817"/>
      <c r="L2817"/>
      <c r="M2817"/>
      <c r="N2817"/>
      <c r="O2817"/>
      <c r="P2817"/>
      <c r="Q2817"/>
      <c r="R2817"/>
      <c r="S2817"/>
      <c r="T2817"/>
      <c r="U2817"/>
      <c r="V2817"/>
      <c r="W2817"/>
      <c r="X2817"/>
      <c r="Y2817"/>
      <c r="Z2817"/>
      <c r="AA2817"/>
      <c r="AB2817"/>
      <c r="AC2817"/>
      <c r="AD2817"/>
      <c r="AE2817"/>
      <c r="AF2817"/>
      <c r="AG2817"/>
      <c r="AS2817"/>
      <c r="AT2817"/>
      <c r="BP2817"/>
    </row>
    <row r="2818" spans="1:68" s="7" customFormat="1">
      <c r="A2818"/>
      <c r="B2818"/>
      <c r="C2818"/>
      <c r="D2818"/>
      <c r="E2818"/>
      <c r="F2818"/>
      <c r="G2818"/>
      <c r="H2818"/>
      <c r="I2818"/>
      <c r="J2818"/>
      <c r="K2818"/>
      <c r="L2818"/>
      <c r="M2818"/>
      <c r="N2818"/>
      <c r="O2818"/>
      <c r="P2818"/>
      <c r="Q2818"/>
      <c r="R2818"/>
      <c r="S2818"/>
      <c r="T2818"/>
      <c r="U2818"/>
      <c r="V2818"/>
      <c r="W2818"/>
      <c r="X2818"/>
      <c r="Y2818"/>
      <c r="Z2818"/>
      <c r="AA2818"/>
      <c r="AB2818"/>
      <c r="AC2818"/>
      <c r="AD2818"/>
      <c r="AE2818"/>
      <c r="AF2818"/>
      <c r="AG2818"/>
      <c r="AS2818"/>
      <c r="AT2818"/>
      <c r="BP2818"/>
    </row>
    <row r="2819" spans="1:68" s="7" customFormat="1">
      <c r="A2819"/>
      <c r="B2819"/>
      <c r="C2819"/>
      <c r="D2819"/>
      <c r="E2819"/>
      <c r="F2819"/>
      <c r="G2819"/>
      <c r="H2819"/>
      <c r="I2819"/>
      <c r="J2819"/>
      <c r="K2819"/>
      <c r="L2819"/>
      <c r="M2819"/>
      <c r="N2819"/>
      <c r="O2819"/>
      <c r="P2819"/>
      <c r="Q2819"/>
      <c r="R2819"/>
      <c r="S2819"/>
      <c r="T2819"/>
      <c r="U2819"/>
      <c r="V2819"/>
      <c r="W2819"/>
      <c r="X2819"/>
      <c r="Y2819"/>
      <c r="Z2819"/>
      <c r="AA2819"/>
      <c r="AB2819"/>
      <c r="AC2819"/>
      <c r="AD2819"/>
      <c r="AE2819"/>
      <c r="AF2819"/>
      <c r="AG2819"/>
      <c r="AS2819"/>
      <c r="AT2819"/>
      <c r="BP2819"/>
    </row>
    <row r="2820" spans="1:68" s="7" customFormat="1">
      <c r="A2820"/>
      <c r="B2820"/>
      <c r="C2820"/>
      <c r="D2820"/>
      <c r="E2820"/>
      <c r="F2820"/>
      <c r="G2820"/>
      <c r="H2820"/>
      <c r="I2820"/>
      <c r="J2820"/>
      <c r="K2820"/>
      <c r="L2820"/>
      <c r="M2820"/>
      <c r="N2820"/>
      <c r="O2820"/>
      <c r="P2820"/>
      <c r="Q2820"/>
      <c r="R2820"/>
      <c r="S2820"/>
      <c r="T2820"/>
      <c r="U2820"/>
      <c r="V2820"/>
      <c r="W2820"/>
      <c r="X2820"/>
      <c r="Y2820"/>
      <c r="Z2820"/>
      <c r="AA2820"/>
      <c r="AB2820"/>
      <c r="AC2820"/>
      <c r="AD2820"/>
      <c r="AE2820"/>
      <c r="AF2820"/>
      <c r="AG2820"/>
      <c r="AS2820"/>
      <c r="AT2820"/>
      <c r="BP2820"/>
    </row>
    <row r="2821" spans="1:68" s="7" customFormat="1">
      <c r="A2821"/>
      <c r="B2821"/>
      <c r="C2821"/>
      <c r="D2821"/>
      <c r="E2821"/>
      <c r="F2821"/>
      <c r="G2821"/>
      <c r="H2821"/>
      <c r="I2821"/>
      <c r="J2821"/>
      <c r="K2821"/>
      <c r="L2821"/>
      <c r="M2821"/>
      <c r="N2821"/>
      <c r="O2821"/>
      <c r="P2821"/>
      <c r="Q2821"/>
      <c r="R2821"/>
      <c r="S2821"/>
      <c r="T2821"/>
      <c r="U2821"/>
      <c r="V2821"/>
      <c r="W2821"/>
      <c r="X2821"/>
      <c r="Y2821"/>
      <c r="Z2821"/>
      <c r="AA2821"/>
      <c r="AB2821"/>
      <c r="AC2821"/>
      <c r="AD2821"/>
      <c r="AE2821"/>
      <c r="AF2821"/>
      <c r="AG2821"/>
      <c r="AS2821"/>
      <c r="AT2821"/>
      <c r="BP2821"/>
    </row>
    <row r="2822" spans="1:68" s="7" customFormat="1">
      <c r="A2822"/>
      <c r="B2822"/>
      <c r="C2822"/>
      <c r="D2822"/>
      <c r="E2822"/>
      <c r="F2822"/>
      <c r="G2822"/>
      <c r="H2822"/>
      <c r="I2822"/>
      <c r="J2822"/>
      <c r="K2822"/>
      <c r="L2822"/>
      <c r="M2822"/>
      <c r="N2822"/>
      <c r="O2822"/>
      <c r="P2822"/>
      <c r="Q2822"/>
      <c r="R2822"/>
      <c r="S2822"/>
      <c r="T2822"/>
      <c r="U2822"/>
      <c r="V2822"/>
      <c r="W2822"/>
      <c r="X2822"/>
      <c r="Y2822"/>
      <c r="Z2822"/>
      <c r="AA2822"/>
      <c r="AB2822"/>
      <c r="AC2822"/>
      <c r="AD2822"/>
      <c r="AE2822"/>
      <c r="AF2822"/>
      <c r="AG2822"/>
      <c r="AS2822"/>
      <c r="AT2822"/>
      <c r="BP2822"/>
    </row>
    <row r="2823" spans="1:68" s="7" customFormat="1">
      <c r="A2823"/>
      <c r="B2823"/>
      <c r="C2823"/>
      <c r="D2823"/>
      <c r="E2823"/>
      <c r="F2823"/>
      <c r="G2823"/>
      <c r="H2823"/>
      <c r="I2823"/>
      <c r="J2823"/>
      <c r="K2823"/>
      <c r="L2823"/>
      <c r="M2823"/>
      <c r="N2823"/>
      <c r="O2823"/>
      <c r="P2823"/>
      <c r="Q2823"/>
      <c r="R2823"/>
      <c r="S2823"/>
      <c r="T2823"/>
      <c r="U2823"/>
      <c r="V2823"/>
      <c r="W2823"/>
      <c r="X2823"/>
      <c r="Y2823"/>
      <c r="Z2823"/>
      <c r="AA2823"/>
      <c r="AB2823"/>
      <c r="AC2823"/>
      <c r="AD2823"/>
      <c r="AE2823"/>
      <c r="AF2823"/>
      <c r="AG2823"/>
      <c r="AS2823"/>
      <c r="AT2823"/>
      <c r="BP2823"/>
    </row>
    <row r="2824" spans="1:68" s="7" customFormat="1">
      <c r="A2824"/>
      <c r="B2824"/>
      <c r="C2824"/>
      <c r="D2824"/>
      <c r="E2824"/>
      <c r="F2824"/>
      <c r="G2824"/>
      <c r="H2824"/>
      <c r="I2824"/>
      <c r="J2824"/>
      <c r="K2824"/>
      <c r="L2824"/>
      <c r="M2824"/>
      <c r="N2824"/>
      <c r="O2824"/>
      <c r="P2824"/>
      <c r="Q2824"/>
      <c r="R2824"/>
      <c r="S2824"/>
      <c r="T2824"/>
      <c r="U2824"/>
      <c r="V2824"/>
      <c r="W2824"/>
      <c r="X2824"/>
      <c r="Y2824"/>
      <c r="Z2824"/>
      <c r="AA2824"/>
      <c r="AB2824"/>
      <c r="AC2824"/>
      <c r="AD2824"/>
      <c r="AE2824"/>
      <c r="AF2824"/>
      <c r="AG2824"/>
      <c r="AS2824"/>
      <c r="AT2824"/>
      <c r="BP2824"/>
    </row>
    <row r="2825" spans="1:68" s="7" customFormat="1">
      <c r="A2825"/>
      <c r="B2825"/>
      <c r="C2825"/>
      <c r="D2825"/>
      <c r="E2825"/>
      <c r="F2825"/>
      <c r="G2825"/>
      <c r="H2825"/>
      <c r="I2825"/>
      <c r="J2825"/>
      <c r="K2825"/>
      <c r="L2825"/>
      <c r="M2825"/>
      <c r="N2825"/>
      <c r="O2825"/>
      <c r="P2825"/>
      <c r="Q2825"/>
      <c r="R2825"/>
      <c r="S2825"/>
      <c r="T2825"/>
      <c r="U2825"/>
      <c r="V2825"/>
      <c r="W2825"/>
      <c r="X2825"/>
      <c r="Y2825"/>
      <c r="Z2825"/>
      <c r="AA2825"/>
      <c r="AB2825"/>
      <c r="AC2825"/>
      <c r="AD2825"/>
      <c r="AE2825"/>
      <c r="AF2825"/>
      <c r="AG2825"/>
      <c r="AS2825"/>
      <c r="AT2825"/>
      <c r="BP2825"/>
    </row>
    <row r="2826" spans="1:68" s="7" customFormat="1">
      <c r="A2826"/>
      <c r="B2826"/>
      <c r="C2826"/>
      <c r="D2826"/>
      <c r="E2826"/>
      <c r="F2826"/>
      <c r="G2826"/>
      <c r="H2826"/>
      <c r="I2826"/>
      <c r="J2826"/>
      <c r="K2826"/>
      <c r="L2826"/>
      <c r="M2826"/>
      <c r="N2826"/>
      <c r="O2826"/>
      <c r="P2826"/>
      <c r="Q2826"/>
      <c r="R2826"/>
      <c r="S2826"/>
      <c r="T2826"/>
      <c r="U2826"/>
      <c r="V2826"/>
      <c r="W2826"/>
      <c r="X2826"/>
      <c r="Y2826"/>
      <c r="Z2826"/>
      <c r="AA2826"/>
      <c r="AB2826"/>
      <c r="AC2826"/>
      <c r="AD2826"/>
      <c r="AE2826"/>
      <c r="AF2826"/>
      <c r="AG2826"/>
      <c r="AS2826"/>
      <c r="AT2826"/>
      <c r="BP2826"/>
    </row>
    <row r="2827" spans="1:68" s="7" customFormat="1">
      <c r="A2827"/>
      <c r="B2827"/>
      <c r="C2827"/>
      <c r="D2827"/>
      <c r="E2827"/>
      <c r="F2827"/>
      <c r="G2827"/>
      <c r="H2827"/>
      <c r="I2827"/>
      <c r="J2827"/>
      <c r="K2827"/>
      <c r="L2827"/>
      <c r="M2827"/>
      <c r="N2827"/>
      <c r="O2827"/>
      <c r="P2827"/>
      <c r="Q2827"/>
      <c r="R2827"/>
      <c r="S2827"/>
      <c r="T2827"/>
      <c r="U2827"/>
      <c r="V2827"/>
      <c r="W2827"/>
      <c r="X2827"/>
      <c r="Y2827"/>
      <c r="Z2827"/>
      <c r="AA2827"/>
      <c r="AB2827"/>
      <c r="AC2827"/>
      <c r="AD2827"/>
      <c r="AE2827"/>
      <c r="AF2827"/>
      <c r="AG2827"/>
      <c r="AS2827"/>
      <c r="AT2827"/>
      <c r="BP2827"/>
    </row>
    <row r="2828" spans="1:68" s="7" customFormat="1">
      <c r="A2828"/>
      <c r="B2828"/>
      <c r="C2828"/>
      <c r="D2828"/>
      <c r="E2828"/>
      <c r="F2828"/>
      <c r="G2828"/>
      <c r="H2828"/>
      <c r="I2828"/>
      <c r="J2828"/>
      <c r="K2828"/>
      <c r="L2828"/>
      <c r="M2828"/>
      <c r="N2828"/>
      <c r="O2828"/>
      <c r="P2828"/>
      <c r="Q2828"/>
      <c r="R2828"/>
      <c r="S2828"/>
      <c r="T2828"/>
      <c r="U2828"/>
      <c r="V2828"/>
      <c r="W2828"/>
      <c r="X2828"/>
      <c r="Y2828"/>
      <c r="Z2828"/>
      <c r="AA2828"/>
      <c r="AB2828"/>
      <c r="AC2828"/>
      <c r="AD2828"/>
      <c r="AE2828"/>
      <c r="AF2828"/>
      <c r="AG2828"/>
      <c r="AS2828"/>
      <c r="AT2828"/>
      <c r="BP2828"/>
    </row>
    <row r="2829" spans="1:68" s="7" customFormat="1">
      <c r="A2829"/>
      <c r="B2829"/>
      <c r="C2829"/>
      <c r="D2829"/>
      <c r="E2829"/>
      <c r="F2829"/>
      <c r="G2829"/>
      <c r="H2829"/>
      <c r="I2829"/>
      <c r="J2829"/>
      <c r="K2829"/>
      <c r="L2829"/>
      <c r="M2829"/>
      <c r="N2829"/>
      <c r="O2829"/>
      <c r="P2829"/>
      <c r="Q2829"/>
      <c r="R2829"/>
      <c r="S2829"/>
      <c r="T2829"/>
      <c r="U2829"/>
      <c r="V2829"/>
      <c r="W2829"/>
      <c r="X2829"/>
      <c r="Y2829"/>
      <c r="Z2829"/>
      <c r="AA2829"/>
      <c r="AB2829"/>
      <c r="AC2829"/>
      <c r="AD2829"/>
      <c r="AE2829"/>
      <c r="AF2829"/>
      <c r="AG2829"/>
      <c r="AS2829"/>
      <c r="AT2829"/>
      <c r="BP2829"/>
    </row>
    <row r="2830" spans="1:68" s="7" customFormat="1">
      <c r="A2830"/>
      <c r="B2830"/>
      <c r="C2830"/>
      <c r="D2830"/>
      <c r="E2830"/>
      <c r="F2830"/>
      <c r="G2830"/>
      <c r="H2830"/>
      <c r="I2830"/>
      <c r="J2830"/>
      <c r="K2830"/>
      <c r="L2830"/>
      <c r="M2830"/>
      <c r="N2830"/>
      <c r="O2830"/>
      <c r="P2830"/>
      <c r="Q2830"/>
      <c r="R2830"/>
      <c r="S2830"/>
      <c r="T2830"/>
      <c r="U2830"/>
      <c r="V2830"/>
      <c r="W2830"/>
      <c r="X2830"/>
      <c r="Y2830"/>
      <c r="Z2830"/>
      <c r="AA2830"/>
      <c r="AB2830"/>
      <c r="AC2830"/>
      <c r="AD2830"/>
      <c r="AE2830"/>
      <c r="AF2830"/>
      <c r="AG2830"/>
      <c r="AS2830"/>
      <c r="AT2830"/>
      <c r="BP2830"/>
    </row>
    <row r="2831" spans="1:68" s="7" customFormat="1">
      <c r="A2831"/>
      <c r="B2831"/>
      <c r="C2831"/>
      <c r="D2831"/>
      <c r="E2831"/>
      <c r="F2831"/>
      <c r="G2831"/>
      <c r="H2831"/>
      <c r="I2831"/>
      <c r="J2831"/>
      <c r="K2831"/>
      <c r="L2831"/>
      <c r="M2831"/>
      <c r="N2831"/>
      <c r="O2831"/>
      <c r="P2831"/>
      <c r="Q2831"/>
      <c r="R2831"/>
      <c r="S2831"/>
      <c r="T2831"/>
      <c r="U2831"/>
      <c r="V2831"/>
      <c r="W2831"/>
      <c r="X2831"/>
      <c r="Y2831"/>
      <c r="Z2831"/>
      <c r="AA2831"/>
      <c r="AB2831"/>
      <c r="AC2831"/>
      <c r="AD2831"/>
      <c r="AE2831"/>
      <c r="AF2831"/>
      <c r="AG2831"/>
      <c r="AS2831"/>
      <c r="AT2831"/>
      <c r="BP2831"/>
    </row>
    <row r="2832" spans="1:68" s="7" customFormat="1">
      <c r="A2832"/>
      <c r="B2832"/>
      <c r="C2832"/>
      <c r="D2832"/>
      <c r="E2832"/>
      <c r="F2832"/>
      <c r="G2832"/>
      <c r="H2832"/>
      <c r="I2832"/>
      <c r="J2832"/>
      <c r="K2832"/>
      <c r="L2832"/>
      <c r="M2832"/>
      <c r="N2832"/>
      <c r="O2832"/>
      <c r="P2832"/>
      <c r="Q2832"/>
      <c r="R2832"/>
      <c r="S2832"/>
      <c r="T2832"/>
      <c r="U2832"/>
      <c r="V2832"/>
      <c r="W2832"/>
      <c r="X2832"/>
      <c r="Y2832"/>
      <c r="Z2832"/>
      <c r="AA2832"/>
      <c r="AB2832"/>
      <c r="AC2832"/>
      <c r="AD2832"/>
      <c r="AE2832"/>
      <c r="AF2832"/>
      <c r="AG2832"/>
      <c r="AS2832"/>
      <c r="AT2832"/>
      <c r="BP2832"/>
    </row>
    <row r="2833" spans="1:68" s="7" customFormat="1">
      <c r="A2833"/>
      <c r="B2833"/>
      <c r="C2833"/>
      <c r="D2833"/>
      <c r="E2833"/>
      <c r="F2833"/>
      <c r="G2833"/>
      <c r="H2833"/>
      <c r="I2833"/>
      <c r="J2833"/>
      <c r="K2833"/>
      <c r="L2833"/>
      <c r="M2833"/>
      <c r="N2833"/>
      <c r="O2833"/>
      <c r="P2833"/>
      <c r="Q2833"/>
      <c r="R2833"/>
      <c r="S2833"/>
      <c r="T2833"/>
      <c r="U2833"/>
      <c r="V2833"/>
      <c r="W2833"/>
      <c r="X2833"/>
      <c r="Y2833"/>
      <c r="Z2833"/>
      <c r="AA2833"/>
      <c r="AB2833"/>
      <c r="AC2833"/>
      <c r="AD2833"/>
      <c r="AE2833"/>
      <c r="AF2833"/>
      <c r="AG2833"/>
      <c r="AS2833"/>
      <c r="AT2833"/>
      <c r="BP2833"/>
    </row>
    <row r="2834" spans="1:68" s="7" customFormat="1">
      <c r="A2834"/>
      <c r="B2834"/>
      <c r="C2834"/>
      <c r="D2834"/>
      <c r="E2834"/>
      <c r="F2834"/>
      <c r="G2834"/>
      <c r="H2834"/>
      <c r="I2834"/>
      <c r="J2834"/>
      <c r="K2834"/>
      <c r="L2834"/>
      <c r="M2834"/>
      <c r="N2834"/>
      <c r="O2834"/>
      <c r="P2834"/>
      <c r="Q2834"/>
      <c r="R2834"/>
      <c r="S2834"/>
      <c r="T2834"/>
      <c r="U2834"/>
      <c r="V2834"/>
      <c r="W2834"/>
      <c r="X2834"/>
      <c r="Y2834"/>
      <c r="Z2834"/>
      <c r="AA2834"/>
      <c r="AB2834"/>
      <c r="AC2834"/>
      <c r="AD2834"/>
      <c r="AE2834"/>
      <c r="AF2834"/>
      <c r="AG2834"/>
      <c r="AS2834"/>
      <c r="AT2834"/>
      <c r="BP2834"/>
    </row>
    <row r="2835" spans="1:68" s="7" customFormat="1">
      <c r="A2835"/>
      <c r="B2835"/>
      <c r="C2835"/>
      <c r="D2835"/>
      <c r="E2835"/>
      <c r="F2835"/>
      <c r="G2835"/>
      <c r="H2835"/>
      <c r="I2835"/>
      <c r="J2835"/>
      <c r="K2835"/>
      <c r="L2835"/>
      <c r="M2835"/>
      <c r="N2835"/>
      <c r="O2835"/>
      <c r="P2835"/>
      <c r="Q2835"/>
      <c r="R2835"/>
      <c r="S2835"/>
      <c r="T2835"/>
      <c r="U2835"/>
      <c r="V2835"/>
      <c r="W2835"/>
      <c r="X2835"/>
      <c r="Y2835"/>
      <c r="Z2835"/>
      <c r="AA2835"/>
      <c r="AB2835"/>
      <c r="AC2835"/>
      <c r="AD2835"/>
      <c r="AE2835"/>
      <c r="AF2835"/>
      <c r="AG2835"/>
      <c r="AS2835"/>
      <c r="AT2835"/>
      <c r="BP2835"/>
    </row>
    <row r="2836" spans="1:68" s="7" customFormat="1">
      <c r="A2836"/>
      <c r="B2836"/>
      <c r="C2836"/>
      <c r="D2836"/>
      <c r="E2836"/>
      <c r="F2836"/>
      <c r="G2836"/>
      <c r="H2836"/>
      <c r="I2836"/>
      <c r="J2836"/>
      <c r="K2836"/>
      <c r="L2836"/>
      <c r="M2836"/>
      <c r="N2836"/>
      <c r="O2836"/>
      <c r="P2836"/>
      <c r="Q2836"/>
      <c r="R2836"/>
      <c r="S2836"/>
      <c r="T2836"/>
      <c r="U2836"/>
      <c r="V2836"/>
      <c r="W2836"/>
      <c r="X2836"/>
      <c r="Y2836"/>
      <c r="Z2836"/>
      <c r="AA2836"/>
      <c r="AB2836"/>
      <c r="AC2836"/>
      <c r="AD2836"/>
      <c r="AE2836"/>
      <c r="AF2836"/>
      <c r="AG2836"/>
      <c r="AS2836"/>
      <c r="AT2836"/>
      <c r="BP2836"/>
    </row>
    <row r="2837" spans="1:68" s="7" customFormat="1">
      <c r="A2837"/>
      <c r="B2837"/>
      <c r="C2837"/>
      <c r="D2837"/>
      <c r="E2837"/>
      <c r="F2837"/>
      <c r="G2837"/>
      <c r="H2837"/>
      <c r="I2837"/>
      <c r="J2837"/>
      <c r="K2837"/>
      <c r="L2837"/>
      <c r="M2837"/>
      <c r="N2837"/>
      <c r="O2837"/>
      <c r="P2837"/>
      <c r="Q2837"/>
      <c r="R2837"/>
      <c r="S2837"/>
      <c r="T2837"/>
      <c r="U2837"/>
      <c r="V2837"/>
      <c r="W2837"/>
      <c r="X2837"/>
      <c r="Y2837"/>
      <c r="Z2837"/>
      <c r="AA2837"/>
      <c r="AB2837"/>
      <c r="AC2837"/>
      <c r="AD2837"/>
      <c r="AE2837"/>
      <c r="AF2837"/>
      <c r="AG2837"/>
      <c r="AS2837"/>
      <c r="AT2837"/>
      <c r="BP2837"/>
    </row>
    <row r="2838" spans="1:68" s="7" customFormat="1">
      <c r="A2838"/>
      <c r="B2838"/>
      <c r="C2838"/>
      <c r="D2838"/>
      <c r="E2838"/>
      <c r="F2838"/>
      <c r="G2838"/>
      <c r="H2838"/>
      <c r="I2838"/>
      <c r="J2838"/>
      <c r="K2838"/>
      <c r="L2838"/>
      <c r="M2838"/>
      <c r="N2838"/>
      <c r="O2838"/>
      <c r="P2838"/>
      <c r="Q2838"/>
      <c r="R2838"/>
      <c r="S2838"/>
      <c r="T2838"/>
      <c r="U2838"/>
      <c r="V2838"/>
      <c r="W2838"/>
      <c r="X2838"/>
      <c r="Y2838"/>
      <c r="Z2838"/>
      <c r="AA2838"/>
      <c r="AB2838"/>
      <c r="AC2838"/>
      <c r="AD2838"/>
      <c r="AE2838"/>
      <c r="AF2838"/>
      <c r="AG2838"/>
      <c r="AS2838"/>
      <c r="AT2838"/>
      <c r="BP2838"/>
    </row>
    <row r="2839" spans="1:68" s="7" customFormat="1">
      <c r="A2839"/>
      <c r="B2839"/>
      <c r="C2839"/>
      <c r="D2839"/>
      <c r="E2839"/>
      <c r="F2839"/>
      <c r="G2839"/>
      <c r="H2839"/>
      <c r="I2839"/>
      <c r="J2839"/>
      <c r="K2839"/>
      <c r="L2839"/>
      <c r="M2839"/>
      <c r="N2839"/>
      <c r="O2839"/>
      <c r="P2839"/>
      <c r="Q2839"/>
      <c r="R2839"/>
      <c r="S2839"/>
      <c r="T2839"/>
      <c r="U2839"/>
      <c r="V2839"/>
      <c r="W2839"/>
      <c r="X2839"/>
      <c r="Y2839"/>
      <c r="Z2839"/>
      <c r="AA2839"/>
      <c r="AB2839"/>
      <c r="AC2839"/>
      <c r="AD2839"/>
      <c r="AE2839"/>
      <c r="AF2839"/>
      <c r="AG2839"/>
      <c r="AS2839"/>
      <c r="AT2839"/>
      <c r="BP2839"/>
    </row>
    <row r="2840" spans="1:68" s="7" customFormat="1">
      <c r="A2840"/>
      <c r="B2840"/>
      <c r="C2840"/>
      <c r="D2840"/>
      <c r="E2840"/>
      <c r="F2840"/>
      <c r="G2840"/>
      <c r="H2840"/>
      <c r="I2840"/>
      <c r="J2840"/>
      <c r="K2840"/>
      <c r="L2840"/>
      <c r="M2840"/>
      <c r="N2840"/>
      <c r="O2840"/>
      <c r="P2840"/>
      <c r="Q2840"/>
      <c r="R2840"/>
      <c r="S2840"/>
      <c r="T2840"/>
      <c r="U2840"/>
      <c r="V2840"/>
      <c r="W2840"/>
      <c r="X2840"/>
      <c r="Y2840"/>
      <c r="Z2840"/>
      <c r="AA2840"/>
      <c r="AB2840"/>
      <c r="AC2840"/>
      <c r="AD2840"/>
      <c r="AE2840"/>
      <c r="AF2840"/>
      <c r="AG2840"/>
      <c r="AS2840"/>
      <c r="AT2840"/>
      <c r="BP2840"/>
    </row>
    <row r="2841" spans="1:68" s="7" customFormat="1">
      <c r="A2841"/>
      <c r="B2841"/>
      <c r="C2841"/>
      <c r="D2841"/>
      <c r="E2841"/>
      <c r="F2841"/>
      <c r="G2841"/>
      <c r="H2841"/>
      <c r="I2841"/>
      <c r="J2841"/>
      <c r="K2841"/>
      <c r="L2841"/>
      <c r="M2841"/>
      <c r="N2841"/>
      <c r="O2841"/>
      <c r="P2841"/>
      <c r="Q2841"/>
      <c r="R2841"/>
      <c r="S2841"/>
      <c r="T2841"/>
      <c r="U2841"/>
      <c r="V2841"/>
      <c r="W2841"/>
      <c r="X2841"/>
      <c r="Y2841"/>
      <c r="Z2841"/>
      <c r="AA2841"/>
      <c r="AB2841"/>
      <c r="AC2841"/>
      <c r="AD2841"/>
      <c r="AE2841"/>
      <c r="AF2841"/>
      <c r="AG2841"/>
      <c r="AS2841"/>
      <c r="AT2841"/>
      <c r="BP2841"/>
    </row>
    <row r="2842" spans="1:68" s="7" customFormat="1">
      <c r="A2842"/>
      <c r="B2842"/>
      <c r="C2842"/>
      <c r="D2842"/>
      <c r="E2842"/>
      <c r="F2842"/>
      <c r="G2842"/>
      <c r="H2842"/>
      <c r="I2842"/>
      <c r="J2842"/>
      <c r="K2842"/>
      <c r="L2842"/>
      <c r="M2842"/>
      <c r="N2842"/>
      <c r="O2842"/>
      <c r="P2842"/>
      <c r="Q2842"/>
      <c r="R2842"/>
      <c r="S2842"/>
      <c r="T2842"/>
      <c r="U2842"/>
      <c r="V2842"/>
      <c r="W2842"/>
      <c r="X2842"/>
      <c r="Y2842"/>
      <c r="Z2842"/>
      <c r="AA2842"/>
      <c r="AB2842"/>
      <c r="AC2842"/>
      <c r="AD2842"/>
      <c r="AE2842"/>
      <c r="AF2842"/>
      <c r="AG2842"/>
      <c r="AS2842"/>
      <c r="AT2842"/>
      <c r="BP2842"/>
    </row>
    <row r="2843" spans="1:68" s="7" customFormat="1">
      <c r="A2843"/>
      <c r="B2843"/>
      <c r="C2843"/>
      <c r="D2843"/>
      <c r="E2843"/>
      <c r="F2843"/>
      <c r="G2843"/>
      <c r="H2843"/>
      <c r="I2843"/>
      <c r="J2843"/>
      <c r="K2843"/>
      <c r="L2843"/>
      <c r="M2843"/>
      <c r="N2843"/>
      <c r="O2843"/>
      <c r="P2843"/>
      <c r="Q2843"/>
      <c r="R2843"/>
      <c r="S2843"/>
      <c r="T2843"/>
      <c r="U2843"/>
      <c r="V2843"/>
      <c r="W2843"/>
      <c r="X2843"/>
      <c r="Y2843"/>
      <c r="Z2843"/>
      <c r="AA2843"/>
      <c r="AB2843"/>
      <c r="AC2843"/>
      <c r="AD2843"/>
      <c r="AE2843"/>
      <c r="AF2843"/>
      <c r="AG2843"/>
      <c r="AS2843"/>
      <c r="AT2843"/>
      <c r="BP2843"/>
    </row>
    <row r="2844" spans="1:68" s="7" customFormat="1">
      <c r="A2844"/>
      <c r="B2844"/>
      <c r="C2844"/>
      <c r="D2844"/>
      <c r="E2844"/>
      <c r="F2844"/>
      <c r="G2844"/>
      <c r="H2844"/>
      <c r="I2844"/>
      <c r="J2844"/>
      <c r="K2844"/>
      <c r="L2844"/>
      <c r="M2844"/>
      <c r="N2844"/>
      <c r="O2844"/>
      <c r="P2844"/>
      <c r="Q2844"/>
      <c r="R2844"/>
      <c r="S2844"/>
      <c r="T2844"/>
      <c r="U2844"/>
      <c r="V2844"/>
      <c r="W2844"/>
      <c r="X2844"/>
      <c r="Y2844"/>
      <c r="Z2844"/>
      <c r="AA2844"/>
      <c r="AB2844"/>
      <c r="AC2844"/>
      <c r="AD2844"/>
      <c r="AE2844"/>
      <c r="AF2844"/>
      <c r="AG2844"/>
      <c r="AS2844"/>
      <c r="AT2844"/>
      <c r="BP2844"/>
    </row>
    <row r="2845" spans="1:68" s="7" customFormat="1">
      <c r="A2845"/>
      <c r="B2845"/>
      <c r="C2845"/>
      <c r="D2845"/>
      <c r="E2845"/>
      <c r="F2845"/>
      <c r="G2845"/>
      <c r="H2845"/>
      <c r="I2845"/>
      <c r="J2845"/>
      <c r="K2845"/>
      <c r="L2845"/>
      <c r="M2845"/>
      <c r="N2845"/>
      <c r="O2845"/>
      <c r="P2845"/>
      <c r="Q2845"/>
      <c r="R2845"/>
      <c r="S2845"/>
      <c r="T2845"/>
      <c r="U2845"/>
      <c r="V2845"/>
      <c r="W2845"/>
      <c r="X2845"/>
      <c r="Y2845"/>
      <c r="Z2845"/>
      <c r="AA2845"/>
      <c r="AB2845"/>
      <c r="AC2845"/>
      <c r="AD2845"/>
      <c r="AE2845"/>
      <c r="AF2845"/>
      <c r="AG2845"/>
      <c r="AS2845"/>
      <c r="AT2845"/>
      <c r="BP2845"/>
    </row>
    <row r="2846" spans="1:68" s="7" customFormat="1">
      <c r="A2846"/>
      <c r="B2846"/>
      <c r="C2846"/>
      <c r="D2846"/>
      <c r="E2846"/>
      <c r="F2846"/>
      <c r="G2846"/>
      <c r="H2846"/>
      <c r="I2846"/>
      <c r="J2846"/>
      <c r="K2846"/>
      <c r="L2846"/>
      <c r="M2846"/>
      <c r="N2846"/>
      <c r="O2846"/>
      <c r="P2846"/>
      <c r="Q2846"/>
      <c r="R2846"/>
      <c r="S2846"/>
      <c r="T2846"/>
      <c r="U2846"/>
      <c r="V2846"/>
      <c r="W2846"/>
      <c r="X2846"/>
      <c r="Y2846"/>
      <c r="Z2846"/>
      <c r="AA2846"/>
      <c r="AB2846"/>
      <c r="AC2846"/>
      <c r="AD2846"/>
      <c r="AE2846"/>
      <c r="AF2846"/>
      <c r="AG2846"/>
      <c r="AS2846"/>
      <c r="AT2846"/>
      <c r="BP2846"/>
    </row>
    <row r="2847" spans="1:68" s="7" customFormat="1">
      <c r="A2847"/>
      <c r="B2847"/>
      <c r="C2847"/>
      <c r="D2847"/>
      <c r="E2847"/>
      <c r="F2847"/>
      <c r="G2847"/>
      <c r="H2847"/>
      <c r="I2847"/>
      <c r="J2847"/>
      <c r="K2847"/>
      <c r="L2847"/>
      <c r="M2847"/>
      <c r="N2847"/>
      <c r="O2847"/>
      <c r="P2847"/>
      <c r="Q2847"/>
      <c r="R2847"/>
      <c r="S2847"/>
      <c r="T2847"/>
      <c r="U2847"/>
      <c r="V2847"/>
      <c r="W2847"/>
      <c r="X2847"/>
      <c r="Y2847"/>
      <c r="Z2847"/>
      <c r="AA2847"/>
      <c r="AB2847"/>
      <c r="AC2847"/>
      <c r="AD2847"/>
      <c r="AE2847"/>
      <c r="AF2847"/>
      <c r="AG2847"/>
      <c r="AS2847"/>
      <c r="AT2847"/>
      <c r="BP2847"/>
    </row>
    <row r="2848" spans="1:68" s="7" customFormat="1">
      <c r="A2848"/>
      <c r="B2848"/>
      <c r="C2848"/>
      <c r="D2848"/>
      <c r="E2848"/>
      <c r="F2848"/>
      <c r="G2848"/>
      <c r="H2848"/>
      <c r="I2848"/>
      <c r="J2848"/>
      <c r="K2848"/>
      <c r="L2848"/>
      <c r="M2848"/>
      <c r="N2848"/>
      <c r="O2848"/>
      <c r="P2848"/>
      <c r="Q2848"/>
      <c r="R2848"/>
      <c r="S2848"/>
      <c r="T2848"/>
      <c r="U2848"/>
      <c r="V2848"/>
      <c r="W2848"/>
      <c r="X2848"/>
      <c r="Y2848"/>
      <c r="Z2848"/>
      <c r="AA2848"/>
      <c r="AB2848"/>
      <c r="AC2848"/>
      <c r="AD2848"/>
      <c r="AE2848"/>
      <c r="AF2848"/>
      <c r="AG2848"/>
      <c r="AS2848"/>
      <c r="AT2848"/>
      <c r="BP2848"/>
    </row>
    <row r="2849" spans="1:68" s="7" customFormat="1">
      <c r="A2849"/>
      <c r="B2849"/>
      <c r="C2849"/>
      <c r="D2849"/>
      <c r="E2849"/>
      <c r="F2849"/>
      <c r="G2849"/>
      <c r="H2849"/>
      <c r="I2849"/>
      <c r="J2849"/>
      <c r="K2849"/>
      <c r="L2849"/>
      <c r="M2849"/>
      <c r="N2849"/>
      <c r="O2849"/>
      <c r="P2849"/>
      <c r="Q2849"/>
      <c r="R2849"/>
      <c r="S2849"/>
      <c r="T2849"/>
      <c r="U2849"/>
      <c r="V2849"/>
      <c r="W2849"/>
      <c r="X2849"/>
      <c r="Y2849"/>
      <c r="Z2849"/>
      <c r="AA2849"/>
      <c r="AB2849"/>
      <c r="AC2849"/>
      <c r="AD2849"/>
      <c r="AE2849"/>
      <c r="AF2849"/>
      <c r="AG2849"/>
      <c r="AS2849"/>
      <c r="AT2849"/>
      <c r="BP2849"/>
    </row>
    <row r="2850" spans="1:68" s="7" customFormat="1">
      <c r="A2850"/>
      <c r="B2850"/>
      <c r="C2850"/>
      <c r="D2850"/>
      <c r="E2850"/>
      <c r="F2850"/>
      <c r="G2850"/>
      <c r="H2850"/>
      <c r="I2850"/>
      <c r="J2850"/>
      <c r="K2850"/>
      <c r="L2850"/>
      <c r="M2850"/>
      <c r="N2850"/>
      <c r="O2850"/>
      <c r="P2850"/>
      <c r="Q2850"/>
      <c r="R2850"/>
      <c r="S2850"/>
      <c r="T2850"/>
      <c r="U2850"/>
      <c r="V2850"/>
      <c r="W2850"/>
      <c r="X2850"/>
      <c r="Y2850"/>
      <c r="Z2850"/>
      <c r="AA2850"/>
      <c r="AB2850"/>
      <c r="AC2850"/>
      <c r="AD2850"/>
      <c r="AE2850"/>
      <c r="AF2850"/>
      <c r="AG2850"/>
      <c r="AS2850"/>
      <c r="AT2850"/>
      <c r="BP2850"/>
    </row>
    <row r="2851" spans="1:68" s="7" customFormat="1">
      <c r="A2851"/>
      <c r="B2851"/>
      <c r="C2851"/>
      <c r="D2851"/>
      <c r="E2851"/>
      <c r="F2851"/>
      <c r="G2851"/>
      <c r="H2851"/>
      <c r="I2851"/>
      <c r="J2851"/>
      <c r="K2851"/>
      <c r="L2851"/>
      <c r="M2851"/>
      <c r="N2851"/>
      <c r="O2851"/>
      <c r="P2851"/>
      <c r="Q2851"/>
      <c r="R2851"/>
      <c r="S2851"/>
      <c r="T2851"/>
      <c r="U2851"/>
      <c r="V2851"/>
      <c r="W2851"/>
      <c r="X2851"/>
      <c r="Y2851"/>
      <c r="Z2851"/>
      <c r="AA2851"/>
      <c r="AB2851"/>
      <c r="AC2851"/>
      <c r="AD2851"/>
      <c r="AE2851"/>
      <c r="AF2851"/>
      <c r="AG2851"/>
      <c r="AS2851"/>
      <c r="AT2851"/>
      <c r="BP2851"/>
    </row>
    <row r="2852" spans="1:68" s="7" customFormat="1">
      <c r="A2852"/>
      <c r="B2852"/>
      <c r="C2852"/>
      <c r="D2852"/>
      <c r="E2852"/>
      <c r="F2852"/>
      <c r="G2852"/>
      <c r="H2852"/>
      <c r="I2852"/>
      <c r="J2852"/>
      <c r="K2852"/>
      <c r="L2852"/>
      <c r="M2852"/>
      <c r="N2852"/>
      <c r="O2852"/>
      <c r="P2852"/>
      <c r="Q2852"/>
      <c r="R2852"/>
      <c r="S2852"/>
      <c r="T2852"/>
      <c r="U2852"/>
      <c r="V2852"/>
      <c r="W2852"/>
      <c r="X2852"/>
      <c r="Y2852"/>
      <c r="Z2852"/>
      <c r="AA2852"/>
      <c r="AB2852"/>
      <c r="AC2852"/>
      <c r="AD2852"/>
      <c r="AE2852"/>
      <c r="AF2852"/>
      <c r="AG2852"/>
      <c r="AS2852"/>
      <c r="AT2852"/>
      <c r="BP2852"/>
    </row>
    <row r="2853" spans="1:68" s="7" customFormat="1">
      <c r="A2853"/>
      <c r="B2853"/>
      <c r="C2853"/>
      <c r="D2853"/>
      <c r="E2853"/>
      <c r="F2853"/>
      <c r="G2853"/>
      <c r="H2853"/>
      <c r="I2853"/>
      <c r="J2853"/>
      <c r="K2853"/>
      <c r="L2853"/>
      <c r="M2853"/>
      <c r="N2853"/>
      <c r="O2853"/>
      <c r="P2853"/>
      <c r="Q2853"/>
      <c r="R2853"/>
      <c r="S2853"/>
      <c r="T2853"/>
      <c r="U2853"/>
      <c r="V2853"/>
      <c r="W2853"/>
      <c r="X2853"/>
      <c r="Y2853"/>
      <c r="Z2853"/>
      <c r="AA2853"/>
      <c r="AB2853"/>
      <c r="AC2853"/>
      <c r="AD2853"/>
      <c r="AE2853"/>
      <c r="AF2853"/>
      <c r="AG2853"/>
      <c r="AS2853"/>
      <c r="AT2853"/>
      <c r="BP2853"/>
    </row>
    <row r="2854" spans="1:68" s="7" customFormat="1">
      <c r="A2854"/>
      <c r="B2854"/>
      <c r="C2854"/>
      <c r="D2854"/>
      <c r="E2854"/>
      <c r="F2854"/>
      <c r="G2854"/>
      <c r="H2854"/>
      <c r="I2854"/>
      <c r="J2854"/>
      <c r="K2854"/>
      <c r="L2854"/>
      <c r="M2854"/>
      <c r="N2854"/>
      <c r="O2854"/>
      <c r="P2854"/>
      <c r="Q2854"/>
      <c r="R2854"/>
      <c r="S2854"/>
      <c r="T2854"/>
      <c r="U2854"/>
      <c r="V2854"/>
      <c r="W2854"/>
      <c r="X2854"/>
      <c r="Y2854"/>
      <c r="Z2854"/>
      <c r="AA2854"/>
      <c r="AB2854"/>
      <c r="AC2854"/>
      <c r="AD2854"/>
      <c r="AE2854"/>
      <c r="AF2854"/>
      <c r="AG2854"/>
      <c r="AS2854"/>
      <c r="AT2854"/>
      <c r="BP2854"/>
    </row>
    <row r="2855" spans="1:68" s="7" customFormat="1">
      <c r="A2855"/>
      <c r="B2855"/>
      <c r="C2855"/>
      <c r="D2855"/>
      <c r="E2855"/>
      <c r="F2855"/>
      <c r="G2855"/>
      <c r="H2855"/>
      <c r="I2855"/>
      <c r="J2855"/>
      <c r="K2855"/>
      <c r="L2855"/>
      <c r="M2855"/>
      <c r="N2855"/>
      <c r="O2855"/>
      <c r="P2855"/>
      <c r="Q2855"/>
      <c r="R2855"/>
      <c r="S2855"/>
      <c r="T2855"/>
      <c r="U2855"/>
      <c r="V2855"/>
      <c r="W2855"/>
      <c r="X2855"/>
      <c r="Y2855"/>
      <c r="Z2855"/>
      <c r="AA2855"/>
      <c r="AB2855"/>
      <c r="AC2855"/>
      <c r="AD2855"/>
      <c r="AE2855"/>
      <c r="AF2855"/>
      <c r="AG2855"/>
      <c r="AS2855"/>
      <c r="AT2855"/>
      <c r="BP2855"/>
    </row>
    <row r="2856" spans="1:68" s="7" customFormat="1">
      <c r="A2856"/>
      <c r="B2856"/>
      <c r="C2856"/>
      <c r="D2856"/>
      <c r="E2856"/>
      <c r="F2856"/>
      <c r="G2856"/>
      <c r="H2856"/>
      <c r="I2856"/>
      <c r="J2856"/>
      <c r="K2856"/>
      <c r="L2856"/>
      <c r="M2856"/>
      <c r="N2856"/>
      <c r="O2856"/>
      <c r="P2856"/>
      <c r="Q2856"/>
      <c r="R2856"/>
      <c r="S2856"/>
      <c r="T2856"/>
      <c r="U2856"/>
      <c r="V2856"/>
      <c r="W2856"/>
      <c r="X2856"/>
      <c r="Y2856"/>
      <c r="Z2856"/>
      <c r="AA2856"/>
      <c r="AB2856"/>
      <c r="AC2856"/>
      <c r="AD2856"/>
      <c r="AE2856"/>
      <c r="AF2856"/>
      <c r="AG2856"/>
      <c r="AS2856"/>
      <c r="AT2856"/>
      <c r="BP2856"/>
    </row>
    <row r="2857" spans="1:68" s="7" customFormat="1">
      <c r="A2857"/>
      <c r="B2857"/>
      <c r="C2857"/>
      <c r="D2857"/>
      <c r="E2857"/>
      <c r="F2857"/>
      <c r="G2857"/>
      <c r="H2857"/>
      <c r="I2857"/>
      <c r="J2857"/>
      <c r="K2857"/>
      <c r="L2857"/>
      <c r="M2857"/>
      <c r="N2857"/>
      <c r="O2857"/>
      <c r="P2857"/>
      <c r="Q2857"/>
      <c r="R2857"/>
      <c r="S2857"/>
      <c r="T2857"/>
      <c r="U2857"/>
      <c r="V2857"/>
      <c r="W2857"/>
      <c r="X2857"/>
      <c r="Y2857"/>
      <c r="Z2857"/>
      <c r="AA2857"/>
      <c r="AB2857"/>
      <c r="AC2857"/>
      <c r="AD2857"/>
      <c r="AE2857"/>
      <c r="AF2857"/>
      <c r="AG2857"/>
      <c r="AS2857"/>
      <c r="AT2857"/>
      <c r="BP2857"/>
    </row>
    <row r="2858" spans="1:68" s="7" customFormat="1">
      <c r="A2858"/>
      <c r="B2858"/>
      <c r="C2858"/>
      <c r="D2858"/>
      <c r="E2858"/>
      <c r="F2858"/>
      <c r="G2858"/>
      <c r="H2858"/>
      <c r="I2858"/>
      <c r="J2858"/>
      <c r="K2858"/>
      <c r="L2858"/>
      <c r="M2858"/>
      <c r="N2858"/>
      <c r="O2858"/>
      <c r="P2858"/>
      <c r="Q2858"/>
      <c r="R2858"/>
      <c r="S2858"/>
      <c r="T2858"/>
      <c r="U2858"/>
      <c r="V2858"/>
      <c r="W2858"/>
      <c r="X2858"/>
      <c r="Y2858"/>
      <c r="Z2858"/>
      <c r="AA2858"/>
      <c r="AB2858"/>
      <c r="AC2858"/>
      <c r="AD2858"/>
      <c r="AE2858"/>
      <c r="AF2858"/>
      <c r="AG2858"/>
      <c r="AS2858"/>
      <c r="AT2858"/>
      <c r="BP2858"/>
    </row>
    <row r="2859" spans="1:68" s="7" customFormat="1">
      <c r="A2859"/>
      <c r="B2859"/>
      <c r="C2859"/>
      <c r="D2859"/>
      <c r="E2859"/>
      <c r="F2859"/>
      <c r="G2859"/>
      <c r="H2859"/>
      <c r="I2859"/>
      <c r="J2859"/>
      <c r="K2859"/>
      <c r="L2859"/>
      <c r="M2859"/>
      <c r="N2859"/>
      <c r="O2859"/>
      <c r="P2859"/>
      <c r="Q2859"/>
      <c r="R2859"/>
      <c r="S2859"/>
      <c r="T2859"/>
      <c r="U2859"/>
      <c r="V2859"/>
      <c r="W2859"/>
      <c r="X2859"/>
      <c r="Y2859"/>
      <c r="Z2859"/>
      <c r="AA2859"/>
      <c r="AB2859"/>
      <c r="AC2859"/>
      <c r="AD2859"/>
      <c r="AE2859"/>
      <c r="AF2859"/>
      <c r="AG2859"/>
      <c r="AS2859"/>
      <c r="AT2859"/>
      <c r="BP2859"/>
    </row>
    <row r="2860" spans="1:68" s="7" customFormat="1">
      <c r="A2860"/>
      <c r="B2860"/>
      <c r="C2860"/>
      <c r="D2860"/>
      <c r="E2860"/>
      <c r="F2860"/>
      <c r="G2860"/>
      <c r="H2860"/>
      <c r="I2860"/>
      <c r="J2860"/>
      <c r="K2860"/>
      <c r="L2860"/>
      <c r="M2860"/>
      <c r="N2860"/>
      <c r="O2860"/>
      <c r="P2860"/>
      <c r="Q2860"/>
      <c r="R2860"/>
      <c r="S2860"/>
      <c r="T2860"/>
      <c r="U2860"/>
      <c r="V2860"/>
      <c r="W2860"/>
      <c r="X2860"/>
      <c r="Y2860"/>
      <c r="Z2860"/>
      <c r="AA2860"/>
      <c r="AB2860"/>
      <c r="AC2860"/>
      <c r="AD2860"/>
      <c r="AE2860"/>
      <c r="AF2860"/>
      <c r="AG2860"/>
      <c r="AS2860"/>
      <c r="AT2860"/>
      <c r="BP2860"/>
    </row>
    <row r="2861" spans="1:68" s="7" customFormat="1">
      <c r="A2861"/>
      <c r="B2861"/>
      <c r="C2861"/>
      <c r="D2861"/>
      <c r="E2861"/>
      <c r="F2861"/>
      <c r="G2861"/>
      <c r="H2861"/>
      <c r="I2861"/>
      <c r="J2861"/>
      <c r="K2861"/>
      <c r="L2861"/>
      <c r="M2861"/>
      <c r="N2861"/>
      <c r="O2861"/>
      <c r="P2861"/>
      <c r="Q2861"/>
      <c r="R2861"/>
      <c r="S2861"/>
      <c r="T2861"/>
      <c r="U2861"/>
      <c r="V2861"/>
      <c r="W2861"/>
      <c r="X2861"/>
      <c r="Y2861"/>
      <c r="Z2861"/>
      <c r="AA2861"/>
      <c r="AB2861"/>
      <c r="AC2861"/>
      <c r="AD2861"/>
      <c r="AE2861"/>
      <c r="AF2861"/>
      <c r="AG2861"/>
      <c r="AS2861"/>
      <c r="AT2861"/>
      <c r="BP2861"/>
    </row>
    <row r="2862" spans="1:68" s="7" customFormat="1">
      <c r="A2862"/>
      <c r="B2862"/>
      <c r="C2862"/>
      <c r="D2862"/>
      <c r="E2862"/>
      <c r="F2862"/>
      <c r="G2862"/>
      <c r="H2862"/>
      <c r="I2862"/>
      <c r="J2862"/>
      <c r="K2862"/>
      <c r="L2862"/>
      <c r="M2862"/>
      <c r="N2862"/>
      <c r="O2862"/>
      <c r="P2862"/>
      <c r="Q2862"/>
      <c r="R2862"/>
      <c r="S2862"/>
      <c r="T2862"/>
      <c r="U2862"/>
      <c r="V2862"/>
      <c r="W2862"/>
      <c r="X2862"/>
      <c r="Y2862"/>
      <c r="Z2862"/>
      <c r="AA2862"/>
      <c r="AB2862"/>
      <c r="AC2862"/>
      <c r="AD2862"/>
      <c r="AE2862"/>
      <c r="AF2862"/>
      <c r="AG2862"/>
      <c r="AS2862"/>
      <c r="AT2862"/>
      <c r="BP2862"/>
    </row>
    <row r="2863" spans="1:68" s="7" customFormat="1">
      <c r="A2863"/>
      <c r="B2863"/>
      <c r="C2863"/>
      <c r="D2863"/>
      <c r="E2863"/>
      <c r="F2863"/>
      <c r="G2863"/>
      <c r="H2863"/>
      <c r="I2863"/>
      <c r="J2863"/>
      <c r="K2863"/>
      <c r="L2863"/>
      <c r="M2863"/>
      <c r="N2863"/>
      <c r="O2863"/>
      <c r="P2863"/>
      <c r="Q2863"/>
      <c r="R2863"/>
      <c r="S2863"/>
      <c r="T2863"/>
      <c r="U2863"/>
      <c r="V2863"/>
      <c r="W2863"/>
      <c r="X2863"/>
      <c r="Y2863"/>
      <c r="Z2863"/>
      <c r="AA2863"/>
      <c r="AB2863"/>
      <c r="AC2863"/>
      <c r="AD2863"/>
      <c r="AE2863"/>
      <c r="AF2863"/>
      <c r="AG2863"/>
      <c r="AS2863"/>
      <c r="AT2863"/>
      <c r="BP2863"/>
    </row>
    <row r="2864" spans="1:68" s="7" customFormat="1">
      <c r="A2864"/>
      <c r="B2864"/>
      <c r="C2864"/>
      <c r="D2864"/>
      <c r="E2864"/>
      <c r="F2864"/>
      <c r="G2864"/>
      <c r="H2864"/>
      <c r="I2864"/>
      <c r="J2864"/>
      <c r="K2864"/>
      <c r="L2864"/>
      <c r="M2864"/>
      <c r="N2864"/>
      <c r="O2864"/>
      <c r="P2864"/>
      <c r="Q2864"/>
      <c r="R2864"/>
      <c r="S2864"/>
      <c r="T2864"/>
      <c r="U2864"/>
      <c r="V2864"/>
      <c r="W2864"/>
      <c r="X2864"/>
      <c r="Y2864"/>
      <c r="Z2864"/>
      <c r="AA2864"/>
      <c r="AB2864"/>
      <c r="AC2864"/>
      <c r="AD2864"/>
      <c r="AE2864"/>
      <c r="AF2864"/>
      <c r="AG2864"/>
      <c r="AS2864"/>
      <c r="AT2864"/>
      <c r="BP2864"/>
    </row>
    <row r="2865" spans="1:68" s="7" customFormat="1">
      <c r="A2865"/>
      <c r="B2865"/>
      <c r="C2865"/>
      <c r="D2865"/>
      <c r="E2865"/>
      <c r="F2865"/>
      <c r="G2865"/>
      <c r="H2865"/>
      <c r="I2865"/>
      <c r="J2865"/>
      <c r="K2865"/>
      <c r="L2865"/>
      <c r="M2865"/>
      <c r="N2865"/>
      <c r="O2865"/>
      <c r="P2865"/>
      <c r="Q2865"/>
      <c r="R2865"/>
      <c r="S2865"/>
      <c r="T2865"/>
      <c r="U2865"/>
      <c r="V2865"/>
      <c r="W2865"/>
      <c r="X2865"/>
      <c r="Y2865"/>
      <c r="Z2865"/>
      <c r="AA2865"/>
      <c r="AB2865"/>
      <c r="AC2865"/>
      <c r="AD2865"/>
      <c r="AE2865"/>
      <c r="AF2865"/>
      <c r="AG2865"/>
      <c r="AS2865"/>
      <c r="AT2865"/>
      <c r="BP2865"/>
    </row>
    <row r="2866" spans="1:68" s="7" customFormat="1">
      <c r="A2866"/>
      <c r="B2866"/>
      <c r="C2866"/>
      <c r="D2866"/>
      <c r="E2866"/>
      <c r="F2866"/>
      <c r="G2866"/>
      <c r="H2866"/>
      <c r="I2866"/>
      <c r="J2866"/>
      <c r="K2866"/>
      <c r="L2866"/>
      <c r="M2866"/>
      <c r="N2866"/>
      <c r="O2866"/>
      <c r="P2866"/>
      <c r="Q2866"/>
      <c r="R2866"/>
      <c r="S2866"/>
      <c r="T2866"/>
      <c r="U2866"/>
      <c r="V2866"/>
      <c r="W2866"/>
      <c r="X2866"/>
      <c r="Y2866"/>
      <c r="Z2866"/>
      <c r="AA2866"/>
      <c r="AB2866"/>
      <c r="AC2866"/>
      <c r="AD2866"/>
      <c r="AE2866"/>
      <c r="AF2866"/>
      <c r="AG2866"/>
      <c r="AS2866"/>
      <c r="AT2866"/>
      <c r="BP2866"/>
    </row>
    <row r="2867" spans="1:68" s="7" customFormat="1">
      <c r="A2867"/>
      <c r="B2867"/>
      <c r="C2867"/>
      <c r="D2867"/>
      <c r="E2867"/>
      <c r="F2867"/>
      <c r="G2867"/>
      <c r="H2867"/>
      <c r="I2867"/>
      <c r="J2867"/>
      <c r="K2867"/>
      <c r="L2867"/>
      <c r="M2867"/>
      <c r="N2867"/>
      <c r="O2867"/>
      <c r="P2867"/>
      <c r="Q2867"/>
      <c r="R2867"/>
      <c r="S2867"/>
      <c r="T2867"/>
      <c r="U2867"/>
      <c r="V2867"/>
      <c r="W2867"/>
      <c r="X2867"/>
      <c r="Y2867"/>
      <c r="Z2867"/>
      <c r="AA2867"/>
      <c r="AB2867"/>
      <c r="AC2867"/>
      <c r="AD2867"/>
      <c r="AE2867"/>
      <c r="AF2867"/>
      <c r="AG2867"/>
      <c r="AS2867"/>
      <c r="AT2867"/>
      <c r="BP2867"/>
    </row>
    <row r="2868" spans="1:68" s="7" customFormat="1">
      <c r="A2868"/>
      <c r="B2868"/>
      <c r="C2868"/>
      <c r="D2868"/>
      <c r="E2868"/>
      <c r="F2868"/>
      <c r="G2868"/>
      <c r="H2868"/>
      <c r="I2868"/>
      <c r="J2868"/>
      <c r="K2868"/>
      <c r="L2868"/>
      <c r="M2868"/>
      <c r="N2868"/>
      <c r="O2868"/>
      <c r="P2868"/>
      <c r="Q2868"/>
      <c r="R2868"/>
      <c r="S2868"/>
      <c r="T2868"/>
      <c r="U2868"/>
      <c r="V2868"/>
      <c r="W2868"/>
      <c r="X2868"/>
      <c r="Y2868"/>
      <c r="Z2868"/>
      <c r="AA2868"/>
      <c r="AB2868"/>
      <c r="AC2868"/>
      <c r="AD2868"/>
      <c r="AE2868"/>
      <c r="AF2868"/>
      <c r="AG2868"/>
      <c r="AS2868"/>
      <c r="AT2868"/>
      <c r="BP2868"/>
    </row>
    <row r="2869" spans="1:68" s="7" customFormat="1">
      <c r="A2869"/>
      <c r="B2869"/>
      <c r="C2869"/>
      <c r="D2869"/>
      <c r="E2869"/>
      <c r="F2869"/>
      <c r="G2869"/>
      <c r="H2869"/>
      <c r="I2869"/>
      <c r="J2869"/>
      <c r="K2869"/>
      <c r="L2869"/>
      <c r="M2869"/>
      <c r="N2869"/>
      <c r="O2869"/>
      <c r="P2869"/>
      <c r="Q2869"/>
      <c r="R2869"/>
      <c r="S2869"/>
      <c r="T2869"/>
      <c r="U2869"/>
      <c r="V2869"/>
      <c r="W2869"/>
      <c r="X2869"/>
      <c r="Y2869"/>
      <c r="Z2869"/>
      <c r="AA2869"/>
      <c r="AB2869"/>
      <c r="AC2869"/>
      <c r="AD2869"/>
      <c r="AE2869"/>
      <c r="AF2869"/>
      <c r="AG2869"/>
      <c r="AS2869"/>
      <c r="AT2869"/>
      <c r="BP2869"/>
    </row>
    <row r="2870" spans="1:68" s="7" customFormat="1">
      <c r="A2870"/>
      <c r="B2870"/>
      <c r="C2870"/>
      <c r="D2870"/>
      <c r="E2870"/>
      <c r="F2870"/>
      <c r="G2870"/>
      <c r="H2870"/>
      <c r="I2870"/>
      <c r="J2870"/>
      <c r="K2870"/>
      <c r="L2870"/>
      <c r="M2870"/>
      <c r="N2870"/>
      <c r="O2870"/>
      <c r="P2870"/>
      <c r="Q2870"/>
      <c r="R2870"/>
      <c r="S2870"/>
      <c r="T2870"/>
      <c r="U2870"/>
      <c r="V2870"/>
      <c r="W2870"/>
      <c r="X2870"/>
      <c r="Y2870"/>
      <c r="Z2870"/>
      <c r="AA2870"/>
      <c r="AB2870"/>
      <c r="AC2870"/>
      <c r="AD2870"/>
      <c r="AE2870"/>
      <c r="AF2870"/>
      <c r="AG2870"/>
      <c r="AS2870"/>
      <c r="AT2870"/>
      <c r="BP2870"/>
    </row>
    <row r="2871" spans="1:68" s="7" customFormat="1">
      <c r="A2871"/>
      <c r="B2871"/>
      <c r="C2871"/>
      <c r="D2871"/>
      <c r="E2871"/>
      <c r="F2871"/>
      <c r="G2871"/>
      <c r="H2871"/>
      <c r="I2871"/>
      <c r="J2871"/>
      <c r="K2871"/>
      <c r="L2871"/>
      <c r="M2871"/>
      <c r="N2871"/>
      <c r="O2871"/>
      <c r="P2871"/>
      <c r="Q2871"/>
      <c r="R2871"/>
      <c r="S2871"/>
      <c r="T2871"/>
      <c r="U2871"/>
      <c r="V2871"/>
      <c r="W2871"/>
      <c r="X2871"/>
      <c r="Y2871"/>
      <c r="Z2871"/>
      <c r="AA2871"/>
      <c r="AB2871"/>
      <c r="AC2871"/>
      <c r="AD2871"/>
      <c r="AE2871"/>
      <c r="AF2871"/>
      <c r="AG2871"/>
      <c r="AS2871"/>
      <c r="AT2871"/>
      <c r="BP2871"/>
    </row>
    <row r="2872" spans="1:68" s="7" customFormat="1">
      <c r="A2872"/>
      <c r="B2872"/>
      <c r="C2872"/>
      <c r="D2872"/>
      <c r="E2872"/>
      <c r="F2872"/>
      <c r="G2872"/>
      <c r="H2872"/>
      <c r="I2872"/>
      <c r="J2872"/>
      <c r="K2872"/>
      <c r="L2872"/>
      <c r="M2872"/>
      <c r="N2872"/>
      <c r="O2872"/>
      <c r="P2872"/>
      <c r="Q2872"/>
      <c r="R2872"/>
      <c r="S2872"/>
      <c r="T2872"/>
      <c r="U2872"/>
      <c r="V2872"/>
      <c r="W2872"/>
      <c r="X2872"/>
      <c r="Y2872"/>
      <c r="Z2872"/>
      <c r="AA2872"/>
      <c r="AB2872"/>
      <c r="AC2872"/>
      <c r="AD2872"/>
      <c r="AE2872"/>
      <c r="AF2872"/>
      <c r="AG2872"/>
      <c r="AS2872"/>
      <c r="AT2872"/>
      <c r="BP2872"/>
    </row>
    <row r="2873" spans="1:68" s="7" customFormat="1">
      <c r="A2873"/>
      <c r="B2873"/>
      <c r="C2873"/>
      <c r="D2873"/>
      <c r="E2873"/>
      <c r="F2873"/>
      <c r="G2873"/>
      <c r="H2873"/>
      <c r="I2873"/>
      <c r="J2873"/>
      <c r="K2873"/>
      <c r="L2873"/>
      <c r="M2873"/>
      <c r="N2873"/>
      <c r="O2873"/>
      <c r="P2873"/>
      <c r="Q2873"/>
      <c r="R2873"/>
      <c r="S2873"/>
      <c r="T2873"/>
      <c r="U2873"/>
      <c r="V2873"/>
      <c r="W2873"/>
      <c r="X2873"/>
      <c r="Y2873"/>
      <c r="Z2873"/>
      <c r="AA2873"/>
      <c r="AB2873"/>
      <c r="AC2873"/>
      <c r="AD2873"/>
      <c r="AE2873"/>
      <c r="AF2873"/>
      <c r="AG2873"/>
      <c r="AS2873"/>
      <c r="AT2873"/>
      <c r="BP2873"/>
    </row>
    <row r="2874" spans="1:68" s="7" customFormat="1">
      <c r="A2874"/>
      <c r="B2874"/>
      <c r="C2874"/>
      <c r="D2874"/>
      <c r="E2874"/>
      <c r="F2874"/>
      <c r="G2874"/>
      <c r="H2874"/>
      <c r="I2874"/>
      <c r="J2874"/>
      <c r="K2874"/>
      <c r="L2874"/>
      <c r="M2874"/>
      <c r="N2874"/>
      <c r="O2874"/>
      <c r="P2874"/>
      <c r="Q2874"/>
      <c r="R2874"/>
      <c r="S2874"/>
      <c r="T2874"/>
      <c r="U2874"/>
      <c r="V2874"/>
      <c r="W2874"/>
      <c r="X2874"/>
      <c r="Y2874"/>
      <c r="Z2874"/>
      <c r="AA2874"/>
      <c r="AB2874"/>
      <c r="AC2874"/>
      <c r="AD2874"/>
      <c r="AE2874"/>
      <c r="AF2874"/>
      <c r="AG2874"/>
      <c r="AS2874"/>
      <c r="AT2874"/>
      <c r="BP2874"/>
    </row>
    <row r="2875" spans="1:68" s="7" customFormat="1">
      <c r="A2875"/>
      <c r="B2875"/>
      <c r="C2875"/>
      <c r="D2875"/>
      <c r="E2875"/>
      <c r="F2875"/>
      <c r="G2875"/>
      <c r="H2875"/>
      <c r="I2875"/>
      <c r="J2875"/>
      <c r="K2875"/>
      <c r="L2875"/>
      <c r="M2875"/>
      <c r="N2875"/>
      <c r="O2875"/>
      <c r="P2875"/>
      <c r="Q2875"/>
      <c r="R2875"/>
      <c r="S2875"/>
      <c r="T2875"/>
      <c r="U2875"/>
      <c r="V2875"/>
      <c r="W2875"/>
      <c r="X2875"/>
      <c r="Y2875"/>
      <c r="Z2875"/>
      <c r="AA2875"/>
      <c r="AB2875"/>
      <c r="AC2875"/>
      <c r="AD2875"/>
      <c r="AE2875"/>
      <c r="AF2875"/>
      <c r="AG2875"/>
      <c r="AS2875"/>
      <c r="AT2875"/>
      <c r="BP2875"/>
    </row>
    <row r="2876" spans="1:68" s="7" customFormat="1">
      <c r="A2876"/>
      <c r="B2876"/>
      <c r="C2876"/>
      <c r="D2876"/>
      <c r="E2876"/>
      <c r="F2876"/>
      <c r="G2876"/>
      <c r="H2876"/>
      <c r="I2876"/>
      <c r="J2876"/>
      <c r="K2876"/>
      <c r="L2876"/>
      <c r="M2876"/>
      <c r="N2876"/>
      <c r="O2876"/>
      <c r="P2876"/>
      <c r="Q2876"/>
      <c r="R2876"/>
      <c r="S2876"/>
      <c r="T2876"/>
      <c r="U2876"/>
      <c r="V2876"/>
      <c r="W2876"/>
      <c r="X2876"/>
      <c r="Y2876"/>
      <c r="Z2876"/>
      <c r="AA2876"/>
      <c r="AB2876"/>
      <c r="AC2876"/>
      <c r="AD2876"/>
      <c r="AE2876"/>
      <c r="AF2876"/>
      <c r="AG2876"/>
      <c r="AS2876"/>
      <c r="AT2876"/>
      <c r="BP2876"/>
    </row>
    <row r="2877" spans="1:68" s="7" customFormat="1">
      <c r="A2877"/>
      <c r="B2877"/>
      <c r="C2877"/>
      <c r="D2877"/>
      <c r="E2877"/>
      <c r="F2877"/>
      <c r="G2877"/>
      <c r="H2877"/>
      <c r="I2877"/>
      <c r="J2877"/>
      <c r="K2877"/>
      <c r="L2877"/>
      <c r="M2877"/>
      <c r="N2877"/>
      <c r="O2877"/>
      <c r="P2877"/>
      <c r="Q2877"/>
      <c r="R2877"/>
      <c r="S2877"/>
      <c r="T2877"/>
      <c r="U2877"/>
      <c r="V2877"/>
      <c r="W2877"/>
      <c r="X2877"/>
      <c r="Y2877"/>
      <c r="Z2877"/>
      <c r="AA2877"/>
      <c r="AB2877"/>
      <c r="AC2877"/>
      <c r="AD2877"/>
      <c r="AE2877"/>
      <c r="AF2877"/>
      <c r="AG2877"/>
      <c r="AS2877"/>
      <c r="AT2877"/>
      <c r="BP2877"/>
    </row>
    <row r="2878" spans="1:68" s="7" customFormat="1">
      <c r="A2878"/>
      <c r="B2878"/>
      <c r="C2878"/>
      <c r="D2878"/>
      <c r="E2878"/>
      <c r="F2878"/>
      <c r="G2878"/>
      <c r="H2878"/>
      <c r="I2878"/>
      <c r="J2878"/>
      <c r="K2878"/>
      <c r="L2878"/>
      <c r="M2878"/>
      <c r="N2878"/>
      <c r="O2878"/>
      <c r="P2878"/>
      <c r="Q2878"/>
      <c r="R2878"/>
      <c r="S2878"/>
      <c r="T2878"/>
      <c r="U2878"/>
      <c r="V2878"/>
      <c r="W2878"/>
      <c r="X2878"/>
      <c r="Y2878"/>
      <c r="Z2878"/>
      <c r="AA2878"/>
      <c r="AB2878"/>
      <c r="AC2878"/>
      <c r="AD2878"/>
      <c r="AE2878"/>
      <c r="AF2878"/>
      <c r="AG2878"/>
      <c r="AS2878"/>
      <c r="AT2878"/>
      <c r="BP2878"/>
    </row>
    <row r="2879" spans="1:68" s="7" customFormat="1">
      <c r="A2879"/>
      <c r="B2879"/>
      <c r="C2879"/>
      <c r="D2879"/>
      <c r="E2879"/>
      <c r="F2879"/>
      <c r="G2879"/>
      <c r="H2879"/>
      <c r="I2879"/>
      <c r="J2879"/>
      <c r="K2879"/>
      <c r="L2879"/>
      <c r="M2879"/>
      <c r="N2879"/>
      <c r="O2879"/>
      <c r="P2879"/>
      <c r="Q2879"/>
      <c r="R2879"/>
      <c r="S2879"/>
      <c r="T2879"/>
      <c r="U2879"/>
      <c r="V2879"/>
      <c r="W2879"/>
      <c r="X2879"/>
      <c r="Y2879"/>
      <c r="Z2879"/>
      <c r="AA2879"/>
      <c r="AB2879"/>
      <c r="AC2879"/>
      <c r="AD2879"/>
      <c r="AE2879"/>
      <c r="AF2879"/>
      <c r="AG2879"/>
      <c r="AS2879"/>
      <c r="AT2879"/>
      <c r="BP2879"/>
    </row>
    <row r="2880" spans="1:68" s="7" customFormat="1">
      <c r="A2880"/>
      <c r="B2880"/>
      <c r="C2880"/>
      <c r="D2880"/>
      <c r="E2880"/>
      <c r="F2880"/>
      <c r="G2880"/>
      <c r="H2880"/>
      <c r="I2880"/>
      <c r="J2880"/>
      <c r="K2880"/>
      <c r="L2880"/>
      <c r="M2880"/>
      <c r="N2880"/>
      <c r="O2880"/>
      <c r="P2880"/>
      <c r="Q2880"/>
      <c r="R2880"/>
      <c r="S2880"/>
      <c r="T2880"/>
      <c r="U2880"/>
      <c r="V2880"/>
      <c r="W2880"/>
      <c r="X2880"/>
      <c r="Y2880"/>
      <c r="Z2880"/>
      <c r="AA2880"/>
      <c r="AB2880"/>
      <c r="AC2880"/>
      <c r="AD2880"/>
      <c r="AE2880"/>
      <c r="AF2880"/>
      <c r="AG2880"/>
      <c r="AS2880"/>
      <c r="AT2880"/>
      <c r="BP2880"/>
    </row>
    <row r="2881" spans="1:68" s="7" customFormat="1">
      <c r="A2881"/>
      <c r="B2881"/>
      <c r="C2881"/>
      <c r="D2881"/>
      <c r="E2881"/>
      <c r="F2881"/>
      <c r="G2881"/>
      <c r="H2881"/>
      <c r="I2881"/>
      <c r="J2881"/>
      <c r="K2881"/>
      <c r="L2881"/>
      <c r="M2881"/>
      <c r="N2881"/>
      <c r="O2881"/>
      <c r="P2881"/>
      <c r="Q2881"/>
      <c r="R2881"/>
      <c r="S2881"/>
      <c r="T2881"/>
      <c r="U2881"/>
      <c r="V2881"/>
      <c r="W2881"/>
      <c r="X2881"/>
      <c r="Y2881"/>
      <c r="Z2881"/>
      <c r="AA2881"/>
      <c r="AB2881"/>
      <c r="AC2881"/>
      <c r="AD2881"/>
      <c r="AE2881"/>
      <c r="AF2881"/>
      <c r="AG2881"/>
      <c r="AS2881"/>
      <c r="AT2881"/>
      <c r="BP2881"/>
    </row>
    <row r="2882" spans="1:68" s="7" customFormat="1">
      <c r="A2882"/>
      <c r="B2882"/>
      <c r="C2882"/>
      <c r="D2882"/>
      <c r="E2882"/>
      <c r="F2882"/>
      <c r="G2882"/>
      <c r="H2882"/>
      <c r="I2882"/>
      <c r="J2882"/>
      <c r="K2882"/>
      <c r="L2882"/>
      <c r="M2882"/>
      <c r="N2882"/>
      <c r="O2882"/>
      <c r="P2882"/>
      <c r="Q2882"/>
      <c r="R2882"/>
      <c r="S2882"/>
      <c r="T2882"/>
      <c r="U2882"/>
      <c r="V2882"/>
      <c r="W2882"/>
      <c r="X2882"/>
      <c r="Y2882"/>
      <c r="Z2882"/>
      <c r="AA2882"/>
      <c r="AB2882"/>
      <c r="AC2882"/>
      <c r="AD2882"/>
      <c r="AE2882"/>
      <c r="AF2882"/>
      <c r="AG2882"/>
      <c r="AS2882"/>
      <c r="AT2882"/>
      <c r="BP2882"/>
    </row>
    <row r="2883" spans="1:68" s="7" customFormat="1">
      <c r="A2883"/>
      <c r="B2883"/>
      <c r="C2883"/>
      <c r="D2883"/>
      <c r="E2883"/>
      <c r="F2883"/>
      <c r="G2883"/>
      <c r="H2883"/>
      <c r="I2883"/>
      <c r="J2883"/>
      <c r="K2883"/>
      <c r="L2883"/>
      <c r="M2883"/>
      <c r="N2883"/>
      <c r="O2883"/>
      <c r="P2883"/>
      <c r="Q2883"/>
      <c r="R2883"/>
      <c r="S2883"/>
      <c r="T2883"/>
      <c r="U2883"/>
      <c r="V2883"/>
      <c r="W2883"/>
      <c r="X2883"/>
      <c r="Y2883"/>
      <c r="Z2883"/>
      <c r="AA2883"/>
      <c r="AB2883"/>
      <c r="AC2883"/>
      <c r="AD2883"/>
      <c r="AE2883"/>
      <c r="AF2883"/>
      <c r="AG2883"/>
      <c r="AS2883"/>
      <c r="AT2883"/>
      <c r="BP2883"/>
    </row>
    <row r="2884" spans="1:68" s="7" customFormat="1">
      <c r="A2884"/>
      <c r="B2884"/>
      <c r="C2884"/>
      <c r="D2884"/>
      <c r="E2884"/>
      <c r="F2884"/>
      <c r="G2884"/>
      <c r="H2884"/>
      <c r="I2884"/>
      <c r="J2884"/>
      <c r="K2884"/>
      <c r="L2884"/>
      <c r="M2884"/>
      <c r="N2884"/>
      <c r="O2884"/>
      <c r="P2884"/>
      <c r="Q2884"/>
      <c r="R2884"/>
      <c r="S2884"/>
      <c r="T2884"/>
      <c r="U2884"/>
      <c r="V2884"/>
      <c r="W2884"/>
      <c r="X2884"/>
      <c r="Y2884"/>
      <c r="Z2884"/>
      <c r="AA2884"/>
      <c r="AB2884"/>
      <c r="AC2884"/>
      <c r="AD2884"/>
      <c r="AE2884"/>
      <c r="AF2884"/>
      <c r="AG2884"/>
      <c r="AS2884"/>
      <c r="AT2884"/>
      <c r="BP2884"/>
    </row>
    <row r="2885" spans="1:68" s="7" customFormat="1">
      <c r="A2885"/>
      <c r="B2885"/>
      <c r="C2885"/>
      <c r="D2885"/>
      <c r="E2885"/>
      <c r="F2885"/>
      <c r="G2885"/>
      <c r="H2885"/>
      <c r="I2885"/>
      <c r="J2885"/>
      <c r="K2885"/>
      <c r="L2885"/>
      <c r="M2885"/>
      <c r="N2885"/>
      <c r="O2885"/>
      <c r="P2885"/>
      <c r="Q2885"/>
      <c r="R2885"/>
      <c r="S2885"/>
      <c r="T2885"/>
      <c r="U2885"/>
      <c r="V2885"/>
      <c r="W2885"/>
      <c r="X2885"/>
      <c r="Y2885"/>
      <c r="Z2885"/>
      <c r="AA2885"/>
      <c r="AB2885"/>
      <c r="AC2885"/>
      <c r="AD2885"/>
      <c r="AE2885"/>
      <c r="AF2885"/>
      <c r="AG2885"/>
      <c r="AS2885"/>
      <c r="AT2885"/>
      <c r="BP2885"/>
    </row>
    <row r="2886" spans="1:68" s="7" customFormat="1">
      <c r="A2886"/>
      <c r="B2886"/>
      <c r="C2886"/>
      <c r="D2886"/>
      <c r="E2886"/>
      <c r="F2886"/>
      <c r="G2886"/>
      <c r="H2886"/>
      <c r="I2886"/>
      <c r="J2886"/>
      <c r="K2886"/>
      <c r="L2886"/>
      <c r="M2886"/>
      <c r="N2886"/>
      <c r="O2886"/>
      <c r="P2886"/>
      <c r="Q2886"/>
      <c r="R2886"/>
      <c r="S2886"/>
      <c r="T2886"/>
      <c r="U2886"/>
      <c r="V2886"/>
      <c r="W2886"/>
      <c r="X2886"/>
      <c r="Y2886"/>
      <c r="Z2886"/>
      <c r="AA2886"/>
      <c r="AB2886"/>
      <c r="AC2886"/>
      <c r="AD2886"/>
      <c r="AE2886"/>
      <c r="AF2886"/>
      <c r="AG2886"/>
      <c r="AS2886"/>
      <c r="AT2886"/>
      <c r="BP2886"/>
    </row>
    <row r="2887" spans="1:68" s="7" customFormat="1">
      <c r="A2887"/>
      <c r="B2887"/>
      <c r="C2887"/>
      <c r="D2887"/>
      <c r="E2887"/>
      <c r="F2887"/>
      <c r="G2887"/>
      <c r="H2887"/>
      <c r="I2887"/>
      <c r="J2887"/>
      <c r="K2887"/>
      <c r="L2887"/>
      <c r="M2887"/>
      <c r="N2887"/>
      <c r="O2887"/>
      <c r="P2887"/>
      <c r="Q2887"/>
      <c r="R2887"/>
      <c r="S2887"/>
      <c r="T2887"/>
      <c r="U2887"/>
      <c r="V2887"/>
      <c r="W2887"/>
      <c r="X2887"/>
      <c r="Y2887"/>
      <c r="Z2887"/>
      <c r="AA2887"/>
      <c r="AB2887"/>
      <c r="AC2887"/>
      <c r="AD2887"/>
      <c r="AE2887"/>
      <c r="AF2887"/>
      <c r="AG2887"/>
      <c r="AS2887"/>
      <c r="AT2887"/>
      <c r="BP2887"/>
    </row>
    <row r="2888" spans="1:68" s="7" customFormat="1">
      <c r="A2888"/>
      <c r="B2888"/>
      <c r="C2888"/>
      <c r="D2888"/>
      <c r="E2888"/>
      <c r="F2888"/>
      <c r="G2888"/>
      <c r="H2888"/>
      <c r="I2888"/>
      <c r="J2888"/>
      <c r="K2888"/>
      <c r="L2888"/>
      <c r="M2888"/>
      <c r="N2888"/>
      <c r="O2888"/>
      <c r="P2888"/>
      <c r="Q2888"/>
      <c r="R2888"/>
      <c r="S2888"/>
      <c r="T2888"/>
      <c r="U2888"/>
      <c r="V2888"/>
      <c r="W2888"/>
      <c r="X2888"/>
      <c r="Y2888"/>
      <c r="Z2888"/>
      <c r="AA2888"/>
      <c r="AB2888"/>
      <c r="AC2888"/>
      <c r="AD2888"/>
      <c r="AE2888"/>
      <c r="AF2888"/>
      <c r="AG2888"/>
      <c r="AS2888"/>
      <c r="AT2888"/>
      <c r="BP2888"/>
    </row>
    <row r="2889" spans="1:68" s="7" customFormat="1">
      <c r="A2889"/>
      <c r="B2889"/>
      <c r="C2889"/>
      <c r="D2889"/>
      <c r="E2889"/>
      <c r="F2889"/>
      <c r="G2889"/>
      <c r="H2889"/>
      <c r="I2889"/>
      <c r="J2889"/>
      <c r="K2889"/>
      <c r="L2889"/>
      <c r="M2889"/>
      <c r="N2889"/>
      <c r="O2889"/>
      <c r="P2889"/>
      <c r="Q2889"/>
      <c r="R2889"/>
      <c r="S2889"/>
      <c r="T2889"/>
      <c r="U2889"/>
      <c r="V2889"/>
      <c r="W2889"/>
      <c r="X2889"/>
      <c r="Y2889"/>
      <c r="Z2889"/>
      <c r="AA2889"/>
      <c r="AB2889"/>
      <c r="AC2889"/>
      <c r="AD2889"/>
      <c r="AE2889"/>
      <c r="AF2889"/>
      <c r="AG2889"/>
      <c r="AS2889"/>
      <c r="AT2889"/>
      <c r="BP2889"/>
    </row>
    <row r="2890" spans="1:68" s="7" customFormat="1">
      <c r="A2890"/>
      <c r="B2890"/>
      <c r="C2890"/>
      <c r="D2890"/>
      <c r="E2890"/>
      <c r="F2890"/>
      <c r="G2890"/>
      <c r="H2890"/>
      <c r="I2890"/>
      <c r="J2890"/>
      <c r="K2890"/>
      <c r="L2890"/>
      <c r="M2890"/>
      <c r="N2890"/>
      <c r="O2890"/>
      <c r="P2890"/>
      <c r="Q2890"/>
      <c r="R2890"/>
      <c r="S2890"/>
      <c r="T2890"/>
      <c r="U2890"/>
      <c r="V2890"/>
      <c r="W2890"/>
      <c r="X2890"/>
      <c r="Y2890"/>
      <c r="Z2890"/>
      <c r="AA2890"/>
      <c r="AB2890"/>
      <c r="AC2890"/>
      <c r="AD2890"/>
      <c r="AE2890"/>
      <c r="AF2890"/>
      <c r="AG2890"/>
      <c r="AS2890"/>
      <c r="AT2890"/>
      <c r="BP2890"/>
    </row>
    <row r="2891" spans="1:68" s="7" customFormat="1">
      <c r="A2891"/>
      <c r="B2891"/>
      <c r="C2891"/>
      <c r="D2891"/>
      <c r="E2891"/>
      <c r="F2891"/>
      <c r="G2891"/>
      <c r="H2891"/>
      <c r="I2891"/>
      <c r="J2891"/>
      <c r="K2891"/>
      <c r="L2891"/>
      <c r="M2891"/>
      <c r="N2891"/>
      <c r="O2891"/>
      <c r="P2891"/>
      <c r="Q2891"/>
      <c r="R2891"/>
      <c r="S2891"/>
      <c r="T2891"/>
      <c r="U2891"/>
      <c r="V2891"/>
      <c r="W2891"/>
      <c r="X2891"/>
      <c r="Y2891"/>
      <c r="Z2891"/>
      <c r="AA2891"/>
      <c r="AB2891"/>
      <c r="AC2891"/>
      <c r="AD2891"/>
      <c r="AE2891"/>
      <c r="AF2891"/>
      <c r="AG2891"/>
      <c r="AS2891"/>
      <c r="AT2891"/>
      <c r="BP2891"/>
    </row>
    <row r="2892" spans="1:68" s="7" customFormat="1">
      <c r="A2892"/>
      <c r="B2892"/>
      <c r="C2892"/>
      <c r="D2892"/>
      <c r="E2892"/>
      <c r="F2892"/>
      <c r="G2892"/>
      <c r="H2892"/>
      <c r="I2892"/>
      <c r="J2892"/>
      <c r="K2892"/>
      <c r="L2892"/>
      <c r="M2892"/>
      <c r="N2892"/>
      <c r="O2892"/>
      <c r="P2892"/>
      <c r="Q2892"/>
      <c r="R2892"/>
      <c r="S2892"/>
      <c r="T2892"/>
      <c r="U2892"/>
      <c r="V2892"/>
      <c r="W2892"/>
      <c r="X2892"/>
      <c r="Y2892"/>
      <c r="Z2892"/>
      <c r="AA2892"/>
      <c r="AB2892"/>
      <c r="AC2892"/>
      <c r="AD2892"/>
      <c r="AE2892"/>
      <c r="AF2892"/>
      <c r="AG2892"/>
      <c r="AS2892"/>
      <c r="AT2892"/>
      <c r="BP2892"/>
    </row>
    <row r="2893" spans="1:68" s="7" customFormat="1">
      <c r="A2893"/>
      <c r="B2893"/>
      <c r="C2893"/>
      <c r="D2893"/>
      <c r="E2893"/>
      <c r="F2893"/>
      <c r="G2893"/>
      <c r="H2893"/>
      <c r="I2893"/>
      <c r="J2893"/>
      <c r="K2893"/>
      <c r="L2893"/>
      <c r="M2893"/>
      <c r="N2893"/>
      <c r="O2893"/>
      <c r="P2893"/>
      <c r="Q2893"/>
      <c r="R2893"/>
      <c r="S2893"/>
      <c r="T2893"/>
      <c r="U2893"/>
      <c r="V2893"/>
      <c r="W2893"/>
      <c r="X2893"/>
      <c r="Y2893"/>
      <c r="Z2893"/>
      <c r="AA2893"/>
      <c r="AB2893"/>
      <c r="AC2893"/>
      <c r="AD2893"/>
      <c r="AE2893"/>
      <c r="AF2893"/>
      <c r="AG2893"/>
      <c r="AS2893"/>
      <c r="AT2893"/>
      <c r="BP2893"/>
    </row>
    <row r="2894" spans="1:68" s="7" customFormat="1">
      <c r="A2894"/>
      <c r="B2894"/>
      <c r="C2894"/>
      <c r="D2894"/>
      <c r="E2894"/>
      <c r="F2894"/>
      <c r="G2894"/>
      <c r="H2894"/>
      <c r="I2894"/>
      <c r="J2894"/>
      <c r="K2894"/>
      <c r="L2894"/>
      <c r="M2894"/>
      <c r="N2894"/>
      <c r="O2894"/>
      <c r="P2894"/>
      <c r="Q2894"/>
      <c r="R2894"/>
      <c r="S2894"/>
      <c r="T2894"/>
      <c r="U2894"/>
      <c r="V2894"/>
      <c r="W2894"/>
      <c r="X2894"/>
      <c r="Y2894"/>
      <c r="Z2894"/>
      <c r="AA2894"/>
      <c r="AB2894"/>
      <c r="AC2894"/>
      <c r="AD2894"/>
      <c r="AE2894"/>
      <c r="AF2894"/>
      <c r="AG2894"/>
      <c r="AS2894"/>
      <c r="AT2894"/>
      <c r="BP2894"/>
    </row>
    <row r="2895" spans="1:68" s="7" customFormat="1">
      <c r="A2895"/>
      <c r="B2895"/>
      <c r="C2895"/>
      <c r="D2895"/>
      <c r="E2895"/>
      <c r="F2895"/>
      <c r="G2895"/>
      <c r="H2895"/>
      <c r="I2895"/>
      <c r="J2895"/>
      <c r="K2895"/>
      <c r="L2895"/>
      <c r="M2895"/>
      <c r="N2895"/>
      <c r="O2895"/>
      <c r="P2895"/>
      <c r="Q2895"/>
      <c r="R2895"/>
      <c r="S2895"/>
      <c r="T2895"/>
      <c r="U2895"/>
      <c r="V2895"/>
      <c r="W2895"/>
      <c r="X2895"/>
      <c r="Y2895"/>
      <c r="Z2895"/>
      <c r="AA2895"/>
      <c r="AB2895"/>
      <c r="AC2895"/>
      <c r="AD2895"/>
      <c r="AE2895"/>
      <c r="AF2895"/>
      <c r="AG2895"/>
      <c r="AS2895"/>
      <c r="AT2895"/>
      <c r="BP2895"/>
    </row>
  </sheetData>
  <mergeCells count="1">
    <mergeCell ref="B1:D1"/>
  </mergeCells>
  <phoneticPr fontId="18"/>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79F14-F774-4F62-A6D1-99B10A9ADBC9}">
  <sheetPr codeName="Sheet4"/>
  <dimension ref="A1:AK171"/>
  <sheetViews>
    <sheetView tabSelected="1" workbookViewId="0">
      <pane ySplit="1" topLeftCell="A2" activePane="bottomLeft" state="frozen"/>
      <selection activeCell="U1" sqref="U1"/>
      <selection pane="bottomLeft" activeCell="C1" sqref="C1"/>
    </sheetView>
  </sheetViews>
  <sheetFormatPr defaultRowHeight="15.6"/>
  <cols>
    <col min="2" max="2" width="19.09765625" customWidth="1"/>
    <col min="6" max="6" width="12.69921875" bestFit="1" customWidth="1"/>
    <col min="7" max="7" width="25.59765625" bestFit="1" customWidth="1"/>
    <col min="8" max="8" width="20.8984375" bestFit="1" customWidth="1"/>
    <col min="9" max="9" width="15.19921875" bestFit="1" customWidth="1"/>
    <col min="21" max="21" width="33.796875" bestFit="1" customWidth="1"/>
    <col min="22" max="22" width="15.796875" customWidth="1"/>
    <col min="23" max="23" width="8.8984375" customWidth="1"/>
  </cols>
  <sheetData>
    <row r="1" spans="1:30">
      <c r="A1" t="s">
        <v>955</v>
      </c>
      <c r="B1" t="s">
        <v>956</v>
      </c>
      <c r="C1" t="s">
        <v>958</v>
      </c>
      <c r="D1" t="s">
        <v>961</v>
      </c>
      <c r="E1" t="s">
        <v>962</v>
      </c>
      <c r="F1" t="s">
        <v>963</v>
      </c>
      <c r="G1" t="s">
        <v>964</v>
      </c>
      <c r="H1" t="s">
        <v>966</v>
      </c>
      <c r="I1" t="s">
        <v>968</v>
      </c>
      <c r="J1" t="s">
        <v>970</v>
      </c>
      <c r="K1" t="s">
        <v>971</v>
      </c>
      <c r="L1" t="s">
        <v>973</v>
      </c>
      <c r="M1" t="s">
        <v>975</v>
      </c>
      <c r="N1" t="s">
        <v>977</v>
      </c>
      <c r="O1" t="s">
        <v>978</v>
      </c>
      <c r="P1" t="s">
        <v>979</v>
      </c>
      <c r="Q1" t="s">
        <v>980</v>
      </c>
      <c r="R1" t="s">
        <v>981</v>
      </c>
      <c r="S1" t="s">
        <v>982</v>
      </c>
      <c r="T1" t="s">
        <v>983</v>
      </c>
      <c r="U1" t="s">
        <v>984</v>
      </c>
      <c r="V1" t="s">
        <v>985</v>
      </c>
      <c r="W1" t="s">
        <v>986</v>
      </c>
      <c r="X1" t="s">
        <v>987</v>
      </c>
      <c r="Y1" t="s">
        <v>990</v>
      </c>
      <c r="Z1" t="s">
        <v>991</v>
      </c>
      <c r="AA1" t="s">
        <v>1041</v>
      </c>
      <c r="AB1" t="s">
        <v>1042</v>
      </c>
      <c r="AC1" t="s">
        <v>1043</v>
      </c>
      <c r="AD1" t="s">
        <v>1044</v>
      </c>
    </row>
    <row r="2" spans="1:30">
      <c r="A2">
        <v>1</v>
      </c>
      <c r="B2" t="s">
        <v>957</v>
      </c>
      <c r="C2">
        <v>10</v>
      </c>
      <c r="E2">
        <v>3</v>
      </c>
      <c r="F2">
        <v>100</v>
      </c>
      <c r="G2">
        <v>1</v>
      </c>
      <c r="H2">
        <v>1</v>
      </c>
      <c r="I2">
        <v>80</v>
      </c>
      <c r="J2" s="23">
        <f>'20200306 carestaff(Analysis)'!L2</f>
        <v>80</v>
      </c>
      <c r="K2">
        <v>1</v>
      </c>
      <c r="L2">
        <v>1</v>
      </c>
      <c r="N2">
        <v>2</v>
      </c>
      <c r="P2">
        <v>1</v>
      </c>
      <c r="Q2">
        <v>2</v>
      </c>
      <c r="R2">
        <v>1</v>
      </c>
      <c r="S2">
        <v>3</v>
      </c>
      <c r="U2">
        <v>2</v>
      </c>
      <c r="V2">
        <v>2</v>
      </c>
      <c r="W2">
        <v>2</v>
      </c>
      <c r="X2">
        <v>5</v>
      </c>
      <c r="Y2">
        <v>2</v>
      </c>
      <c r="Z2" t="s">
        <v>992</v>
      </c>
      <c r="AA2" s="7">
        <v>2</v>
      </c>
      <c r="AB2" s="7">
        <v>2</v>
      </c>
    </row>
    <row r="3" spans="1:30">
      <c r="A3">
        <v>2</v>
      </c>
      <c r="B3" t="s">
        <v>957</v>
      </c>
      <c r="C3">
        <v>5</v>
      </c>
      <c r="E3">
        <v>3</v>
      </c>
      <c r="F3">
        <v>28</v>
      </c>
      <c r="G3">
        <v>1</v>
      </c>
      <c r="H3">
        <v>1</v>
      </c>
      <c r="I3">
        <v>70</v>
      </c>
      <c r="J3" s="23">
        <f>'20200306 carestaff(Analysis)'!L3</f>
        <v>19.600000000000001</v>
      </c>
      <c r="K3">
        <v>1</v>
      </c>
      <c r="L3">
        <v>1</v>
      </c>
      <c r="N3">
        <v>2</v>
      </c>
      <c r="P3">
        <v>1</v>
      </c>
      <c r="Q3">
        <v>2</v>
      </c>
      <c r="R3">
        <v>2</v>
      </c>
      <c r="U3">
        <v>2</v>
      </c>
      <c r="V3">
        <v>2</v>
      </c>
      <c r="W3">
        <v>2</v>
      </c>
      <c r="X3">
        <v>1</v>
      </c>
      <c r="Y3">
        <v>2</v>
      </c>
      <c r="Z3" t="s">
        <v>1005</v>
      </c>
      <c r="AA3" s="7">
        <v>1</v>
      </c>
      <c r="AB3" s="7">
        <v>1</v>
      </c>
    </row>
    <row r="4" spans="1:30">
      <c r="A4">
        <v>3</v>
      </c>
      <c r="B4" t="s">
        <v>957</v>
      </c>
      <c r="C4">
        <v>5</v>
      </c>
      <c r="E4">
        <v>2</v>
      </c>
      <c r="F4">
        <v>6</v>
      </c>
      <c r="G4">
        <v>2</v>
      </c>
      <c r="H4">
        <v>2</v>
      </c>
      <c r="J4" s="23">
        <f>'20200306 carestaff(Analysis)'!L4</f>
        <v>0</v>
      </c>
      <c r="N4">
        <v>2</v>
      </c>
      <c r="P4">
        <v>1</v>
      </c>
      <c r="Q4">
        <v>2</v>
      </c>
      <c r="R4">
        <v>2</v>
      </c>
      <c r="U4">
        <v>2</v>
      </c>
      <c r="V4">
        <v>2</v>
      </c>
      <c r="W4">
        <v>2</v>
      </c>
      <c r="X4">
        <v>5</v>
      </c>
      <c r="Y4">
        <v>2</v>
      </c>
      <c r="Z4">
        <v>2</v>
      </c>
      <c r="AA4" s="7">
        <v>1</v>
      </c>
      <c r="AB4" s="7">
        <v>2</v>
      </c>
    </row>
    <row r="5" spans="1:30">
      <c r="A5">
        <v>4</v>
      </c>
      <c r="B5" t="s">
        <v>957</v>
      </c>
      <c r="C5">
        <v>2</v>
      </c>
      <c r="E5">
        <v>3</v>
      </c>
      <c r="F5">
        <v>35</v>
      </c>
      <c r="G5">
        <v>1</v>
      </c>
      <c r="H5">
        <v>1</v>
      </c>
      <c r="I5">
        <v>70</v>
      </c>
      <c r="J5" s="23">
        <f>'20200306 carestaff(Analysis)'!L5</f>
        <v>24.5</v>
      </c>
      <c r="K5">
        <v>1</v>
      </c>
      <c r="L5">
        <v>3</v>
      </c>
      <c r="M5">
        <v>90</v>
      </c>
      <c r="N5">
        <v>1</v>
      </c>
      <c r="P5">
        <v>1</v>
      </c>
      <c r="Q5">
        <v>2</v>
      </c>
      <c r="R5">
        <v>3</v>
      </c>
      <c r="U5">
        <v>1</v>
      </c>
      <c r="V5">
        <v>2</v>
      </c>
      <c r="W5">
        <v>2</v>
      </c>
      <c r="X5">
        <v>5</v>
      </c>
      <c r="Y5">
        <v>2</v>
      </c>
      <c r="Z5" t="s">
        <v>988</v>
      </c>
      <c r="AA5" s="7">
        <v>1</v>
      </c>
      <c r="AB5" s="7">
        <v>1</v>
      </c>
    </row>
    <row r="6" spans="1:30">
      <c r="A6">
        <v>5</v>
      </c>
      <c r="B6" t="s">
        <v>957</v>
      </c>
      <c r="C6">
        <v>2</v>
      </c>
      <c r="E6">
        <v>1</v>
      </c>
      <c r="F6">
        <v>120</v>
      </c>
      <c r="G6">
        <v>1</v>
      </c>
      <c r="H6">
        <v>2</v>
      </c>
      <c r="J6" s="23">
        <f>'20200306 carestaff(Analysis)'!L6</f>
        <v>0</v>
      </c>
      <c r="N6">
        <v>2</v>
      </c>
      <c r="P6">
        <v>1</v>
      </c>
      <c r="Q6">
        <v>2</v>
      </c>
      <c r="R6">
        <v>2</v>
      </c>
      <c r="U6">
        <v>2</v>
      </c>
      <c r="V6">
        <v>2</v>
      </c>
      <c r="W6">
        <v>2</v>
      </c>
      <c r="X6">
        <v>5</v>
      </c>
      <c r="Y6">
        <v>2</v>
      </c>
      <c r="Z6">
        <v>10</v>
      </c>
      <c r="AA6" s="7">
        <v>2</v>
      </c>
      <c r="AB6" s="7">
        <v>1</v>
      </c>
    </row>
    <row r="7" spans="1:30">
      <c r="A7">
        <v>6</v>
      </c>
      <c r="B7" t="s">
        <v>957</v>
      </c>
      <c r="C7">
        <v>10</v>
      </c>
      <c r="E7">
        <v>3</v>
      </c>
      <c r="F7">
        <v>80</v>
      </c>
      <c r="G7">
        <v>1</v>
      </c>
      <c r="H7">
        <v>1</v>
      </c>
      <c r="I7">
        <v>70</v>
      </c>
      <c r="J7" s="23">
        <f>'20200306 carestaff(Analysis)'!L7</f>
        <v>56</v>
      </c>
      <c r="K7">
        <v>1</v>
      </c>
      <c r="L7">
        <v>1</v>
      </c>
      <c r="N7">
        <v>1</v>
      </c>
      <c r="P7">
        <v>1</v>
      </c>
      <c r="Q7">
        <v>2</v>
      </c>
      <c r="R7">
        <v>1</v>
      </c>
      <c r="S7">
        <v>1</v>
      </c>
      <c r="U7">
        <v>2</v>
      </c>
      <c r="V7">
        <v>2</v>
      </c>
      <c r="W7">
        <v>2</v>
      </c>
      <c r="X7">
        <v>5</v>
      </c>
      <c r="Y7">
        <v>2</v>
      </c>
      <c r="Z7" t="s">
        <v>995</v>
      </c>
      <c r="AA7" s="7">
        <v>1</v>
      </c>
      <c r="AB7" s="7">
        <v>2</v>
      </c>
    </row>
    <row r="8" spans="1:30">
      <c r="A8">
        <v>7</v>
      </c>
      <c r="B8" t="s">
        <v>957</v>
      </c>
      <c r="C8">
        <v>4</v>
      </c>
      <c r="E8">
        <v>3</v>
      </c>
      <c r="F8">
        <v>2</v>
      </c>
      <c r="G8">
        <v>2</v>
      </c>
      <c r="H8">
        <v>2</v>
      </c>
      <c r="J8" s="23">
        <f>'20200306 carestaff(Analysis)'!L8</f>
        <v>0</v>
      </c>
      <c r="N8">
        <v>2</v>
      </c>
      <c r="P8">
        <v>1</v>
      </c>
      <c r="Q8">
        <v>2</v>
      </c>
      <c r="R8">
        <v>2</v>
      </c>
      <c r="U8">
        <v>2</v>
      </c>
      <c r="V8">
        <v>2</v>
      </c>
      <c r="W8">
        <v>2</v>
      </c>
      <c r="X8">
        <v>5</v>
      </c>
      <c r="Y8">
        <v>2</v>
      </c>
      <c r="Z8">
        <v>4</v>
      </c>
      <c r="AA8" s="7">
        <v>2</v>
      </c>
      <c r="AB8" s="7">
        <v>2</v>
      </c>
    </row>
    <row r="9" spans="1:30">
      <c r="A9">
        <v>8</v>
      </c>
      <c r="B9" t="s">
        <v>957</v>
      </c>
      <c r="C9">
        <v>2</v>
      </c>
      <c r="E9">
        <v>3</v>
      </c>
      <c r="F9">
        <v>60</v>
      </c>
      <c r="G9">
        <v>1</v>
      </c>
      <c r="H9">
        <v>1</v>
      </c>
      <c r="I9">
        <v>100</v>
      </c>
      <c r="J9" s="23">
        <f>'20200306 carestaff(Analysis)'!L9</f>
        <v>60</v>
      </c>
      <c r="K9">
        <v>2</v>
      </c>
      <c r="L9">
        <v>1</v>
      </c>
      <c r="N9">
        <v>2</v>
      </c>
      <c r="P9">
        <v>1</v>
      </c>
      <c r="Q9">
        <v>2</v>
      </c>
      <c r="R9">
        <v>2</v>
      </c>
      <c r="U9">
        <v>2</v>
      </c>
      <c r="V9">
        <v>2</v>
      </c>
      <c r="W9">
        <v>2</v>
      </c>
      <c r="X9">
        <v>5</v>
      </c>
      <c r="Y9">
        <v>2</v>
      </c>
      <c r="Z9" t="s">
        <v>993</v>
      </c>
      <c r="AA9" s="7">
        <v>1</v>
      </c>
      <c r="AB9" s="7">
        <v>2</v>
      </c>
    </row>
    <row r="10" spans="1:30">
      <c r="A10">
        <v>9</v>
      </c>
      <c r="B10" t="s">
        <v>957</v>
      </c>
      <c r="C10">
        <v>10</v>
      </c>
      <c r="E10">
        <v>3</v>
      </c>
      <c r="F10">
        <v>29</v>
      </c>
      <c r="G10">
        <v>1</v>
      </c>
      <c r="H10">
        <v>1</v>
      </c>
      <c r="I10">
        <v>90</v>
      </c>
      <c r="J10" s="23">
        <f>'20200306 carestaff(Analysis)'!L10</f>
        <v>26.1</v>
      </c>
      <c r="K10">
        <v>3</v>
      </c>
      <c r="L10">
        <v>1</v>
      </c>
      <c r="N10">
        <v>1</v>
      </c>
      <c r="P10">
        <v>1</v>
      </c>
      <c r="Q10">
        <v>2</v>
      </c>
      <c r="R10">
        <v>2</v>
      </c>
      <c r="U10">
        <v>2</v>
      </c>
      <c r="V10">
        <v>2</v>
      </c>
      <c r="W10">
        <v>2</v>
      </c>
      <c r="X10">
        <v>5</v>
      </c>
      <c r="Y10">
        <v>2</v>
      </c>
      <c r="Z10" t="s">
        <v>996</v>
      </c>
      <c r="AA10" s="7">
        <v>1</v>
      </c>
      <c r="AB10" s="7">
        <v>1</v>
      </c>
    </row>
    <row r="11" spans="1:30">
      <c r="A11">
        <v>10</v>
      </c>
      <c r="B11" t="s">
        <v>957</v>
      </c>
      <c r="C11">
        <v>5</v>
      </c>
      <c r="E11">
        <v>3</v>
      </c>
      <c r="F11">
        <v>21</v>
      </c>
      <c r="G11">
        <v>1</v>
      </c>
      <c r="H11">
        <v>1</v>
      </c>
      <c r="I11">
        <v>80</v>
      </c>
      <c r="J11" s="23">
        <f>'20200306 carestaff(Analysis)'!L11</f>
        <v>16.8</v>
      </c>
      <c r="K11">
        <v>3</v>
      </c>
      <c r="L11">
        <v>3</v>
      </c>
      <c r="M11">
        <v>80</v>
      </c>
      <c r="N11">
        <v>2</v>
      </c>
      <c r="P11">
        <v>2</v>
      </c>
      <c r="Q11">
        <v>2</v>
      </c>
      <c r="R11">
        <v>2</v>
      </c>
      <c r="U11">
        <v>2</v>
      </c>
      <c r="V11">
        <v>2</v>
      </c>
      <c r="W11">
        <v>2</v>
      </c>
      <c r="X11">
        <v>5</v>
      </c>
      <c r="Y11">
        <v>2</v>
      </c>
      <c r="Z11">
        <v>1</v>
      </c>
      <c r="AA11" s="7">
        <v>2</v>
      </c>
      <c r="AB11" s="7">
        <v>2</v>
      </c>
    </row>
    <row r="12" spans="1:30">
      <c r="A12">
        <v>11</v>
      </c>
      <c r="B12" t="s">
        <v>957</v>
      </c>
      <c r="C12">
        <v>4</v>
      </c>
      <c r="E12">
        <v>2</v>
      </c>
      <c r="F12">
        <v>22</v>
      </c>
      <c r="G12">
        <v>1</v>
      </c>
      <c r="H12">
        <v>1</v>
      </c>
      <c r="I12">
        <v>80</v>
      </c>
      <c r="J12" s="23">
        <f>'20200306 carestaff(Analysis)'!L12</f>
        <v>17.600000000000001</v>
      </c>
      <c r="K12">
        <v>3</v>
      </c>
      <c r="L12">
        <v>2</v>
      </c>
      <c r="N12">
        <v>1</v>
      </c>
      <c r="P12">
        <v>1</v>
      </c>
      <c r="Q12">
        <v>2</v>
      </c>
      <c r="R12">
        <v>1</v>
      </c>
      <c r="S12">
        <v>3</v>
      </c>
      <c r="U12">
        <v>2</v>
      </c>
      <c r="V12">
        <v>2</v>
      </c>
      <c r="W12">
        <v>2</v>
      </c>
      <c r="X12">
        <v>5</v>
      </c>
      <c r="Y12">
        <v>2</v>
      </c>
      <c r="Z12" t="s">
        <v>997</v>
      </c>
      <c r="AA12" s="7">
        <v>2</v>
      </c>
      <c r="AB12" s="7">
        <v>1</v>
      </c>
    </row>
    <row r="13" spans="1:30">
      <c r="A13">
        <v>12</v>
      </c>
      <c r="B13" t="s">
        <v>957</v>
      </c>
      <c r="C13">
        <v>2</v>
      </c>
      <c r="E13">
        <v>2</v>
      </c>
      <c r="F13">
        <v>50</v>
      </c>
      <c r="G13">
        <v>1</v>
      </c>
      <c r="H13">
        <v>2</v>
      </c>
      <c r="J13" s="23">
        <f>'20200306 carestaff(Analysis)'!L13</f>
        <v>0</v>
      </c>
      <c r="N13">
        <v>2</v>
      </c>
      <c r="P13">
        <v>1</v>
      </c>
      <c r="Q13">
        <v>2</v>
      </c>
      <c r="R13">
        <v>2</v>
      </c>
      <c r="U13">
        <v>2</v>
      </c>
      <c r="V13">
        <v>2</v>
      </c>
      <c r="W13">
        <v>2</v>
      </c>
      <c r="X13">
        <v>5</v>
      </c>
      <c r="Y13">
        <v>2</v>
      </c>
      <c r="Z13" t="s">
        <v>998</v>
      </c>
      <c r="AA13" s="7">
        <v>2</v>
      </c>
      <c r="AB13" s="7">
        <v>1</v>
      </c>
    </row>
    <row r="14" spans="1:30">
      <c r="A14">
        <v>13</v>
      </c>
      <c r="B14" t="s">
        <v>957</v>
      </c>
      <c r="C14">
        <v>2</v>
      </c>
      <c r="E14">
        <v>2</v>
      </c>
      <c r="F14">
        <v>53</v>
      </c>
      <c r="G14">
        <v>1</v>
      </c>
      <c r="H14">
        <v>1</v>
      </c>
      <c r="I14">
        <v>60</v>
      </c>
      <c r="J14" s="23">
        <f>'20200306 carestaff(Analysis)'!L14</f>
        <v>31.8</v>
      </c>
      <c r="K14">
        <v>1</v>
      </c>
      <c r="L14">
        <v>1</v>
      </c>
      <c r="N14">
        <v>2</v>
      </c>
      <c r="P14">
        <v>1</v>
      </c>
      <c r="Q14">
        <v>1</v>
      </c>
      <c r="R14">
        <v>1</v>
      </c>
      <c r="S14">
        <v>2</v>
      </c>
      <c r="U14">
        <v>2</v>
      </c>
      <c r="V14">
        <v>2</v>
      </c>
      <c r="W14">
        <v>2</v>
      </c>
      <c r="X14">
        <v>5</v>
      </c>
      <c r="Y14">
        <v>2</v>
      </c>
      <c r="Z14" t="s">
        <v>999</v>
      </c>
      <c r="AA14" s="7">
        <v>1</v>
      </c>
      <c r="AB14" s="7">
        <v>1</v>
      </c>
    </row>
    <row r="15" spans="1:30">
      <c r="A15">
        <v>14</v>
      </c>
      <c r="B15" t="s">
        <v>957</v>
      </c>
      <c r="C15">
        <v>2</v>
      </c>
      <c r="E15">
        <v>3</v>
      </c>
      <c r="F15">
        <v>70</v>
      </c>
      <c r="G15">
        <v>1</v>
      </c>
      <c r="H15">
        <v>1</v>
      </c>
      <c r="I15">
        <v>90</v>
      </c>
      <c r="J15" s="23">
        <f>'20200306 carestaff(Analysis)'!L15</f>
        <v>63</v>
      </c>
      <c r="K15">
        <v>1</v>
      </c>
      <c r="L15">
        <v>1</v>
      </c>
      <c r="N15">
        <v>1</v>
      </c>
      <c r="P15">
        <v>1</v>
      </c>
      <c r="Q15">
        <v>2</v>
      </c>
      <c r="R15">
        <v>1</v>
      </c>
      <c r="S15">
        <v>3</v>
      </c>
      <c r="U15">
        <v>1</v>
      </c>
      <c r="V15">
        <v>2</v>
      </c>
      <c r="W15">
        <v>2</v>
      </c>
      <c r="X15">
        <v>1</v>
      </c>
      <c r="Y15">
        <v>2</v>
      </c>
      <c r="Z15" t="s">
        <v>1000</v>
      </c>
      <c r="AA15" s="7">
        <v>1</v>
      </c>
      <c r="AB15" s="7">
        <v>2</v>
      </c>
    </row>
    <row r="16" spans="1:30">
      <c r="A16">
        <v>15</v>
      </c>
      <c r="B16" t="s">
        <v>957</v>
      </c>
      <c r="C16">
        <v>12</v>
      </c>
      <c r="E16">
        <v>3</v>
      </c>
      <c r="F16">
        <v>99</v>
      </c>
      <c r="G16">
        <v>1</v>
      </c>
      <c r="H16">
        <v>1</v>
      </c>
      <c r="I16">
        <v>80</v>
      </c>
      <c r="J16" s="23">
        <f>'20200306 carestaff(Analysis)'!L16</f>
        <v>79.2</v>
      </c>
      <c r="K16">
        <v>3</v>
      </c>
      <c r="L16">
        <v>1</v>
      </c>
      <c r="N16">
        <v>1</v>
      </c>
      <c r="P16">
        <v>1</v>
      </c>
      <c r="Q16">
        <v>1</v>
      </c>
      <c r="R16">
        <v>2</v>
      </c>
      <c r="U16">
        <v>1</v>
      </c>
      <c r="V16">
        <v>2</v>
      </c>
      <c r="W16">
        <v>2</v>
      </c>
      <c r="X16">
        <v>5</v>
      </c>
      <c r="Y16">
        <v>2</v>
      </c>
      <c r="Z16" t="s">
        <v>1001</v>
      </c>
      <c r="AA16" s="7">
        <v>1</v>
      </c>
      <c r="AB16" s="7">
        <v>1</v>
      </c>
    </row>
    <row r="17" spans="1:28">
      <c r="A17">
        <v>16</v>
      </c>
      <c r="B17" t="s">
        <v>957</v>
      </c>
      <c r="C17">
        <v>2</v>
      </c>
      <c r="E17">
        <v>3</v>
      </c>
      <c r="F17">
        <v>100</v>
      </c>
      <c r="G17">
        <v>1</v>
      </c>
      <c r="H17">
        <v>1</v>
      </c>
      <c r="I17">
        <v>10</v>
      </c>
      <c r="J17" s="23">
        <f>'20200306 carestaff(Analysis)'!L17</f>
        <v>10</v>
      </c>
      <c r="K17">
        <v>2</v>
      </c>
      <c r="L17">
        <v>2</v>
      </c>
      <c r="N17">
        <v>2</v>
      </c>
      <c r="P17">
        <v>1</v>
      </c>
      <c r="Q17">
        <v>2</v>
      </c>
      <c r="R17">
        <v>1</v>
      </c>
      <c r="S17">
        <v>2</v>
      </c>
      <c r="U17">
        <v>2</v>
      </c>
      <c r="V17">
        <v>2</v>
      </c>
      <c r="W17">
        <v>2</v>
      </c>
      <c r="X17">
        <v>5</v>
      </c>
      <c r="Y17">
        <v>2</v>
      </c>
      <c r="Z17" t="s">
        <v>1002</v>
      </c>
      <c r="AA17" s="7">
        <v>1</v>
      </c>
      <c r="AB17" s="7">
        <v>1</v>
      </c>
    </row>
    <row r="18" spans="1:28">
      <c r="A18">
        <v>17</v>
      </c>
      <c r="B18" t="s">
        <v>957</v>
      </c>
      <c r="C18">
        <v>2</v>
      </c>
      <c r="E18">
        <v>1</v>
      </c>
      <c r="F18">
        <v>50</v>
      </c>
      <c r="G18">
        <v>1</v>
      </c>
      <c r="H18">
        <v>1</v>
      </c>
      <c r="I18">
        <v>20</v>
      </c>
      <c r="J18" s="23">
        <f>'20200306 carestaff(Analysis)'!L18</f>
        <v>10</v>
      </c>
      <c r="K18">
        <v>1</v>
      </c>
      <c r="L18">
        <v>1</v>
      </c>
      <c r="N18">
        <v>2</v>
      </c>
      <c r="P18">
        <v>1</v>
      </c>
      <c r="Q18">
        <v>2</v>
      </c>
      <c r="R18">
        <v>2</v>
      </c>
      <c r="U18">
        <v>2</v>
      </c>
      <c r="V18">
        <v>2</v>
      </c>
      <c r="W18">
        <v>2</v>
      </c>
      <c r="X18">
        <v>3</v>
      </c>
      <c r="Y18">
        <v>2</v>
      </c>
      <c r="Z18" t="s">
        <v>992</v>
      </c>
      <c r="AA18" s="7">
        <v>1</v>
      </c>
      <c r="AB18" s="7">
        <v>2</v>
      </c>
    </row>
    <row r="19" spans="1:28">
      <c r="A19">
        <v>18</v>
      </c>
      <c r="B19" t="s">
        <v>957</v>
      </c>
      <c r="C19">
        <v>6</v>
      </c>
      <c r="E19">
        <v>3</v>
      </c>
      <c r="F19">
        <v>39</v>
      </c>
      <c r="G19">
        <v>1</v>
      </c>
      <c r="H19">
        <v>1</v>
      </c>
      <c r="I19">
        <v>80</v>
      </c>
      <c r="J19" s="23">
        <f>'20200306 carestaff(Analysis)'!L19</f>
        <v>31.200000000000003</v>
      </c>
      <c r="K19">
        <v>1</v>
      </c>
      <c r="L19">
        <v>1</v>
      </c>
      <c r="N19">
        <v>1</v>
      </c>
      <c r="P19">
        <v>1</v>
      </c>
      <c r="Q19">
        <v>2</v>
      </c>
      <c r="R19">
        <v>1</v>
      </c>
      <c r="S19">
        <v>1</v>
      </c>
      <c r="U19">
        <v>2</v>
      </c>
      <c r="V19">
        <v>2</v>
      </c>
      <c r="W19">
        <v>2</v>
      </c>
      <c r="X19">
        <v>5</v>
      </c>
      <c r="Y19">
        <v>2</v>
      </c>
      <c r="Z19" t="s">
        <v>1003</v>
      </c>
      <c r="AA19" s="7">
        <v>1</v>
      </c>
      <c r="AB19" s="7">
        <v>2</v>
      </c>
    </row>
    <row r="20" spans="1:28">
      <c r="A20">
        <v>19</v>
      </c>
      <c r="B20" t="s">
        <v>957</v>
      </c>
      <c r="C20">
        <v>2</v>
      </c>
      <c r="E20">
        <v>2</v>
      </c>
      <c r="F20">
        <v>30</v>
      </c>
      <c r="G20">
        <v>1</v>
      </c>
      <c r="H20">
        <v>1</v>
      </c>
      <c r="I20">
        <v>80</v>
      </c>
      <c r="J20" s="23">
        <f>'20200306 carestaff(Analysis)'!L20</f>
        <v>24</v>
      </c>
      <c r="K20">
        <v>1</v>
      </c>
      <c r="L20">
        <v>1</v>
      </c>
      <c r="N20">
        <v>2</v>
      </c>
      <c r="P20">
        <v>1</v>
      </c>
      <c r="Q20">
        <v>2</v>
      </c>
      <c r="R20">
        <v>1</v>
      </c>
      <c r="S20" s="22">
        <v>6</v>
      </c>
      <c r="U20">
        <v>2</v>
      </c>
      <c r="V20">
        <v>2</v>
      </c>
      <c r="W20">
        <v>2</v>
      </c>
      <c r="X20">
        <v>5</v>
      </c>
      <c r="Y20">
        <v>2</v>
      </c>
      <c r="Z20" t="s">
        <v>1004</v>
      </c>
      <c r="AA20" s="7">
        <v>1</v>
      </c>
      <c r="AB20" s="7">
        <v>1</v>
      </c>
    </row>
    <row r="21" spans="1:28">
      <c r="A21">
        <v>20</v>
      </c>
      <c r="B21" t="s">
        <v>957</v>
      </c>
      <c r="C21">
        <v>6</v>
      </c>
      <c r="E21">
        <v>3</v>
      </c>
      <c r="F21">
        <v>33</v>
      </c>
      <c r="G21">
        <v>1</v>
      </c>
      <c r="H21">
        <v>1</v>
      </c>
      <c r="I21">
        <v>80</v>
      </c>
      <c r="J21" s="23">
        <f>'20200306 carestaff(Analysis)'!L21</f>
        <v>26.400000000000002</v>
      </c>
      <c r="K21">
        <v>2</v>
      </c>
      <c r="L21">
        <v>3</v>
      </c>
      <c r="M21">
        <v>60</v>
      </c>
      <c r="N21">
        <v>1</v>
      </c>
      <c r="P21">
        <v>1</v>
      </c>
      <c r="Q21">
        <v>2</v>
      </c>
      <c r="R21">
        <v>1</v>
      </c>
      <c r="S21">
        <v>3</v>
      </c>
      <c r="U21">
        <v>2</v>
      </c>
      <c r="V21">
        <v>2</v>
      </c>
      <c r="W21">
        <v>2</v>
      </c>
      <c r="X21">
        <v>5</v>
      </c>
      <c r="Y21">
        <v>2</v>
      </c>
      <c r="Z21" t="s">
        <v>1003</v>
      </c>
      <c r="AA21" s="7">
        <v>2</v>
      </c>
      <c r="AB21" s="7">
        <v>2</v>
      </c>
    </row>
    <row r="22" spans="1:28">
      <c r="A22">
        <v>21</v>
      </c>
      <c r="B22" t="s">
        <v>957</v>
      </c>
      <c r="C22">
        <v>2</v>
      </c>
      <c r="E22">
        <v>2</v>
      </c>
      <c r="F22">
        <v>45</v>
      </c>
      <c r="G22">
        <v>1</v>
      </c>
      <c r="H22">
        <v>1</v>
      </c>
      <c r="I22">
        <v>70</v>
      </c>
      <c r="J22" s="23">
        <f>'20200306 carestaff(Analysis)'!L22</f>
        <v>31.5</v>
      </c>
      <c r="K22" s="22">
        <v>5</v>
      </c>
      <c r="L22">
        <v>1</v>
      </c>
      <c r="N22">
        <v>2</v>
      </c>
      <c r="P22">
        <v>1</v>
      </c>
      <c r="Q22">
        <v>2</v>
      </c>
      <c r="R22">
        <v>1</v>
      </c>
      <c r="S22">
        <v>2</v>
      </c>
      <c r="U22">
        <v>2</v>
      </c>
      <c r="V22">
        <v>2</v>
      </c>
      <c r="W22">
        <v>2</v>
      </c>
      <c r="X22">
        <v>5</v>
      </c>
      <c r="Y22">
        <v>2</v>
      </c>
      <c r="Z22" t="s">
        <v>1003</v>
      </c>
      <c r="AA22" s="7">
        <v>2</v>
      </c>
      <c r="AB22" s="7">
        <v>1</v>
      </c>
    </row>
    <row r="23" spans="1:28">
      <c r="A23">
        <v>22</v>
      </c>
      <c r="B23" t="s">
        <v>957</v>
      </c>
      <c r="C23">
        <v>2</v>
      </c>
      <c r="E23">
        <v>2</v>
      </c>
      <c r="F23" s="8">
        <v>140</v>
      </c>
      <c r="G23" s="8">
        <v>1</v>
      </c>
      <c r="H23" s="8">
        <v>1</v>
      </c>
      <c r="I23" s="8">
        <v>90</v>
      </c>
      <c r="J23" s="23">
        <f>'20200306 carestaff(Analysis)'!L23</f>
        <v>126</v>
      </c>
      <c r="K23" s="8">
        <v>1</v>
      </c>
      <c r="L23" s="8">
        <v>1</v>
      </c>
      <c r="M23" s="8"/>
      <c r="N23" s="8">
        <v>1</v>
      </c>
      <c r="P23" s="8">
        <v>1</v>
      </c>
      <c r="Q23" s="8">
        <v>2</v>
      </c>
      <c r="R23" s="8">
        <v>1</v>
      </c>
      <c r="S23" s="8">
        <v>1</v>
      </c>
      <c r="U23" s="8">
        <v>1</v>
      </c>
      <c r="V23" s="8">
        <v>1</v>
      </c>
      <c r="W23" s="8">
        <v>2</v>
      </c>
      <c r="X23">
        <v>3</v>
      </c>
      <c r="Y23" s="8">
        <v>1</v>
      </c>
      <c r="Z23" t="s">
        <v>1007</v>
      </c>
      <c r="AA23" s="10">
        <v>2</v>
      </c>
      <c r="AB23" s="10">
        <v>4</v>
      </c>
    </row>
    <row r="24" spans="1:28">
      <c r="A24">
        <v>23</v>
      </c>
      <c r="B24" t="s">
        <v>957</v>
      </c>
      <c r="C24">
        <v>2</v>
      </c>
      <c r="E24">
        <v>3</v>
      </c>
      <c r="F24">
        <v>99</v>
      </c>
      <c r="G24">
        <v>1</v>
      </c>
      <c r="H24">
        <v>1</v>
      </c>
      <c r="I24">
        <v>40</v>
      </c>
      <c r="J24" s="23">
        <f>'20200306 carestaff(Analysis)'!L24</f>
        <v>39.6</v>
      </c>
      <c r="K24">
        <v>3</v>
      </c>
      <c r="L24">
        <v>1</v>
      </c>
      <c r="N24">
        <v>1</v>
      </c>
      <c r="P24">
        <v>1</v>
      </c>
      <c r="Q24">
        <v>2</v>
      </c>
      <c r="R24">
        <v>1</v>
      </c>
      <c r="S24">
        <v>1</v>
      </c>
      <c r="U24">
        <v>2</v>
      </c>
      <c r="V24">
        <v>2</v>
      </c>
      <c r="W24">
        <v>2</v>
      </c>
      <c r="X24">
        <v>5</v>
      </c>
      <c r="Y24">
        <v>2</v>
      </c>
      <c r="Z24" t="s">
        <v>1002</v>
      </c>
      <c r="AA24" s="7">
        <v>1</v>
      </c>
      <c r="AB24" s="7">
        <v>2</v>
      </c>
    </row>
    <row r="25" spans="1:28">
      <c r="A25">
        <v>24</v>
      </c>
      <c r="B25" t="s">
        <v>957</v>
      </c>
      <c r="C25">
        <v>6</v>
      </c>
      <c r="E25">
        <v>3</v>
      </c>
      <c r="F25">
        <v>115</v>
      </c>
      <c r="G25">
        <v>1</v>
      </c>
      <c r="H25">
        <v>1</v>
      </c>
      <c r="I25">
        <v>70</v>
      </c>
      <c r="J25" s="23">
        <f>'20200306 carestaff(Analysis)'!L25</f>
        <v>80.5</v>
      </c>
      <c r="K25">
        <v>1</v>
      </c>
      <c r="L25">
        <v>1</v>
      </c>
      <c r="N25">
        <v>2</v>
      </c>
      <c r="P25">
        <v>1</v>
      </c>
      <c r="Q25">
        <v>2</v>
      </c>
      <c r="R25">
        <v>1</v>
      </c>
      <c r="S25">
        <v>2</v>
      </c>
      <c r="U25">
        <v>2</v>
      </c>
      <c r="V25">
        <v>2</v>
      </c>
      <c r="W25">
        <v>2</v>
      </c>
      <c r="X25">
        <v>5</v>
      </c>
      <c r="Y25">
        <v>2</v>
      </c>
      <c r="Z25" t="s">
        <v>993</v>
      </c>
      <c r="AA25" s="7">
        <v>1</v>
      </c>
      <c r="AB25" s="7">
        <v>2</v>
      </c>
    </row>
    <row r="26" spans="1:28">
      <c r="A26">
        <v>25</v>
      </c>
      <c r="B26" t="s">
        <v>957</v>
      </c>
      <c r="C26">
        <v>2</v>
      </c>
      <c r="E26">
        <v>1</v>
      </c>
      <c r="F26" s="19">
        <v>32</v>
      </c>
      <c r="G26" s="19">
        <v>1</v>
      </c>
      <c r="H26" s="19">
        <v>1</v>
      </c>
      <c r="I26" s="19">
        <v>70</v>
      </c>
      <c r="J26" s="23">
        <f>'20200306 carestaff(Analysis)'!L26</f>
        <v>22.400000000000002</v>
      </c>
      <c r="K26" s="19">
        <v>1</v>
      </c>
      <c r="L26" s="19">
        <v>1</v>
      </c>
      <c r="M26" s="19"/>
      <c r="N26" s="19">
        <v>2</v>
      </c>
      <c r="P26" s="19">
        <v>2</v>
      </c>
      <c r="Q26" s="19">
        <v>2</v>
      </c>
      <c r="R26" s="19">
        <v>2</v>
      </c>
      <c r="S26" s="19"/>
      <c r="U26" s="19">
        <v>2</v>
      </c>
      <c r="V26" s="19">
        <v>2</v>
      </c>
      <c r="W26" s="19">
        <v>2</v>
      </c>
      <c r="X26">
        <v>5</v>
      </c>
      <c r="Y26" s="19">
        <v>2</v>
      </c>
      <c r="Z26" t="s">
        <v>993</v>
      </c>
      <c r="AA26" s="20">
        <v>2</v>
      </c>
      <c r="AB26" s="20">
        <v>3</v>
      </c>
    </row>
    <row r="27" spans="1:28">
      <c r="A27">
        <v>26</v>
      </c>
      <c r="B27" t="s">
        <v>957</v>
      </c>
      <c r="C27">
        <v>2</v>
      </c>
      <c r="E27">
        <v>3</v>
      </c>
      <c r="F27">
        <v>90</v>
      </c>
      <c r="G27">
        <v>1</v>
      </c>
      <c r="H27">
        <v>1</v>
      </c>
      <c r="I27">
        <v>80</v>
      </c>
      <c r="J27" s="23">
        <f>'20200306 carestaff(Analysis)'!L27</f>
        <v>72</v>
      </c>
      <c r="K27">
        <v>1</v>
      </c>
      <c r="L27">
        <v>3</v>
      </c>
      <c r="M27">
        <v>90</v>
      </c>
      <c r="N27">
        <v>1</v>
      </c>
      <c r="P27">
        <v>1</v>
      </c>
      <c r="Q27">
        <v>1</v>
      </c>
      <c r="R27">
        <v>1</v>
      </c>
      <c r="S27">
        <v>5</v>
      </c>
      <c r="U27">
        <v>2</v>
      </c>
      <c r="V27">
        <v>2</v>
      </c>
      <c r="W27">
        <v>2</v>
      </c>
      <c r="X27">
        <v>5</v>
      </c>
      <c r="Y27">
        <v>2</v>
      </c>
      <c r="Z27">
        <v>4</v>
      </c>
      <c r="AA27" s="7">
        <v>1</v>
      </c>
      <c r="AB27" s="7">
        <v>2</v>
      </c>
    </row>
    <row r="28" spans="1:28">
      <c r="A28">
        <v>27</v>
      </c>
      <c r="B28" t="s">
        <v>957</v>
      </c>
      <c r="C28">
        <v>2</v>
      </c>
      <c r="E28">
        <v>3</v>
      </c>
      <c r="F28">
        <v>75</v>
      </c>
      <c r="G28">
        <v>1</v>
      </c>
      <c r="H28">
        <v>1</v>
      </c>
      <c r="I28">
        <v>80</v>
      </c>
      <c r="J28" s="23">
        <f>'20200306 carestaff(Analysis)'!L28</f>
        <v>60</v>
      </c>
      <c r="K28">
        <v>3</v>
      </c>
      <c r="L28">
        <v>1</v>
      </c>
      <c r="N28">
        <v>1</v>
      </c>
      <c r="P28">
        <v>1</v>
      </c>
      <c r="Q28">
        <v>1</v>
      </c>
      <c r="R28">
        <v>1</v>
      </c>
      <c r="S28">
        <v>4</v>
      </c>
      <c r="U28">
        <v>2</v>
      </c>
      <c r="V28">
        <v>2</v>
      </c>
      <c r="W28">
        <v>2</v>
      </c>
      <c r="X28">
        <v>5</v>
      </c>
      <c r="Y28">
        <v>2</v>
      </c>
      <c r="Z28" t="s">
        <v>1003</v>
      </c>
      <c r="AA28" s="7">
        <v>1</v>
      </c>
      <c r="AB28" s="7">
        <v>1</v>
      </c>
    </row>
    <row r="29" spans="1:28">
      <c r="A29">
        <v>28</v>
      </c>
      <c r="B29" t="s">
        <v>957</v>
      </c>
      <c r="C29">
        <v>9</v>
      </c>
      <c r="E29">
        <v>3</v>
      </c>
      <c r="F29" s="15">
        <v>6</v>
      </c>
      <c r="G29" s="19">
        <v>1</v>
      </c>
      <c r="H29" s="15">
        <v>1</v>
      </c>
      <c r="I29" s="19"/>
      <c r="J29" s="23">
        <f>'20200306 carestaff(Analysis)'!L29</f>
        <v>0</v>
      </c>
      <c r="K29" s="19"/>
      <c r="L29" s="19"/>
      <c r="M29" s="19"/>
      <c r="N29" s="83">
        <v>1</v>
      </c>
      <c r="P29" s="19">
        <v>1</v>
      </c>
      <c r="Q29" s="19">
        <v>2</v>
      </c>
      <c r="R29" s="19">
        <v>1</v>
      </c>
      <c r="S29" s="19">
        <v>1</v>
      </c>
      <c r="U29" s="19">
        <v>2</v>
      </c>
      <c r="V29" s="19">
        <v>2</v>
      </c>
      <c r="W29" s="19">
        <v>2</v>
      </c>
      <c r="X29">
        <v>5</v>
      </c>
      <c r="Y29" s="19">
        <v>2</v>
      </c>
      <c r="Z29" t="s">
        <v>1003</v>
      </c>
      <c r="AA29" s="20">
        <v>2</v>
      </c>
      <c r="AB29" s="20">
        <v>3</v>
      </c>
    </row>
    <row r="30" spans="1:28">
      <c r="A30">
        <v>29</v>
      </c>
      <c r="B30" t="s">
        <v>957</v>
      </c>
      <c r="C30">
        <v>1</v>
      </c>
      <c r="E30">
        <v>3</v>
      </c>
      <c r="F30">
        <v>180</v>
      </c>
      <c r="G30">
        <v>1</v>
      </c>
      <c r="H30">
        <v>1</v>
      </c>
      <c r="I30">
        <v>80</v>
      </c>
      <c r="J30" s="23">
        <f>'20200306 carestaff(Analysis)'!L30</f>
        <v>144</v>
      </c>
      <c r="K30">
        <v>3</v>
      </c>
      <c r="L30">
        <v>3</v>
      </c>
      <c r="M30" s="22" t="s">
        <v>974</v>
      </c>
      <c r="N30">
        <v>1</v>
      </c>
      <c r="P30">
        <v>1</v>
      </c>
      <c r="Q30">
        <v>1</v>
      </c>
      <c r="R30">
        <v>2</v>
      </c>
      <c r="U30">
        <v>1</v>
      </c>
      <c r="V30">
        <v>1</v>
      </c>
      <c r="W30">
        <v>2</v>
      </c>
      <c r="X30">
        <v>1</v>
      </c>
      <c r="Y30">
        <v>1</v>
      </c>
      <c r="Z30" t="s">
        <v>1008</v>
      </c>
      <c r="AA30" s="7">
        <v>1</v>
      </c>
      <c r="AB30" s="7">
        <v>2</v>
      </c>
    </row>
    <row r="31" spans="1:28">
      <c r="A31">
        <v>30</v>
      </c>
      <c r="B31" t="s">
        <v>957</v>
      </c>
      <c r="C31">
        <v>6</v>
      </c>
      <c r="E31">
        <v>1</v>
      </c>
      <c r="F31">
        <v>10</v>
      </c>
      <c r="G31">
        <v>1</v>
      </c>
      <c r="H31">
        <v>1</v>
      </c>
      <c r="I31">
        <v>50</v>
      </c>
      <c r="J31" s="23">
        <f>'20200306 carestaff(Analysis)'!L31</f>
        <v>5</v>
      </c>
      <c r="K31">
        <v>3</v>
      </c>
      <c r="L31">
        <v>1</v>
      </c>
      <c r="N31">
        <v>1</v>
      </c>
      <c r="P31">
        <v>1</v>
      </c>
      <c r="Q31">
        <v>2</v>
      </c>
      <c r="R31">
        <v>1</v>
      </c>
      <c r="S31" s="22">
        <v>6</v>
      </c>
      <c r="U31">
        <v>1</v>
      </c>
      <c r="V31">
        <v>1</v>
      </c>
      <c r="W31">
        <v>2</v>
      </c>
      <c r="X31">
        <v>3</v>
      </c>
      <c r="Y31">
        <v>2</v>
      </c>
      <c r="Z31" t="s">
        <v>1009</v>
      </c>
      <c r="AA31" s="7">
        <v>1</v>
      </c>
      <c r="AB31" s="7">
        <v>2</v>
      </c>
    </row>
    <row r="32" spans="1:28">
      <c r="A32">
        <v>31</v>
      </c>
      <c r="B32" t="s">
        <v>957</v>
      </c>
      <c r="C32">
        <v>6</v>
      </c>
      <c r="E32">
        <v>2</v>
      </c>
      <c r="F32">
        <v>44</v>
      </c>
      <c r="G32">
        <v>1</v>
      </c>
      <c r="H32">
        <v>1</v>
      </c>
      <c r="I32">
        <v>60</v>
      </c>
      <c r="J32" s="23">
        <f>'20200306 carestaff(Analysis)'!L32</f>
        <v>26.400000000000002</v>
      </c>
      <c r="K32">
        <v>1</v>
      </c>
      <c r="L32">
        <v>3</v>
      </c>
      <c r="M32">
        <v>40</v>
      </c>
      <c r="N32">
        <v>1</v>
      </c>
      <c r="P32">
        <v>1</v>
      </c>
      <c r="Q32">
        <v>1</v>
      </c>
      <c r="R32">
        <v>1</v>
      </c>
      <c r="S32">
        <v>3</v>
      </c>
      <c r="U32">
        <v>1</v>
      </c>
      <c r="V32">
        <v>2</v>
      </c>
      <c r="W32">
        <v>2</v>
      </c>
      <c r="X32">
        <v>1</v>
      </c>
      <c r="Y32">
        <v>2</v>
      </c>
      <c r="Z32" t="s">
        <v>1010</v>
      </c>
      <c r="AA32" s="7">
        <v>1</v>
      </c>
      <c r="AB32" s="7">
        <v>2</v>
      </c>
    </row>
    <row r="33" spans="1:28">
      <c r="A33">
        <v>32</v>
      </c>
      <c r="B33" t="s">
        <v>957</v>
      </c>
      <c r="C33">
        <v>6</v>
      </c>
      <c r="E33">
        <v>3</v>
      </c>
      <c r="F33" s="49" t="s">
        <v>965</v>
      </c>
      <c r="G33" s="19">
        <v>1</v>
      </c>
      <c r="H33" s="19">
        <v>1</v>
      </c>
      <c r="I33" s="49" t="s">
        <v>972</v>
      </c>
      <c r="J33" s="23">
        <f>'20200306 carestaff(Analysis)'!L33</f>
        <v>0</v>
      </c>
      <c r="K33" s="19">
        <v>4</v>
      </c>
      <c r="L33" s="19">
        <v>1</v>
      </c>
      <c r="M33" s="19"/>
      <c r="N33" s="19">
        <v>2</v>
      </c>
      <c r="P33" s="19">
        <v>2</v>
      </c>
      <c r="Q33" s="19">
        <v>2</v>
      </c>
      <c r="R33" s="19">
        <v>1</v>
      </c>
      <c r="S33" s="19">
        <v>3</v>
      </c>
      <c r="U33" s="19">
        <v>2</v>
      </c>
      <c r="V33" s="19">
        <v>2</v>
      </c>
      <c r="W33" s="19">
        <v>2</v>
      </c>
      <c r="X33">
        <v>5</v>
      </c>
      <c r="Y33" s="19">
        <v>2</v>
      </c>
      <c r="Z33" t="s">
        <v>974</v>
      </c>
      <c r="AA33" s="20">
        <v>2</v>
      </c>
      <c r="AB33" s="20">
        <v>3</v>
      </c>
    </row>
    <row r="34" spans="1:28">
      <c r="A34">
        <v>33</v>
      </c>
      <c r="B34" t="s">
        <v>957</v>
      </c>
      <c r="C34">
        <v>5</v>
      </c>
      <c r="E34">
        <v>3</v>
      </c>
      <c r="F34" s="19">
        <v>48</v>
      </c>
      <c r="G34" s="19">
        <v>1</v>
      </c>
      <c r="H34" s="19">
        <v>1</v>
      </c>
      <c r="I34" s="19">
        <v>80</v>
      </c>
      <c r="J34" s="23">
        <f>'20200306 carestaff(Analysis)'!L34</f>
        <v>38.400000000000006</v>
      </c>
      <c r="K34" s="19">
        <v>1</v>
      </c>
      <c r="L34" s="19">
        <v>1</v>
      </c>
      <c r="M34" s="19"/>
      <c r="N34" s="19">
        <v>1</v>
      </c>
      <c r="P34" s="19">
        <v>1</v>
      </c>
      <c r="Q34" s="19">
        <v>2</v>
      </c>
      <c r="R34" s="19">
        <v>1</v>
      </c>
      <c r="S34" s="19">
        <v>2</v>
      </c>
      <c r="U34" s="19">
        <v>2</v>
      </c>
      <c r="V34" s="19">
        <v>2</v>
      </c>
      <c r="W34" s="19">
        <v>2</v>
      </c>
      <c r="X34">
        <v>5</v>
      </c>
      <c r="Y34" s="19">
        <v>2</v>
      </c>
      <c r="Z34" t="s">
        <v>1003</v>
      </c>
      <c r="AA34" s="20">
        <v>2</v>
      </c>
      <c r="AB34" s="20">
        <v>3</v>
      </c>
    </row>
    <row r="35" spans="1:28">
      <c r="A35">
        <v>34</v>
      </c>
      <c r="B35" t="s">
        <v>957</v>
      </c>
      <c r="C35">
        <v>2</v>
      </c>
      <c r="E35">
        <v>2</v>
      </c>
      <c r="F35">
        <v>45</v>
      </c>
      <c r="G35">
        <v>1</v>
      </c>
      <c r="H35">
        <v>1</v>
      </c>
      <c r="I35">
        <v>80</v>
      </c>
      <c r="J35" s="23">
        <f>'20200306 carestaff(Analysis)'!L35</f>
        <v>36</v>
      </c>
      <c r="K35">
        <v>1</v>
      </c>
      <c r="L35">
        <v>3</v>
      </c>
      <c r="M35">
        <v>60</v>
      </c>
      <c r="N35">
        <v>2</v>
      </c>
      <c r="P35">
        <v>2</v>
      </c>
      <c r="Q35">
        <v>2</v>
      </c>
      <c r="R35">
        <v>2</v>
      </c>
      <c r="U35">
        <v>2</v>
      </c>
      <c r="V35">
        <v>2</v>
      </c>
      <c r="W35">
        <v>2</v>
      </c>
      <c r="X35">
        <v>5</v>
      </c>
      <c r="Y35">
        <v>2</v>
      </c>
      <c r="Z35" t="s">
        <v>1011</v>
      </c>
      <c r="AA35" s="7">
        <v>1</v>
      </c>
      <c r="AB35" s="7">
        <v>2</v>
      </c>
    </row>
    <row r="36" spans="1:28">
      <c r="A36">
        <v>35</v>
      </c>
      <c r="B36" t="s">
        <v>957</v>
      </c>
      <c r="C36">
        <v>8</v>
      </c>
      <c r="E36">
        <v>2</v>
      </c>
      <c r="F36">
        <v>100</v>
      </c>
      <c r="G36">
        <v>1</v>
      </c>
      <c r="H36">
        <v>1</v>
      </c>
      <c r="I36">
        <v>60</v>
      </c>
      <c r="J36" s="23">
        <f>'20200306 carestaff(Analysis)'!L36</f>
        <v>60</v>
      </c>
      <c r="K36">
        <v>3</v>
      </c>
      <c r="L36">
        <v>3</v>
      </c>
      <c r="M36">
        <v>60</v>
      </c>
      <c r="N36">
        <v>1</v>
      </c>
      <c r="P36">
        <v>1</v>
      </c>
      <c r="Q36">
        <v>2</v>
      </c>
      <c r="R36">
        <v>2</v>
      </c>
      <c r="U36">
        <v>1</v>
      </c>
      <c r="V36">
        <v>2</v>
      </c>
      <c r="W36">
        <v>2</v>
      </c>
      <c r="X36">
        <v>5</v>
      </c>
      <c r="Y36">
        <v>2</v>
      </c>
      <c r="Z36" t="s">
        <v>1012</v>
      </c>
      <c r="AA36" s="7">
        <v>1</v>
      </c>
      <c r="AB36" s="7">
        <v>2</v>
      </c>
    </row>
    <row r="37" spans="1:28">
      <c r="A37">
        <v>36</v>
      </c>
      <c r="B37" t="s">
        <v>957</v>
      </c>
      <c r="C37">
        <v>1</v>
      </c>
      <c r="E37">
        <v>3</v>
      </c>
      <c r="F37">
        <v>100</v>
      </c>
      <c r="G37">
        <v>1</v>
      </c>
      <c r="H37">
        <v>1</v>
      </c>
      <c r="I37">
        <v>40</v>
      </c>
      <c r="J37" s="23">
        <f>'20200306 carestaff(Analysis)'!L37</f>
        <v>40</v>
      </c>
      <c r="K37">
        <v>3</v>
      </c>
      <c r="L37">
        <v>3</v>
      </c>
      <c r="M37">
        <v>10</v>
      </c>
      <c r="N37">
        <v>1</v>
      </c>
      <c r="P37">
        <v>1</v>
      </c>
      <c r="Q37">
        <v>2</v>
      </c>
      <c r="R37">
        <v>2</v>
      </c>
      <c r="U37">
        <v>2</v>
      </c>
      <c r="V37">
        <v>2</v>
      </c>
      <c r="W37">
        <v>2</v>
      </c>
      <c r="X37">
        <v>5</v>
      </c>
      <c r="Y37">
        <v>2</v>
      </c>
      <c r="Z37" t="s">
        <v>1013</v>
      </c>
      <c r="AA37" s="7">
        <v>2</v>
      </c>
      <c r="AB37" s="7">
        <v>2</v>
      </c>
    </row>
    <row r="38" spans="1:28">
      <c r="A38">
        <v>37</v>
      </c>
      <c r="B38" t="s">
        <v>957</v>
      </c>
      <c r="C38">
        <v>2</v>
      </c>
      <c r="E38">
        <v>3</v>
      </c>
      <c r="F38">
        <v>90</v>
      </c>
      <c r="G38">
        <v>1</v>
      </c>
      <c r="H38">
        <v>1</v>
      </c>
      <c r="I38">
        <v>70</v>
      </c>
      <c r="J38" s="23">
        <f>'20200306 carestaff(Analysis)'!L38</f>
        <v>63</v>
      </c>
      <c r="K38">
        <v>1</v>
      </c>
      <c r="L38">
        <v>1</v>
      </c>
      <c r="N38">
        <v>1</v>
      </c>
      <c r="P38">
        <v>1</v>
      </c>
      <c r="Q38">
        <v>2</v>
      </c>
      <c r="R38">
        <v>1</v>
      </c>
      <c r="S38">
        <v>1</v>
      </c>
      <c r="U38">
        <v>1</v>
      </c>
      <c r="V38">
        <v>2</v>
      </c>
      <c r="W38">
        <v>2</v>
      </c>
      <c r="X38">
        <v>3</v>
      </c>
      <c r="Y38">
        <v>1</v>
      </c>
      <c r="Z38" t="s">
        <v>1014</v>
      </c>
      <c r="AA38" s="7">
        <v>2</v>
      </c>
      <c r="AB38" s="7">
        <v>2</v>
      </c>
    </row>
    <row r="39" spans="1:28">
      <c r="A39">
        <v>38</v>
      </c>
      <c r="B39" t="s">
        <v>957</v>
      </c>
      <c r="C39">
        <v>2</v>
      </c>
      <c r="E39">
        <v>3</v>
      </c>
      <c r="F39" s="19">
        <v>75</v>
      </c>
      <c r="G39" s="19">
        <v>1</v>
      </c>
      <c r="H39" s="19">
        <v>1</v>
      </c>
      <c r="I39" s="19">
        <v>80</v>
      </c>
      <c r="J39" s="23">
        <f>'20200306 carestaff(Analysis)'!L39</f>
        <v>60</v>
      </c>
      <c r="K39" s="19">
        <v>1</v>
      </c>
      <c r="L39" s="19">
        <v>1</v>
      </c>
      <c r="M39" s="19"/>
      <c r="N39" s="19">
        <v>1</v>
      </c>
      <c r="P39" s="19">
        <v>1</v>
      </c>
      <c r="Q39" s="19">
        <v>2</v>
      </c>
      <c r="R39" s="19">
        <v>3</v>
      </c>
      <c r="S39" s="19"/>
      <c r="U39" s="19">
        <v>2</v>
      </c>
      <c r="V39" s="19">
        <v>2</v>
      </c>
      <c r="W39" s="19">
        <v>2</v>
      </c>
      <c r="X39">
        <v>5</v>
      </c>
      <c r="Y39" s="19">
        <v>2</v>
      </c>
      <c r="Z39" t="s">
        <v>974</v>
      </c>
      <c r="AA39" s="20">
        <v>1</v>
      </c>
      <c r="AB39" s="20">
        <v>3</v>
      </c>
    </row>
    <row r="40" spans="1:28">
      <c r="A40">
        <v>39</v>
      </c>
      <c r="B40" t="s">
        <v>957</v>
      </c>
      <c r="C40">
        <v>6</v>
      </c>
      <c r="E40">
        <v>3</v>
      </c>
      <c r="F40">
        <v>250</v>
      </c>
      <c r="G40">
        <v>1</v>
      </c>
      <c r="H40">
        <v>1</v>
      </c>
      <c r="I40">
        <v>80</v>
      </c>
      <c r="J40" s="23">
        <f>'20200306 carestaff(Analysis)'!L40</f>
        <v>200</v>
      </c>
      <c r="K40">
        <v>1</v>
      </c>
      <c r="L40">
        <v>3</v>
      </c>
      <c r="M40">
        <v>90</v>
      </c>
      <c r="N40">
        <v>2</v>
      </c>
      <c r="P40">
        <v>1</v>
      </c>
      <c r="Q40">
        <v>2</v>
      </c>
      <c r="R40">
        <v>1</v>
      </c>
      <c r="S40">
        <v>1</v>
      </c>
      <c r="U40">
        <v>2</v>
      </c>
      <c r="V40">
        <v>2</v>
      </c>
      <c r="W40">
        <v>2</v>
      </c>
      <c r="X40">
        <v>5</v>
      </c>
      <c r="Y40">
        <v>2</v>
      </c>
      <c r="Z40" t="s">
        <v>993</v>
      </c>
      <c r="AA40" s="7">
        <v>1</v>
      </c>
      <c r="AB40" s="7">
        <v>2</v>
      </c>
    </row>
    <row r="41" spans="1:28">
      <c r="A41">
        <v>40</v>
      </c>
      <c r="B41" t="s">
        <v>957</v>
      </c>
      <c r="C41">
        <v>2</v>
      </c>
      <c r="E41">
        <v>3</v>
      </c>
      <c r="F41">
        <v>30</v>
      </c>
      <c r="G41">
        <v>1</v>
      </c>
      <c r="H41">
        <v>1</v>
      </c>
      <c r="I41">
        <v>30</v>
      </c>
      <c r="J41" s="23">
        <f>'20200306 carestaff(Analysis)'!L41</f>
        <v>9</v>
      </c>
      <c r="K41">
        <v>1</v>
      </c>
      <c r="L41">
        <v>1</v>
      </c>
      <c r="N41">
        <v>1</v>
      </c>
      <c r="P41">
        <v>1</v>
      </c>
      <c r="Q41">
        <v>2</v>
      </c>
      <c r="R41">
        <v>1</v>
      </c>
      <c r="S41">
        <v>2</v>
      </c>
      <c r="U41">
        <v>2</v>
      </c>
      <c r="V41">
        <v>2</v>
      </c>
      <c r="W41">
        <v>2</v>
      </c>
      <c r="X41">
        <v>5</v>
      </c>
      <c r="Y41">
        <v>2</v>
      </c>
      <c r="Z41">
        <v>4</v>
      </c>
      <c r="AA41" s="7">
        <v>1</v>
      </c>
      <c r="AB41" s="7">
        <v>2</v>
      </c>
    </row>
    <row r="42" spans="1:28">
      <c r="A42">
        <v>41</v>
      </c>
      <c r="B42" t="s">
        <v>957</v>
      </c>
      <c r="C42">
        <v>2</v>
      </c>
      <c r="E42">
        <v>2</v>
      </c>
      <c r="F42">
        <v>35</v>
      </c>
      <c r="G42">
        <v>1</v>
      </c>
      <c r="H42">
        <v>1</v>
      </c>
      <c r="I42">
        <v>50</v>
      </c>
      <c r="J42" s="23">
        <f>'20200306 carestaff(Analysis)'!L42</f>
        <v>17.5</v>
      </c>
      <c r="K42">
        <v>1</v>
      </c>
      <c r="L42">
        <v>3</v>
      </c>
      <c r="M42">
        <v>70</v>
      </c>
      <c r="N42">
        <v>1</v>
      </c>
      <c r="P42">
        <v>1</v>
      </c>
      <c r="Q42">
        <v>2</v>
      </c>
      <c r="R42">
        <v>1</v>
      </c>
      <c r="S42">
        <v>2</v>
      </c>
      <c r="U42">
        <v>2</v>
      </c>
      <c r="V42">
        <v>2</v>
      </c>
      <c r="W42">
        <v>2</v>
      </c>
      <c r="X42">
        <v>5</v>
      </c>
      <c r="Y42">
        <v>2</v>
      </c>
      <c r="Z42" t="s">
        <v>993</v>
      </c>
      <c r="AA42" s="7">
        <v>2</v>
      </c>
      <c r="AB42" s="7">
        <v>2</v>
      </c>
    </row>
    <row r="43" spans="1:28">
      <c r="A43">
        <v>42</v>
      </c>
      <c r="B43" t="s">
        <v>957</v>
      </c>
      <c r="C43">
        <v>6</v>
      </c>
      <c r="E43">
        <v>2</v>
      </c>
      <c r="F43">
        <v>20</v>
      </c>
      <c r="G43">
        <v>1</v>
      </c>
      <c r="H43">
        <v>2</v>
      </c>
      <c r="J43" s="23">
        <f>'20200306 carestaff(Analysis)'!L43</f>
        <v>0</v>
      </c>
      <c r="N43">
        <v>2</v>
      </c>
      <c r="P43">
        <v>1</v>
      </c>
      <c r="Q43">
        <v>2</v>
      </c>
      <c r="R43">
        <v>1</v>
      </c>
      <c r="S43">
        <v>1</v>
      </c>
      <c r="U43">
        <v>1</v>
      </c>
      <c r="V43">
        <v>2</v>
      </c>
      <c r="W43">
        <v>2</v>
      </c>
      <c r="X43">
        <v>5</v>
      </c>
      <c r="Y43">
        <v>2</v>
      </c>
      <c r="Z43" t="s">
        <v>1015</v>
      </c>
      <c r="AA43" s="7">
        <v>2</v>
      </c>
      <c r="AB43" s="7">
        <v>2</v>
      </c>
    </row>
    <row r="44" spans="1:28">
      <c r="A44">
        <v>43</v>
      </c>
      <c r="B44" t="s">
        <v>957</v>
      </c>
      <c r="C44">
        <v>4</v>
      </c>
      <c r="E44">
        <v>3</v>
      </c>
      <c r="F44">
        <v>15</v>
      </c>
      <c r="G44">
        <v>2</v>
      </c>
      <c r="H44">
        <v>2</v>
      </c>
      <c r="J44" s="23">
        <f>'20200306 carestaff(Analysis)'!L44</f>
        <v>0</v>
      </c>
      <c r="N44">
        <v>2</v>
      </c>
      <c r="P44">
        <v>1</v>
      </c>
      <c r="Q44">
        <v>2</v>
      </c>
      <c r="R44">
        <v>2</v>
      </c>
      <c r="U44">
        <v>2</v>
      </c>
      <c r="V44">
        <v>2</v>
      </c>
      <c r="W44">
        <v>2</v>
      </c>
      <c r="X44">
        <v>5</v>
      </c>
      <c r="Y44">
        <v>2</v>
      </c>
      <c r="Z44" t="s">
        <v>996</v>
      </c>
      <c r="AA44" s="7">
        <v>1</v>
      </c>
      <c r="AB44" s="7">
        <v>2</v>
      </c>
    </row>
    <row r="45" spans="1:28">
      <c r="A45">
        <v>44</v>
      </c>
      <c r="B45" t="s">
        <v>957</v>
      </c>
      <c r="C45">
        <v>2</v>
      </c>
      <c r="E45">
        <v>1</v>
      </c>
      <c r="F45">
        <v>85</v>
      </c>
      <c r="G45">
        <v>1</v>
      </c>
      <c r="H45">
        <v>1</v>
      </c>
      <c r="I45">
        <v>30</v>
      </c>
      <c r="J45" s="23">
        <f>'20200306 carestaff(Analysis)'!L45</f>
        <v>25.5</v>
      </c>
      <c r="K45">
        <v>1</v>
      </c>
      <c r="L45">
        <v>1</v>
      </c>
      <c r="N45">
        <v>2</v>
      </c>
      <c r="P45">
        <v>1</v>
      </c>
      <c r="Q45">
        <v>1</v>
      </c>
      <c r="R45">
        <v>2</v>
      </c>
      <c r="U45">
        <v>1</v>
      </c>
      <c r="V45">
        <v>1</v>
      </c>
      <c r="W45">
        <v>2</v>
      </c>
      <c r="X45">
        <v>200</v>
      </c>
      <c r="Y45">
        <v>1</v>
      </c>
      <c r="Z45" t="s">
        <v>992</v>
      </c>
      <c r="AA45" s="7">
        <v>2</v>
      </c>
      <c r="AB45" s="7">
        <v>2</v>
      </c>
    </row>
    <row r="46" spans="1:28">
      <c r="A46">
        <v>45</v>
      </c>
      <c r="B46" t="s">
        <v>957</v>
      </c>
      <c r="C46">
        <v>2</v>
      </c>
      <c r="E46">
        <v>3</v>
      </c>
      <c r="F46">
        <v>50</v>
      </c>
      <c r="G46">
        <v>1</v>
      </c>
      <c r="H46">
        <v>1</v>
      </c>
      <c r="I46">
        <v>70</v>
      </c>
      <c r="J46" s="23">
        <f>'20200306 carestaff(Analysis)'!L46</f>
        <v>35</v>
      </c>
      <c r="K46">
        <v>1</v>
      </c>
      <c r="L46">
        <v>1</v>
      </c>
      <c r="N46">
        <v>2</v>
      </c>
      <c r="P46">
        <v>1</v>
      </c>
      <c r="Q46">
        <v>1</v>
      </c>
      <c r="R46">
        <v>1</v>
      </c>
      <c r="S46">
        <v>3</v>
      </c>
      <c r="U46">
        <v>1</v>
      </c>
      <c r="V46">
        <v>2</v>
      </c>
      <c r="W46">
        <v>2</v>
      </c>
      <c r="X46">
        <v>3</v>
      </c>
      <c r="Y46">
        <v>1</v>
      </c>
      <c r="Z46" t="s">
        <v>1013</v>
      </c>
      <c r="AA46" s="7">
        <v>1</v>
      </c>
      <c r="AB46" s="7">
        <v>2</v>
      </c>
    </row>
    <row r="47" spans="1:28">
      <c r="A47">
        <v>46</v>
      </c>
      <c r="B47" t="s">
        <v>957</v>
      </c>
      <c r="C47">
        <v>8</v>
      </c>
      <c r="E47">
        <v>3</v>
      </c>
      <c r="F47">
        <v>70</v>
      </c>
      <c r="G47">
        <v>1</v>
      </c>
      <c r="H47">
        <v>1</v>
      </c>
      <c r="I47">
        <v>30</v>
      </c>
      <c r="J47" s="23">
        <f>'20200306 carestaff(Analysis)'!L47</f>
        <v>21</v>
      </c>
      <c r="K47">
        <v>3</v>
      </c>
      <c r="L47">
        <v>3</v>
      </c>
      <c r="M47">
        <v>30</v>
      </c>
      <c r="N47">
        <v>2</v>
      </c>
      <c r="P47">
        <v>1</v>
      </c>
      <c r="Q47">
        <v>2</v>
      </c>
      <c r="R47">
        <v>1</v>
      </c>
      <c r="S47">
        <v>2</v>
      </c>
      <c r="U47">
        <v>2</v>
      </c>
      <c r="V47">
        <v>2</v>
      </c>
      <c r="W47">
        <v>2</v>
      </c>
      <c r="X47">
        <v>5</v>
      </c>
      <c r="Y47">
        <v>2</v>
      </c>
      <c r="Z47" t="s">
        <v>1016</v>
      </c>
      <c r="AA47" s="7">
        <v>2</v>
      </c>
      <c r="AB47" s="7">
        <v>1</v>
      </c>
    </row>
    <row r="48" spans="1:28">
      <c r="A48">
        <v>47</v>
      </c>
      <c r="B48" t="s">
        <v>957</v>
      </c>
      <c r="C48">
        <v>13</v>
      </c>
      <c r="E48">
        <v>3</v>
      </c>
      <c r="F48">
        <v>50</v>
      </c>
      <c r="G48">
        <v>1</v>
      </c>
      <c r="H48">
        <v>1</v>
      </c>
      <c r="I48" s="22" t="s">
        <v>972</v>
      </c>
      <c r="J48" s="23">
        <f>'20200306 carestaff(Analysis)'!L48</f>
        <v>0</v>
      </c>
      <c r="K48">
        <v>3</v>
      </c>
      <c r="L48">
        <v>1</v>
      </c>
      <c r="N48">
        <v>1</v>
      </c>
      <c r="P48">
        <v>1</v>
      </c>
      <c r="Q48">
        <v>2</v>
      </c>
      <c r="R48">
        <v>2</v>
      </c>
      <c r="U48">
        <v>1</v>
      </c>
      <c r="V48">
        <v>1</v>
      </c>
      <c r="W48">
        <v>2</v>
      </c>
      <c r="X48">
        <v>1</v>
      </c>
      <c r="Y48">
        <v>2</v>
      </c>
      <c r="Z48">
        <v>4</v>
      </c>
      <c r="AA48" s="7">
        <v>2</v>
      </c>
      <c r="AB48" s="7">
        <v>2</v>
      </c>
    </row>
    <row r="49" spans="1:28">
      <c r="A49">
        <v>48</v>
      </c>
      <c r="B49" t="s">
        <v>957</v>
      </c>
      <c r="C49">
        <v>9</v>
      </c>
      <c r="E49">
        <v>2</v>
      </c>
      <c r="F49">
        <v>90</v>
      </c>
      <c r="G49">
        <v>1</v>
      </c>
      <c r="H49">
        <v>1</v>
      </c>
      <c r="I49">
        <v>30</v>
      </c>
      <c r="J49" s="23">
        <f>'20200306 carestaff(Analysis)'!L49</f>
        <v>27</v>
      </c>
      <c r="K49">
        <v>1</v>
      </c>
      <c r="L49">
        <v>1</v>
      </c>
      <c r="N49">
        <v>1</v>
      </c>
      <c r="P49">
        <v>1</v>
      </c>
      <c r="Q49">
        <v>2</v>
      </c>
      <c r="R49">
        <v>1</v>
      </c>
      <c r="S49">
        <v>2</v>
      </c>
      <c r="U49">
        <v>1</v>
      </c>
      <c r="V49">
        <v>2</v>
      </c>
      <c r="W49">
        <v>2</v>
      </c>
      <c r="X49">
        <v>1</v>
      </c>
      <c r="Y49">
        <v>2</v>
      </c>
      <c r="Z49" t="s">
        <v>1017</v>
      </c>
      <c r="AA49" s="7">
        <v>2</v>
      </c>
      <c r="AB49" s="7">
        <v>2</v>
      </c>
    </row>
    <row r="50" spans="1:28">
      <c r="A50">
        <v>49</v>
      </c>
      <c r="B50" t="s">
        <v>957</v>
      </c>
      <c r="C50">
        <v>4</v>
      </c>
      <c r="E50">
        <v>2</v>
      </c>
      <c r="F50" s="3">
        <v>26</v>
      </c>
      <c r="G50">
        <v>1</v>
      </c>
      <c r="H50">
        <v>1</v>
      </c>
      <c r="I50">
        <v>50</v>
      </c>
      <c r="J50" s="23">
        <f>'20200306 carestaff(Analysis)'!L50</f>
        <v>13</v>
      </c>
      <c r="K50">
        <v>1</v>
      </c>
      <c r="L50">
        <v>1</v>
      </c>
      <c r="N50">
        <v>1</v>
      </c>
      <c r="P50">
        <v>2</v>
      </c>
      <c r="Q50">
        <v>2</v>
      </c>
      <c r="R50">
        <v>1</v>
      </c>
      <c r="S50">
        <v>1</v>
      </c>
      <c r="U50">
        <v>2</v>
      </c>
      <c r="V50">
        <v>2</v>
      </c>
      <c r="W50">
        <v>2</v>
      </c>
      <c r="X50">
        <v>5</v>
      </c>
      <c r="Y50">
        <v>2</v>
      </c>
      <c r="Z50">
        <v>1</v>
      </c>
      <c r="AA50" s="7">
        <v>1</v>
      </c>
      <c r="AB50" s="7">
        <v>2</v>
      </c>
    </row>
    <row r="51" spans="1:28">
      <c r="A51">
        <v>50</v>
      </c>
      <c r="B51" t="s">
        <v>957</v>
      </c>
      <c r="C51">
        <v>2</v>
      </c>
      <c r="E51">
        <v>3</v>
      </c>
      <c r="F51" s="3">
        <v>21</v>
      </c>
      <c r="G51">
        <v>1</v>
      </c>
      <c r="H51">
        <v>1</v>
      </c>
      <c r="I51">
        <v>80</v>
      </c>
      <c r="J51" s="23">
        <f>'20200306 carestaff(Analysis)'!L51</f>
        <v>16.8</v>
      </c>
      <c r="K51">
        <v>3</v>
      </c>
      <c r="L51">
        <v>1</v>
      </c>
      <c r="N51">
        <v>1</v>
      </c>
      <c r="P51">
        <v>1</v>
      </c>
      <c r="Q51">
        <v>2</v>
      </c>
      <c r="R51">
        <v>3</v>
      </c>
      <c r="U51">
        <v>2</v>
      </c>
      <c r="V51">
        <v>2</v>
      </c>
      <c r="W51">
        <v>2</v>
      </c>
      <c r="X51">
        <v>5</v>
      </c>
      <c r="Y51">
        <v>2</v>
      </c>
      <c r="Z51">
        <v>10</v>
      </c>
      <c r="AA51" s="7">
        <v>1</v>
      </c>
      <c r="AB51" s="7">
        <v>1</v>
      </c>
    </row>
    <row r="52" spans="1:28">
      <c r="A52">
        <v>51</v>
      </c>
      <c r="B52" t="s">
        <v>957</v>
      </c>
      <c r="C52">
        <v>1</v>
      </c>
      <c r="E52">
        <v>3</v>
      </c>
      <c r="F52" s="3">
        <v>90</v>
      </c>
      <c r="G52">
        <v>1</v>
      </c>
      <c r="H52">
        <v>1</v>
      </c>
      <c r="I52">
        <v>100</v>
      </c>
      <c r="J52" s="23">
        <f>'20200306 carestaff(Analysis)'!L52</f>
        <v>90</v>
      </c>
      <c r="K52">
        <v>3</v>
      </c>
      <c r="L52">
        <v>3</v>
      </c>
      <c r="M52">
        <v>20</v>
      </c>
      <c r="N52">
        <v>1</v>
      </c>
      <c r="P52">
        <v>1</v>
      </c>
      <c r="Q52">
        <v>1</v>
      </c>
      <c r="R52">
        <v>1</v>
      </c>
      <c r="S52">
        <v>1</v>
      </c>
      <c r="U52">
        <v>2</v>
      </c>
      <c r="V52">
        <v>2</v>
      </c>
      <c r="W52">
        <v>2</v>
      </c>
      <c r="X52">
        <v>5</v>
      </c>
      <c r="Y52">
        <v>2</v>
      </c>
      <c r="Z52" t="s">
        <v>1006</v>
      </c>
      <c r="AA52" s="7">
        <v>1</v>
      </c>
      <c r="AB52" s="7">
        <v>2</v>
      </c>
    </row>
    <row r="53" spans="1:28">
      <c r="A53">
        <v>52</v>
      </c>
      <c r="B53" t="s">
        <v>957</v>
      </c>
      <c r="C53">
        <v>2</v>
      </c>
      <c r="E53">
        <v>2</v>
      </c>
      <c r="F53" s="3">
        <v>70</v>
      </c>
      <c r="G53">
        <v>1</v>
      </c>
      <c r="H53">
        <v>1</v>
      </c>
      <c r="I53">
        <v>80</v>
      </c>
      <c r="J53" s="23">
        <f>'20200306 carestaff(Analysis)'!L53</f>
        <v>56</v>
      </c>
      <c r="K53">
        <v>4</v>
      </c>
      <c r="L53">
        <v>3</v>
      </c>
      <c r="M53">
        <v>80</v>
      </c>
      <c r="N53">
        <v>2</v>
      </c>
      <c r="P53">
        <v>1</v>
      </c>
      <c r="Q53">
        <v>2</v>
      </c>
      <c r="R53">
        <v>1</v>
      </c>
      <c r="S53">
        <v>5</v>
      </c>
      <c r="U53">
        <v>2</v>
      </c>
      <c r="V53">
        <v>2</v>
      </c>
      <c r="W53">
        <v>2</v>
      </c>
      <c r="X53">
        <v>5</v>
      </c>
      <c r="Y53">
        <v>2</v>
      </c>
      <c r="Z53">
        <v>4</v>
      </c>
      <c r="AA53" s="7">
        <v>1</v>
      </c>
      <c r="AB53" s="7">
        <v>2</v>
      </c>
    </row>
    <row r="54" spans="1:28">
      <c r="A54">
        <v>53</v>
      </c>
      <c r="B54" t="s">
        <v>957</v>
      </c>
      <c r="C54">
        <v>2</v>
      </c>
      <c r="E54">
        <v>3</v>
      </c>
      <c r="F54" s="49" t="s">
        <v>965</v>
      </c>
      <c r="G54">
        <v>1</v>
      </c>
      <c r="H54">
        <v>1</v>
      </c>
      <c r="I54" s="22" t="s">
        <v>972</v>
      </c>
      <c r="J54" s="23">
        <f>'20200306 carestaff(Analysis)'!L54</f>
        <v>0</v>
      </c>
      <c r="K54">
        <v>1</v>
      </c>
      <c r="L54">
        <v>3</v>
      </c>
      <c r="M54" s="22" t="s">
        <v>974</v>
      </c>
      <c r="N54">
        <v>2</v>
      </c>
      <c r="P54">
        <v>1</v>
      </c>
      <c r="Q54">
        <v>2</v>
      </c>
      <c r="R54">
        <v>1</v>
      </c>
      <c r="S54">
        <v>2</v>
      </c>
      <c r="U54">
        <v>2</v>
      </c>
      <c r="V54">
        <v>2</v>
      </c>
      <c r="W54">
        <v>2</v>
      </c>
      <c r="X54">
        <v>5</v>
      </c>
      <c r="Y54">
        <v>2</v>
      </c>
      <c r="Z54" t="s">
        <v>1018</v>
      </c>
      <c r="AA54" s="7">
        <v>1</v>
      </c>
      <c r="AB54" s="7">
        <v>2</v>
      </c>
    </row>
    <row r="55" spans="1:28">
      <c r="A55">
        <v>54</v>
      </c>
      <c r="B55" t="s">
        <v>957</v>
      </c>
      <c r="C55">
        <v>4</v>
      </c>
      <c r="E55">
        <v>1</v>
      </c>
      <c r="F55" s="3">
        <v>50</v>
      </c>
      <c r="G55">
        <v>1</v>
      </c>
      <c r="H55">
        <v>1</v>
      </c>
      <c r="I55">
        <v>80</v>
      </c>
      <c r="J55" s="23">
        <f>'20200306 carestaff(Analysis)'!L55</f>
        <v>40</v>
      </c>
      <c r="K55" s="22">
        <v>5</v>
      </c>
      <c r="L55">
        <v>3</v>
      </c>
      <c r="M55">
        <v>90</v>
      </c>
      <c r="N55">
        <v>1</v>
      </c>
      <c r="P55">
        <v>1</v>
      </c>
      <c r="Q55">
        <v>2</v>
      </c>
      <c r="R55">
        <v>1</v>
      </c>
      <c r="S55">
        <v>2</v>
      </c>
      <c r="U55">
        <v>2</v>
      </c>
      <c r="V55">
        <v>2</v>
      </c>
      <c r="W55">
        <v>2</v>
      </c>
      <c r="X55">
        <v>5</v>
      </c>
      <c r="Y55">
        <v>2</v>
      </c>
      <c r="Z55" t="s">
        <v>1019</v>
      </c>
      <c r="AA55" s="7">
        <v>1</v>
      </c>
      <c r="AB55" s="7">
        <v>2</v>
      </c>
    </row>
    <row r="56" spans="1:28">
      <c r="A56">
        <v>55</v>
      </c>
      <c r="B56" t="s">
        <v>957</v>
      </c>
      <c r="C56">
        <v>12</v>
      </c>
      <c r="E56">
        <v>1</v>
      </c>
      <c r="F56" s="49" t="s">
        <v>965</v>
      </c>
      <c r="G56">
        <v>1</v>
      </c>
      <c r="H56">
        <v>1</v>
      </c>
      <c r="I56">
        <v>90</v>
      </c>
      <c r="J56" s="23">
        <f>'20200306 carestaff(Analysis)'!L56</f>
        <v>0</v>
      </c>
      <c r="K56">
        <v>1</v>
      </c>
      <c r="L56">
        <v>1</v>
      </c>
      <c r="N56">
        <v>2</v>
      </c>
      <c r="P56">
        <v>1</v>
      </c>
      <c r="Q56">
        <v>2</v>
      </c>
      <c r="R56">
        <v>1</v>
      </c>
      <c r="S56">
        <v>1</v>
      </c>
      <c r="U56">
        <v>1</v>
      </c>
      <c r="V56">
        <v>1</v>
      </c>
      <c r="W56">
        <v>2</v>
      </c>
      <c r="X56">
        <v>200</v>
      </c>
      <c r="Y56">
        <v>2</v>
      </c>
      <c r="Z56">
        <v>1</v>
      </c>
      <c r="AA56" s="7">
        <v>2</v>
      </c>
      <c r="AB56" s="7">
        <v>2</v>
      </c>
    </row>
    <row r="57" spans="1:28">
      <c r="A57">
        <v>56</v>
      </c>
      <c r="B57" t="s">
        <v>957</v>
      </c>
      <c r="C57">
        <v>2</v>
      </c>
      <c r="E57">
        <v>3</v>
      </c>
      <c r="F57" s="3">
        <v>54</v>
      </c>
      <c r="G57">
        <v>1</v>
      </c>
      <c r="H57">
        <v>1</v>
      </c>
      <c r="I57">
        <v>90</v>
      </c>
      <c r="J57" s="23">
        <f>'20200306 carestaff(Analysis)'!L57</f>
        <v>48.6</v>
      </c>
      <c r="K57">
        <v>1</v>
      </c>
      <c r="L57">
        <v>1</v>
      </c>
      <c r="N57">
        <v>2</v>
      </c>
      <c r="P57">
        <v>1</v>
      </c>
      <c r="Q57">
        <v>2</v>
      </c>
      <c r="R57">
        <v>2</v>
      </c>
      <c r="U57">
        <v>1</v>
      </c>
      <c r="V57">
        <v>2</v>
      </c>
      <c r="W57">
        <v>2</v>
      </c>
      <c r="X57">
        <v>5</v>
      </c>
      <c r="Y57">
        <v>2</v>
      </c>
      <c r="Z57" t="s">
        <v>1006</v>
      </c>
      <c r="AA57" s="7">
        <v>1</v>
      </c>
      <c r="AB57" s="7">
        <v>2</v>
      </c>
    </row>
    <row r="58" spans="1:28">
      <c r="A58">
        <v>57</v>
      </c>
      <c r="B58" t="s">
        <v>957</v>
      </c>
      <c r="C58">
        <v>1</v>
      </c>
      <c r="E58">
        <v>3</v>
      </c>
      <c r="F58" s="3">
        <v>90</v>
      </c>
      <c r="G58">
        <v>1</v>
      </c>
      <c r="H58">
        <v>1</v>
      </c>
      <c r="I58">
        <v>20</v>
      </c>
      <c r="J58" s="23">
        <f>'20200306 carestaff(Analysis)'!L58</f>
        <v>18</v>
      </c>
      <c r="K58">
        <v>3</v>
      </c>
      <c r="L58">
        <v>2</v>
      </c>
      <c r="M58" s="22"/>
      <c r="N58">
        <v>1</v>
      </c>
      <c r="P58">
        <v>1</v>
      </c>
      <c r="Q58">
        <v>1</v>
      </c>
      <c r="R58">
        <v>2</v>
      </c>
      <c r="U58">
        <v>1</v>
      </c>
      <c r="V58">
        <v>1</v>
      </c>
      <c r="W58">
        <v>2</v>
      </c>
      <c r="X58">
        <v>200</v>
      </c>
      <c r="Y58">
        <v>2</v>
      </c>
      <c r="Z58" t="s">
        <v>1003</v>
      </c>
      <c r="AA58" s="7">
        <v>2</v>
      </c>
      <c r="AB58" s="7">
        <v>2</v>
      </c>
    </row>
    <row r="59" spans="1:28">
      <c r="A59">
        <v>58</v>
      </c>
      <c r="B59" t="s">
        <v>957</v>
      </c>
      <c r="C59">
        <v>2</v>
      </c>
      <c r="E59">
        <v>2</v>
      </c>
      <c r="F59" s="3">
        <v>46</v>
      </c>
      <c r="G59">
        <v>1</v>
      </c>
      <c r="H59">
        <v>1</v>
      </c>
      <c r="I59">
        <v>90</v>
      </c>
      <c r="J59" s="23">
        <f>'20200306 carestaff(Analysis)'!L59</f>
        <v>41.400000000000006</v>
      </c>
      <c r="K59" s="22">
        <v>5</v>
      </c>
      <c r="L59" s="22">
        <v>3</v>
      </c>
      <c r="M59" s="22" t="s">
        <v>974</v>
      </c>
      <c r="N59">
        <v>1</v>
      </c>
      <c r="P59">
        <v>1</v>
      </c>
      <c r="Q59">
        <v>2</v>
      </c>
      <c r="R59">
        <v>2</v>
      </c>
      <c r="U59">
        <v>2</v>
      </c>
      <c r="V59">
        <v>2</v>
      </c>
      <c r="W59">
        <v>2</v>
      </c>
      <c r="X59">
        <v>5</v>
      </c>
      <c r="Y59">
        <v>2</v>
      </c>
      <c r="Z59" t="s">
        <v>1020</v>
      </c>
      <c r="AA59" s="7">
        <v>1</v>
      </c>
      <c r="AB59" s="7">
        <v>1</v>
      </c>
    </row>
    <row r="60" spans="1:28">
      <c r="A60">
        <v>59</v>
      </c>
      <c r="B60" t="s">
        <v>957</v>
      </c>
      <c r="C60">
        <v>2</v>
      </c>
      <c r="E60">
        <v>3</v>
      </c>
      <c r="F60" s="3">
        <v>100</v>
      </c>
      <c r="G60">
        <v>1</v>
      </c>
      <c r="H60">
        <v>1</v>
      </c>
      <c r="I60">
        <v>90</v>
      </c>
      <c r="J60" s="23">
        <f>'20200306 carestaff(Analysis)'!L60</f>
        <v>90</v>
      </c>
      <c r="K60">
        <v>1</v>
      </c>
      <c r="L60">
        <v>1</v>
      </c>
      <c r="N60">
        <v>1</v>
      </c>
      <c r="P60">
        <v>1</v>
      </c>
      <c r="Q60">
        <v>2</v>
      </c>
      <c r="R60">
        <v>2</v>
      </c>
      <c r="U60">
        <v>2</v>
      </c>
      <c r="V60">
        <v>2</v>
      </c>
      <c r="W60">
        <v>2</v>
      </c>
      <c r="X60">
        <v>5</v>
      </c>
      <c r="Y60">
        <v>2</v>
      </c>
      <c r="Z60" t="s">
        <v>1013</v>
      </c>
      <c r="AA60" s="7">
        <v>1</v>
      </c>
      <c r="AB60" s="7">
        <v>1</v>
      </c>
    </row>
    <row r="61" spans="1:28">
      <c r="A61">
        <v>60</v>
      </c>
      <c r="B61" t="s">
        <v>957</v>
      </c>
      <c r="C61">
        <v>11</v>
      </c>
      <c r="E61">
        <v>3</v>
      </c>
      <c r="F61" s="3">
        <v>80</v>
      </c>
      <c r="G61">
        <v>1</v>
      </c>
      <c r="H61">
        <v>1</v>
      </c>
      <c r="I61">
        <v>80</v>
      </c>
      <c r="J61" s="23">
        <f>'20200306 carestaff(Analysis)'!L61</f>
        <v>64</v>
      </c>
      <c r="K61">
        <v>1</v>
      </c>
      <c r="L61">
        <v>1</v>
      </c>
      <c r="N61">
        <v>2</v>
      </c>
      <c r="P61">
        <v>1</v>
      </c>
      <c r="Q61">
        <v>2</v>
      </c>
      <c r="R61">
        <v>1</v>
      </c>
      <c r="S61">
        <v>3</v>
      </c>
      <c r="U61">
        <v>2</v>
      </c>
      <c r="V61">
        <v>2</v>
      </c>
      <c r="W61">
        <v>2</v>
      </c>
      <c r="X61">
        <v>5</v>
      </c>
      <c r="Y61">
        <v>2</v>
      </c>
      <c r="Z61" t="s">
        <v>993</v>
      </c>
      <c r="AA61" s="7">
        <v>1</v>
      </c>
      <c r="AB61" s="7">
        <v>1</v>
      </c>
    </row>
    <row r="62" spans="1:28">
      <c r="A62">
        <v>61</v>
      </c>
      <c r="B62" t="s">
        <v>957</v>
      </c>
      <c r="C62">
        <v>10</v>
      </c>
      <c r="E62">
        <v>1</v>
      </c>
      <c r="F62" s="3">
        <v>90</v>
      </c>
      <c r="G62">
        <v>1</v>
      </c>
      <c r="H62">
        <v>1</v>
      </c>
      <c r="I62">
        <v>90</v>
      </c>
      <c r="J62" s="23">
        <f>'20200306 carestaff(Analysis)'!L62</f>
        <v>81</v>
      </c>
      <c r="K62">
        <v>3</v>
      </c>
      <c r="L62">
        <v>3</v>
      </c>
      <c r="M62">
        <v>80</v>
      </c>
      <c r="N62">
        <v>1</v>
      </c>
      <c r="P62">
        <v>1</v>
      </c>
      <c r="Q62">
        <v>2</v>
      </c>
      <c r="R62">
        <v>2</v>
      </c>
      <c r="U62">
        <v>1</v>
      </c>
      <c r="V62">
        <v>2</v>
      </c>
      <c r="W62">
        <v>2</v>
      </c>
      <c r="X62">
        <v>1</v>
      </c>
      <c r="Y62">
        <v>1</v>
      </c>
      <c r="Z62" t="s">
        <v>1021</v>
      </c>
      <c r="AA62" s="7">
        <v>2</v>
      </c>
      <c r="AB62" s="7">
        <v>2</v>
      </c>
    </row>
    <row r="63" spans="1:28">
      <c r="A63">
        <v>62</v>
      </c>
      <c r="B63" t="s">
        <v>957</v>
      </c>
      <c r="C63">
        <v>1</v>
      </c>
      <c r="E63">
        <v>3</v>
      </c>
      <c r="F63" s="32">
        <v>65</v>
      </c>
      <c r="G63" s="19">
        <v>1</v>
      </c>
      <c r="H63" s="19">
        <v>1</v>
      </c>
      <c r="I63" s="19">
        <v>70</v>
      </c>
      <c r="J63" s="23">
        <f>'20200306 carestaff(Analysis)'!L63</f>
        <v>45.5</v>
      </c>
      <c r="K63" s="19">
        <v>1</v>
      </c>
      <c r="L63" s="19">
        <v>1</v>
      </c>
      <c r="M63" s="19"/>
      <c r="N63" s="19">
        <v>2</v>
      </c>
      <c r="P63" s="19">
        <v>1</v>
      </c>
      <c r="Q63" s="19">
        <v>2</v>
      </c>
      <c r="R63" s="19">
        <v>1</v>
      </c>
      <c r="S63" s="19">
        <v>3</v>
      </c>
      <c r="U63" s="19">
        <v>1</v>
      </c>
      <c r="V63" s="19">
        <v>2</v>
      </c>
      <c r="W63" s="19">
        <v>2</v>
      </c>
      <c r="X63">
        <v>200</v>
      </c>
      <c r="Y63" s="19">
        <v>1</v>
      </c>
      <c r="Z63" t="s">
        <v>1022</v>
      </c>
      <c r="AA63" s="20">
        <v>2</v>
      </c>
      <c r="AB63" s="20">
        <v>3</v>
      </c>
    </row>
    <row r="64" spans="1:28">
      <c r="A64">
        <v>63</v>
      </c>
      <c r="B64" t="s">
        <v>957</v>
      </c>
      <c r="C64">
        <v>6</v>
      </c>
      <c r="E64">
        <v>3</v>
      </c>
      <c r="F64" s="3">
        <v>100</v>
      </c>
      <c r="G64">
        <v>1</v>
      </c>
      <c r="H64">
        <v>1</v>
      </c>
      <c r="I64">
        <v>80</v>
      </c>
      <c r="J64" s="23">
        <f>'20200306 carestaff(Analysis)'!L64</f>
        <v>80</v>
      </c>
      <c r="K64">
        <v>2</v>
      </c>
      <c r="L64">
        <v>1</v>
      </c>
      <c r="N64">
        <v>1</v>
      </c>
      <c r="P64">
        <v>1</v>
      </c>
      <c r="Q64">
        <v>2</v>
      </c>
      <c r="R64">
        <v>2</v>
      </c>
      <c r="U64">
        <v>2</v>
      </c>
      <c r="V64">
        <v>2</v>
      </c>
      <c r="W64">
        <v>2</v>
      </c>
      <c r="X64">
        <v>5</v>
      </c>
      <c r="Y64">
        <v>2</v>
      </c>
      <c r="Z64" t="s">
        <v>994</v>
      </c>
      <c r="AA64" s="7">
        <v>2</v>
      </c>
      <c r="AB64" s="7">
        <v>2</v>
      </c>
    </row>
    <row r="65" spans="1:28">
      <c r="A65">
        <v>64</v>
      </c>
      <c r="B65" t="s">
        <v>957</v>
      </c>
      <c r="C65">
        <v>2</v>
      </c>
      <c r="E65">
        <v>3</v>
      </c>
      <c r="F65" s="3">
        <v>80</v>
      </c>
      <c r="G65">
        <v>1</v>
      </c>
      <c r="H65">
        <v>1</v>
      </c>
      <c r="I65">
        <v>30</v>
      </c>
      <c r="J65" s="23">
        <f>'20200306 carestaff(Analysis)'!L65</f>
        <v>24</v>
      </c>
      <c r="K65" s="22">
        <v>5</v>
      </c>
      <c r="L65" s="22">
        <v>3</v>
      </c>
      <c r="M65" s="22" t="s">
        <v>974</v>
      </c>
      <c r="N65">
        <v>1</v>
      </c>
      <c r="P65">
        <v>1</v>
      </c>
      <c r="Q65">
        <v>2</v>
      </c>
      <c r="R65">
        <v>1</v>
      </c>
      <c r="S65">
        <v>1</v>
      </c>
      <c r="U65">
        <v>1</v>
      </c>
      <c r="V65">
        <v>2</v>
      </c>
      <c r="W65">
        <v>2</v>
      </c>
      <c r="X65">
        <v>5</v>
      </c>
      <c r="Y65">
        <v>2</v>
      </c>
      <c r="Z65" t="s">
        <v>1023</v>
      </c>
      <c r="AA65" s="7">
        <v>1</v>
      </c>
      <c r="AB65" s="7">
        <v>2</v>
      </c>
    </row>
    <row r="66" spans="1:28">
      <c r="A66">
        <v>65</v>
      </c>
      <c r="B66" t="s">
        <v>957</v>
      </c>
      <c r="C66">
        <v>2</v>
      </c>
      <c r="E66">
        <v>2</v>
      </c>
      <c r="F66" s="103">
        <v>100</v>
      </c>
      <c r="G66" s="16">
        <v>1</v>
      </c>
      <c r="H66" s="16">
        <v>1</v>
      </c>
      <c r="I66" s="16">
        <v>90</v>
      </c>
      <c r="J66" s="23">
        <f>'20200306 carestaff(Analysis)'!L66</f>
        <v>90</v>
      </c>
      <c r="K66" s="16">
        <v>1</v>
      </c>
      <c r="L66" s="16">
        <v>3</v>
      </c>
      <c r="M66" s="16">
        <v>90</v>
      </c>
      <c r="N66" s="16">
        <v>2</v>
      </c>
      <c r="P66" s="16">
        <v>1</v>
      </c>
      <c r="Q66" s="16">
        <v>2</v>
      </c>
      <c r="R66" s="16">
        <v>2</v>
      </c>
      <c r="S66" s="16"/>
      <c r="U66" s="16">
        <v>1</v>
      </c>
      <c r="V66" s="16">
        <v>2</v>
      </c>
      <c r="W66" s="16">
        <v>2</v>
      </c>
      <c r="X66">
        <v>5</v>
      </c>
      <c r="Y66" s="50">
        <v>1</v>
      </c>
      <c r="Z66" t="s">
        <v>995</v>
      </c>
      <c r="AA66" s="66">
        <v>1</v>
      </c>
      <c r="AB66" s="66">
        <v>2</v>
      </c>
    </row>
    <row r="67" spans="1:28">
      <c r="A67">
        <v>66</v>
      </c>
      <c r="B67" t="s">
        <v>957</v>
      </c>
      <c r="C67">
        <v>2</v>
      </c>
      <c r="E67">
        <v>3</v>
      </c>
      <c r="F67" s="103">
        <v>70</v>
      </c>
      <c r="G67" s="16">
        <v>1</v>
      </c>
      <c r="H67" s="16">
        <v>1</v>
      </c>
      <c r="I67" s="16">
        <v>90</v>
      </c>
      <c r="J67" s="23">
        <f>'20200306 carestaff(Analysis)'!L67</f>
        <v>63</v>
      </c>
      <c r="K67" s="16">
        <v>2</v>
      </c>
      <c r="L67" s="16">
        <v>1</v>
      </c>
      <c r="M67" s="16"/>
      <c r="N67" s="16">
        <v>1</v>
      </c>
      <c r="P67" s="16">
        <v>1</v>
      </c>
      <c r="Q67" s="16">
        <v>2</v>
      </c>
      <c r="R67" s="16">
        <v>1</v>
      </c>
      <c r="S67" s="16">
        <v>2</v>
      </c>
      <c r="U67" s="16">
        <v>1</v>
      </c>
      <c r="V67" s="16">
        <v>1</v>
      </c>
      <c r="W67" s="16">
        <v>1</v>
      </c>
      <c r="X67">
        <v>5</v>
      </c>
      <c r="Y67" s="105">
        <v>1</v>
      </c>
      <c r="Z67" t="s">
        <v>993</v>
      </c>
      <c r="AA67" s="66">
        <v>2</v>
      </c>
      <c r="AB67" s="66">
        <v>2</v>
      </c>
    </row>
    <row r="68" spans="1:28">
      <c r="A68">
        <v>67</v>
      </c>
      <c r="B68" t="s">
        <v>957</v>
      </c>
      <c r="C68">
        <v>2</v>
      </c>
      <c r="E68">
        <v>3</v>
      </c>
      <c r="F68" s="3">
        <v>150</v>
      </c>
      <c r="G68">
        <v>1</v>
      </c>
      <c r="H68">
        <v>1</v>
      </c>
      <c r="I68">
        <v>80</v>
      </c>
      <c r="J68" s="23">
        <f>'20200306 carestaff(Analysis)'!L68</f>
        <v>120</v>
      </c>
      <c r="K68">
        <v>1</v>
      </c>
      <c r="L68">
        <v>1</v>
      </c>
      <c r="N68">
        <v>1</v>
      </c>
      <c r="P68">
        <v>1</v>
      </c>
      <c r="Q68">
        <v>1</v>
      </c>
      <c r="R68">
        <v>2</v>
      </c>
      <c r="U68">
        <v>2</v>
      </c>
      <c r="V68">
        <v>2</v>
      </c>
      <c r="W68">
        <v>2</v>
      </c>
      <c r="X68">
        <v>5</v>
      </c>
      <c r="Y68">
        <v>2</v>
      </c>
      <c r="Z68" t="s">
        <v>974</v>
      </c>
      <c r="AA68" s="7">
        <v>1</v>
      </c>
      <c r="AB68" s="7">
        <v>2</v>
      </c>
    </row>
    <row r="69" spans="1:28">
      <c r="A69">
        <v>68</v>
      </c>
      <c r="B69" t="s">
        <v>957</v>
      </c>
      <c r="C69">
        <v>11</v>
      </c>
      <c r="E69">
        <v>3</v>
      </c>
      <c r="F69" s="3">
        <v>20</v>
      </c>
      <c r="G69">
        <v>1</v>
      </c>
      <c r="H69">
        <v>1</v>
      </c>
      <c r="I69">
        <v>70</v>
      </c>
      <c r="J69" s="23">
        <f>'20200306 carestaff(Analysis)'!L69</f>
        <v>14</v>
      </c>
      <c r="K69">
        <v>1</v>
      </c>
      <c r="L69">
        <v>1</v>
      </c>
      <c r="N69">
        <v>2</v>
      </c>
      <c r="P69">
        <v>1</v>
      </c>
      <c r="Q69">
        <v>2</v>
      </c>
      <c r="R69">
        <v>1</v>
      </c>
      <c r="S69">
        <v>3</v>
      </c>
      <c r="U69">
        <v>2</v>
      </c>
      <c r="V69">
        <v>2</v>
      </c>
      <c r="W69">
        <v>2</v>
      </c>
      <c r="X69">
        <v>5</v>
      </c>
      <c r="Y69">
        <v>2</v>
      </c>
      <c r="Z69" t="s">
        <v>974</v>
      </c>
      <c r="AA69" s="7">
        <v>1</v>
      </c>
      <c r="AB69" s="7">
        <v>2</v>
      </c>
    </row>
    <row r="70" spans="1:28">
      <c r="A70">
        <v>69</v>
      </c>
      <c r="B70" t="s">
        <v>957</v>
      </c>
      <c r="C70">
        <v>4</v>
      </c>
      <c r="E70">
        <v>1</v>
      </c>
      <c r="F70" s="3">
        <v>2</v>
      </c>
      <c r="G70">
        <v>1</v>
      </c>
      <c r="H70">
        <v>1</v>
      </c>
      <c r="I70">
        <v>90</v>
      </c>
      <c r="J70" s="23">
        <f>'20200306 carestaff(Analysis)'!L70</f>
        <v>1.8</v>
      </c>
      <c r="K70">
        <v>1</v>
      </c>
      <c r="L70">
        <v>1</v>
      </c>
      <c r="N70">
        <v>2</v>
      </c>
      <c r="P70">
        <v>1</v>
      </c>
      <c r="Q70">
        <v>2</v>
      </c>
      <c r="R70">
        <v>1</v>
      </c>
      <c r="S70">
        <v>2</v>
      </c>
      <c r="U70">
        <v>1</v>
      </c>
      <c r="V70">
        <v>2</v>
      </c>
      <c r="W70">
        <v>2</v>
      </c>
      <c r="X70">
        <v>1</v>
      </c>
      <c r="Y70">
        <v>2</v>
      </c>
      <c r="Z70" t="s">
        <v>993</v>
      </c>
      <c r="AA70" s="7">
        <v>2</v>
      </c>
      <c r="AB70" s="7">
        <v>1</v>
      </c>
    </row>
    <row r="71" spans="1:28">
      <c r="A71">
        <v>70</v>
      </c>
      <c r="B71" t="s">
        <v>957</v>
      </c>
      <c r="C71">
        <v>10</v>
      </c>
      <c r="E71">
        <v>2</v>
      </c>
      <c r="F71" s="3">
        <v>80</v>
      </c>
      <c r="G71">
        <v>1</v>
      </c>
      <c r="H71">
        <v>1</v>
      </c>
      <c r="I71" s="22" t="s">
        <v>972</v>
      </c>
      <c r="J71" s="23">
        <f>'20200306 carestaff(Analysis)'!L71</f>
        <v>0</v>
      </c>
      <c r="K71">
        <v>3</v>
      </c>
      <c r="L71">
        <v>1</v>
      </c>
      <c r="N71">
        <v>1</v>
      </c>
      <c r="P71">
        <v>1</v>
      </c>
      <c r="Q71">
        <v>2</v>
      </c>
      <c r="R71">
        <v>2</v>
      </c>
      <c r="U71">
        <v>1</v>
      </c>
      <c r="V71">
        <v>2</v>
      </c>
      <c r="W71">
        <v>2</v>
      </c>
      <c r="X71">
        <v>5</v>
      </c>
      <c r="Y71">
        <v>2</v>
      </c>
      <c r="Z71">
        <v>4</v>
      </c>
      <c r="AA71" s="7">
        <v>2</v>
      </c>
      <c r="AB71" s="7">
        <v>2</v>
      </c>
    </row>
    <row r="72" spans="1:28">
      <c r="A72">
        <v>71</v>
      </c>
      <c r="B72" t="s">
        <v>957</v>
      </c>
      <c r="C72">
        <v>11</v>
      </c>
      <c r="E72">
        <v>1</v>
      </c>
      <c r="F72" s="3">
        <v>40</v>
      </c>
      <c r="G72">
        <v>1</v>
      </c>
      <c r="H72">
        <v>1</v>
      </c>
      <c r="I72">
        <v>60</v>
      </c>
      <c r="J72" s="23">
        <f>'20200306 carestaff(Analysis)'!L72</f>
        <v>24</v>
      </c>
      <c r="K72" s="22">
        <v>5</v>
      </c>
      <c r="L72">
        <v>1</v>
      </c>
      <c r="N72">
        <v>1</v>
      </c>
      <c r="P72">
        <v>1</v>
      </c>
      <c r="Q72">
        <v>2</v>
      </c>
      <c r="R72">
        <v>1</v>
      </c>
      <c r="S72" s="22">
        <v>6</v>
      </c>
      <c r="U72">
        <v>2</v>
      </c>
      <c r="V72">
        <v>2</v>
      </c>
      <c r="W72">
        <v>2</v>
      </c>
      <c r="X72">
        <v>5</v>
      </c>
      <c r="Y72">
        <v>2</v>
      </c>
      <c r="Z72" t="s">
        <v>1017</v>
      </c>
      <c r="AA72" s="7">
        <v>1</v>
      </c>
      <c r="AB72" s="7">
        <v>2</v>
      </c>
    </row>
    <row r="73" spans="1:28">
      <c r="A73">
        <v>72</v>
      </c>
      <c r="B73" t="s">
        <v>957</v>
      </c>
      <c r="C73">
        <v>6</v>
      </c>
      <c r="E73">
        <v>1</v>
      </c>
      <c r="F73" s="3">
        <v>14</v>
      </c>
      <c r="G73">
        <v>1</v>
      </c>
      <c r="H73">
        <v>1</v>
      </c>
      <c r="I73">
        <v>80</v>
      </c>
      <c r="J73" s="23">
        <f>'20200306 carestaff(Analysis)'!L73</f>
        <v>11.200000000000001</v>
      </c>
      <c r="K73">
        <v>1</v>
      </c>
      <c r="L73">
        <v>1</v>
      </c>
      <c r="N73">
        <v>2</v>
      </c>
      <c r="P73">
        <v>1</v>
      </c>
      <c r="Q73">
        <v>2</v>
      </c>
      <c r="R73">
        <v>1</v>
      </c>
      <c r="S73">
        <v>4</v>
      </c>
      <c r="U73">
        <v>2</v>
      </c>
      <c r="V73">
        <v>2</v>
      </c>
      <c r="W73">
        <v>2</v>
      </c>
      <c r="X73">
        <v>5</v>
      </c>
      <c r="Y73">
        <v>2</v>
      </c>
      <c r="Z73" t="s">
        <v>999</v>
      </c>
      <c r="AA73" s="7">
        <v>1</v>
      </c>
      <c r="AB73" s="7">
        <v>1</v>
      </c>
    </row>
    <row r="74" spans="1:28">
      <c r="A74">
        <v>73</v>
      </c>
      <c r="B74" t="s">
        <v>957</v>
      </c>
      <c r="C74">
        <v>2</v>
      </c>
      <c r="E74">
        <v>3</v>
      </c>
      <c r="F74" s="3">
        <v>100</v>
      </c>
      <c r="G74">
        <v>1</v>
      </c>
      <c r="H74">
        <v>1</v>
      </c>
      <c r="I74">
        <v>70</v>
      </c>
      <c r="J74" s="23">
        <f>'20200306 carestaff(Analysis)'!L74</f>
        <v>70</v>
      </c>
      <c r="K74">
        <v>1</v>
      </c>
      <c r="L74">
        <v>1</v>
      </c>
      <c r="N74">
        <v>1</v>
      </c>
      <c r="P74">
        <v>1</v>
      </c>
      <c r="Q74">
        <v>2</v>
      </c>
      <c r="R74">
        <v>1</v>
      </c>
      <c r="S74">
        <v>3</v>
      </c>
      <c r="U74">
        <v>2</v>
      </c>
      <c r="V74">
        <v>2</v>
      </c>
      <c r="W74">
        <v>2</v>
      </c>
      <c r="X74">
        <v>5</v>
      </c>
      <c r="Y74">
        <v>2</v>
      </c>
      <c r="Z74" t="s">
        <v>1024</v>
      </c>
      <c r="AA74" s="7">
        <v>1</v>
      </c>
      <c r="AB74" s="7">
        <v>1</v>
      </c>
    </row>
    <row r="75" spans="1:28">
      <c r="A75">
        <v>74</v>
      </c>
      <c r="B75" t="s">
        <v>957</v>
      </c>
      <c r="C75">
        <v>1</v>
      </c>
      <c r="E75">
        <v>3</v>
      </c>
      <c r="F75" s="32">
        <v>80</v>
      </c>
      <c r="G75" s="19">
        <v>1</v>
      </c>
      <c r="H75" s="19">
        <v>1</v>
      </c>
      <c r="I75" s="19">
        <v>80</v>
      </c>
      <c r="J75" s="23">
        <f>'20200306 carestaff(Analysis)'!L75</f>
        <v>64</v>
      </c>
      <c r="K75" s="19">
        <v>3</v>
      </c>
      <c r="L75" s="19">
        <v>1</v>
      </c>
      <c r="M75" s="19"/>
      <c r="N75" s="19">
        <v>1</v>
      </c>
      <c r="P75" s="19">
        <v>1</v>
      </c>
      <c r="Q75" s="19">
        <v>2</v>
      </c>
      <c r="R75" s="19">
        <v>2</v>
      </c>
      <c r="S75" s="19"/>
      <c r="U75" s="19">
        <v>1</v>
      </c>
      <c r="V75" s="19">
        <v>2</v>
      </c>
      <c r="W75" s="19">
        <v>2</v>
      </c>
      <c r="X75">
        <v>1</v>
      </c>
      <c r="Y75" s="19">
        <v>1</v>
      </c>
      <c r="Z75" s="19">
        <v>4</v>
      </c>
      <c r="AA75" s="20">
        <v>2</v>
      </c>
      <c r="AB75" s="20">
        <v>3</v>
      </c>
    </row>
    <row r="76" spans="1:28">
      <c r="A76">
        <v>75</v>
      </c>
      <c r="B76" t="s">
        <v>957</v>
      </c>
      <c r="C76">
        <v>2</v>
      </c>
      <c r="E76">
        <v>2</v>
      </c>
      <c r="F76" s="3">
        <v>60</v>
      </c>
      <c r="G76">
        <v>1</v>
      </c>
      <c r="H76">
        <v>1</v>
      </c>
      <c r="I76">
        <v>50</v>
      </c>
      <c r="J76" s="23">
        <f>'20200306 carestaff(Analysis)'!L76</f>
        <v>30</v>
      </c>
      <c r="K76">
        <v>1</v>
      </c>
      <c r="L76">
        <v>3</v>
      </c>
      <c r="M76" s="22" t="s">
        <v>974</v>
      </c>
      <c r="N76">
        <v>2</v>
      </c>
      <c r="P76">
        <v>2</v>
      </c>
      <c r="Q76">
        <v>2</v>
      </c>
      <c r="R76">
        <v>2</v>
      </c>
      <c r="U76">
        <v>2</v>
      </c>
      <c r="V76">
        <v>2</v>
      </c>
      <c r="W76">
        <v>2</v>
      </c>
      <c r="X76">
        <v>5</v>
      </c>
      <c r="Y76">
        <v>2</v>
      </c>
      <c r="Z76">
        <v>10</v>
      </c>
      <c r="AA76" s="7">
        <v>1</v>
      </c>
      <c r="AB76" s="7">
        <v>2</v>
      </c>
    </row>
    <row r="77" spans="1:28">
      <c r="A77">
        <v>76</v>
      </c>
      <c r="B77" t="s">
        <v>957</v>
      </c>
      <c r="C77">
        <v>6</v>
      </c>
      <c r="E77">
        <v>2</v>
      </c>
      <c r="F77" s="3">
        <v>42</v>
      </c>
      <c r="G77">
        <v>1</v>
      </c>
      <c r="H77">
        <v>1</v>
      </c>
      <c r="I77">
        <v>60</v>
      </c>
      <c r="J77" s="23">
        <f>'20200306 carestaff(Analysis)'!L77</f>
        <v>25.200000000000003</v>
      </c>
      <c r="K77" s="22">
        <v>5</v>
      </c>
      <c r="L77">
        <v>3</v>
      </c>
      <c r="M77">
        <v>50</v>
      </c>
      <c r="N77">
        <v>1</v>
      </c>
      <c r="P77">
        <v>2</v>
      </c>
      <c r="Q77">
        <v>1</v>
      </c>
      <c r="R77">
        <v>1</v>
      </c>
      <c r="S77">
        <v>4</v>
      </c>
      <c r="U77">
        <v>2</v>
      </c>
      <c r="V77">
        <v>2</v>
      </c>
      <c r="W77">
        <v>2</v>
      </c>
      <c r="X77">
        <v>5</v>
      </c>
      <c r="Y77">
        <v>2</v>
      </c>
      <c r="Z77" t="s">
        <v>1019</v>
      </c>
      <c r="AA77" s="7">
        <v>1</v>
      </c>
      <c r="AB77" s="7">
        <v>2</v>
      </c>
    </row>
    <row r="78" spans="1:28">
      <c r="A78">
        <v>77</v>
      </c>
      <c r="B78" t="s">
        <v>957</v>
      </c>
      <c r="C78">
        <v>2</v>
      </c>
      <c r="E78">
        <v>1</v>
      </c>
      <c r="F78" s="3">
        <v>15</v>
      </c>
      <c r="G78">
        <v>1</v>
      </c>
      <c r="H78">
        <v>1</v>
      </c>
      <c r="I78">
        <v>30</v>
      </c>
      <c r="J78" s="23">
        <f>'20200306 carestaff(Analysis)'!L78</f>
        <v>4.5</v>
      </c>
      <c r="K78">
        <v>1</v>
      </c>
      <c r="L78">
        <v>1</v>
      </c>
      <c r="N78">
        <v>2</v>
      </c>
      <c r="P78">
        <v>1</v>
      </c>
      <c r="Q78">
        <v>2</v>
      </c>
      <c r="R78">
        <v>1</v>
      </c>
      <c r="S78">
        <v>3</v>
      </c>
      <c r="U78">
        <v>2</v>
      </c>
      <c r="V78">
        <v>2</v>
      </c>
      <c r="W78">
        <v>2</v>
      </c>
      <c r="X78">
        <v>5</v>
      </c>
      <c r="Y78">
        <v>2</v>
      </c>
      <c r="Z78" t="s">
        <v>993</v>
      </c>
      <c r="AA78" s="7">
        <v>1</v>
      </c>
      <c r="AB78" s="7">
        <v>2</v>
      </c>
    </row>
    <row r="79" spans="1:28">
      <c r="A79">
        <v>78</v>
      </c>
      <c r="B79" t="s">
        <v>957</v>
      </c>
      <c r="C79">
        <v>2</v>
      </c>
      <c r="E79">
        <v>3</v>
      </c>
      <c r="F79" s="3">
        <v>29</v>
      </c>
      <c r="G79">
        <v>1</v>
      </c>
      <c r="H79">
        <v>1</v>
      </c>
      <c r="I79">
        <v>50</v>
      </c>
      <c r="J79" s="23">
        <f>'20200306 carestaff(Analysis)'!L79</f>
        <v>14.5</v>
      </c>
      <c r="K79">
        <v>3</v>
      </c>
      <c r="L79">
        <v>3</v>
      </c>
      <c r="M79">
        <v>50</v>
      </c>
      <c r="N79">
        <v>1</v>
      </c>
      <c r="P79">
        <v>1</v>
      </c>
      <c r="Q79">
        <v>2</v>
      </c>
      <c r="R79">
        <v>1</v>
      </c>
      <c r="S79">
        <v>3</v>
      </c>
      <c r="U79">
        <v>2</v>
      </c>
      <c r="V79">
        <v>2</v>
      </c>
      <c r="W79">
        <v>2</v>
      </c>
      <c r="X79">
        <v>1</v>
      </c>
      <c r="Y79">
        <v>2</v>
      </c>
      <c r="Z79" t="s">
        <v>1012</v>
      </c>
      <c r="AA79" s="7">
        <v>1</v>
      </c>
      <c r="AB79" s="7">
        <v>2</v>
      </c>
    </row>
    <row r="80" spans="1:28">
      <c r="A80">
        <v>79</v>
      </c>
      <c r="B80" t="s">
        <v>957</v>
      </c>
      <c r="C80">
        <v>4</v>
      </c>
      <c r="E80">
        <v>3</v>
      </c>
      <c r="F80" s="3">
        <v>10</v>
      </c>
      <c r="G80">
        <v>1</v>
      </c>
      <c r="H80">
        <v>1</v>
      </c>
      <c r="I80" s="22" t="s">
        <v>972</v>
      </c>
      <c r="J80" s="23">
        <f>'20200306 carestaff(Analysis)'!L80</f>
        <v>0</v>
      </c>
      <c r="K80" s="22">
        <v>5</v>
      </c>
      <c r="L80">
        <v>3</v>
      </c>
      <c r="M80" s="22" t="s">
        <v>974</v>
      </c>
      <c r="N80">
        <v>2</v>
      </c>
      <c r="P80">
        <v>1</v>
      </c>
      <c r="Q80">
        <v>2</v>
      </c>
      <c r="R80" s="22">
        <v>1</v>
      </c>
      <c r="S80" s="22">
        <v>6</v>
      </c>
      <c r="U80">
        <v>2</v>
      </c>
      <c r="V80">
        <v>2</v>
      </c>
      <c r="W80">
        <v>2</v>
      </c>
      <c r="X80">
        <v>5</v>
      </c>
      <c r="Y80">
        <v>2</v>
      </c>
      <c r="Z80" t="s">
        <v>1025</v>
      </c>
      <c r="AA80" s="7">
        <v>2</v>
      </c>
      <c r="AB80" s="7">
        <v>2</v>
      </c>
    </row>
    <row r="81" spans="1:28">
      <c r="A81">
        <v>80</v>
      </c>
      <c r="B81" t="s">
        <v>957</v>
      </c>
      <c r="C81">
        <v>2</v>
      </c>
      <c r="E81">
        <v>2</v>
      </c>
      <c r="F81" s="49" t="s">
        <v>965</v>
      </c>
      <c r="G81" s="19">
        <v>1</v>
      </c>
      <c r="H81" s="19">
        <v>1</v>
      </c>
      <c r="I81" s="49" t="s">
        <v>972</v>
      </c>
      <c r="J81" s="23">
        <f>'20200306 carestaff(Analysis)'!L81</f>
        <v>0</v>
      </c>
      <c r="K81" s="19">
        <v>1</v>
      </c>
      <c r="L81" s="19">
        <v>1</v>
      </c>
      <c r="M81" s="19"/>
      <c r="N81" s="19">
        <v>2</v>
      </c>
      <c r="P81" s="19">
        <v>2</v>
      </c>
      <c r="Q81" s="19">
        <v>2</v>
      </c>
      <c r="R81" s="19">
        <v>1</v>
      </c>
      <c r="S81" s="19">
        <v>2</v>
      </c>
      <c r="U81" s="19">
        <v>1</v>
      </c>
      <c r="V81" s="19">
        <v>2</v>
      </c>
      <c r="W81" s="19">
        <v>2</v>
      </c>
      <c r="X81">
        <v>5</v>
      </c>
      <c r="Y81" s="19">
        <v>2</v>
      </c>
      <c r="Z81" t="s">
        <v>993</v>
      </c>
      <c r="AA81" s="20">
        <v>2</v>
      </c>
      <c r="AB81" s="20">
        <v>3</v>
      </c>
    </row>
    <row r="82" spans="1:28">
      <c r="A82">
        <v>81</v>
      </c>
      <c r="B82" t="s">
        <v>957</v>
      </c>
      <c r="C82">
        <v>6</v>
      </c>
      <c r="E82">
        <v>2</v>
      </c>
      <c r="F82" s="3">
        <v>120</v>
      </c>
      <c r="G82">
        <v>1</v>
      </c>
      <c r="H82">
        <v>1</v>
      </c>
      <c r="I82" s="22" t="s">
        <v>972</v>
      </c>
      <c r="J82" s="23">
        <f>'20200306 carestaff(Analysis)'!L82</f>
        <v>0</v>
      </c>
      <c r="K82" s="22">
        <v>5</v>
      </c>
      <c r="L82">
        <v>3</v>
      </c>
      <c r="M82" s="22" t="s">
        <v>974</v>
      </c>
      <c r="N82">
        <v>1</v>
      </c>
      <c r="P82">
        <v>1</v>
      </c>
      <c r="Q82">
        <v>2</v>
      </c>
      <c r="R82">
        <v>1</v>
      </c>
      <c r="S82" s="22">
        <v>6</v>
      </c>
      <c r="U82">
        <v>1</v>
      </c>
      <c r="V82">
        <v>1</v>
      </c>
      <c r="W82">
        <v>2</v>
      </c>
      <c r="X82">
        <v>5</v>
      </c>
      <c r="Y82">
        <v>2</v>
      </c>
      <c r="Z82" t="s">
        <v>1003</v>
      </c>
      <c r="AA82" s="7">
        <v>1</v>
      </c>
      <c r="AB82" s="7">
        <v>1</v>
      </c>
    </row>
    <row r="83" spans="1:28">
      <c r="A83">
        <v>82</v>
      </c>
      <c r="B83" t="s">
        <v>957</v>
      </c>
      <c r="C83">
        <v>2</v>
      </c>
      <c r="E83">
        <v>2</v>
      </c>
      <c r="F83" s="3">
        <v>33</v>
      </c>
      <c r="G83">
        <v>1</v>
      </c>
      <c r="H83">
        <v>1</v>
      </c>
      <c r="I83">
        <v>80</v>
      </c>
      <c r="J83" s="23">
        <f>'20200306 carestaff(Analysis)'!L83</f>
        <v>26.400000000000002</v>
      </c>
      <c r="K83">
        <v>3</v>
      </c>
      <c r="L83">
        <v>3</v>
      </c>
      <c r="M83">
        <v>90</v>
      </c>
      <c r="N83">
        <v>1</v>
      </c>
      <c r="P83">
        <v>1</v>
      </c>
      <c r="Q83">
        <v>1</v>
      </c>
      <c r="R83">
        <v>1</v>
      </c>
      <c r="S83">
        <v>5</v>
      </c>
      <c r="U83">
        <v>1</v>
      </c>
      <c r="V83">
        <v>2</v>
      </c>
      <c r="W83">
        <v>2</v>
      </c>
      <c r="X83">
        <v>1</v>
      </c>
      <c r="Y83">
        <v>1</v>
      </c>
      <c r="Z83" t="s">
        <v>1026</v>
      </c>
      <c r="AA83" s="7">
        <v>2</v>
      </c>
      <c r="AB83" s="7">
        <v>2</v>
      </c>
    </row>
    <row r="84" spans="1:28">
      <c r="A84">
        <v>83</v>
      </c>
      <c r="B84" t="s">
        <v>957</v>
      </c>
      <c r="C84">
        <v>2</v>
      </c>
      <c r="E84">
        <v>3</v>
      </c>
      <c r="F84" s="32">
        <v>70</v>
      </c>
      <c r="G84" s="19">
        <v>1</v>
      </c>
      <c r="H84" s="19">
        <v>1</v>
      </c>
      <c r="I84" s="19">
        <v>80</v>
      </c>
      <c r="J84" s="23">
        <f>'20200306 carestaff(Analysis)'!L84</f>
        <v>56</v>
      </c>
      <c r="K84" s="19">
        <v>1</v>
      </c>
      <c r="L84" s="19">
        <v>1</v>
      </c>
      <c r="M84" s="19"/>
      <c r="N84" s="19">
        <v>2</v>
      </c>
      <c r="P84" s="19">
        <v>1</v>
      </c>
      <c r="Q84" s="19">
        <v>2</v>
      </c>
      <c r="R84" s="19">
        <v>1</v>
      </c>
      <c r="S84" s="19">
        <v>1</v>
      </c>
      <c r="U84" s="19">
        <v>2</v>
      </c>
      <c r="V84" s="19">
        <v>2</v>
      </c>
      <c r="W84" s="19">
        <v>2</v>
      </c>
      <c r="X84">
        <v>5</v>
      </c>
      <c r="Y84" s="19">
        <v>2</v>
      </c>
      <c r="Z84" s="19">
        <v>4</v>
      </c>
      <c r="AA84" s="20">
        <v>2</v>
      </c>
      <c r="AB84" s="20">
        <v>3</v>
      </c>
    </row>
    <row r="85" spans="1:28">
      <c r="A85">
        <v>84</v>
      </c>
      <c r="B85" t="s">
        <v>957</v>
      </c>
      <c r="C85">
        <v>2</v>
      </c>
      <c r="E85">
        <v>3</v>
      </c>
      <c r="F85" s="3">
        <v>49</v>
      </c>
      <c r="G85">
        <v>1</v>
      </c>
      <c r="H85">
        <v>1</v>
      </c>
      <c r="I85">
        <v>60</v>
      </c>
      <c r="J85" s="23">
        <f>'20200306 carestaff(Analysis)'!L85</f>
        <v>29.400000000000002</v>
      </c>
      <c r="K85">
        <v>2</v>
      </c>
      <c r="L85">
        <v>3</v>
      </c>
      <c r="M85">
        <v>70</v>
      </c>
      <c r="N85">
        <v>1</v>
      </c>
      <c r="P85">
        <v>1</v>
      </c>
      <c r="Q85">
        <v>2</v>
      </c>
      <c r="R85">
        <v>1</v>
      </c>
      <c r="S85">
        <v>1</v>
      </c>
      <c r="U85">
        <v>2</v>
      </c>
      <c r="V85">
        <v>2</v>
      </c>
      <c r="W85">
        <v>2</v>
      </c>
      <c r="X85" s="13">
        <v>200</v>
      </c>
      <c r="Y85">
        <v>1</v>
      </c>
      <c r="Z85" t="s">
        <v>1000</v>
      </c>
      <c r="AA85" s="7">
        <v>1</v>
      </c>
      <c r="AB85" s="7">
        <v>2</v>
      </c>
    </row>
    <row r="86" spans="1:28">
      <c r="A86">
        <v>85</v>
      </c>
      <c r="B86" t="s">
        <v>957</v>
      </c>
      <c r="C86">
        <v>6</v>
      </c>
      <c r="E86">
        <v>2</v>
      </c>
      <c r="F86" s="3">
        <v>82</v>
      </c>
      <c r="G86">
        <v>1</v>
      </c>
      <c r="H86">
        <v>1</v>
      </c>
      <c r="I86">
        <v>90</v>
      </c>
      <c r="J86" s="23">
        <f>'20200306 carestaff(Analysis)'!L86</f>
        <v>73.8</v>
      </c>
      <c r="K86">
        <v>3</v>
      </c>
      <c r="L86">
        <v>3</v>
      </c>
      <c r="M86">
        <v>30</v>
      </c>
      <c r="N86">
        <v>1</v>
      </c>
      <c r="P86">
        <v>1</v>
      </c>
      <c r="Q86">
        <v>2</v>
      </c>
      <c r="R86">
        <v>2</v>
      </c>
      <c r="U86">
        <v>1</v>
      </c>
      <c r="V86">
        <v>2</v>
      </c>
      <c r="W86">
        <v>2</v>
      </c>
      <c r="X86">
        <v>1</v>
      </c>
      <c r="Y86">
        <v>2</v>
      </c>
      <c r="Z86" t="s">
        <v>1013</v>
      </c>
      <c r="AA86" s="7">
        <v>1</v>
      </c>
      <c r="AB86" s="7">
        <v>2</v>
      </c>
    </row>
    <row r="87" spans="1:28">
      <c r="A87">
        <v>86</v>
      </c>
      <c r="B87" t="s">
        <v>957</v>
      </c>
      <c r="C87">
        <v>6</v>
      </c>
      <c r="E87">
        <v>3</v>
      </c>
      <c r="F87" s="3">
        <v>90</v>
      </c>
      <c r="G87">
        <v>1</v>
      </c>
      <c r="H87">
        <v>1</v>
      </c>
      <c r="I87">
        <v>90</v>
      </c>
      <c r="J87" s="23">
        <f>'20200306 carestaff(Analysis)'!L87</f>
        <v>81</v>
      </c>
      <c r="K87">
        <v>2</v>
      </c>
      <c r="L87">
        <v>1</v>
      </c>
      <c r="N87">
        <v>1</v>
      </c>
      <c r="P87">
        <v>1</v>
      </c>
      <c r="Q87">
        <v>2</v>
      </c>
      <c r="R87">
        <v>1</v>
      </c>
      <c r="S87">
        <v>3</v>
      </c>
      <c r="U87">
        <v>2</v>
      </c>
      <c r="V87">
        <v>2</v>
      </c>
      <c r="W87">
        <v>2</v>
      </c>
      <c r="X87">
        <v>5</v>
      </c>
      <c r="Y87">
        <v>2</v>
      </c>
      <c r="Z87" t="s">
        <v>1006</v>
      </c>
      <c r="AA87" s="7">
        <v>1</v>
      </c>
      <c r="AB87" s="7">
        <v>2</v>
      </c>
    </row>
    <row r="88" spans="1:28">
      <c r="A88">
        <v>87</v>
      </c>
      <c r="B88" t="s">
        <v>957</v>
      </c>
      <c r="C88">
        <v>2</v>
      </c>
      <c r="E88">
        <v>3</v>
      </c>
      <c r="F88" s="103">
        <v>48</v>
      </c>
      <c r="G88" s="16">
        <v>1</v>
      </c>
      <c r="H88" s="16">
        <v>1</v>
      </c>
      <c r="I88" s="16">
        <v>80</v>
      </c>
      <c r="J88" s="23">
        <f>'20200306 carestaff(Analysis)'!L88</f>
        <v>38.400000000000006</v>
      </c>
      <c r="K88" s="16">
        <v>1</v>
      </c>
      <c r="L88" s="16">
        <v>1</v>
      </c>
      <c r="M88" s="16"/>
      <c r="N88" s="16">
        <v>1</v>
      </c>
      <c r="P88" s="16">
        <v>1</v>
      </c>
      <c r="Q88" s="16">
        <v>2</v>
      </c>
      <c r="R88" s="16">
        <v>2</v>
      </c>
      <c r="S88" s="16"/>
      <c r="U88" s="16">
        <v>2</v>
      </c>
      <c r="V88" s="16">
        <v>2</v>
      </c>
      <c r="W88" s="16">
        <v>2</v>
      </c>
      <c r="X88">
        <v>5</v>
      </c>
      <c r="Y88" s="50">
        <v>1</v>
      </c>
      <c r="Z88" t="s">
        <v>1027</v>
      </c>
      <c r="AA88" s="66">
        <v>1</v>
      </c>
      <c r="AB88" s="66">
        <v>2</v>
      </c>
    </row>
    <row r="89" spans="1:28">
      <c r="A89">
        <v>88</v>
      </c>
      <c r="B89" t="s">
        <v>957</v>
      </c>
      <c r="C89">
        <v>1</v>
      </c>
      <c r="E89">
        <v>3</v>
      </c>
      <c r="F89" s="17">
        <v>41</v>
      </c>
      <c r="G89" s="17">
        <v>1</v>
      </c>
      <c r="H89" s="17">
        <v>1</v>
      </c>
      <c r="I89" s="17">
        <v>30</v>
      </c>
      <c r="J89" s="23">
        <f>'20200306 carestaff(Analysis)'!L89</f>
        <v>12.3</v>
      </c>
      <c r="K89" s="17">
        <v>3</v>
      </c>
      <c r="L89" s="17">
        <v>3</v>
      </c>
      <c r="M89" s="17">
        <v>20</v>
      </c>
      <c r="N89" s="17">
        <v>2</v>
      </c>
      <c r="P89" s="17">
        <v>1</v>
      </c>
      <c r="Q89" s="17">
        <v>1</v>
      </c>
      <c r="R89" s="17">
        <v>2</v>
      </c>
      <c r="S89" s="17"/>
      <c r="U89" s="17">
        <v>1</v>
      </c>
      <c r="V89" s="17">
        <v>2</v>
      </c>
      <c r="W89" s="17">
        <v>2</v>
      </c>
      <c r="X89">
        <v>1</v>
      </c>
      <c r="Y89" s="17">
        <v>1</v>
      </c>
      <c r="Z89" t="s">
        <v>1006</v>
      </c>
      <c r="AA89" s="11">
        <v>2</v>
      </c>
      <c r="AB89" s="11">
        <v>1</v>
      </c>
    </row>
    <row r="90" spans="1:28">
      <c r="A90">
        <v>89</v>
      </c>
      <c r="B90" t="s">
        <v>957</v>
      </c>
      <c r="C90">
        <v>6</v>
      </c>
      <c r="E90">
        <v>3</v>
      </c>
      <c r="F90">
        <v>18</v>
      </c>
      <c r="G90">
        <v>1</v>
      </c>
      <c r="H90">
        <v>1</v>
      </c>
      <c r="I90">
        <v>30</v>
      </c>
      <c r="J90" s="23">
        <f>'20200306 carestaff(Analysis)'!L90</f>
        <v>5.4</v>
      </c>
      <c r="K90">
        <v>3</v>
      </c>
      <c r="L90">
        <v>2</v>
      </c>
      <c r="N90">
        <v>1</v>
      </c>
      <c r="P90">
        <v>1</v>
      </c>
      <c r="Q90">
        <v>2</v>
      </c>
      <c r="R90">
        <v>1</v>
      </c>
      <c r="S90">
        <v>3</v>
      </c>
      <c r="U90">
        <v>2</v>
      </c>
      <c r="V90">
        <v>2</v>
      </c>
      <c r="W90">
        <v>2</v>
      </c>
      <c r="X90">
        <v>5</v>
      </c>
      <c r="Y90">
        <v>2</v>
      </c>
      <c r="Z90" t="s">
        <v>974</v>
      </c>
      <c r="AA90" s="7">
        <v>1</v>
      </c>
      <c r="AB90" s="7">
        <v>5</v>
      </c>
    </row>
    <row r="91" spans="1:28">
      <c r="A91">
        <v>90</v>
      </c>
      <c r="B91" t="s">
        <v>957</v>
      </c>
      <c r="C91">
        <v>6</v>
      </c>
      <c r="E91">
        <v>1</v>
      </c>
      <c r="F91">
        <v>60</v>
      </c>
      <c r="G91">
        <v>1</v>
      </c>
      <c r="H91">
        <v>1</v>
      </c>
      <c r="I91" s="22" t="s">
        <v>972</v>
      </c>
      <c r="J91" s="23">
        <f>'20200306 carestaff(Analysis)'!L91</f>
        <v>0</v>
      </c>
      <c r="K91">
        <v>2</v>
      </c>
      <c r="L91">
        <v>1</v>
      </c>
      <c r="N91">
        <v>2</v>
      </c>
      <c r="P91">
        <v>2</v>
      </c>
      <c r="Q91">
        <v>2</v>
      </c>
      <c r="R91">
        <v>2</v>
      </c>
      <c r="U91">
        <v>2</v>
      </c>
      <c r="V91">
        <v>2</v>
      </c>
      <c r="W91">
        <v>2</v>
      </c>
      <c r="X91">
        <v>5</v>
      </c>
      <c r="Y91">
        <v>2</v>
      </c>
      <c r="Z91">
        <v>4</v>
      </c>
      <c r="AA91" s="7">
        <v>2</v>
      </c>
      <c r="AB91" s="7">
        <v>2</v>
      </c>
    </row>
    <row r="92" spans="1:28">
      <c r="A92">
        <v>91</v>
      </c>
      <c r="B92" t="s">
        <v>957</v>
      </c>
      <c r="C92">
        <v>6</v>
      </c>
      <c r="E92">
        <v>2</v>
      </c>
      <c r="F92">
        <v>40</v>
      </c>
      <c r="G92">
        <v>1</v>
      </c>
      <c r="H92">
        <v>1</v>
      </c>
      <c r="I92">
        <v>50</v>
      </c>
      <c r="J92" s="23">
        <f>'20200306 carestaff(Analysis)'!L92</f>
        <v>20</v>
      </c>
      <c r="K92">
        <v>2</v>
      </c>
      <c r="L92">
        <v>3</v>
      </c>
      <c r="M92">
        <v>90</v>
      </c>
      <c r="N92">
        <v>2</v>
      </c>
      <c r="P92">
        <v>1</v>
      </c>
      <c r="Q92">
        <v>2</v>
      </c>
      <c r="R92">
        <v>1</v>
      </c>
      <c r="S92">
        <v>1</v>
      </c>
      <c r="U92">
        <v>1</v>
      </c>
      <c r="V92">
        <v>2</v>
      </c>
      <c r="W92">
        <v>2</v>
      </c>
      <c r="X92">
        <v>5</v>
      </c>
      <c r="Y92">
        <v>2</v>
      </c>
      <c r="Z92" t="s">
        <v>1013</v>
      </c>
      <c r="AA92" s="7">
        <v>2</v>
      </c>
      <c r="AB92" s="7">
        <v>2</v>
      </c>
    </row>
    <row r="93" spans="1:28">
      <c r="A93">
        <v>92</v>
      </c>
      <c r="B93" t="s">
        <v>957</v>
      </c>
      <c r="C93">
        <v>2</v>
      </c>
      <c r="E93">
        <v>3</v>
      </c>
      <c r="F93" s="49" t="s">
        <v>965</v>
      </c>
      <c r="G93">
        <v>2</v>
      </c>
      <c r="H93" s="15">
        <v>1</v>
      </c>
      <c r="J93" s="23">
        <f>'20200306 carestaff(Analysis)'!L93</f>
        <v>0</v>
      </c>
      <c r="N93" s="83">
        <v>1</v>
      </c>
      <c r="P93">
        <v>1</v>
      </c>
      <c r="Q93">
        <v>2</v>
      </c>
      <c r="R93">
        <v>3</v>
      </c>
      <c r="U93">
        <v>2</v>
      </c>
      <c r="V93">
        <v>2</v>
      </c>
      <c r="W93">
        <v>2</v>
      </c>
      <c r="X93">
        <v>5</v>
      </c>
      <c r="Y93">
        <v>2</v>
      </c>
      <c r="Z93" t="s">
        <v>974</v>
      </c>
      <c r="AA93" s="7">
        <v>1</v>
      </c>
      <c r="AB93" s="7">
        <v>1</v>
      </c>
    </row>
    <row r="94" spans="1:28">
      <c r="A94">
        <v>93</v>
      </c>
      <c r="B94" t="s">
        <v>957</v>
      </c>
      <c r="C94">
        <v>6</v>
      </c>
      <c r="E94">
        <v>3</v>
      </c>
      <c r="F94">
        <v>60</v>
      </c>
      <c r="G94">
        <v>1</v>
      </c>
      <c r="H94">
        <v>1</v>
      </c>
      <c r="I94">
        <v>80</v>
      </c>
      <c r="J94" s="23">
        <f>'20200306 carestaff(Analysis)'!L94</f>
        <v>48</v>
      </c>
      <c r="K94">
        <v>1</v>
      </c>
      <c r="L94">
        <v>1</v>
      </c>
      <c r="N94">
        <v>2</v>
      </c>
      <c r="P94">
        <v>1</v>
      </c>
      <c r="Q94">
        <v>2</v>
      </c>
      <c r="R94">
        <v>1</v>
      </c>
      <c r="S94">
        <v>4</v>
      </c>
      <c r="U94">
        <v>1</v>
      </c>
      <c r="V94">
        <v>2</v>
      </c>
      <c r="W94">
        <v>2</v>
      </c>
      <c r="X94">
        <v>5</v>
      </c>
      <c r="Y94">
        <v>2</v>
      </c>
      <c r="Z94" t="s">
        <v>1003</v>
      </c>
      <c r="AA94" s="7">
        <v>2</v>
      </c>
      <c r="AB94" s="7">
        <v>2</v>
      </c>
    </row>
    <row r="95" spans="1:28">
      <c r="A95">
        <v>94</v>
      </c>
      <c r="B95" t="s">
        <v>957</v>
      </c>
      <c r="C95">
        <v>4</v>
      </c>
      <c r="E95">
        <v>3</v>
      </c>
      <c r="F95" s="19">
        <v>15</v>
      </c>
      <c r="G95" s="19">
        <v>1</v>
      </c>
      <c r="H95" s="19">
        <v>1</v>
      </c>
      <c r="I95" s="19">
        <v>90</v>
      </c>
      <c r="J95" s="23">
        <f>'20200306 carestaff(Analysis)'!L95</f>
        <v>13.5</v>
      </c>
      <c r="K95" s="19">
        <v>1</v>
      </c>
      <c r="L95" s="19">
        <v>1</v>
      </c>
      <c r="M95" s="19"/>
      <c r="N95" s="19">
        <v>1</v>
      </c>
      <c r="P95" s="19">
        <v>1</v>
      </c>
      <c r="Q95" s="19">
        <v>2</v>
      </c>
      <c r="R95" s="19">
        <v>2</v>
      </c>
      <c r="S95" s="19"/>
      <c r="U95" s="19">
        <v>1</v>
      </c>
      <c r="V95" s="19">
        <v>2</v>
      </c>
      <c r="W95" s="19">
        <v>2</v>
      </c>
      <c r="X95">
        <v>3</v>
      </c>
      <c r="Y95" s="19">
        <v>1</v>
      </c>
      <c r="Z95" t="s">
        <v>1012</v>
      </c>
      <c r="AA95" s="20">
        <v>2</v>
      </c>
      <c r="AB95" s="20">
        <v>3</v>
      </c>
    </row>
    <row r="96" spans="1:28">
      <c r="A96">
        <v>95</v>
      </c>
      <c r="B96" t="s">
        <v>957</v>
      </c>
      <c r="C96">
        <v>9</v>
      </c>
      <c r="E96">
        <v>2</v>
      </c>
      <c r="F96" s="19">
        <v>10</v>
      </c>
      <c r="G96" s="19">
        <v>1</v>
      </c>
      <c r="H96" s="19">
        <v>1</v>
      </c>
      <c r="I96" s="19">
        <v>20</v>
      </c>
      <c r="J96" s="23">
        <f>'20200306 carestaff(Analysis)'!L96</f>
        <v>2</v>
      </c>
      <c r="K96" s="19">
        <v>3</v>
      </c>
      <c r="L96" s="19">
        <v>3</v>
      </c>
      <c r="M96" s="19">
        <v>10</v>
      </c>
      <c r="N96" s="19">
        <v>1</v>
      </c>
      <c r="P96" s="19">
        <v>1</v>
      </c>
      <c r="Q96" s="19">
        <v>2</v>
      </c>
      <c r="R96" s="19">
        <v>2</v>
      </c>
      <c r="S96" s="19"/>
      <c r="U96" s="19">
        <v>2</v>
      </c>
      <c r="V96" s="19">
        <v>2</v>
      </c>
      <c r="W96" s="19">
        <v>2</v>
      </c>
      <c r="X96">
        <v>5</v>
      </c>
      <c r="Y96" s="19">
        <v>2</v>
      </c>
      <c r="Z96" s="19">
        <v>4</v>
      </c>
      <c r="AA96" s="20">
        <v>2</v>
      </c>
      <c r="AB96" s="20">
        <v>3</v>
      </c>
    </row>
    <row r="97" spans="1:28">
      <c r="A97">
        <v>96</v>
      </c>
      <c r="B97" t="s">
        <v>957</v>
      </c>
      <c r="C97">
        <v>5</v>
      </c>
      <c r="E97">
        <v>3</v>
      </c>
      <c r="F97">
        <v>215</v>
      </c>
      <c r="G97">
        <v>1</v>
      </c>
      <c r="H97">
        <v>1</v>
      </c>
      <c r="I97">
        <v>90</v>
      </c>
      <c r="J97" s="23">
        <f>'20200306 carestaff(Analysis)'!L97</f>
        <v>193.5</v>
      </c>
      <c r="K97">
        <v>3</v>
      </c>
      <c r="L97">
        <v>3</v>
      </c>
      <c r="M97">
        <v>50</v>
      </c>
      <c r="N97">
        <v>1</v>
      </c>
      <c r="P97">
        <v>2</v>
      </c>
      <c r="Q97">
        <v>1</v>
      </c>
      <c r="R97">
        <v>1</v>
      </c>
      <c r="S97">
        <v>1</v>
      </c>
      <c r="U97">
        <v>1</v>
      </c>
      <c r="V97">
        <v>2</v>
      </c>
      <c r="W97">
        <v>2</v>
      </c>
      <c r="X97">
        <v>5</v>
      </c>
      <c r="Y97">
        <v>2</v>
      </c>
      <c r="Z97" t="s">
        <v>1018</v>
      </c>
      <c r="AA97" s="7">
        <v>1</v>
      </c>
      <c r="AB97" s="7">
        <v>2</v>
      </c>
    </row>
    <row r="98" spans="1:28">
      <c r="A98">
        <v>97</v>
      </c>
      <c r="B98" t="s">
        <v>957</v>
      </c>
      <c r="C98">
        <v>2</v>
      </c>
      <c r="E98">
        <v>1</v>
      </c>
      <c r="F98">
        <v>16</v>
      </c>
      <c r="G98">
        <v>2</v>
      </c>
      <c r="H98">
        <v>1</v>
      </c>
      <c r="I98">
        <v>70</v>
      </c>
      <c r="J98" s="23">
        <f>'20200306 carestaff(Analysis)'!L98</f>
        <v>11.200000000000001</v>
      </c>
      <c r="K98">
        <v>1</v>
      </c>
      <c r="L98">
        <v>1</v>
      </c>
      <c r="N98">
        <v>1</v>
      </c>
      <c r="P98">
        <v>1</v>
      </c>
      <c r="Q98">
        <v>2</v>
      </c>
      <c r="R98">
        <v>2</v>
      </c>
      <c r="U98">
        <v>2</v>
      </c>
      <c r="V98">
        <v>2</v>
      </c>
      <c r="W98">
        <v>2</v>
      </c>
      <c r="X98">
        <v>5</v>
      </c>
      <c r="Y98">
        <v>2</v>
      </c>
      <c r="Z98" t="s">
        <v>1028</v>
      </c>
      <c r="AA98" s="7">
        <v>2</v>
      </c>
      <c r="AB98" s="7">
        <v>1</v>
      </c>
    </row>
    <row r="99" spans="1:28">
      <c r="A99">
        <v>98</v>
      </c>
      <c r="B99" t="s">
        <v>957</v>
      </c>
      <c r="C99">
        <v>4</v>
      </c>
      <c r="E99">
        <v>3</v>
      </c>
      <c r="F99">
        <v>80</v>
      </c>
      <c r="G99">
        <v>1</v>
      </c>
      <c r="H99">
        <v>1</v>
      </c>
      <c r="I99">
        <v>50</v>
      </c>
      <c r="J99" s="23">
        <f>'20200306 carestaff(Analysis)'!L99</f>
        <v>40</v>
      </c>
      <c r="K99">
        <v>1</v>
      </c>
      <c r="L99">
        <v>1</v>
      </c>
      <c r="N99">
        <v>2</v>
      </c>
      <c r="P99">
        <v>1</v>
      </c>
      <c r="Q99">
        <v>2</v>
      </c>
      <c r="R99">
        <v>2</v>
      </c>
      <c r="U99">
        <v>2</v>
      </c>
      <c r="V99">
        <v>2</v>
      </c>
      <c r="W99">
        <v>2</v>
      </c>
      <c r="X99">
        <v>5</v>
      </c>
      <c r="Y99">
        <v>2</v>
      </c>
      <c r="Z99" t="s">
        <v>1003</v>
      </c>
      <c r="AA99" s="7">
        <v>1</v>
      </c>
      <c r="AB99" s="7">
        <v>1</v>
      </c>
    </row>
    <row r="100" spans="1:28">
      <c r="A100">
        <v>99</v>
      </c>
      <c r="B100" t="s">
        <v>957</v>
      </c>
      <c r="C100">
        <v>2</v>
      </c>
      <c r="E100">
        <v>2</v>
      </c>
      <c r="F100">
        <v>18</v>
      </c>
      <c r="G100">
        <v>1</v>
      </c>
      <c r="H100">
        <v>1</v>
      </c>
      <c r="I100">
        <v>50</v>
      </c>
      <c r="J100" s="23">
        <f>'20200306 carestaff(Analysis)'!L100</f>
        <v>9</v>
      </c>
      <c r="K100">
        <v>1</v>
      </c>
      <c r="L100">
        <v>1</v>
      </c>
      <c r="N100">
        <v>1</v>
      </c>
      <c r="P100">
        <v>1</v>
      </c>
      <c r="Q100">
        <v>2</v>
      </c>
      <c r="R100">
        <v>1</v>
      </c>
      <c r="S100">
        <v>2</v>
      </c>
      <c r="U100">
        <v>1</v>
      </c>
      <c r="V100">
        <v>2</v>
      </c>
      <c r="W100">
        <v>2</v>
      </c>
      <c r="X100">
        <v>1</v>
      </c>
      <c r="Y100">
        <v>2</v>
      </c>
      <c r="Z100" t="s">
        <v>1013</v>
      </c>
      <c r="AA100" s="7">
        <v>2</v>
      </c>
      <c r="AB100" s="7">
        <v>1</v>
      </c>
    </row>
    <row r="101" spans="1:28">
      <c r="A101">
        <v>100</v>
      </c>
      <c r="B101" t="s">
        <v>957</v>
      </c>
      <c r="C101">
        <v>9</v>
      </c>
      <c r="E101">
        <v>3</v>
      </c>
      <c r="F101">
        <v>39</v>
      </c>
      <c r="G101">
        <v>1</v>
      </c>
      <c r="H101">
        <v>1</v>
      </c>
      <c r="I101">
        <v>80</v>
      </c>
      <c r="J101" s="23">
        <f>'20200306 carestaff(Analysis)'!L101</f>
        <v>31.200000000000003</v>
      </c>
      <c r="K101">
        <v>1</v>
      </c>
      <c r="L101">
        <v>3</v>
      </c>
      <c r="M101">
        <v>50</v>
      </c>
      <c r="N101">
        <v>2</v>
      </c>
      <c r="P101">
        <v>1</v>
      </c>
      <c r="Q101">
        <v>2</v>
      </c>
      <c r="R101">
        <v>2</v>
      </c>
      <c r="U101">
        <v>1</v>
      </c>
      <c r="V101">
        <v>2</v>
      </c>
      <c r="W101">
        <v>2</v>
      </c>
      <c r="X101">
        <v>3</v>
      </c>
      <c r="Y101">
        <v>1</v>
      </c>
      <c r="Z101" t="s">
        <v>1029</v>
      </c>
      <c r="AA101" s="7">
        <v>2</v>
      </c>
      <c r="AB101" s="7">
        <v>1</v>
      </c>
    </row>
    <row r="102" spans="1:28">
      <c r="A102">
        <v>101</v>
      </c>
      <c r="B102" t="s">
        <v>957</v>
      </c>
      <c r="C102">
        <v>1</v>
      </c>
      <c r="E102">
        <v>3</v>
      </c>
      <c r="F102">
        <v>30</v>
      </c>
      <c r="G102">
        <v>1</v>
      </c>
      <c r="H102">
        <v>1</v>
      </c>
      <c r="I102">
        <v>30</v>
      </c>
      <c r="J102" s="23">
        <f>'20200306 carestaff(Analysis)'!L102</f>
        <v>9</v>
      </c>
      <c r="K102">
        <v>3</v>
      </c>
      <c r="L102">
        <v>1</v>
      </c>
      <c r="N102">
        <v>1</v>
      </c>
      <c r="P102">
        <v>1</v>
      </c>
      <c r="Q102">
        <v>2</v>
      </c>
      <c r="R102">
        <v>2</v>
      </c>
      <c r="U102">
        <v>2</v>
      </c>
      <c r="V102">
        <v>2</v>
      </c>
      <c r="W102">
        <v>2</v>
      </c>
      <c r="X102">
        <v>5</v>
      </c>
      <c r="Y102">
        <v>2</v>
      </c>
      <c r="Z102" t="s">
        <v>1030</v>
      </c>
      <c r="AA102" s="7">
        <v>1</v>
      </c>
      <c r="AB102" s="7">
        <v>2</v>
      </c>
    </row>
    <row r="103" spans="1:28">
      <c r="A103">
        <v>102</v>
      </c>
      <c r="B103" t="s">
        <v>957</v>
      </c>
      <c r="C103">
        <v>6</v>
      </c>
      <c r="E103">
        <v>1</v>
      </c>
      <c r="F103">
        <v>50</v>
      </c>
      <c r="G103">
        <v>1</v>
      </c>
      <c r="H103">
        <v>1</v>
      </c>
      <c r="I103">
        <v>40</v>
      </c>
      <c r="J103" s="23">
        <f>'20200306 carestaff(Analysis)'!L103</f>
        <v>20</v>
      </c>
      <c r="K103">
        <v>2</v>
      </c>
      <c r="L103">
        <v>3</v>
      </c>
      <c r="M103">
        <v>70</v>
      </c>
      <c r="N103">
        <v>1</v>
      </c>
      <c r="P103">
        <v>1</v>
      </c>
      <c r="Q103">
        <v>2</v>
      </c>
      <c r="R103">
        <v>1</v>
      </c>
      <c r="S103">
        <v>1</v>
      </c>
      <c r="U103">
        <v>1</v>
      </c>
      <c r="V103">
        <v>2</v>
      </c>
      <c r="W103">
        <v>2</v>
      </c>
      <c r="X103">
        <v>1</v>
      </c>
      <c r="Y103">
        <v>2</v>
      </c>
      <c r="Z103">
        <v>7</v>
      </c>
      <c r="AA103" s="7">
        <v>1</v>
      </c>
      <c r="AB103" s="7">
        <v>2</v>
      </c>
    </row>
    <row r="104" spans="1:28">
      <c r="A104">
        <v>103</v>
      </c>
      <c r="B104" t="s">
        <v>957</v>
      </c>
      <c r="C104">
        <v>1</v>
      </c>
      <c r="E104">
        <v>3</v>
      </c>
      <c r="F104">
        <v>98</v>
      </c>
      <c r="G104">
        <v>1</v>
      </c>
      <c r="H104">
        <v>1</v>
      </c>
      <c r="I104">
        <v>70</v>
      </c>
      <c r="J104" s="23">
        <f>'20200306 carestaff(Analysis)'!L104</f>
        <v>68.600000000000009</v>
      </c>
      <c r="K104">
        <v>3</v>
      </c>
      <c r="L104">
        <v>1</v>
      </c>
      <c r="N104">
        <v>2</v>
      </c>
      <c r="P104">
        <v>1</v>
      </c>
      <c r="Q104">
        <v>1</v>
      </c>
      <c r="R104">
        <v>1</v>
      </c>
      <c r="S104">
        <v>1</v>
      </c>
      <c r="U104">
        <v>1</v>
      </c>
      <c r="V104">
        <v>1</v>
      </c>
      <c r="W104">
        <v>1</v>
      </c>
      <c r="X104">
        <v>300</v>
      </c>
      <c r="Y104" t="s">
        <v>974</v>
      </c>
      <c r="Z104" t="s">
        <v>1006</v>
      </c>
      <c r="AA104" s="7">
        <v>1</v>
      </c>
      <c r="AB104" s="7">
        <v>1</v>
      </c>
    </row>
    <row r="105" spans="1:28">
      <c r="A105">
        <v>104</v>
      </c>
      <c r="B105" t="s">
        <v>957</v>
      </c>
      <c r="C105">
        <v>1</v>
      </c>
      <c r="E105">
        <v>3</v>
      </c>
      <c r="F105">
        <v>11</v>
      </c>
      <c r="G105">
        <v>1</v>
      </c>
      <c r="H105">
        <v>1</v>
      </c>
      <c r="I105">
        <v>80</v>
      </c>
      <c r="J105" s="23">
        <f>'20200306 carestaff(Analysis)'!L105</f>
        <v>8.8000000000000007</v>
      </c>
      <c r="K105">
        <v>1</v>
      </c>
      <c r="L105">
        <v>3</v>
      </c>
      <c r="M105">
        <v>80</v>
      </c>
      <c r="N105">
        <v>1</v>
      </c>
      <c r="P105">
        <v>1</v>
      </c>
      <c r="Q105">
        <v>2</v>
      </c>
      <c r="R105">
        <v>1</v>
      </c>
      <c r="S105">
        <v>3</v>
      </c>
      <c r="U105">
        <v>2</v>
      </c>
      <c r="V105">
        <v>2</v>
      </c>
      <c r="W105">
        <v>2</v>
      </c>
      <c r="X105">
        <v>5</v>
      </c>
      <c r="Y105">
        <v>2</v>
      </c>
      <c r="Z105" t="s">
        <v>1006</v>
      </c>
      <c r="AA105" s="7" t="s">
        <v>974</v>
      </c>
      <c r="AB105" s="7">
        <v>2</v>
      </c>
    </row>
    <row r="106" spans="1:28">
      <c r="A106">
        <v>105</v>
      </c>
      <c r="B106" t="s">
        <v>957</v>
      </c>
      <c r="C106">
        <v>5</v>
      </c>
      <c r="E106">
        <v>3</v>
      </c>
      <c r="F106">
        <v>90</v>
      </c>
      <c r="G106">
        <v>1</v>
      </c>
      <c r="H106">
        <v>1</v>
      </c>
      <c r="I106">
        <v>90</v>
      </c>
      <c r="J106" s="23">
        <f>'20200306 carestaff(Analysis)'!L106</f>
        <v>81</v>
      </c>
      <c r="K106">
        <v>1</v>
      </c>
      <c r="L106">
        <v>3</v>
      </c>
      <c r="M106">
        <v>90</v>
      </c>
      <c r="N106">
        <v>1</v>
      </c>
      <c r="P106">
        <v>1</v>
      </c>
      <c r="Q106">
        <v>1</v>
      </c>
      <c r="R106">
        <v>1</v>
      </c>
      <c r="S106">
        <v>5</v>
      </c>
      <c r="U106">
        <v>2</v>
      </c>
      <c r="V106">
        <v>2</v>
      </c>
      <c r="W106">
        <v>2</v>
      </c>
      <c r="X106">
        <v>5</v>
      </c>
      <c r="Y106">
        <v>2</v>
      </c>
      <c r="Z106" t="s">
        <v>996</v>
      </c>
      <c r="AA106" s="7">
        <v>1</v>
      </c>
      <c r="AB106" s="7">
        <v>2</v>
      </c>
    </row>
    <row r="107" spans="1:28">
      <c r="A107">
        <v>106</v>
      </c>
      <c r="B107" t="s">
        <v>957</v>
      </c>
      <c r="C107">
        <v>2</v>
      </c>
      <c r="E107">
        <v>1</v>
      </c>
      <c r="F107">
        <v>80</v>
      </c>
      <c r="G107">
        <v>1</v>
      </c>
      <c r="H107">
        <v>1</v>
      </c>
      <c r="I107">
        <v>80</v>
      </c>
      <c r="J107" s="23">
        <f>'20200306 carestaff(Analysis)'!L107</f>
        <v>64</v>
      </c>
      <c r="K107">
        <v>1</v>
      </c>
      <c r="L107">
        <v>1</v>
      </c>
      <c r="N107">
        <v>2</v>
      </c>
      <c r="P107">
        <v>1</v>
      </c>
      <c r="Q107">
        <v>2</v>
      </c>
      <c r="R107">
        <v>2</v>
      </c>
      <c r="U107">
        <v>2</v>
      </c>
      <c r="V107">
        <v>2</v>
      </c>
      <c r="W107">
        <v>2</v>
      </c>
      <c r="X107">
        <v>5</v>
      </c>
      <c r="Y107" t="s">
        <v>974</v>
      </c>
      <c r="Z107" t="s">
        <v>974</v>
      </c>
      <c r="AA107" s="7">
        <v>2</v>
      </c>
      <c r="AB107" s="7">
        <v>5</v>
      </c>
    </row>
    <row r="108" spans="1:28">
      <c r="A108">
        <v>107</v>
      </c>
      <c r="B108" t="s">
        <v>957</v>
      </c>
      <c r="C108">
        <v>2</v>
      </c>
      <c r="E108">
        <v>3</v>
      </c>
      <c r="F108">
        <v>100</v>
      </c>
      <c r="G108">
        <v>1</v>
      </c>
      <c r="H108">
        <v>1</v>
      </c>
      <c r="I108">
        <v>60</v>
      </c>
      <c r="J108" s="23">
        <f>'20200306 carestaff(Analysis)'!L108</f>
        <v>60</v>
      </c>
      <c r="K108">
        <v>1</v>
      </c>
      <c r="L108">
        <v>4</v>
      </c>
      <c r="N108">
        <v>1</v>
      </c>
      <c r="P108">
        <v>1</v>
      </c>
      <c r="Q108">
        <v>2</v>
      </c>
      <c r="R108">
        <v>1</v>
      </c>
      <c r="S108">
        <v>2</v>
      </c>
      <c r="U108">
        <v>1</v>
      </c>
      <c r="V108">
        <v>2</v>
      </c>
      <c r="W108">
        <v>2</v>
      </c>
      <c r="X108">
        <v>5</v>
      </c>
      <c r="Y108">
        <v>2</v>
      </c>
      <c r="Z108" t="s">
        <v>1003</v>
      </c>
      <c r="AA108" s="7" t="s">
        <v>974</v>
      </c>
      <c r="AB108" s="7">
        <v>2</v>
      </c>
    </row>
    <row r="109" spans="1:28">
      <c r="A109">
        <v>108</v>
      </c>
      <c r="B109" t="s">
        <v>957</v>
      </c>
      <c r="C109">
        <v>2</v>
      </c>
      <c r="E109">
        <v>3</v>
      </c>
      <c r="F109">
        <v>70</v>
      </c>
      <c r="G109">
        <v>1</v>
      </c>
      <c r="H109">
        <v>1</v>
      </c>
      <c r="I109">
        <v>90</v>
      </c>
      <c r="J109" s="23">
        <f>'20200306 carestaff(Analysis)'!L109</f>
        <v>63</v>
      </c>
      <c r="K109">
        <v>1</v>
      </c>
      <c r="L109">
        <v>1</v>
      </c>
      <c r="N109">
        <v>1</v>
      </c>
      <c r="P109">
        <v>1</v>
      </c>
      <c r="Q109">
        <v>2</v>
      </c>
      <c r="R109">
        <v>1</v>
      </c>
      <c r="S109">
        <v>3</v>
      </c>
      <c r="U109">
        <v>2</v>
      </c>
      <c r="V109">
        <v>2</v>
      </c>
      <c r="W109">
        <v>2</v>
      </c>
      <c r="X109">
        <v>5</v>
      </c>
      <c r="Y109" t="s">
        <v>974</v>
      </c>
      <c r="Z109" t="s">
        <v>1013</v>
      </c>
      <c r="AA109" s="7">
        <v>2</v>
      </c>
      <c r="AB109" s="7">
        <v>1</v>
      </c>
    </row>
    <row r="110" spans="1:28">
      <c r="A110">
        <v>109</v>
      </c>
      <c r="B110" t="s">
        <v>957</v>
      </c>
      <c r="C110">
        <v>6</v>
      </c>
      <c r="E110">
        <v>3</v>
      </c>
      <c r="F110" s="49" t="s">
        <v>965</v>
      </c>
      <c r="G110">
        <v>1</v>
      </c>
      <c r="H110">
        <v>1</v>
      </c>
      <c r="I110">
        <v>80</v>
      </c>
      <c r="J110" s="23">
        <f>'20200306 carestaff(Analysis)'!L110</f>
        <v>0</v>
      </c>
      <c r="K110">
        <v>1</v>
      </c>
      <c r="L110">
        <v>1</v>
      </c>
      <c r="N110">
        <v>1</v>
      </c>
      <c r="P110">
        <v>1</v>
      </c>
      <c r="Q110">
        <v>2</v>
      </c>
      <c r="R110">
        <v>2</v>
      </c>
      <c r="U110">
        <v>2</v>
      </c>
      <c r="V110">
        <v>2</v>
      </c>
      <c r="W110">
        <v>2</v>
      </c>
      <c r="X110">
        <v>5</v>
      </c>
      <c r="Y110">
        <v>2</v>
      </c>
      <c r="Z110" t="s">
        <v>1031</v>
      </c>
      <c r="AA110" s="7">
        <v>2</v>
      </c>
      <c r="AB110" s="7">
        <v>2</v>
      </c>
    </row>
    <row r="111" spans="1:28">
      <c r="A111">
        <v>110</v>
      </c>
      <c r="B111" t="s">
        <v>957</v>
      </c>
      <c r="C111">
        <v>6</v>
      </c>
      <c r="E111">
        <v>3</v>
      </c>
      <c r="F111">
        <v>40</v>
      </c>
      <c r="G111">
        <v>1</v>
      </c>
      <c r="H111">
        <v>1</v>
      </c>
      <c r="I111">
        <v>60</v>
      </c>
      <c r="J111" s="23">
        <f>'20200306 carestaff(Analysis)'!L111</f>
        <v>24</v>
      </c>
      <c r="K111">
        <v>1</v>
      </c>
      <c r="L111">
        <v>1</v>
      </c>
      <c r="N111">
        <v>1</v>
      </c>
      <c r="P111">
        <v>2</v>
      </c>
      <c r="Q111">
        <v>2</v>
      </c>
      <c r="R111">
        <v>1</v>
      </c>
      <c r="S111">
        <v>2</v>
      </c>
      <c r="U111">
        <v>2</v>
      </c>
      <c r="V111">
        <v>2</v>
      </c>
      <c r="W111">
        <v>2</v>
      </c>
      <c r="X111">
        <v>5</v>
      </c>
      <c r="Y111">
        <v>2</v>
      </c>
      <c r="Z111">
        <v>4</v>
      </c>
      <c r="AA111" s="7">
        <v>2</v>
      </c>
      <c r="AB111" s="7">
        <v>2</v>
      </c>
    </row>
    <row r="112" spans="1:28">
      <c r="A112">
        <v>111</v>
      </c>
      <c r="B112" t="s">
        <v>957</v>
      </c>
      <c r="C112">
        <v>2</v>
      </c>
      <c r="E112">
        <v>3</v>
      </c>
      <c r="F112">
        <v>40</v>
      </c>
      <c r="G112">
        <v>1</v>
      </c>
      <c r="H112">
        <v>1</v>
      </c>
      <c r="I112">
        <v>80</v>
      </c>
      <c r="J112" s="23">
        <f>'20200306 carestaff(Analysis)'!L112</f>
        <v>32</v>
      </c>
      <c r="K112">
        <v>1</v>
      </c>
      <c r="L112">
        <v>1</v>
      </c>
      <c r="N112">
        <v>2</v>
      </c>
      <c r="P112">
        <v>1</v>
      </c>
      <c r="Q112">
        <v>2</v>
      </c>
      <c r="R112">
        <v>2</v>
      </c>
      <c r="U112">
        <v>1</v>
      </c>
      <c r="V112">
        <v>2</v>
      </c>
      <c r="W112">
        <v>2</v>
      </c>
      <c r="X112">
        <v>1</v>
      </c>
      <c r="Y112">
        <v>2</v>
      </c>
      <c r="Z112" t="s">
        <v>1032</v>
      </c>
      <c r="AA112" s="7">
        <v>2</v>
      </c>
      <c r="AB112" s="7">
        <v>1</v>
      </c>
    </row>
    <row r="113" spans="1:28">
      <c r="A113">
        <v>112</v>
      </c>
      <c r="B113" t="s">
        <v>957</v>
      </c>
      <c r="C113">
        <v>10</v>
      </c>
      <c r="E113">
        <v>1</v>
      </c>
      <c r="F113" s="19">
        <v>60</v>
      </c>
      <c r="G113" s="19">
        <v>1</v>
      </c>
      <c r="H113" s="19">
        <v>1</v>
      </c>
      <c r="I113" s="19">
        <v>60</v>
      </c>
      <c r="J113" s="23">
        <f>'20200306 carestaff(Analysis)'!L113</f>
        <v>36</v>
      </c>
      <c r="K113" s="19">
        <v>3</v>
      </c>
      <c r="L113" s="19">
        <v>1</v>
      </c>
      <c r="M113" s="19"/>
      <c r="N113" s="19">
        <v>2</v>
      </c>
      <c r="P113" s="19">
        <v>2</v>
      </c>
      <c r="Q113" s="19">
        <v>2</v>
      </c>
      <c r="R113" s="19">
        <v>2</v>
      </c>
      <c r="S113" s="19"/>
      <c r="U113" s="19">
        <v>2</v>
      </c>
      <c r="V113" s="19">
        <v>2</v>
      </c>
      <c r="W113" s="19">
        <v>2</v>
      </c>
      <c r="X113">
        <v>5</v>
      </c>
      <c r="Y113" s="19">
        <v>2</v>
      </c>
      <c r="Z113" t="s">
        <v>993</v>
      </c>
      <c r="AA113" s="20">
        <v>1</v>
      </c>
      <c r="AB113" s="20">
        <v>3</v>
      </c>
    </row>
    <row r="114" spans="1:28">
      <c r="A114">
        <v>113</v>
      </c>
      <c r="B114" t="s">
        <v>957</v>
      </c>
      <c r="C114">
        <v>2</v>
      </c>
      <c r="E114">
        <v>3</v>
      </c>
      <c r="F114">
        <v>20</v>
      </c>
      <c r="G114">
        <v>1</v>
      </c>
      <c r="H114">
        <v>1</v>
      </c>
      <c r="I114" s="22" t="s">
        <v>972</v>
      </c>
      <c r="J114" s="23">
        <f>'20200306 carestaff(Analysis)'!L114</f>
        <v>0</v>
      </c>
      <c r="K114" s="22" t="s">
        <v>972</v>
      </c>
      <c r="L114">
        <v>3</v>
      </c>
      <c r="M114" s="22" t="s">
        <v>974</v>
      </c>
      <c r="N114">
        <v>1</v>
      </c>
      <c r="P114">
        <v>1</v>
      </c>
      <c r="Q114">
        <v>2</v>
      </c>
      <c r="R114">
        <v>1</v>
      </c>
      <c r="S114" s="22">
        <v>6</v>
      </c>
      <c r="U114">
        <v>1</v>
      </c>
      <c r="V114">
        <v>1</v>
      </c>
      <c r="W114">
        <v>2</v>
      </c>
      <c r="X114">
        <v>1</v>
      </c>
      <c r="Y114">
        <v>1</v>
      </c>
      <c r="Z114">
        <v>10</v>
      </c>
      <c r="AA114" s="7">
        <v>2</v>
      </c>
      <c r="AB114" s="7">
        <v>2</v>
      </c>
    </row>
    <row r="115" spans="1:28">
      <c r="A115">
        <v>114</v>
      </c>
      <c r="B115" t="s">
        <v>957</v>
      </c>
      <c r="C115">
        <v>5</v>
      </c>
      <c r="E115">
        <v>1</v>
      </c>
      <c r="F115">
        <v>88</v>
      </c>
      <c r="G115">
        <v>1</v>
      </c>
      <c r="H115">
        <v>2</v>
      </c>
      <c r="J115" s="23">
        <f>'20200306 carestaff(Analysis)'!L115</f>
        <v>0</v>
      </c>
      <c r="N115">
        <v>2</v>
      </c>
      <c r="P115">
        <v>1</v>
      </c>
      <c r="Q115">
        <v>2</v>
      </c>
      <c r="R115">
        <v>2</v>
      </c>
      <c r="U115">
        <v>2</v>
      </c>
      <c r="V115">
        <v>2</v>
      </c>
      <c r="W115">
        <v>2</v>
      </c>
      <c r="X115">
        <v>5</v>
      </c>
      <c r="Y115">
        <v>2</v>
      </c>
      <c r="Z115">
        <v>10</v>
      </c>
      <c r="AA115" s="7">
        <v>1</v>
      </c>
      <c r="AB115" s="7">
        <v>2</v>
      </c>
    </row>
    <row r="116" spans="1:28">
      <c r="A116">
        <v>115</v>
      </c>
      <c r="B116" t="s">
        <v>957</v>
      </c>
      <c r="C116">
        <v>1</v>
      </c>
      <c r="E116">
        <v>3</v>
      </c>
      <c r="F116">
        <v>90</v>
      </c>
      <c r="G116">
        <v>1</v>
      </c>
      <c r="H116">
        <v>1</v>
      </c>
      <c r="I116">
        <v>30</v>
      </c>
      <c r="J116" s="23">
        <f>'20200306 carestaff(Analysis)'!L116</f>
        <v>27</v>
      </c>
      <c r="K116">
        <v>3</v>
      </c>
      <c r="L116">
        <v>1</v>
      </c>
      <c r="N116">
        <v>1</v>
      </c>
      <c r="P116">
        <v>1</v>
      </c>
      <c r="Q116">
        <v>2</v>
      </c>
      <c r="R116">
        <v>1</v>
      </c>
      <c r="S116">
        <v>1</v>
      </c>
      <c r="U116">
        <v>1</v>
      </c>
      <c r="V116">
        <v>2</v>
      </c>
      <c r="W116">
        <v>2</v>
      </c>
      <c r="X116">
        <v>1</v>
      </c>
      <c r="Y116">
        <v>2</v>
      </c>
      <c r="Z116" t="s">
        <v>1033</v>
      </c>
      <c r="AA116" s="7">
        <v>1</v>
      </c>
      <c r="AB116" s="7">
        <v>2</v>
      </c>
    </row>
    <row r="117" spans="1:28">
      <c r="A117">
        <v>116</v>
      </c>
      <c r="B117" t="s">
        <v>957</v>
      </c>
      <c r="C117">
        <v>2</v>
      </c>
      <c r="E117">
        <v>2</v>
      </c>
      <c r="F117">
        <v>45</v>
      </c>
      <c r="G117">
        <v>1</v>
      </c>
      <c r="H117">
        <v>1</v>
      </c>
      <c r="I117">
        <v>50</v>
      </c>
      <c r="J117" s="23">
        <f>'20200306 carestaff(Analysis)'!L117</f>
        <v>22.5</v>
      </c>
      <c r="K117" s="22">
        <v>5</v>
      </c>
      <c r="L117">
        <v>1</v>
      </c>
      <c r="N117">
        <v>2</v>
      </c>
      <c r="P117">
        <v>1</v>
      </c>
      <c r="Q117">
        <v>2</v>
      </c>
      <c r="R117">
        <v>1</v>
      </c>
      <c r="S117">
        <v>3</v>
      </c>
      <c r="U117">
        <v>2</v>
      </c>
      <c r="V117">
        <v>2</v>
      </c>
      <c r="W117">
        <v>2</v>
      </c>
      <c r="X117">
        <v>5</v>
      </c>
      <c r="Y117">
        <v>2</v>
      </c>
      <c r="Z117" t="s">
        <v>996</v>
      </c>
      <c r="AA117" s="7">
        <v>1</v>
      </c>
      <c r="AB117" s="7">
        <v>2</v>
      </c>
    </row>
    <row r="118" spans="1:28">
      <c r="A118">
        <v>117</v>
      </c>
      <c r="B118" t="s">
        <v>957</v>
      </c>
      <c r="C118">
        <v>1</v>
      </c>
      <c r="E118">
        <v>3</v>
      </c>
      <c r="F118">
        <v>90</v>
      </c>
      <c r="G118">
        <v>1</v>
      </c>
      <c r="H118">
        <v>2</v>
      </c>
      <c r="J118" s="23">
        <f>'20200306 carestaff(Analysis)'!L118</f>
        <v>0</v>
      </c>
      <c r="N118">
        <v>2</v>
      </c>
      <c r="P118">
        <v>1</v>
      </c>
      <c r="Q118">
        <v>2</v>
      </c>
      <c r="R118">
        <v>2</v>
      </c>
      <c r="U118">
        <v>2</v>
      </c>
      <c r="V118">
        <v>2</v>
      </c>
      <c r="W118">
        <v>2</v>
      </c>
      <c r="X118">
        <v>5</v>
      </c>
      <c r="Y118">
        <v>2</v>
      </c>
      <c r="Z118" t="s">
        <v>1017</v>
      </c>
      <c r="AA118" s="7">
        <v>1</v>
      </c>
      <c r="AB118" s="7">
        <v>1</v>
      </c>
    </row>
    <row r="119" spans="1:28">
      <c r="A119">
        <v>118</v>
      </c>
      <c r="B119" t="s">
        <v>957</v>
      </c>
      <c r="C119">
        <v>8</v>
      </c>
      <c r="E119">
        <v>2</v>
      </c>
      <c r="F119" s="8">
        <v>160</v>
      </c>
      <c r="G119" s="8">
        <v>1</v>
      </c>
      <c r="H119" s="8">
        <v>1</v>
      </c>
      <c r="I119" s="87" t="s">
        <v>972</v>
      </c>
      <c r="J119" s="23">
        <f>'20200306 carestaff(Analysis)'!L119</f>
        <v>0</v>
      </c>
      <c r="K119" s="8">
        <v>3</v>
      </c>
      <c r="L119" s="8">
        <v>1</v>
      </c>
      <c r="M119" s="8"/>
      <c r="N119" s="8">
        <v>2</v>
      </c>
      <c r="P119" s="8">
        <v>1</v>
      </c>
      <c r="Q119" s="8">
        <v>2</v>
      </c>
      <c r="R119" s="8">
        <v>2</v>
      </c>
      <c r="S119" s="8"/>
      <c r="U119" s="8">
        <v>2</v>
      </c>
      <c r="V119" s="8">
        <v>2</v>
      </c>
      <c r="W119" s="8">
        <v>2</v>
      </c>
      <c r="X119" s="8">
        <v>5</v>
      </c>
      <c r="Y119" s="8">
        <v>2</v>
      </c>
      <c r="Z119" t="s">
        <v>1034</v>
      </c>
      <c r="AA119" s="10">
        <v>1</v>
      </c>
      <c r="AB119" s="10">
        <v>4</v>
      </c>
    </row>
    <row r="120" spans="1:28">
      <c r="A120">
        <v>119</v>
      </c>
      <c r="B120" t="s">
        <v>957</v>
      </c>
      <c r="C120">
        <v>2</v>
      </c>
      <c r="E120">
        <v>2</v>
      </c>
      <c r="F120">
        <v>79</v>
      </c>
      <c r="G120">
        <v>1</v>
      </c>
      <c r="H120">
        <v>1</v>
      </c>
      <c r="I120">
        <v>60</v>
      </c>
      <c r="J120" s="23">
        <f>'20200306 carestaff(Analysis)'!L120</f>
        <v>47.400000000000006</v>
      </c>
      <c r="K120">
        <v>3</v>
      </c>
      <c r="L120">
        <v>1</v>
      </c>
      <c r="N120">
        <v>2</v>
      </c>
      <c r="P120">
        <v>1</v>
      </c>
      <c r="Q120">
        <v>2</v>
      </c>
      <c r="R120">
        <v>2</v>
      </c>
      <c r="U120">
        <v>1</v>
      </c>
      <c r="V120">
        <v>2</v>
      </c>
      <c r="W120">
        <v>2</v>
      </c>
      <c r="X120">
        <v>3</v>
      </c>
      <c r="Y120">
        <v>2</v>
      </c>
      <c r="Z120" t="s">
        <v>1035</v>
      </c>
      <c r="AA120" s="7">
        <v>1</v>
      </c>
      <c r="AB120" s="7">
        <v>2</v>
      </c>
    </row>
    <row r="121" spans="1:28">
      <c r="A121">
        <v>120</v>
      </c>
      <c r="B121" t="s">
        <v>957</v>
      </c>
      <c r="C121">
        <v>6</v>
      </c>
      <c r="E121">
        <v>2</v>
      </c>
      <c r="F121" s="49" t="s">
        <v>965</v>
      </c>
      <c r="G121">
        <v>1</v>
      </c>
      <c r="H121">
        <v>1</v>
      </c>
      <c r="I121">
        <v>90</v>
      </c>
      <c r="J121" s="23">
        <f>'20200306 carestaff(Analysis)'!L121</f>
        <v>0</v>
      </c>
      <c r="K121">
        <v>2</v>
      </c>
      <c r="L121">
        <v>1</v>
      </c>
      <c r="N121">
        <v>2</v>
      </c>
      <c r="P121">
        <v>1</v>
      </c>
      <c r="Q121">
        <v>2</v>
      </c>
      <c r="R121">
        <v>1</v>
      </c>
      <c r="S121">
        <v>1</v>
      </c>
      <c r="U121">
        <v>2</v>
      </c>
      <c r="V121">
        <v>2</v>
      </c>
      <c r="W121">
        <v>2</v>
      </c>
      <c r="X121">
        <v>3</v>
      </c>
      <c r="Y121">
        <v>1</v>
      </c>
      <c r="Z121" t="s">
        <v>1036</v>
      </c>
      <c r="AA121" s="7">
        <v>1</v>
      </c>
      <c r="AB121" s="7">
        <v>1</v>
      </c>
    </row>
    <row r="122" spans="1:28">
      <c r="A122">
        <v>121</v>
      </c>
      <c r="B122" t="s">
        <v>957</v>
      </c>
      <c r="C122">
        <v>2</v>
      </c>
      <c r="E122">
        <v>3</v>
      </c>
      <c r="F122">
        <v>30</v>
      </c>
      <c r="G122">
        <v>1</v>
      </c>
      <c r="H122">
        <v>1</v>
      </c>
      <c r="I122">
        <v>40</v>
      </c>
      <c r="J122" s="23">
        <f>'20200306 carestaff(Analysis)'!L122</f>
        <v>12</v>
      </c>
      <c r="K122">
        <v>1</v>
      </c>
      <c r="L122">
        <v>2</v>
      </c>
      <c r="N122">
        <v>1</v>
      </c>
      <c r="P122">
        <v>1</v>
      </c>
      <c r="Q122">
        <v>2</v>
      </c>
      <c r="R122">
        <v>2</v>
      </c>
      <c r="U122">
        <v>2</v>
      </c>
      <c r="V122">
        <v>2</v>
      </c>
      <c r="W122">
        <v>2</v>
      </c>
      <c r="X122">
        <v>5</v>
      </c>
      <c r="Y122">
        <v>2</v>
      </c>
      <c r="Z122" t="s">
        <v>995</v>
      </c>
      <c r="AA122" s="7">
        <v>1</v>
      </c>
      <c r="AB122" s="7">
        <v>2</v>
      </c>
    </row>
    <row r="123" spans="1:28">
      <c r="A123">
        <v>122</v>
      </c>
      <c r="B123" t="s">
        <v>957</v>
      </c>
      <c r="C123">
        <v>2</v>
      </c>
      <c r="E123">
        <v>3</v>
      </c>
      <c r="F123" s="19">
        <v>30</v>
      </c>
      <c r="G123" s="19">
        <v>1</v>
      </c>
      <c r="H123" s="19">
        <v>1</v>
      </c>
      <c r="I123" s="19">
        <v>60</v>
      </c>
      <c r="J123" s="23">
        <f>'20200306 carestaff(Analysis)'!L123</f>
        <v>18</v>
      </c>
      <c r="K123" s="19">
        <v>1</v>
      </c>
      <c r="L123" s="19">
        <v>1</v>
      </c>
      <c r="M123" s="19"/>
      <c r="N123" s="19">
        <v>2</v>
      </c>
      <c r="P123" s="19">
        <v>2</v>
      </c>
      <c r="Q123" s="19">
        <v>2</v>
      </c>
      <c r="R123" s="19">
        <v>2</v>
      </c>
      <c r="S123" s="19"/>
      <c r="U123" s="19">
        <v>2</v>
      </c>
      <c r="V123" s="19">
        <v>2</v>
      </c>
      <c r="W123" s="19">
        <v>2</v>
      </c>
      <c r="X123">
        <v>5</v>
      </c>
      <c r="Y123" s="19">
        <v>2</v>
      </c>
      <c r="Z123" t="s">
        <v>1017</v>
      </c>
      <c r="AA123" s="20" t="s">
        <v>502</v>
      </c>
      <c r="AB123" s="20">
        <v>3</v>
      </c>
    </row>
    <row r="124" spans="1:28">
      <c r="A124">
        <v>123</v>
      </c>
      <c r="B124" t="s">
        <v>957</v>
      </c>
      <c r="C124">
        <v>2</v>
      </c>
      <c r="E124">
        <v>3</v>
      </c>
      <c r="F124">
        <v>130</v>
      </c>
      <c r="G124">
        <v>1</v>
      </c>
      <c r="H124">
        <v>1</v>
      </c>
      <c r="I124">
        <v>60</v>
      </c>
      <c r="J124" s="23">
        <f>'20200306 carestaff(Analysis)'!L124</f>
        <v>78</v>
      </c>
      <c r="K124">
        <v>3</v>
      </c>
      <c r="L124">
        <v>3</v>
      </c>
      <c r="M124">
        <v>70</v>
      </c>
      <c r="N124">
        <v>2</v>
      </c>
      <c r="P124">
        <v>1</v>
      </c>
      <c r="Q124">
        <v>1</v>
      </c>
      <c r="R124">
        <v>1</v>
      </c>
      <c r="S124">
        <v>2</v>
      </c>
      <c r="U124">
        <v>1</v>
      </c>
      <c r="V124">
        <v>2</v>
      </c>
      <c r="W124">
        <v>2</v>
      </c>
      <c r="X124">
        <v>3</v>
      </c>
      <c r="Y124">
        <v>1</v>
      </c>
      <c r="Z124" t="s">
        <v>1013</v>
      </c>
      <c r="AA124" s="7">
        <v>2</v>
      </c>
      <c r="AB124" s="7">
        <v>2</v>
      </c>
    </row>
    <row r="125" spans="1:28">
      <c r="A125">
        <v>124</v>
      </c>
      <c r="B125" t="s">
        <v>957</v>
      </c>
      <c r="C125">
        <v>2</v>
      </c>
      <c r="E125">
        <v>3</v>
      </c>
      <c r="F125">
        <v>60</v>
      </c>
      <c r="G125">
        <v>1</v>
      </c>
      <c r="H125">
        <v>1</v>
      </c>
      <c r="I125">
        <v>80</v>
      </c>
      <c r="J125" s="23">
        <f>'20200306 carestaff(Analysis)'!L125</f>
        <v>48</v>
      </c>
      <c r="K125">
        <v>4</v>
      </c>
      <c r="L125">
        <v>3</v>
      </c>
      <c r="M125">
        <v>90</v>
      </c>
      <c r="N125">
        <v>1</v>
      </c>
      <c r="P125">
        <v>1</v>
      </c>
      <c r="Q125">
        <v>1</v>
      </c>
      <c r="R125">
        <v>2</v>
      </c>
      <c r="U125">
        <v>1</v>
      </c>
      <c r="V125">
        <v>2</v>
      </c>
      <c r="W125">
        <v>2</v>
      </c>
      <c r="X125">
        <v>1</v>
      </c>
      <c r="Y125">
        <v>2</v>
      </c>
      <c r="Z125" t="s">
        <v>1003</v>
      </c>
      <c r="AA125" s="7">
        <v>1</v>
      </c>
      <c r="AB125" s="7">
        <v>2</v>
      </c>
    </row>
    <row r="126" spans="1:28">
      <c r="A126">
        <v>125</v>
      </c>
      <c r="B126" t="s">
        <v>957</v>
      </c>
      <c r="C126">
        <v>1</v>
      </c>
      <c r="E126">
        <v>3</v>
      </c>
      <c r="F126">
        <v>92</v>
      </c>
      <c r="G126">
        <v>1</v>
      </c>
      <c r="H126">
        <v>1</v>
      </c>
      <c r="I126">
        <v>40</v>
      </c>
      <c r="J126" s="23">
        <f>'20200306 carestaff(Analysis)'!L126</f>
        <v>36.800000000000004</v>
      </c>
      <c r="K126">
        <v>3</v>
      </c>
      <c r="L126">
        <v>1</v>
      </c>
      <c r="N126">
        <v>2</v>
      </c>
      <c r="P126">
        <v>1</v>
      </c>
      <c r="Q126">
        <v>2</v>
      </c>
      <c r="R126">
        <v>2</v>
      </c>
      <c r="U126">
        <v>1</v>
      </c>
      <c r="V126">
        <v>2</v>
      </c>
      <c r="W126">
        <v>2</v>
      </c>
      <c r="X126">
        <v>3</v>
      </c>
      <c r="Y126">
        <v>1</v>
      </c>
      <c r="Z126">
        <v>4</v>
      </c>
      <c r="AA126" s="7" t="s">
        <v>502</v>
      </c>
      <c r="AB126" s="7">
        <v>2</v>
      </c>
    </row>
    <row r="127" spans="1:28">
      <c r="A127">
        <v>126</v>
      </c>
      <c r="B127" t="s">
        <v>957</v>
      </c>
      <c r="C127">
        <v>4</v>
      </c>
      <c r="E127">
        <v>3</v>
      </c>
      <c r="F127">
        <v>25</v>
      </c>
      <c r="G127">
        <v>1</v>
      </c>
      <c r="H127">
        <v>1</v>
      </c>
      <c r="I127">
        <v>50</v>
      </c>
      <c r="J127" s="23">
        <f>'20200306 carestaff(Analysis)'!L127</f>
        <v>12.5</v>
      </c>
      <c r="K127">
        <v>1</v>
      </c>
      <c r="L127">
        <v>2</v>
      </c>
      <c r="N127">
        <v>2</v>
      </c>
      <c r="P127">
        <v>1</v>
      </c>
      <c r="Q127">
        <v>2</v>
      </c>
      <c r="R127">
        <v>2</v>
      </c>
      <c r="U127">
        <v>2</v>
      </c>
      <c r="V127">
        <v>2</v>
      </c>
      <c r="W127">
        <v>2</v>
      </c>
      <c r="X127">
        <v>5</v>
      </c>
      <c r="Y127">
        <v>2</v>
      </c>
      <c r="Z127" t="s">
        <v>998</v>
      </c>
      <c r="AA127" s="7">
        <v>1</v>
      </c>
      <c r="AB127" s="7">
        <v>2</v>
      </c>
    </row>
    <row r="128" spans="1:28">
      <c r="A128">
        <v>127</v>
      </c>
      <c r="B128" t="s">
        <v>957</v>
      </c>
      <c r="C128">
        <v>10</v>
      </c>
      <c r="E128">
        <v>2</v>
      </c>
      <c r="F128" s="19">
        <v>80</v>
      </c>
      <c r="G128" s="19">
        <v>1</v>
      </c>
      <c r="H128" s="19">
        <v>1</v>
      </c>
      <c r="I128" s="19">
        <v>50</v>
      </c>
      <c r="J128" s="23">
        <f>'20200306 carestaff(Analysis)'!L128</f>
        <v>40</v>
      </c>
      <c r="K128" s="19">
        <v>1</v>
      </c>
      <c r="L128" s="19">
        <v>1</v>
      </c>
      <c r="M128" s="19"/>
      <c r="N128" s="19">
        <v>2</v>
      </c>
      <c r="P128" s="19">
        <v>1</v>
      </c>
      <c r="Q128" s="19">
        <v>2</v>
      </c>
      <c r="R128" s="19">
        <v>1</v>
      </c>
      <c r="S128" s="19">
        <v>1</v>
      </c>
      <c r="U128" s="19">
        <v>2</v>
      </c>
      <c r="V128" s="19">
        <v>2</v>
      </c>
      <c r="W128" s="19">
        <v>2</v>
      </c>
      <c r="X128">
        <v>5</v>
      </c>
      <c r="Y128" s="19">
        <v>2</v>
      </c>
      <c r="Z128" t="s">
        <v>1004</v>
      </c>
      <c r="AA128" s="20">
        <v>2</v>
      </c>
      <c r="AB128" s="20">
        <v>3</v>
      </c>
    </row>
    <row r="129" spans="1:28">
      <c r="A129">
        <v>128</v>
      </c>
      <c r="B129" t="s">
        <v>957</v>
      </c>
      <c r="C129">
        <v>1</v>
      </c>
      <c r="E129">
        <v>3</v>
      </c>
      <c r="F129">
        <v>100</v>
      </c>
      <c r="G129">
        <v>1</v>
      </c>
      <c r="H129">
        <v>1</v>
      </c>
      <c r="I129">
        <v>90</v>
      </c>
      <c r="J129" s="23">
        <f>'20200306 carestaff(Analysis)'!L129</f>
        <v>90</v>
      </c>
      <c r="K129" s="22">
        <v>5</v>
      </c>
      <c r="L129">
        <v>3</v>
      </c>
      <c r="M129">
        <v>90</v>
      </c>
      <c r="N129">
        <v>2</v>
      </c>
      <c r="P129">
        <v>1</v>
      </c>
      <c r="Q129">
        <v>1</v>
      </c>
      <c r="R129">
        <v>1</v>
      </c>
      <c r="S129">
        <v>1</v>
      </c>
      <c r="U129">
        <v>2</v>
      </c>
      <c r="V129">
        <v>2</v>
      </c>
      <c r="W129">
        <v>2</v>
      </c>
      <c r="X129">
        <v>5</v>
      </c>
      <c r="Y129">
        <v>2</v>
      </c>
      <c r="Z129" t="s">
        <v>1013</v>
      </c>
      <c r="AA129" s="7">
        <v>1</v>
      </c>
      <c r="AB129" s="7">
        <v>2</v>
      </c>
    </row>
    <row r="130" spans="1:28">
      <c r="A130">
        <v>129</v>
      </c>
      <c r="B130" t="s">
        <v>957</v>
      </c>
      <c r="C130">
        <v>10</v>
      </c>
      <c r="E130">
        <v>1</v>
      </c>
      <c r="F130" s="49" t="s">
        <v>965</v>
      </c>
      <c r="G130" s="19">
        <v>2</v>
      </c>
      <c r="H130" s="19">
        <v>1</v>
      </c>
      <c r="I130" s="19">
        <v>40</v>
      </c>
      <c r="J130" s="23">
        <f>'20200306 carestaff(Analysis)'!L130</f>
        <v>0</v>
      </c>
      <c r="K130" s="19">
        <v>1</v>
      </c>
      <c r="L130" s="19">
        <v>1</v>
      </c>
      <c r="M130" s="19"/>
      <c r="N130" s="19">
        <v>1</v>
      </c>
      <c r="P130" s="19">
        <v>2</v>
      </c>
      <c r="Q130" s="19">
        <v>2</v>
      </c>
      <c r="R130" s="19">
        <v>2</v>
      </c>
      <c r="S130" s="19"/>
      <c r="U130" s="19">
        <v>2</v>
      </c>
      <c r="V130" s="19">
        <v>2</v>
      </c>
      <c r="W130" s="19">
        <v>2</v>
      </c>
      <c r="X130" s="19">
        <v>5</v>
      </c>
      <c r="Y130" s="19">
        <v>2</v>
      </c>
      <c r="Z130" s="19">
        <v>10</v>
      </c>
      <c r="AA130" s="20">
        <v>1</v>
      </c>
      <c r="AB130" s="20">
        <v>3</v>
      </c>
    </row>
    <row r="131" spans="1:28">
      <c r="A131">
        <v>130</v>
      </c>
      <c r="B131" t="s">
        <v>957</v>
      </c>
      <c r="C131">
        <v>1</v>
      </c>
      <c r="E131">
        <v>3</v>
      </c>
      <c r="F131">
        <v>60</v>
      </c>
      <c r="G131">
        <v>1</v>
      </c>
      <c r="H131">
        <v>1</v>
      </c>
      <c r="I131">
        <v>50</v>
      </c>
      <c r="J131" s="23">
        <f>'20200306 carestaff(Analysis)'!L131</f>
        <v>30</v>
      </c>
      <c r="K131" s="22">
        <v>5</v>
      </c>
      <c r="L131">
        <v>3</v>
      </c>
      <c r="M131">
        <v>90</v>
      </c>
      <c r="N131">
        <v>1</v>
      </c>
      <c r="P131">
        <v>1</v>
      </c>
      <c r="Q131">
        <v>2</v>
      </c>
      <c r="R131">
        <v>1</v>
      </c>
      <c r="S131">
        <v>2</v>
      </c>
      <c r="U131">
        <v>1</v>
      </c>
      <c r="V131">
        <v>2</v>
      </c>
      <c r="W131">
        <v>2</v>
      </c>
      <c r="X131">
        <v>5</v>
      </c>
      <c r="Y131">
        <v>2</v>
      </c>
      <c r="Z131" t="s">
        <v>992</v>
      </c>
      <c r="AA131" s="7">
        <v>2</v>
      </c>
      <c r="AB131" s="7">
        <v>2</v>
      </c>
    </row>
    <row r="132" spans="1:28">
      <c r="A132">
        <v>131</v>
      </c>
      <c r="B132" t="s">
        <v>957</v>
      </c>
      <c r="C132">
        <v>6</v>
      </c>
      <c r="E132">
        <v>3</v>
      </c>
      <c r="F132">
        <v>39</v>
      </c>
      <c r="G132" t="s">
        <v>965</v>
      </c>
      <c r="H132">
        <v>1</v>
      </c>
      <c r="I132">
        <v>60</v>
      </c>
      <c r="J132" s="23">
        <f>'20200306 carestaff(Analysis)'!L132</f>
        <v>23.400000000000002</v>
      </c>
      <c r="K132">
        <v>1</v>
      </c>
      <c r="L132">
        <v>1</v>
      </c>
      <c r="N132">
        <v>1</v>
      </c>
      <c r="P132">
        <v>1</v>
      </c>
      <c r="Q132">
        <v>1</v>
      </c>
      <c r="R132">
        <v>1</v>
      </c>
      <c r="S132">
        <v>2</v>
      </c>
      <c r="U132">
        <v>2</v>
      </c>
      <c r="V132">
        <v>2</v>
      </c>
      <c r="W132">
        <v>2</v>
      </c>
      <c r="X132">
        <v>5</v>
      </c>
      <c r="Y132" s="17">
        <v>2</v>
      </c>
      <c r="Z132" t="s">
        <v>992</v>
      </c>
      <c r="AA132" s="7">
        <v>2</v>
      </c>
      <c r="AB132" s="7">
        <v>2</v>
      </c>
    </row>
    <row r="133" spans="1:28">
      <c r="A133">
        <v>132</v>
      </c>
      <c r="B133" t="s">
        <v>957</v>
      </c>
      <c r="C133">
        <v>6</v>
      </c>
      <c r="E133">
        <v>3</v>
      </c>
      <c r="F133">
        <v>20</v>
      </c>
      <c r="G133">
        <v>2</v>
      </c>
      <c r="H133">
        <v>2</v>
      </c>
      <c r="J133" s="23">
        <f>'20200306 carestaff(Analysis)'!L133</f>
        <v>0</v>
      </c>
      <c r="N133">
        <v>2</v>
      </c>
      <c r="P133">
        <v>1</v>
      </c>
      <c r="Q133">
        <v>2</v>
      </c>
      <c r="R133">
        <v>1</v>
      </c>
      <c r="S133">
        <v>2</v>
      </c>
      <c r="U133">
        <v>2</v>
      </c>
      <c r="V133">
        <v>2</v>
      </c>
      <c r="W133">
        <v>2</v>
      </c>
      <c r="X133">
        <v>5</v>
      </c>
      <c r="Y133" s="17">
        <v>2</v>
      </c>
      <c r="Z133" s="17">
        <v>4</v>
      </c>
      <c r="AA133" s="7">
        <v>2</v>
      </c>
      <c r="AB133" s="7">
        <v>1</v>
      </c>
    </row>
    <row r="134" spans="1:28">
      <c r="A134">
        <v>133</v>
      </c>
      <c r="B134" t="s">
        <v>957</v>
      </c>
      <c r="C134">
        <v>2</v>
      </c>
      <c r="E134">
        <v>2</v>
      </c>
      <c r="F134">
        <v>50</v>
      </c>
      <c r="G134">
        <v>1</v>
      </c>
      <c r="H134">
        <v>1</v>
      </c>
      <c r="I134">
        <v>30</v>
      </c>
      <c r="J134" s="23">
        <f>'20200306 carestaff(Analysis)'!L134</f>
        <v>15</v>
      </c>
      <c r="K134">
        <v>1</v>
      </c>
      <c r="L134">
        <v>1</v>
      </c>
      <c r="N134">
        <v>2</v>
      </c>
      <c r="P134">
        <v>1</v>
      </c>
      <c r="Q134">
        <v>2</v>
      </c>
      <c r="R134">
        <v>2</v>
      </c>
      <c r="U134">
        <v>2</v>
      </c>
      <c r="V134">
        <v>2</v>
      </c>
      <c r="W134">
        <v>2</v>
      </c>
      <c r="X134">
        <v>5</v>
      </c>
      <c r="Y134" s="17">
        <v>2</v>
      </c>
      <c r="Z134" s="17" t="s">
        <v>1006</v>
      </c>
      <c r="AA134" s="7">
        <v>1</v>
      </c>
      <c r="AB134" s="7">
        <v>2</v>
      </c>
    </row>
    <row r="135" spans="1:28">
      <c r="A135">
        <v>134</v>
      </c>
      <c r="B135" t="s">
        <v>957</v>
      </c>
      <c r="C135">
        <v>2</v>
      </c>
      <c r="E135">
        <v>3</v>
      </c>
      <c r="F135">
        <v>55</v>
      </c>
      <c r="G135">
        <v>1</v>
      </c>
      <c r="H135">
        <v>1</v>
      </c>
      <c r="I135">
        <v>70</v>
      </c>
      <c r="J135" s="23">
        <f>'20200306 carestaff(Analysis)'!L135</f>
        <v>38.5</v>
      </c>
      <c r="K135">
        <v>1</v>
      </c>
      <c r="L135">
        <v>1</v>
      </c>
      <c r="N135">
        <v>2</v>
      </c>
      <c r="P135">
        <v>1</v>
      </c>
      <c r="Q135">
        <v>2</v>
      </c>
      <c r="R135">
        <v>2</v>
      </c>
      <c r="U135">
        <v>1</v>
      </c>
      <c r="V135">
        <v>2</v>
      </c>
      <c r="W135">
        <v>2</v>
      </c>
      <c r="X135">
        <v>5</v>
      </c>
      <c r="Y135" s="17">
        <v>2</v>
      </c>
      <c r="Z135" s="17" t="s">
        <v>1024</v>
      </c>
      <c r="AA135" s="7">
        <v>1</v>
      </c>
      <c r="AB135" s="7">
        <v>2</v>
      </c>
    </row>
    <row r="136" spans="1:28">
      <c r="A136">
        <v>135</v>
      </c>
      <c r="B136" t="s">
        <v>957</v>
      </c>
      <c r="C136">
        <v>1</v>
      </c>
      <c r="E136">
        <v>3</v>
      </c>
      <c r="F136">
        <v>60</v>
      </c>
      <c r="G136">
        <v>1</v>
      </c>
      <c r="H136">
        <v>1</v>
      </c>
      <c r="I136">
        <v>80</v>
      </c>
      <c r="J136" s="23">
        <f>'20200306 carestaff(Analysis)'!L136</f>
        <v>48</v>
      </c>
      <c r="K136">
        <v>1</v>
      </c>
      <c r="L136">
        <v>1</v>
      </c>
      <c r="N136">
        <v>2</v>
      </c>
      <c r="P136">
        <v>1</v>
      </c>
      <c r="Q136">
        <v>2</v>
      </c>
      <c r="R136">
        <v>2</v>
      </c>
      <c r="U136">
        <v>1</v>
      </c>
      <c r="V136">
        <v>2</v>
      </c>
      <c r="W136">
        <v>2</v>
      </c>
      <c r="X136">
        <v>5</v>
      </c>
      <c r="Y136" s="17">
        <v>2</v>
      </c>
      <c r="Z136" s="17" t="s">
        <v>1037</v>
      </c>
      <c r="AA136" s="7">
        <v>2</v>
      </c>
      <c r="AB136" s="7">
        <v>2</v>
      </c>
    </row>
    <row r="137" spans="1:28">
      <c r="A137">
        <v>136</v>
      </c>
      <c r="B137" t="s">
        <v>957</v>
      </c>
      <c r="C137">
        <v>12</v>
      </c>
      <c r="E137">
        <v>3</v>
      </c>
      <c r="F137">
        <v>56</v>
      </c>
      <c r="G137">
        <v>1</v>
      </c>
      <c r="H137">
        <v>1</v>
      </c>
      <c r="I137">
        <v>70</v>
      </c>
      <c r="J137" s="23">
        <f>'20200306 carestaff(Analysis)'!L137</f>
        <v>39.200000000000003</v>
      </c>
      <c r="K137" s="22">
        <v>5</v>
      </c>
      <c r="L137">
        <v>3</v>
      </c>
      <c r="M137">
        <v>90</v>
      </c>
      <c r="N137">
        <v>1</v>
      </c>
      <c r="P137">
        <v>1</v>
      </c>
      <c r="Q137">
        <v>2</v>
      </c>
      <c r="R137">
        <v>2</v>
      </c>
      <c r="U137">
        <v>1</v>
      </c>
      <c r="V137">
        <v>2</v>
      </c>
      <c r="W137">
        <v>2</v>
      </c>
      <c r="X137">
        <v>1</v>
      </c>
      <c r="Y137" s="17">
        <v>2</v>
      </c>
      <c r="Z137" s="17" t="s">
        <v>996</v>
      </c>
      <c r="AA137" s="7">
        <v>2</v>
      </c>
      <c r="AB137" s="7">
        <v>2</v>
      </c>
    </row>
    <row r="138" spans="1:28">
      <c r="A138">
        <v>137</v>
      </c>
      <c r="B138" t="s">
        <v>957</v>
      </c>
      <c r="C138">
        <v>2</v>
      </c>
      <c r="E138">
        <v>3</v>
      </c>
      <c r="F138">
        <v>71</v>
      </c>
      <c r="G138">
        <v>1</v>
      </c>
      <c r="H138">
        <v>1</v>
      </c>
      <c r="I138">
        <v>30</v>
      </c>
      <c r="J138" s="23">
        <f>'20200306 carestaff(Analysis)'!L138</f>
        <v>21.3</v>
      </c>
      <c r="K138">
        <v>2</v>
      </c>
      <c r="L138">
        <v>1</v>
      </c>
      <c r="N138">
        <v>1</v>
      </c>
      <c r="P138">
        <v>2</v>
      </c>
      <c r="Q138">
        <v>2</v>
      </c>
      <c r="R138">
        <v>2</v>
      </c>
      <c r="U138">
        <v>2</v>
      </c>
      <c r="V138">
        <v>2</v>
      </c>
      <c r="W138">
        <v>2</v>
      </c>
      <c r="X138">
        <v>5</v>
      </c>
      <c r="Y138" s="17">
        <v>2</v>
      </c>
      <c r="Z138" s="17" t="s">
        <v>1018</v>
      </c>
      <c r="AA138" s="7">
        <v>1</v>
      </c>
      <c r="AB138" s="7">
        <v>2</v>
      </c>
    </row>
    <row r="139" spans="1:28">
      <c r="A139">
        <v>138</v>
      </c>
      <c r="B139" t="s">
        <v>957</v>
      </c>
      <c r="C139">
        <v>2</v>
      </c>
      <c r="E139">
        <v>3</v>
      </c>
      <c r="F139">
        <v>80</v>
      </c>
      <c r="G139">
        <v>1</v>
      </c>
      <c r="H139">
        <v>1</v>
      </c>
      <c r="I139">
        <v>50</v>
      </c>
      <c r="J139" s="23">
        <f>'20200306 carestaff(Analysis)'!L139</f>
        <v>40</v>
      </c>
      <c r="K139">
        <v>1</v>
      </c>
      <c r="L139">
        <v>1</v>
      </c>
      <c r="N139">
        <v>1</v>
      </c>
      <c r="P139">
        <v>1</v>
      </c>
      <c r="Q139">
        <v>2</v>
      </c>
      <c r="R139">
        <v>2</v>
      </c>
      <c r="U139">
        <v>1</v>
      </c>
      <c r="V139">
        <v>2</v>
      </c>
      <c r="W139">
        <v>2</v>
      </c>
      <c r="X139">
        <v>5</v>
      </c>
      <c r="Y139" s="17">
        <v>2</v>
      </c>
      <c r="Z139" s="17" t="s">
        <v>1013</v>
      </c>
      <c r="AA139" s="7">
        <v>2</v>
      </c>
      <c r="AB139" s="7">
        <v>2</v>
      </c>
    </row>
    <row r="140" spans="1:28">
      <c r="A140">
        <v>139</v>
      </c>
      <c r="B140" t="s">
        <v>957</v>
      </c>
      <c r="C140">
        <v>2</v>
      </c>
      <c r="E140">
        <v>3</v>
      </c>
      <c r="F140">
        <v>30</v>
      </c>
      <c r="G140">
        <v>1</v>
      </c>
      <c r="H140">
        <v>1</v>
      </c>
      <c r="I140">
        <v>50</v>
      </c>
      <c r="J140" s="23">
        <f>'20200306 carestaff(Analysis)'!L140</f>
        <v>15</v>
      </c>
      <c r="K140">
        <v>1</v>
      </c>
      <c r="L140">
        <v>1</v>
      </c>
      <c r="N140">
        <v>1</v>
      </c>
      <c r="P140">
        <v>1</v>
      </c>
      <c r="Q140">
        <v>2</v>
      </c>
      <c r="R140">
        <v>1</v>
      </c>
      <c r="S140">
        <v>2</v>
      </c>
      <c r="U140">
        <v>1</v>
      </c>
      <c r="V140">
        <v>2</v>
      </c>
      <c r="W140">
        <v>2</v>
      </c>
      <c r="X140">
        <v>1</v>
      </c>
      <c r="Y140" s="17">
        <v>1</v>
      </c>
      <c r="Z140" s="17" t="s">
        <v>1031</v>
      </c>
      <c r="AA140" s="7">
        <v>1</v>
      </c>
      <c r="AB140" s="7">
        <v>2</v>
      </c>
    </row>
    <row r="141" spans="1:28">
      <c r="A141">
        <v>140</v>
      </c>
      <c r="B141" t="s">
        <v>957</v>
      </c>
      <c r="C141">
        <v>10</v>
      </c>
      <c r="E141">
        <v>3</v>
      </c>
      <c r="F141">
        <v>85</v>
      </c>
      <c r="G141">
        <v>1</v>
      </c>
      <c r="H141">
        <v>1</v>
      </c>
      <c r="I141">
        <v>80</v>
      </c>
      <c r="J141" s="23">
        <f>'20200306 carestaff(Analysis)'!L141</f>
        <v>68</v>
      </c>
      <c r="K141">
        <v>1</v>
      </c>
      <c r="L141">
        <v>1</v>
      </c>
      <c r="N141">
        <v>2</v>
      </c>
      <c r="P141">
        <v>1</v>
      </c>
      <c r="Q141">
        <v>2</v>
      </c>
      <c r="R141">
        <v>1</v>
      </c>
      <c r="S141">
        <v>2</v>
      </c>
      <c r="U141">
        <v>1</v>
      </c>
      <c r="V141">
        <v>1</v>
      </c>
      <c r="W141">
        <v>1</v>
      </c>
      <c r="X141">
        <v>2</v>
      </c>
      <c r="Y141" s="17">
        <v>2</v>
      </c>
      <c r="Z141" s="17">
        <v>10</v>
      </c>
      <c r="AA141" s="7">
        <v>2</v>
      </c>
      <c r="AB141" s="7">
        <v>2</v>
      </c>
    </row>
    <row r="142" spans="1:28">
      <c r="A142">
        <v>141</v>
      </c>
      <c r="B142" t="s">
        <v>957</v>
      </c>
      <c r="C142">
        <v>2</v>
      </c>
      <c r="E142">
        <v>3</v>
      </c>
      <c r="F142" s="49" t="s">
        <v>965</v>
      </c>
      <c r="G142">
        <v>1</v>
      </c>
      <c r="H142">
        <v>1</v>
      </c>
      <c r="I142">
        <v>80</v>
      </c>
      <c r="J142" s="23">
        <f>'20200306 carestaff(Analysis)'!L142</f>
        <v>0</v>
      </c>
      <c r="K142">
        <v>1</v>
      </c>
      <c r="L142">
        <v>1</v>
      </c>
      <c r="N142">
        <v>2</v>
      </c>
      <c r="P142">
        <v>1</v>
      </c>
      <c r="Q142">
        <v>2</v>
      </c>
      <c r="R142">
        <v>1</v>
      </c>
      <c r="S142">
        <v>2</v>
      </c>
      <c r="U142">
        <v>1</v>
      </c>
      <c r="V142">
        <v>2</v>
      </c>
      <c r="W142">
        <v>2</v>
      </c>
      <c r="X142">
        <v>3</v>
      </c>
      <c r="Y142">
        <v>1</v>
      </c>
      <c r="Z142" s="17" t="s">
        <v>1017</v>
      </c>
      <c r="AA142" s="7" t="s">
        <v>502</v>
      </c>
      <c r="AB142" s="7">
        <v>5</v>
      </c>
    </row>
    <row r="143" spans="1:28">
      <c r="A143">
        <v>142</v>
      </c>
      <c r="B143" t="s">
        <v>957</v>
      </c>
      <c r="C143">
        <v>9</v>
      </c>
      <c r="E143">
        <v>3</v>
      </c>
      <c r="F143" s="19">
        <v>50</v>
      </c>
      <c r="G143" s="19">
        <v>1</v>
      </c>
      <c r="H143" s="19">
        <v>1</v>
      </c>
      <c r="I143" s="19">
        <v>80</v>
      </c>
      <c r="J143" s="23">
        <f>'20200306 carestaff(Analysis)'!L143</f>
        <v>40</v>
      </c>
      <c r="K143" s="19">
        <v>1</v>
      </c>
      <c r="L143" s="19">
        <v>1</v>
      </c>
      <c r="M143" s="19"/>
      <c r="N143" s="19">
        <v>2</v>
      </c>
      <c r="P143" s="19">
        <v>1</v>
      </c>
      <c r="Q143" s="19">
        <v>2</v>
      </c>
      <c r="R143" s="19">
        <v>1</v>
      </c>
      <c r="S143" s="19">
        <v>3</v>
      </c>
      <c r="U143" s="19">
        <v>2</v>
      </c>
      <c r="V143" s="19">
        <v>2</v>
      </c>
      <c r="W143" s="19">
        <v>2</v>
      </c>
      <c r="X143">
        <v>5</v>
      </c>
      <c r="Y143" s="19">
        <v>2</v>
      </c>
      <c r="Z143" s="19">
        <v>5</v>
      </c>
      <c r="AA143" s="20">
        <v>2</v>
      </c>
      <c r="AB143" s="20">
        <v>3</v>
      </c>
    </row>
    <row r="144" spans="1:28">
      <c r="A144">
        <v>143</v>
      </c>
      <c r="B144" t="s">
        <v>957</v>
      </c>
      <c r="C144">
        <v>11</v>
      </c>
      <c r="E144">
        <v>3</v>
      </c>
      <c r="F144" s="49" t="s">
        <v>965</v>
      </c>
      <c r="G144" s="16">
        <v>1</v>
      </c>
      <c r="H144" s="16">
        <v>1</v>
      </c>
      <c r="I144" s="50" t="s">
        <v>972</v>
      </c>
      <c r="J144" s="23">
        <f>'20200306 carestaff(Analysis)'!L144</f>
        <v>0</v>
      </c>
      <c r="K144" s="50">
        <v>5</v>
      </c>
      <c r="L144" s="16">
        <v>3</v>
      </c>
      <c r="M144" s="16">
        <v>90</v>
      </c>
      <c r="N144" s="16">
        <v>2</v>
      </c>
      <c r="P144" s="16">
        <v>1</v>
      </c>
      <c r="Q144" s="16">
        <v>2</v>
      </c>
      <c r="R144" s="16">
        <v>1</v>
      </c>
      <c r="S144" s="16">
        <v>2</v>
      </c>
      <c r="U144" s="16">
        <v>1</v>
      </c>
      <c r="V144" s="16">
        <v>2</v>
      </c>
      <c r="W144" s="16">
        <v>2</v>
      </c>
      <c r="X144">
        <v>5</v>
      </c>
      <c r="Y144" s="50">
        <v>1</v>
      </c>
      <c r="Z144" s="17" t="s">
        <v>1038</v>
      </c>
      <c r="AA144" s="66">
        <v>1</v>
      </c>
      <c r="AB144" s="66">
        <v>1</v>
      </c>
    </row>
    <row r="145" spans="1:28">
      <c r="A145">
        <v>144</v>
      </c>
      <c r="B145" t="s">
        <v>957</v>
      </c>
      <c r="C145">
        <v>1</v>
      </c>
      <c r="E145">
        <v>3</v>
      </c>
      <c r="F145">
        <v>53</v>
      </c>
      <c r="G145">
        <v>1</v>
      </c>
      <c r="H145">
        <v>1</v>
      </c>
      <c r="I145">
        <v>80</v>
      </c>
      <c r="J145" s="23">
        <f>'20200306 carestaff(Analysis)'!L145</f>
        <v>42.400000000000006</v>
      </c>
      <c r="K145">
        <v>1</v>
      </c>
      <c r="L145">
        <v>3</v>
      </c>
      <c r="M145">
        <v>90</v>
      </c>
      <c r="N145">
        <v>1</v>
      </c>
      <c r="P145">
        <v>1</v>
      </c>
      <c r="Q145">
        <v>2</v>
      </c>
      <c r="R145">
        <v>2</v>
      </c>
      <c r="U145">
        <v>1</v>
      </c>
      <c r="V145">
        <v>1</v>
      </c>
      <c r="W145">
        <v>2</v>
      </c>
      <c r="X145">
        <v>1</v>
      </c>
      <c r="Y145">
        <v>1</v>
      </c>
      <c r="Z145" s="17" t="s">
        <v>1003</v>
      </c>
      <c r="AA145" s="7">
        <v>2</v>
      </c>
      <c r="AB145" s="7">
        <v>2</v>
      </c>
    </row>
    <row r="146" spans="1:28">
      <c r="A146">
        <v>145</v>
      </c>
      <c r="B146" t="s">
        <v>957</v>
      </c>
      <c r="C146">
        <v>2</v>
      </c>
      <c r="E146">
        <v>3</v>
      </c>
      <c r="F146">
        <v>93</v>
      </c>
      <c r="G146">
        <v>1</v>
      </c>
      <c r="H146">
        <v>1</v>
      </c>
      <c r="I146">
        <v>90</v>
      </c>
      <c r="J146" s="23">
        <f>'20200306 carestaff(Analysis)'!L146</f>
        <v>83.7</v>
      </c>
      <c r="K146">
        <v>1</v>
      </c>
      <c r="L146">
        <v>1</v>
      </c>
      <c r="N146">
        <v>2</v>
      </c>
      <c r="P146">
        <v>2</v>
      </c>
      <c r="Q146">
        <v>2</v>
      </c>
      <c r="R146">
        <v>1</v>
      </c>
      <c r="S146" s="22">
        <v>6</v>
      </c>
      <c r="U146">
        <v>2</v>
      </c>
      <c r="V146">
        <v>2</v>
      </c>
      <c r="W146">
        <v>2</v>
      </c>
      <c r="X146">
        <v>4</v>
      </c>
      <c r="Y146">
        <v>2</v>
      </c>
      <c r="Z146" s="17" t="s">
        <v>1013</v>
      </c>
      <c r="AA146" s="7">
        <v>1</v>
      </c>
      <c r="AB146" s="7">
        <v>2</v>
      </c>
    </row>
    <row r="147" spans="1:28">
      <c r="A147">
        <v>146</v>
      </c>
      <c r="B147" t="s">
        <v>957</v>
      </c>
      <c r="C147">
        <v>2</v>
      </c>
      <c r="E147">
        <v>1</v>
      </c>
      <c r="F147" s="49" t="s">
        <v>965</v>
      </c>
      <c r="G147">
        <v>1</v>
      </c>
      <c r="H147">
        <v>1</v>
      </c>
      <c r="I147" s="22" t="s">
        <v>972</v>
      </c>
      <c r="J147" s="23">
        <f>'20200306 carestaff(Analysis)'!L147</f>
        <v>0</v>
      </c>
      <c r="K147" s="22" t="s">
        <v>972</v>
      </c>
      <c r="L147" s="22" t="s">
        <v>974</v>
      </c>
      <c r="M147">
        <v>70</v>
      </c>
      <c r="N147">
        <v>1</v>
      </c>
      <c r="P147">
        <v>1</v>
      </c>
      <c r="Q147">
        <v>1</v>
      </c>
      <c r="R147">
        <v>1</v>
      </c>
      <c r="S147">
        <v>1</v>
      </c>
      <c r="U147">
        <v>1</v>
      </c>
      <c r="V147">
        <v>2</v>
      </c>
      <c r="W147">
        <v>2</v>
      </c>
      <c r="X147">
        <v>1</v>
      </c>
      <c r="Y147">
        <v>1</v>
      </c>
      <c r="Z147" s="17" t="s">
        <v>996</v>
      </c>
      <c r="AA147" s="7">
        <v>1</v>
      </c>
      <c r="AB147" s="7">
        <v>1</v>
      </c>
    </row>
    <row r="148" spans="1:28">
      <c r="A148">
        <v>147</v>
      </c>
      <c r="B148" t="s">
        <v>957</v>
      </c>
      <c r="C148">
        <v>6</v>
      </c>
      <c r="E148">
        <v>3</v>
      </c>
      <c r="F148">
        <v>70</v>
      </c>
      <c r="G148">
        <v>1</v>
      </c>
      <c r="H148">
        <v>1</v>
      </c>
      <c r="I148">
        <v>90</v>
      </c>
      <c r="J148" s="23">
        <f>'20200306 carestaff(Analysis)'!L148</f>
        <v>63</v>
      </c>
      <c r="K148">
        <v>1</v>
      </c>
      <c r="L148">
        <v>1</v>
      </c>
      <c r="N148">
        <v>1</v>
      </c>
      <c r="P148">
        <v>1</v>
      </c>
      <c r="Q148">
        <v>2</v>
      </c>
      <c r="R148">
        <v>1</v>
      </c>
      <c r="S148">
        <v>2</v>
      </c>
      <c r="U148">
        <v>2</v>
      </c>
      <c r="V148">
        <v>2</v>
      </c>
      <c r="W148">
        <v>2</v>
      </c>
      <c r="X148">
        <v>5</v>
      </c>
      <c r="Y148">
        <v>2</v>
      </c>
      <c r="Z148" s="17" t="s">
        <v>1006</v>
      </c>
      <c r="AA148" s="7">
        <v>1</v>
      </c>
      <c r="AB148" s="7">
        <v>2</v>
      </c>
    </row>
    <row r="149" spans="1:28">
      <c r="A149">
        <v>148</v>
      </c>
      <c r="B149" t="s">
        <v>957</v>
      </c>
      <c r="C149">
        <v>4</v>
      </c>
      <c r="E149">
        <v>3</v>
      </c>
      <c r="F149" s="51">
        <v>230</v>
      </c>
      <c r="G149" s="13">
        <v>1</v>
      </c>
      <c r="H149" s="13">
        <v>1</v>
      </c>
      <c r="I149" s="64" t="s">
        <v>972</v>
      </c>
      <c r="J149" s="23">
        <f>'20200306 carestaff(Analysis)'!L149</f>
        <v>0</v>
      </c>
      <c r="K149" s="64">
        <v>5</v>
      </c>
      <c r="L149" s="64">
        <v>3</v>
      </c>
      <c r="M149" s="64" t="s">
        <v>974</v>
      </c>
      <c r="N149" s="13">
        <v>1</v>
      </c>
      <c r="P149" s="13">
        <v>2</v>
      </c>
      <c r="Q149" s="13">
        <v>2</v>
      </c>
      <c r="R149" s="13">
        <v>2</v>
      </c>
      <c r="S149" s="13"/>
      <c r="U149" s="13">
        <v>2</v>
      </c>
      <c r="V149" s="13">
        <v>2</v>
      </c>
      <c r="W149" s="13">
        <v>2</v>
      </c>
      <c r="X149">
        <v>5</v>
      </c>
      <c r="Y149" s="13">
        <v>2</v>
      </c>
      <c r="Z149" s="17" t="s">
        <v>989</v>
      </c>
      <c r="AA149" s="81">
        <v>2</v>
      </c>
      <c r="AB149" s="82">
        <v>5</v>
      </c>
    </row>
    <row r="150" spans="1:28">
      <c r="A150">
        <v>149</v>
      </c>
      <c r="B150" t="s">
        <v>957</v>
      </c>
      <c r="C150">
        <v>2</v>
      </c>
      <c r="E150">
        <v>1</v>
      </c>
      <c r="F150" s="52">
        <v>35</v>
      </c>
      <c r="G150" s="17">
        <v>1</v>
      </c>
      <c r="H150" s="17">
        <v>1</v>
      </c>
      <c r="I150" s="17">
        <v>80</v>
      </c>
      <c r="J150" s="23">
        <f>'20200306 carestaff(Analysis)'!L150</f>
        <v>28</v>
      </c>
      <c r="K150" s="17">
        <v>2</v>
      </c>
      <c r="L150" s="17">
        <v>1</v>
      </c>
      <c r="M150" s="17"/>
      <c r="N150" s="17">
        <v>2</v>
      </c>
      <c r="P150" s="17">
        <v>1</v>
      </c>
      <c r="Q150" s="17">
        <v>2</v>
      </c>
      <c r="R150" s="17">
        <v>2</v>
      </c>
      <c r="S150" s="17"/>
      <c r="U150" s="17">
        <v>1</v>
      </c>
      <c r="V150" s="17">
        <v>2</v>
      </c>
      <c r="W150" s="17">
        <v>2</v>
      </c>
      <c r="X150">
        <v>3</v>
      </c>
      <c r="Y150" s="17">
        <v>2</v>
      </c>
      <c r="Z150" s="17" t="s">
        <v>1039</v>
      </c>
      <c r="AA150" s="11">
        <v>1</v>
      </c>
      <c r="AB150" s="11">
        <v>2</v>
      </c>
    </row>
    <row r="151" spans="1:28">
      <c r="A151">
        <v>150</v>
      </c>
      <c r="B151" t="s">
        <v>957</v>
      </c>
      <c r="C151">
        <v>2</v>
      </c>
      <c r="E151">
        <v>1</v>
      </c>
      <c r="F151" s="85">
        <v>10</v>
      </c>
      <c r="G151" s="19">
        <v>1</v>
      </c>
      <c r="H151" s="19">
        <v>1</v>
      </c>
      <c r="I151" s="19">
        <v>80</v>
      </c>
      <c r="J151" s="23">
        <f>'20200306 carestaff(Analysis)'!L151</f>
        <v>8</v>
      </c>
      <c r="K151" s="19">
        <v>1</v>
      </c>
      <c r="L151" s="19">
        <v>1</v>
      </c>
      <c r="M151" s="19"/>
      <c r="N151" s="19">
        <v>1</v>
      </c>
      <c r="P151" s="19">
        <v>1</v>
      </c>
      <c r="Q151" s="19">
        <v>2</v>
      </c>
      <c r="R151" s="19">
        <v>1</v>
      </c>
      <c r="S151" s="19">
        <v>1</v>
      </c>
      <c r="U151" s="19">
        <v>2</v>
      </c>
      <c r="V151" s="19">
        <v>2</v>
      </c>
      <c r="W151" s="19">
        <v>2</v>
      </c>
      <c r="X151">
        <v>5</v>
      </c>
      <c r="Y151" s="19">
        <v>2</v>
      </c>
      <c r="Z151" s="17" t="s">
        <v>993</v>
      </c>
      <c r="AA151" s="20">
        <v>1</v>
      </c>
      <c r="AB151" s="20">
        <v>3</v>
      </c>
    </row>
    <row r="152" spans="1:28">
      <c r="A152">
        <v>151</v>
      </c>
      <c r="B152" t="s">
        <v>957</v>
      </c>
      <c r="C152">
        <v>2</v>
      </c>
      <c r="E152">
        <v>3</v>
      </c>
      <c r="F152" s="53">
        <v>50</v>
      </c>
      <c r="G152">
        <v>1</v>
      </c>
      <c r="H152">
        <v>1</v>
      </c>
      <c r="I152">
        <v>80</v>
      </c>
      <c r="J152" s="23">
        <f>'20200306 carestaff(Analysis)'!L152</f>
        <v>40</v>
      </c>
      <c r="K152">
        <v>1</v>
      </c>
      <c r="L152">
        <v>3</v>
      </c>
      <c r="M152" s="22" t="s">
        <v>974</v>
      </c>
      <c r="N152">
        <v>1</v>
      </c>
      <c r="P152">
        <v>1</v>
      </c>
      <c r="Q152">
        <v>2</v>
      </c>
      <c r="R152">
        <v>2</v>
      </c>
      <c r="U152">
        <v>2</v>
      </c>
      <c r="V152">
        <v>2</v>
      </c>
      <c r="W152">
        <v>2</v>
      </c>
      <c r="X152">
        <v>5</v>
      </c>
      <c r="Y152">
        <v>2</v>
      </c>
      <c r="Z152" s="17" t="s">
        <v>993</v>
      </c>
      <c r="AA152" s="7">
        <v>1</v>
      </c>
      <c r="AB152" s="7">
        <v>2</v>
      </c>
    </row>
    <row r="153" spans="1:28">
      <c r="A153">
        <v>152</v>
      </c>
      <c r="B153" t="s">
        <v>957</v>
      </c>
      <c r="C153">
        <v>2</v>
      </c>
      <c r="E153">
        <v>3</v>
      </c>
      <c r="F153" s="85">
        <v>68</v>
      </c>
      <c r="G153" s="19">
        <v>1</v>
      </c>
      <c r="H153" s="19">
        <v>1</v>
      </c>
      <c r="I153" s="19">
        <v>80</v>
      </c>
      <c r="J153" s="23">
        <f>'20200306 carestaff(Analysis)'!L153</f>
        <v>54.400000000000006</v>
      </c>
      <c r="K153" s="19">
        <v>1</v>
      </c>
      <c r="L153" s="19">
        <v>1</v>
      </c>
      <c r="M153" s="19"/>
      <c r="N153" s="19">
        <v>1</v>
      </c>
      <c r="P153" s="19">
        <v>1</v>
      </c>
      <c r="Q153" s="19">
        <v>2</v>
      </c>
      <c r="R153" s="19">
        <v>2</v>
      </c>
      <c r="S153" s="19"/>
      <c r="U153" s="19">
        <v>1</v>
      </c>
      <c r="V153" s="19">
        <v>2</v>
      </c>
      <c r="W153" s="19">
        <v>2</v>
      </c>
      <c r="X153">
        <v>3</v>
      </c>
      <c r="Y153" s="19">
        <v>1</v>
      </c>
      <c r="Z153" s="17" t="s">
        <v>999</v>
      </c>
      <c r="AA153" s="20">
        <v>2</v>
      </c>
      <c r="AB153" s="20">
        <v>3</v>
      </c>
    </row>
    <row r="154" spans="1:28">
      <c r="A154">
        <v>153</v>
      </c>
      <c r="B154" t="s">
        <v>957</v>
      </c>
      <c r="C154">
        <v>1</v>
      </c>
      <c r="E154">
        <v>2</v>
      </c>
      <c r="F154" s="53">
        <v>21</v>
      </c>
      <c r="G154">
        <v>1</v>
      </c>
      <c r="H154">
        <v>1</v>
      </c>
      <c r="I154">
        <v>90</v>
      </c>
      <c r="J154" s="23">
        <f>'20200306 carestaff(Analysis)'!L154</f>
        <v>18.900000000000002</v>
      </c>
      <c r="K154">
        <v>3</v>
      </c>
      <c r="L154">
        <v>2</v>
      </c>
      <c r="N154">
        <v>2</v>
      </c>
      <c r="P154">
        <v>1</v>
      </c>
      <c r="Q154">
        <v>2</v>
      </c>
      <c r="R154">
        <v>2</v>
      </c>
      <c r="U154">
        <v>1</v>
      </c>
      <c r="V154">
        <v>2</v>
      </c>
      <c r="W154">
        <v>2</v>
      </c>
      <c r="X154">
        <v>1</v>
      </c>
      <c r="Y154">
        <v>2</v>
      </c>
      <c r="Z154">
        <v>10</v>
      </c>
      <c r="AA154" s="7">
        <v>2</v>
      </c>
      <c r="AB154" s="7">
        <v>1</v>
      </c>
    </row>
    <row r="155" spans="1:28">
      <c r="A155">
        <v>154</v>
      </c>
      <c r="B155" t="s">
        <v>957</v>
      </c>
      <c r="C155">
        <v>13</v>
      </c>
      <c r="E155">
        <v>3</v>
      </c>
      <c r="F155" s="53">
        <v>62</v>
      </c>
      <c r="G155">
        <v>1</v>
      </c>
      <c r="H155">
        <v>1</v>
      </c>
      <c r="I155">
        <v>80</v>
      </c>
      <c r="J155" s="23">
        <f>'20200306 carestaff(Analysis)'!L155</f>
        <v>49.6</v>
      </c>
      <c r="K155">
        <v>2</v>
      </c>
      <c r="L155">
        <v>1</v>
      </c>
      <c r="N155">
        <v>1</v>
      </c>
      <c r="P155">
        <v>1</v>
      </c>
      <c r="Q155">
        <v>2</v>
      </c>
      <c r="R155">
        <v>1</v>
      </c>
      <c r="S155">
        <v>2</v>
      </c>
      <c r="U155">
        <v>2</v>
      </c>
      <c r="V155">
        <v>2</v>
      </c>
      <c r="W155">
        <v>2</v>
      </c>
      <c r="X155">
        <v>5</v>
      </c>
      <c r="Y155">
        <v>2</v>
      </c>
      <c r="Z155" t="s">
        <v>1003</v>
      </c>
      <c r="AA155" s="7">
        <v>1</v>
      </c>
      <c r="AB155" s="7">
        <v>1</v>
      </c>
    </row>
    <row r="156" spans="1:28">
      <c r="A156">
        <v>155</v>
      </c>
      <c r="B156" t="s">
        <v>957</v>
      </c>
      <c r="C156">
        <v>2</v>
      </c>
      <c r="E156">
        <v>3</v>
      </c>
      <c r="F156" s="53">
        <v>25</v>
      </c>
      <c r="G156">
        <v>1</v>
      </c>
      <c r="H156">
        <v>1</v>
      </c>
      <c r="I156" s="54" t="s">
        <v>972</v>
      </c>
      <c r="J156" s="23">
        <f>'20200306 carestaff(Analysis)'!L156</f>
        <v>0</v>
      </c>
      <c r="K156">
        <v>1</v>
      </c>
      <c r="L156">
        <v>3</v>
      </c>
      <c r="M156" s="22" t="s">
        <v>974</v>
      </c>
      <c r="N156">
        <v>2</v>
      </c>
      <c r="P156">
        <v>1</v>
      </c>
      <c r="Q156">
        <v>2</v>
      </c>
      <c r="R156">
        <v>2</v>
      </c>
      <c r="U156">
        <v>2</v>
      </c>
      <c r="V156">
        <v>2</v>
      </c>
      <c r="W156">
        <v>2</v>
      </c>
      <c r="X156">
        <v>5</v>
      </c>
      <c r="Y156">
        <v>2</v>
      </c>
      <c r="Z156" t="s">
        <v>1019</v>
      </c>
      <c r="AA156" s="7">
        <v>1</v>
      </c>
      <c r="AB156" s="7">
        <v>2</v>
      </c>
    </row>
    <row r="157" spans="1:28">
      <c r="A157">
        <v>156</v>
      </c>
      <c r="B157" t="s">
        <v>957</v>
      </c>
      <c r="C157">
        <v>2</v>
      </c>
      <c r="E157">
        <v>3</v>
      </c>
      <c r="F157" s="53">
        <v>35</v>
      </c>
      <c r="G157">
        <v>1</v>
      </c>
      <c r="H157">
        <v>1</v>
      </c>
      <c r="I157" s="54" t="s">
        <v>972</v>
      </c>
      <c r="J157" s="23">
        <f>'20200306 carestaff(Analysis)'!L157</f>
        <v>0</v>
      </c>
      <c r="K157">
        <v>1</v>
      </c>
      <c r="L157">
        <v>3</v>
      </c>
      <c r="M157" s="22" t="s">
        <v>974</v>
      </c>
      <c r="N157">
        <v>1</v>
      </c>
      <c r="P157">
        <v>1</v>
      </c>
      <c r="Q157">
        <v>2</v>
      </c>
      <c r="R157">
        <v>1</v>
      </c>
      <c r="S157">
        <v>5</v>
      </c>
      <c r="U157">
        <v>2</v>
      </c>
      <c r="V157">
        <v>2</v>
      </c>
      <c r="W157">
        <v>2</v>
      </c>
      <c r="X157">
        <v>5</v>
      </c>
      <c r="Y157">
        <v>2</v>
      </c>
      <c r="Z157" t="s">
        <v>1013</v>
      </c>
      <c r="AA157" s="7">
        <v>1</v>
      </c>
      <c r="AB157" s="7">
        <v>2</v>
      </c>
    </row>
    <row r="158" spans="1:28">
      <c r="A158">
        <v>157</v>
      </c>
      <c r="B158" t="s">
        <v>957</v>
      </c>
      <c r="C158">
        <v>2</v>
      </c>
      <c r="E158">
        <v>3</v>
      </c>
      <c r="F158" s="53">
        <v>38</v>
      </c>
      <c r="G158">
        <v>1</v>
      </c>
      <c r="H158">
        <v>1</v>
      </c>
      <c r="I158">
        <v>70</v>
      </c>
      <c r="J158" s="23">
        <f>'20200306 carestaff(Analysis)'!L158</f>
        <v>26.6</v>
      </c>
      <c r="K158">
        <v>1</v>
      </c>
      <c r="L158">
        <v>1</v>
      </c>
      <c r="N158">
        <v>2</v>
      </c>
      <c r="P158">
        <v>1</v>
      </c>
      <c r="Q158">
        <v>2</v>
      </c>
      <c r="R158">
        <v>2</v>
      </c>
      <c r="U158">
        <v>2</v>
      </c>
      <c r="V158">
        <v>2</v>
      </c>
      <c r="W158">
        <v>2</v>
      </c>
      <c r="X158">
        <v>5</v>
      </c>
      <c r="Y158">
        <v>2</v>
      </c>
      <c r="Z158" t="s">
        <v>1033</v>
      </c>
      <c r="AA158" s="7">
        <v>1</v>
      </c>
      <c r="AB158" s="7">
        <v>1</v>
      </c>
    </row>
    <row r="159" spans="1:28">
      <c r="A159">
        <v>158</v>
      </c>
      <c r="B159" t="s">
        <v>957</v>
      </c>
      <c r="C159">
        <v>2</v>
      </c>
      <c r="E159">
        <v>3</v>
      </c>
      <c r="F159" s="53">
        <v>170</v>
      </c>
      <c r="G159">
        <v>1</v>
      </c>
      <c r="H159">
        <v>1</v>
      </c>
      <c r="I159">
        <v>50</v>
      </c>
      <c r="J159" s="23">
        <f>'20200306 carestaff(Analysis)'!L159</f>
        <v>85</v>
      </c>
      <c r="K159">
        <v>1</v>
      </c>
      <c r="L159">
        <v>3</v>
      </c>
      <c r="M159">
        <v>50</v>
      </c>
      <c r="N159">
        <v>1</v>
      </c>
      <c r="P159">
        <v>1</v>
      </c>
      <c r="Q159">
        <v>2</v>
      </c>
      <c r="R159">
        <v>1</v>
      </c>
      <c r="S159">
        <v>4</v>
      </c>
      <c r="U159">
        <v>2</v>
      </c>
      <c r="V159">
        <v>2</v>
      </c>
      <c r="W159">
        <v>2</v>
      </c>
      <c r="X159">
        <v>5</v>
      </c>
      <c r="Y159">
        <v>2</v>
      </c>
      <c r="Z159" t="s">
        <v>992</v>
      </c>
      <c r="AA159" s="7">
        <v>1</v>
      </c>
      <c r="AB159" s="7">
        <v>2</v>
      </c>
    </row>
    <row r="160" spans="1:28">
      <c r="A160">
        <v>159</v>
      </c>
      <c r="B160" t="s">
        <v>957</v>
      </c>
      <c r="C160">
        <v>2</v>
      </c>
      <c r="E160">
        <v>3</v>
      </c>
      <c r="F160" s="53">
        <v>300</v>
      </c>
      <c r="G160">
        <v>1</v>
      </c>
      <c r="H160">
        <v>1</v>
      </c>
      <c r="I160" s="54" t="s">
        <v>972</v>
      </c>
      <c r="J160" s="23">
        <f>'20200306 carestaff(Analysis)'!L160</f>
        <v>0</v>
      </c>
      <c r="K160" s="22">
        <v>5</v>
      </c>
      <c r="L160" s="22">
        <v>3</v>
      </c>
      <c r="M160" s="22" t="s">
        <v>974</v>
      </c>
      <c r="N160">
        <v>1</v>
      </c>
      <c r="P160">
        <v>1</v>
      </c>
      <c r="Q160">
        <v>2</v>
      </c>
      <c r="R160">
        <v>1</v>
      </c>
      <c r="S160">
        <v>2</v>
      </c>
      <c r="U160">
        <v>2</v>
      </c>
      <c r="V160">
        <v>2</v>
      </c>
      <c r="W160">
        <v>2</v>
      </c>
      <c r="X160">
        <v>5</v>
      </c>
      <c r="Y160">
        <v>2</v>
      </c>
      <c r="Z160" t="s">
        <v>1024</v>
      </c>
      <c r="AA160" s="7">
        <v>1</v>
      </c>
      <c r="AB160" s="7">
        <v>1</v>
      </c>
    </row>
    <row r="161" spans="1:37">
      <c r="A161">
        <v>160</v>
      </c>
      <c r="B161" t="s">
        <v>957</v>
      </c>
      <c r="C161">
        <v>8</v>
      </c>
      <c r="E161">
        <v>2</v>
      </c>
      <c r="F161" s="53">
        <v>140</v>
      </c>
      <c r="G161">
        <v>1</v>
      </c>
      <c r="H161">
        <v>1</v>
      </c>
      <c r="I161" s="54" t="s">
        <v>972</v>
      </c>
      <c r="J161" s="23">
        <f>'20200306 carestaff(Analysis)'!L161</f>
        <v>0</v>
      </c>
      <c r="K161">
        <v>3</v>
      </c>
      <c r="L161">
        <v>3</v>
      </c>
      <c r="M161" s="22" t="s">
        <v>974</v>
      </c>
      <c r="N161">
        <v>1</v>
      </c>
      <c r="P161">
        <v>1</v>
      </c>
      <c r="Q161">
        <v>2</v>
      </c>
      <c r="R161">
        <v>1</v>
      </c>
      <c r="S161">
        <v>2</v>
      </c>
      <c r="U161">
        <v>1</v>
      </c>
      <c r="V161">
        <v>2</v>
      </c>
      <c r="W161">
        <v>2</v>
      </c>
      <c r="X161">
        <v>3</v>
      </c>
      <c r="Y161">
        <v>1</v>
      </c>
      <c r="Z161">
        <v>4</v>
      </c>
      <c r="AA161" s="7">
        <v>1</v>
      </c>
      <c r="AB161" s="7">
        <v>2</v>
      </c>
    </row>
    <row r="162" spans="1:37">
      <c r="A162">
        <v>161</v>
      </c>
      <c r="B162" t="s">
        <v>957</v>
      </c>
      <c r="C162">
        <v>1</v>
      </c>
      <c r="E162">
        <v>3</v>
      </c>
      <c r="F162" s="53">
        <v>70</v>
      </c>
      <c r="G162">
        <v>1</v>
      </c>
      <c r="H162">
        <v>1</v>
      </c>
      <c r="I162">
        <v>70</v>
      </c>
      <c r="J162" s="23">
        <f>'20200306 carestaff(Analysis)'!L162</f>
        <v>49</v>
      </c>
      <c r="K162">
        <v>1</v>
      </c>
      <c r="L162">
        <v>3</v>
      </c>
      <c r="M162">
        <v>70</v>
      </c>
      <c r="N162">
        <v>2</v>
      </c>
      <c r="P162">
        <v>1</v>
      </c>
      <c r="Q162">
        <v>2</v>
      </c>
      <c r="R162">
        <v>2</v>
      </c>
      <c r="U162">
        <v>1</v>
      </c>
      <c r="V162">
        <v>2</v>
      </c>
      <c r="W162">
        <v>2</v>
      </c>
      <c r="X162">
        <v>1</v>
      </c>
      <c r="Y162">
        <v>2</v>
      </c>
      <c r="Z162" t="s">
        <v>1013</v>
      </c>
      <c r="AA162" s="7">
        <v>2</v>
      </c>
      <c r="AB162" s="7">
        <v>2</v>
      </c>
    </row>
    <row r="163" spans="1:37">
      <c r="A163">
        <v>162</v>
      </c>
      <c r="B163" t="s">
        <v>957</v>
      </c>
      <c r="C163">
        <v>1</v>
      </c>
      <c r="E163">
        <v>3</v>
      </c>
      <c r="F163" s="85">
        <v>100</v>
      </c>
      <c r="G163" s="19">
        <v>1</v>
      </c>
      <c r="H163" s="19">
        <v>1</v>
      </c>
      <c r="I163" s="19">
        <v>70</v>
      </c>
      <c r="J163" s="23">
        <f>'20200306 carestaff(Analysis)'!L163</f>
        <v>70</v>
      </c>
      <c r="K163" s="19">
        <v>3</v>
      </c>
      <c r="L163" s="19">
        <v>4</v>
      </c>
      <c r="M163" s="19"/>
      <c r="N163" s="19">
        <v>1</v>
      </c>
      <c r="P163" s="19">
        <v>1</v>
      </c>
      <c r="Q163" s="19">
        <v>1</v>
      </c>
      <c r="R163" s="19">
        <v>2</v>
      </c>
      <c r="S163" s="19"/>
      <c r="U163" s="19">
        <v>1</v>
      </c>
      <c r="V163" s="19">
        <v>2</v>
      </c>
      <c r="W163" s="19">
        <v>2</v>
      </c>
      <c r="X163">
        <v>1</v>
      </c>
      <c r="Y163" s="19">
        <v>2</v>
      </c>
      <c r="Z163" t="s">
        <v>993</v>
      </c>
      <c r="AA163" s="20">
        <v>2</v>
      </c>
      <c r="AB163" s="20">
        <v>3</v>
      </c>
    </row>
    <row r="164" spans="1:37">
      <c r="A164">
        <v>163</v>
      </c>
      <c r="B164" t="s">
        <v>957</v>
      </c>
      <c r="C164">
        <v>10</v>
      </c>
      <c r="E164">
        <v>3</v>
      </c>
      <c r="F164" s="84">
        <v>80</v>
      </c>
      <c r="G164">
        <v>1</v>
      </c>
      <c r="H164" s="15">
        <v>1</v>
      </c>
      <c r="J164" s="23">
        <f>'20200306 carestaff(Analysis)'!L164</f>
        <v>0</v>
      </c>
      <c r="N164" s="83">
        <v>1</v>
      </c>
      <c r="P164">
        <v>1</v>
      </c>
      <c r="Q164">
        <v>2</v>
      </c>
      <c r="R164">
        <v>1</v>
      </c>
      <c r="S164">
        <v>1</v>
      </c>
      <c r="U164">
        <v>2</v>
      </c>
      <c r="V164">
        <v>2</v>
      </c>
      <c r="W164">
        <v>2</v>
      </c>
      <c r="X164">
        <v>5</v>
      </c>
      <c r="Y164">
        <v>2</v>
      </c>
      <c r="Z164" t="s">
        <v>993</v>
      </c>
      <c r="AA164" s="7">
        <v>1</v>
      </c>
      <c r="AB164" s="7">
        <v>2</v>
      </c>
    </row>
    <row r="165" spans="1:37">
      <c r="A165">
        <v>164</v>
      </c>
      <c r="B165" t="s">
        <v>957</v>
      </c>
      <c r="C165">
        <v>1</v>
      </c>
      <c r="E165">
        <v>3</v>
      </c>
      <c r="F165" s="53">
        <v>60</v>
      </c>
      <c r="G165">
        <v>1</v>
      </c>
      <c r="H165">
        <v>1</v>
      </c>
      <c r="I165">
        <v>50</v>
      </c>
      <c r="J165" s="23">
        <f>'20200306 carestaff(Analysis)'!L165</f>
        <v>30</v>
      </c>
      <c r="K165">
        <v>1</v>
      </c>
      <c r="L165">
        <v>1</v>
      </c>
      <c r="N165">
        <v>1</v>
      </c>
      <c r="P165">
        <v>2</v>
      </c>
      <c r="Q165">
        <v>2</v>
      </c>
      <c r="R165">
        <v>1</v>
      </c>
      <c r="S165">
        <v>3</v>
      </c>
      <c r="U165">
        <v>2</v>
      </c>
      <c r="V165">
        <v>2</v>
      </c>
      <c r="W165">
        <v>2</v>
      </c>
      <c r="X165">
        <v>5</v>
      </c>
      <c r="Y165">
        <v>2</v>
      </c>
      <c r="Z165">
        <v>4</v>
      </c>
      <c r="AA165" s="7">
        <v>2</v>
      </c>
      <c r="AB165" s="7">
        <v>2</v>
      </c>
    </row>
    <row r="166" spans="1:37">
      <c r="A166">
        <v>165</v>
      </c>
      <c r="B166" t="s">
        <v>957</v>
      </c>
      <c r="C166">
        <v>1</v>
      </c>
      <c r="E166">
        <v>3</v>
      </c>
      <c r="F166" s="53">
        <v>39</v>
      </c>
      <c r="G166">
        <v>2</v>
      </c>
      <c r="H166">
        <v>1</v>
      </c>
      <c r="I166">
        <v>30</v>
      </c>
      <c r="J166" s="23">
        <f>'20200306 carestaff(Analysis)'!L166</f>
        <v>11.700000000000001</v>
      </c>
      <c r="K166">
        <v>3</v>
      </c>
      <c r="L166">
        <v>3</v>
      </c>
      <c r="M166">
        <v>10</v>
      </c>
      <c r="N166">
        <v>2</v>
      </c>
      <c r="P166">
        <v>1</v>
      </c>
      <c r="Q166">
        <v>2</v>
      </c>
      <c r="R166" s="22">
        <v>2</v>
      </c>
      <c r="U166">
        <v>2</v>
      </c>
      <c r="V166">
        <v>2</v>
      </c>
      <c r="W166">
        <v>2</v>
      </c>
      <c r="X166">
        <v>5</v>
      </c>
      <c r="Y166">
        <v>2</v>
      </c>
      <c r="Z166" t="s">
        <v>1019</v>
      </c>
      <c r="AA166" s="7">
        <v>2</v>
      </c>
      <c r="AB166" s="7">
        <v>1</v>
      </c>
    </row>
    <row r="167" spans="1:37">
      <c r="A167">
        <v>166</v>
      </c>
      <c r="B167" t="s">
        <v>957</v>
      </c>
      <c r="C167">
        <v>2</v>
      </c>
      <c r="E167">
        <v>2</v>
      </c>
      <c r="F167" s="53">
        <v>93</v>
      </c>
      <c r="G167">
        <v>1</v>
      </c>
      <c r="H167">
        <v>1</v>
      </c>
      <c r="I167">
        <v>70</v>
      </c>
      <c r="J167" s="23">
        <f>'20200306 carestaff(Analysis)'!L167</f>
        <v>65.100000000000009</v>
      </c>
      <c r="K167">
        <v>1</v>
      </c>
      <c r="L167">
        <v>1</v>
      </c>
      <c r="N167">
        <v>1</v>
      </c>
      <c r="P167">
        <v>1</v>
      </c>
      <c r="Q167">
        <v>2</v>
      </c>
      <c r="R167">
        <v>1</v>
      </c>
      <c r="S167">
        <v>2</v>
      </c>
      <c r="U167">
        <v>2</v>
      </c>
      <c r="V167">
        <v>2</v>
      </c>
      <c r="W167">
        <v>2</v>
      </c>
      <c r="X167">
        <v>5</v>
      </c>
      <c r="Y167">
        <v>2</v>
      </c>
      <c r="Z167" t="s">
        <v>1003</v>
      </c>
      <c r="AA167" s="7">
        <v>2</v>
      </c>
      <c r="AB167" s="7">
        <v>2</v>
      </c>
    </row>
    <row r="168" spans="1:37">
      <c r="A168">
        <v>167</v>
      </c>
      <c r="B168" t="s">
        <v>957</v>
      </c>
      <c r="C168">
        <v>8</v>
      </c>
      <c r="E168">
        <v>3</v>
      </c>
      <c r="F168" s="107">
        <v>90</v>
      </c>
      <c r="G168" s="16">
        <v>1</v>
      </c>
      <c r="H168" s="16">
        <v>1</v>
      </c>
      <c r="I168" s="16">
        <v>50</v>
      </c>
      <c r="J168" s="23">
        <f>'20200306 carestaff(Analysis)'!L168</f>
        <v>45</v>
      </c>
      <c r="K168" s="16">
        <v>3</v>
      </c>
      <c r="L168" s="16">
        <v>3</v>
      </c>
      <c r="M168" s="16">
        <v>80</v>
      </c>
      <c r="N168" s="16">
        <v>1</v>
      </c>
      <c r="P168" s="16">
        <v>1</v>
      </c>
      <c r="Q168" s="16">
        <v>1</v>
      </c>
      <c r="R168" s="16">
        <v>2</v>
      </c>
      <c r="S168" s="16"/>
      <c r="U168" s="16">
        <v>1</v>
      </c>
      <c r="V168" s="16">
        <v>2</v>
      </c>
      <c r="W168" s="16">
        <v>2</v>
      </c>
      <c r="X168">
        <v>5</v>
      </c>
      <c r="Y168" s="50">
        <v>1</v>
      </c>
      <c r="Z168" t="s">
        <v>1040</v>
      </c>
      <c r="AA168" s="66">
        <v>1</v>
      </c>
      <c r="AB168" s="62">
        <v>5</v>
      </c>
    </row>
    <row r="169" spans="1:37">
      <c r="A169">
        <v>168</v>
      </c>
      <c r="B169" t="s">
        <v>957</v>
      </c>
      <c r="C169">
        <v>1</v>
      </c>
      <c r="E169">
        <v>3</v>
      </c>
      <c r="F169" s="53">
        <v>108</v>
      </c>
      <c r="G169">
        <v>1</v>
      </c>
      <c r="H169">
        <v>1</v>
      </c>
      <c r="I169">
        <v>90</v>
      </c>
      <c r="J169" s="23">
        <f>'20200306 carestaff(Analysis)'!L169</f>
        <v>97.2</v>
      </c>
      <c r="K169">
        <v>1</v>
      </c>
      <c r="L169">
        <v>1</v>
      </c>
      <c r="N169">
        <v>2</v>
      </c>
      <c r="P169">
        <v>1</v>
      </c>
      <c r="Q169">
        <v>2</v>
      </c>
      <c r="R169">
        <v>2</v>
      </c>
      <c r="U169">
        <v>1</v>
      </c>
      <c r="V169">
        <v>2</v>
      </c>
      <c r="W169">
        <v>1</v>
      </c>
      <c r="X169">
        <v>1</v>
      </c>
      <c r="Y169">
        <v>2</v>
      </c>
      <c r="Z169" t="s">
        <v>996</v>
      </c>
      <c r="AA169" s="7">
        <v>1</v>
      </c>
      <c r="AB169" s="7">
        <v>2</v>
      </c>
    </row>
    <row r="170" spans="1:37">
      <c r="A170">
        <v>169</v>
      </c>
      <c r="B170" t="s">
        <v>957</v>
      </c>
      <c r="C170">
        <v>6</v>
      </c>
      <c r="E170">
        <v>3</v>
      </c>
      <c r="F170" s="53">
        <v>20</v>
      </c>
      <c r="G170">
        <v>1</v>
      </c>
      <c r="H170">
        <v>1</v>
      </c>
      <c r="J170" s="23">
        <f>'20200306 carestaff(Analysis)'!L170</f>
        <v>8</v>
      </c>
      <c r="K170">
        <v>4</v>
      </c>
      <c r="L170">
        <v>1</v>
      </c>
      <c r="N170">
        <v>2</v>
      </c>
      <c r="P170">
        <v>1</v>
      </c>
      <c r="Q170">
        <v>2</v>
      </c>
      <c r="R170">
        <v>1</v>
      </c>
      <c r="S170">
        <v>1</v>
      </c>
      <c r="U170">
        <v>2</v>
      </c>
      <c r="V170">
        <v>2</v>
      </c>
      <c r="W170">
        <v>2</v>
      </c>
      <c r="X170">
        <v>5</v>
      </c>
      <c r="Y170">
        <v>2</v>
      </c>
      <c r="Z170" t="s">
        <v>1002</v>
      </c>
      <c r="AA170" s="7">
        <v>1</v>
      </c>
      <c r="AB170" s="7">
        <v>2</v>
      </c>
    </row>
    <row r="171" spans="1:37">
      <c r="AA171" s="7"/>
      <c r="AB171" s="7"/>
      <c r="AC171" s="7"/>
      <c r="AD171" s="7"/>
      <c r="AE171" s="7"/>
      <c r="AF171" s="7"/>
      <c r="AG171" s="7"/>
      <c r="AH171" s="7"/>
      <c r="AI171" s="7"/>
      <c r="AJ171" s="7"/>
      <c r="AK171" s="7"/>
    </row>
  </sheetData>
  <conditionalFormatting sqref="A171:XFD1048576 A1:Z170 AL1:XFD170 AA1:AD1">
    <cfRule type="expression" dxfId="0" priority="1">
      <formula>ROW(XEK1)=CurrentRow</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20200306 carestaff(Analysis)</vt:lpstr>
      <vt:lpstr>20200306care staff(original)</vt:lpstr>
      <vt:lpstr>20200306carestaff(originalrev.)</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Upul</cp:lastModifiedBy>
  <dcterms:created xsi:type="dcterms:W3CDTF">2020-02-15T14:08:52Z</dcterms:created>
  <dcterms:modified xsi:type="dcterms:W3CDTF">2021-05-14T15:35:30Z</dcterms:modified>
</cp:coreProperties>
</file>