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haraShotaro\Downloads\"/>
    </mc:Choice>
  </mc:AlternateContent>
  <bookViews>
    <workbookView xWindow="0" yWindow="0" windowWidth="20490" windowHeight="8745"/>
  </bookViews>
  <sheets>
    <sheet name="new" sheetId="1" r:id="rId1"/>
    <sheet name="Graph1" sheetId="3" r:id="rId2"/>
    <sheet name="Sheet1" sheetId="2" r:id="rId3"/>
  </sheets>
  <calcPr calcId="162913"/>
</workbook>
</file>

<file path=xl/calcChain.xml><?xml version="1.0" encoding="utf-8"?>
<calcChain xmlns="http://schemas.openxmlformats.org/spreadsheetml/2006/main">
  <c r="C13" i="2" l="1"/>
  <c r="D13" i="2"/>
  <c r="E12" i="2" l="1"/>
  <c r="D12" i="2"/>
  <c r="C12" i="2"/>
  <c r="E11" i="2"/>
  <c r="E9" i="2"/>
  <c r="C11" i="2"/>
  <c r="D11" i="2"/>
  <c r="D3" i="2" l="1"/>
  <c r="C3" i="2"/>
  <c r="E3" i="2"/>
  <c r="E4" i="2"/>
  <c r="C5" i="2" l="1"/>
  <c r="D5" i="2"/>
  <c r="E5" i="2"/>
  <c r="D4" i="2"/>
  <c r="C4" i="2"/>
  <c r="E6" i="2"/>
  <c r="D6" i="2"/>
  <c r="C6" i="2"/>
  <c r="E7" i="2"/>
  <c r="D7" i="2"/>
  <c r="C7" i="2"/>
  <c r="E8" i="2"/>
  <c r="C8" i="2"/>
  <c r="D8" i="2"/>
  <c r="D9" i="2"/>
  <c r="C9" i="2"/>
  <c r="D22" i="1" l="1"/>
</calcChain>
</file>

<file path=xl/sharedStrings.xml><?xml version="1.0" encoding="utf-8"?>
<sst xmlns="http://schemas.openxmlformats.org/spreadsheetml/2006/main" count="118" uniqueCount="57">
  <si>
    <t>大栄翔</t>
    <rPh sb="0" eb="3">
      <t>ダイエイショウ</t>
    </rPh>
    <phoneticPr fontId="18"/>
  </si>
  <si>
    <t>北はり磨</t>
    <rPh sb="0" eb="1">
      <t>キタ</t>
    </rPh>
    <rPh sb="3" eb="4">
      <t>マ</t>
    </rPh>
    <phoneticPr fontId="18"/>
  </si>
  <si>
    <t>旭秀鵬</t>
    <rPh sb="0" eb="3">
      <t>キョクシュウホウ</t>
    </rPh>
    <phoneticPr fontId="18"/>
  </si>
  <si>
    <t>豊響</t>
    <rPh sb="0" eb="2">
      <t>トヨヒビキ</t>
    </rPh>
    <phoneticPr fontId="18"/>
  </si>
  <si>
    <t>天鳳</t>
    <rPh sb="0" eb="2">
      <t>テンホウ</t>
    </rPh>
    <phoneticPr fontId="18"/>
  </si>
  <si>
    <t>錦木</t>
    <rPh sb="0" eb="1">
      <t>ニシキ</t>
    </rPh>
    <rPh sb="1" eb="2">
      <t>キ</t>
    </rPh>
    <phoneticPr fontId="18"/>
  </si>
  <si>
    <t>遠藤</t>
    <rPh sb="0" eb="2">
      <t>エンドウ</t>
    </rPh>
    <phoneticPr fontId="18"/>
  </si>
  <si>
    <t>大砂嵐</t>
    <rPh sb="0" eb="3">
      <t>オオスナア</t>
    </rPh>
    <phoneticPr fontId="18"/>
  </si>
  <si>
    <t>佐田の海</t>
    <rPh sb="0" eb="2">
      <t>サダ</t>
    </rPh>
    <rPh sb="3" eb="4">
      <t>ウミ</t>
    </rPh>
    <phoneticPr fontId="18"/>
  </si>
  <si>
    <t>琴勇輝</t>
    <rPh sb="0" eb="3">
      <t>コトユウキ</t>
    </rPh>
    <phoneticPr fontId="18"/>
  </si>
  <si>
    <t>松鳳山</t>
    <rPh sb="0" eb="3">
      <t>ショウホウザン</t>
    </rPh>
    <phoneticPr fontId="18"/>
  </si>
  <si>
    <t>徳勝龍</t>
    <rPh sb="0" eb="3">
      <t>トクショウリュウ</t>
    </rPh>
    <phoneticPr fontId="18"/>
  </si>
  <si>
    <t>輝</t>
    <rPh sb="0" eb="1">
      <t>カガヤ</t>
    </rPh>
    <phoneticPr fontId="18"/>
  </si>
  <si>
    <t>玉鷲</t>
    <rPh sb="0" eb="2">
      <t>タマワシ</t>
    </rPh>
    <phoneticPr fontId="18"/>
  </si>
  <si>
    <t>妙義龍</t>
    <rPh sb="0" eb="3">
      <t>ミョウギリュウ</t>
    </rPh>
    <phoneticPr fontId="18"/>
  </si>
  <si>
    <t>臥牙丸</t>
    <rPh sb="0" eb="3">
      <t>ガガマル</t>
    </rPh>
    <phoneticPr fontId="18"/>
  </si>
  <si>
    <t>貴ノ岩</t>
    <rPh sb="0" eb="1">
      <t>タカ</t>
    </rPh>
    <rPh sb="2" eb="3">
      <t>イワ</t>
    </rPh>
    <phoneticPr fontId="18"/>
  </si>
  <si>
    <t>千代翔馬</t>
    <rPh sb="0" eb="4">
      <t>チヨショウマ</t>
    </rPh>
    <phoneticPr fontId="18"/>
  </si>
  <si>
    <t>栃ノ心</t>
    <rPh sb="0" eb="1">
      <t>トチ</t>
    </rPh>
    <rPh sb="2" eb="3">
      <t>シン</t>
    </rPh>
    <phoneticPr fontId="18"/>
  </si>
  <si>
    <t>大翔丸</t>
    <rPh sb="0" eb="2">
      <t>ヒロト</t>
    </rPh>
    <rPh sb="2" eb="3">
      <t>マル</t>
    </rPh>
    <phoneticPr fontId="18"/>
  </si>
  <si>
    <t>嘉風</t>
    <rPh sb="0" eb="2">
      <t>ヨシカゼ</t>
    </rPh>
    <phoneticPr fontId="18"/>
  </si>
  <si>
    <t>蒼国来</t>
    <rPh sb="0" eb="3">
      <t>ソウコクライ</t>
    </rPh>
    <phoneticPr fontId="18"/>
  </si>
  <si>
    <t>正代</t>
    <rPh sb="0" eb="1">
      <t>マサ</t>
    </rPh>
    <rPh sb="1" eb="2">
      <t>シロ</t>
    </rPh>
    <phoneticPr fontId="18"/>
  </si>
  <si>
    <t>荒鷲</t>
    <rPh sb="0" eb="2">
      <t>アラワシ</t>
    </rPh>
    <phoneticPr fontId="18"/>
  </si>
  <si>
    <t>隠岐の海</t>
    <rPh sb="0" eb="2">
      <t>オキ</t>
    </rPh>
    <rPh sb="3" eb="4">
      <t>ウミ</t>
    </rPh>
    <phoneticPr fontId="18"/>
  </si>
  <si>
    <t>千代の国</t>
    <rPh sb="0" eb="2">
      <t>チヨ</t>
    </rPh>
    <rPh sb="3" eb="4">
      <t>クニ</t>
    </rPh>
    <phoneticPr fontId="18"/>
  </si>
  <si>
    <t>豪風</t>
    <rPh sb="0" eb="2">
      <t>タケカゼ</t>
    </rPh>
    <phoneticPr fontId="18"/>
  </si>
  <si>
    <t>栃煌山</t>
    <rPh sb="0" eb="3">
      <t>トチオウザン</t>
    </rPh>
    <phoneticPr fontId="18"/>
  </si>
  <si>
    <t>魁聖</t>
    <rPh sb="0" eb="2">
      <t>カイセイ</t>
    </rPh>
    <phoneticPr fontId="18"/>
  </si>
  <si>
    <t>勢</t>
    <rPh sb="0" eb="1">
      <t>イキオ</t>
    </rPh>
    <phoneticPr fontId="18"/>
  </si>
  <si>
    <t>御嶽海</t>
    <rPh sb="0" eb="2">
      <t>ミタケ</t>
    </rPh>
    <rPh sb="2" eb="3">
      <t>ウミ</t>
    </rPh>
    <phoneticPr fontId="18"/>
  </si>
  <si>
    <t>高安</t>
    <rPh sb="0" eb="2">
      <t>タカヤス</t>
    </rPh>
    <phoneticPr fontId="18"/>
  </si>
  <si>
    <t>碧山</t>
    <rPh sb="0" eb="2">
      <t>アオイヤマ</t>
    </rPh>
    <phoneticPr fontId="18"/>
  </si>
  <si>
    <t>宝富士</t>
    <rPh sb="0" eb="3">
      <t>タカラフジ</t>
    </rPh>
    <phoneticPr fontId="18"/>
  </si>
  <si>
    <t>琴奨菊</t>
    <rPh sb="0" eb="3">
      <t>コトショウギ</t>
    </rPh>
    <phoneticPr fontId="18"/>
  </si>
  <si>
    <t>照ノ富士</t>
    <rPh sb="0" eb="1">
      <t>テル</t>
    </rPh>
    <rPh sb="2" eb="4">
      <t>フジ</t>
    </rPh>
    <phoneticPr fontId="18"/>
  </si>
  <si>
    <t>鶴竜</t>
    <rPh sb="0" eb="2">
      <t>カクリュウ</t>
    </rPh>
    <phoneticPr fontId="18"/>
  </si>
  <si>
    <t>日馬富士</t>
    <rPh sb="0" eb="4">
      <t>ハルマフジ</t>
    </rPh>
    <phoneticPr fontId="18"/>
  </si>
  <si>
    <t>稀勢の里</t>
    <rPh sb="0" eb="2">
      <t>キセ</t>
    </rPh>
    <rPh sb="3" eb="4">
      <t>サト</t>
    </rPh>
    <phoneticPr fontId="18"/>
  </si>
  <si>
    <t>豪栄道</t>
    <rPh sb="0" eb="3">
      <t>ゴウエイドウ</t>
    </rPh>
    <phoneticPr fontId="18"/>
  </si>
  <si>
    <t>非線形SVM</t>
    <rPh sb="0" eb="3">
      <t>ヒセンケイ</t>
    </rPh>
    <phoneticPr fontId="18"/>
  </si>
  <si>
    <t>一般化線形モデル</t>
    <rPh sb="0" eb="8">
      <t>イッパ</t>
    </rPh>
    <phoneticPr fontId="18"/>
  </si>
  <si>
    <t>ランダムフォレスト</t>
    <phoneticPr fontId="18"/>
  </si>
  <si>
    <t>Xgboost</t>
    <phoneticPr fontId="18"/>
  </si>
  <si>
    <t>DNN</t>
    <phoneticPr fontId="18"/>
  </si>
  <si>
    <t>人間</t>
    <rPh sb="0" eb="2">
      <t>ニンゲン</t>
    </rPh>
    <phoneticPr fontId="18"/>
  </si>
  <si>
    <t>再現率</t>
    <rPh sb="0" eb="3">
      <t>サイゲンリ</t>
    </rPh>
    <phoneticPr fontId="18"/>
  </si>
  <si>
    <t>適合率</t>
    <rPh sb="0" eb="3">
      <t>テキゴウリツ</t>
    </rPh>
    <phoneticPr fontId="18"/>
  </si>
  <si>
    <t>F値</t>
    <rPh sb="1" eb="2">
      <t>アタイ</t>
    </rPh>
    <phoneticPr fontId="18"/>
  </si>
  <si>
    <t>DNN</t>
    <phoneticPr fontId="18"/>
  </si>
  <si>
    <t>最近傍法</t>
    <rPh sb="0" eb="4">
      <t>サイキンボウホウ</t>
    </rPh>
    <phoneticPr fontId="18"/>
  </si>
  <si>
    <t>DNN_sig</t>
    <phoneticPr fontId="18"/>
  </si>
  <si>
    <t>DNN_30000</t>
    <phoneticPr fontId="18"/>
  </si>
  <si>
    <t>3000回</t>
    <rPh sb="4" eb="5">
      <t>カイ</t>
    </rPh>
    <phoneticPr fontId="18"/>
  </si>
  <si>
    <t>A</t>
    <phoneticPr fontId="18"/>
  </si>
  <si>
    <t>B</t>
    <phoneticPr fontId="18"/>
  </si>
  <si>
    <t>勝者</t>
    <rPh sb="0" eb="2">
      <t>ショウシャ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</si>
</sst>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再現率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最近傍法</c:v>
                </c:pt>
                <c:pt idx="1">
                  <c:v>非線形SVM</c:v>
                </c:pt>
                <c:pt idx="2">
                  <c:v>一般化線形モデル</c:v>
                </c:pt>
                <c:pt idx="3">
                  <c:v>ランダムフォレスト</c:v>
                </c:pt>
                <c:pt idx="4">
                  <c:v>Xgboost</c:v>
                </c:pt>
                <c:pt idx="5">
                  <c:v>DNN</c:v>
                </c:pt>
                <c:pt idx="6">
                  <c:v>人間</c:v>
                </c:pt>
              </c:strCache>
            </c:strRef>
          </c:cat>
          <c:val>
            <c:numRef>
              <c:f>Sheet1!$C$3:$C$9</c:f>
              <c:numCache>
                <c:formatCode>0.000</c:formatCode>
                <c:ptCount val="7"/>
                <c:pt idx="0">
                  <c:v>0.33333333333333331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0.25</c:v>
                </c:pt>
                <c:pt idx="4">
                  <c:v>0.16666666666666666</c:v>
                </c:pt>
                <c:pt idx="5">
                  <c:v>0.58333333333333337</c:v>
                </c:pt>
                <c:pt idx="6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D-45D2-9529-EFB74475629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適合率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最近傍法</c:v>
                </c:pt>
                <c:pt idx="1">
                  <c:v>非線形SVM</c:v>
                </c:pt>
                <c:pt idx="2">
                  <c:v>一般化線形モデル</c:v>
                </c:pt>
                <c:pt idx="3">
                  <c:v>ランダムフォレスト</c:v>
                </c:pt>
                <c:pt idx="4">
                  <c:v>Xgboost</c:v>
                </c:pt>
                <c:pt idx="5">
                  <c:v>DNN</c:v>
                </c:pt>
                <c:pt idx="6">
                  <c:v>人間</c:v>
                </c:pt>
              </c:strCache>
            </c:strRef>
          </c:cat>
          <c:val>
            <c:numRef>
              <c:f>Sheet1!$D$3:$D$9</c:f>
              <c:numCache>
                <c:formatCode>0.000</c:formatCode>
                <c:ptCount val="7"/>
                <c:pt idx="0">
                  <c:v>0.5714285714285714</c:v>
                </c:pt>
                <c:pt idx="1">
                  <c:v>0.55555555555555558</c:v>
                </c:pt>
                <c:pt idx="2">
                  <c:v>0.55555555555555558</c:v>
                </c:pt>
                <c:pt idx="3">
                  <c:v>0.5</c:v>
                </c:pt>
                <c:pt idx="4">
                  <c:v>0.33333333333333331</c:v>
                </c:pt>
                <c:pt idx="5">
                  <c:v>0.63636363636363635</c:v>
                </c:pt>
                <c:pt idx="6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D-45D2-9529-EFB74475629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F値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最近傍法</c:v>
                </c:pt>
                <c:pt idx="1">
                  <c:v>非線形SVM</c:v>
                </c:pt>
                <c:pt idx="2">
                  <c:v>一般化線形モデル</c:v>
                </c:pt>
                <c:pt idx="3">
                  <c:v>ランダムフォレスト</c:v>
                </c:pt>
                <c:pt idx="4">
                  <c:v>Xgboost</c:v>
                </c:pt>
                <c:pt idx="5">
                  <c:v>DNN</c:v>
                </c:pt>
                <c:pt idx="6">
                  <c:v>人間</c:v>
                </c:pt>
              </c:strCache>
            </c:strRef>
          </c:cat>
          <c:val>
            <c:numRef>
              <c:f>Sheet1!$E$3:$E$9</c:f>
              <c:numCache>
                <c:formatCode>0.000</c:formatCode>
                <c:ptCount val="7"/>
                <c:pt idx="0">
                  <c:v>0.4210526315789474</c:v>
                </c:pt>
                <c:pt idx="1">
                  <c:v>0.47619047619047622</c:v>
                </c:pt>
                <c:pt idx="2">
                  <c:v>0.47619047619047622</c:v>
                </c:pt>
                <c:pt idx="3">
                  <c:v>0.33333333333333331</c:v>
                </c:pt>
                <c:pt idx="4">
                  <c:v>0.22222222222222221</c:v>
                </c:pt>
                <c:pt idx="5">
                  <c:v>0.60869565217391308</c:v>
                </c:pt>
                <c:pt idx="6">
                  <c:v>0.72727272727272718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D-45D2-9529-EFB744756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45327"/>
        <c:axId val="114945743"/>
      </c:lineChart>
      <c:catAx>
        <c:axId val="1149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945743"/>
        <c:crosses val="autoZero"/>
        <c:auto val="1"/>
        <c:lblAlgn val="ctr"/>
        <c:lblOffset val="100"/>
        <c:noMultiLvlLbl val="0"/>
      </c:catAx>
      <c:valAx>
        <c:axId val="1149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9453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7" sqref="G17"/>
    </sheetView>
  </sheetViews>
  <sheetFormatPr defaultRowHeight="18.75" x14ac:dyDescent="0.4"/>
  <sheetData>
    <row r="1" spans="1:5" x14ac:dyDescent="0.4">
      <c r="A1" t="s">
        <v>54</v>
      </c>
      <c r="B1" t="s">
        <v>55</v>
      </c>
      <c r="C1" t="s">
        <v>56</v>
      </c>
      <c r="D1" t="s">
        <v>45</v>
      </c>
      <c r="E1" t="s">
        <v>49</v>
      </c>
    </row>
    <row r="2" spans="1:5" x14ac:dyDescent="0.4">
      <c r="A2" t="s">
        <v>0</v>
      </c>
      <c r="B2" t="s">
        <v>1</v>
      </c>
      <c r="C2" t="s">
        <v>0</v>
      </c>
      <c r="D2" t="s">
        <v>0</v>
      </c>
      <c r="E2" t="s">
        <v>0</v>
      </c>
    </row>
    <row r="3" spans="1:5" x14ac:dyDescent="0.4">
      <c r="A3" t="s">
        <v>2</v>
      </c>
      <c r="B3" t="s">
        <v>3</v>
      </c>
      <c r="C3" t="s">
        <v>2</v>
      </c>
      <c r="D3" t="s">
        <v>2</v>
      </c>
      <c r="E3" t="s">
        <v>2</v>
      </c>
    </row>
    <row r="4" spans="1:5" x14ac:dyDescent="0.4">
      <c r="A4" t="s">
        <v>4</v>
      </c>
      <c r="B4" t="s">
        <v>7</v>
      </c>
      <c r="C4" t="s">
        <v>4</v>
      </c>
      <c r="D4" t="s">
        <v>4</v>
      </c>
      <c r="E4" t="s">
        <v>7</v>
      </c>
    </row>
    <row r="5" spans="1:5" x14ac:dyDescent="0.4">
      <c r="A5" t="s">
        <v>5</v>
      </c>
      <c r="B5" t="s">
        <v>6</v>
      </c>
      <c r="C5" t="s">
        <v>6</v>
      </c>
      <c r="D5" t="s">
        <v>6</v>
      </c>
      <c r="E5" t="s">
        <v>6</v>
      </c>
    </row>
    <row r="6" spans="1:5" x14ac:dyDescent="0.4">
      <c r="A6" t="s">
        <v>8</v>
      </c>
      <c r="B6" t="s">
        <v>9</v>
      </c>
      <c r="C6" t="s">
        <v>9</v>
      </c>
      <c r="D6" t="s">
        <v>9</v>
      </c>
      <c r="E6" t="s">
        <v>9</v>
      </c>
    </row>
    <row r="7" spans="1:5" x14ac:dyDescent="0.4">
      <c r="A7" t="s">
        <v>10</v>
      </c>
      <c r="B7" t="s">
        <v>11</v>
      </c>
      <c r="C7" t="s">
        <v>10</v>
      </c>
      <c r="D7" t="s">
        <v>10</v>
      </c>
      <c r="E7" t="s">
        <v>11</v>
      </c>
    </row>
    <row r="8" spans="1:5" x14ac:dyDescent="0.4">
      <c r="A8" t="s">
        <v>12</v>
      </c>
      <c r="B8" t="s">
        <v>13</v>
      </c>
      <c r="C8" t="s">
        <v>13</v>
      </c>
      <c r="D8" t="s">
        <v>13</v>
      </c>
      <c r="E8" t="s">
        <v>13</v>
      </c>
    </row>
    <row r="9" spans="1:5" x14ac:dyDescent="0.4">
      <c r="A9" t="s">
        <v>14</v>
      </c>
      <c r="B9" t="s">
        <v>15</v>
      </c>
      <c r="C9" t="s">
        <v>14</v>
      </c>
      <c r="D9" t="s">
        <v>15</v>
      </c>
      <c r="E9" t="s">
        <v>15</v>
      </c>
    </row>
    <row r="10" spans="1:5" x14ac:dyDescent="0.4">
      <c r="A10" t="s">
        <v>16</v>
      </c>
      <c r="B10" t="s">
        <v>23</v>
      </c>
      <c r="C10" t="s">
        <v>23</v>
      </c>
      <c r="D10" t="s">
        <v>23</v>
      </c>
      <c r="E10" t="s">
        <v>16</v>
      </c>
    </row>
    <row r="11" spans="1:5" x14ac:dyDescent="0.4">
      <c r="A11" t="s">
        <v>17</v>
      </c>
      <c r="B11" t="s">
        <v>22</v>
      </c>
      <c r="C11" t="s">
        <v>22</v>
      </c>
      <c r="D11" t="s">
        <v>22</v>
      </c>
      <c r="E11" t="s">
        <v>22</v>
      </c>
    </row>
    <row r="12" spans="1:5" x14ac:dyDescent="0.4">
      <c r="A12" t="s">
        <v>18</v>
      </c>
      <c r="B12" t="s">
        <v>21</v>
      </c>
      <c r="C12" t="s">
        <v>18</v>
      </c>
      <c r="D12" t="s">
        <v>21</v>
      </c>
      <c r="E12" t="s">
        <v>21</v>
      </c>
    </row>
    <row r="13" spans="1:5" x14ac:dyDescent="0.4">
      <c r="A13" t="s">
        <v>19</v>
      </c>
      <c r="B13" t="s">
        <v>20</v>
      </c>
      <c r="C13" t="s">
        <v>20</v>
      </c>
      <c r="D13" t="s">
        <v>20</v>
      </c>
      <c r="E13" t="s">
        <v>19</v>
      </c>
    </row>
    <row r="14" spans="1:5" x14ac:dyDescent="0.4">
      <c r="A14" t="s">
        <v>24</v>
      </c>
      <c r="B14" t="s">
        <v>25</v>
      </c>
      <c r="C14" t="s">
        <v>24</v>
      </c>
      <c r="D14" t="s">
        <v>24</v>
      </c>
      <c r="E14" t="s">
        <v>24</v>
      </c>
    </row>
    <row r="15" spans="1:5" x14ac:dyDescent="0.4">
      <c r="A15" t="s">
        <v>26</v>
      </c>
      <c r="B15" t="s">
        <v>27</v>
      </c>
      <c r="C15" t="s">
        <v>27</v>
      </c>
      <c r="D15" t="s">
        <v>27</v>
      </c>
      <c r="E15" t="s">
        <v>26</v>
      </c>
    </row>
    <row r="16" spans="1:5" x14ac:dyDescent="0.4">
      <c r="A16" t="s">
        <v>28</v>
      </c>
      <c r="B16" t="s">
        <v>29</v>
      </c>
      <c r="C16" t="s">
        <v>28</v>
      </c>
      <c r="D16" t="s">
        <v>29</v>
      </c>
      <c r="E16" t="s">
        <v>28</v>
      </c>
    </row>
    <row r="17" spans="1:5" x14ac:dyDescent="0.4">
      <c r="A17" t="s">
        <v>30</v>
      </c>
      <c r="B17" t="s">
        <v>33</v>
      </c>
      <c r="C17" t="s">
        <v>30</v>
      </c>
      <c r="D17" t="s">
        <v>30</v>
      </c>
      <c r="E17" t="s">
        <v>30</v>
      </c>
    </row>
    <row r="18" spans="1:5" x14ac:dyDescent="0.4">
      <c r="A18" t="s">
        <v>31</v>
      </c>
      <c r="B18" t="s">
        <v>32</v>
      </c>
      <c r="C18" t="s">
        <v>32</v>
      </c>
      <c r="D18" t="s">
        <v>32</v>
      </c>
      <c r="E18" t="s">
        <v>31</v>
      </c>
    </row>
    <row r="19" spans="1:5" x14ac:dyDescent="0.4">
      <c r="A19" t="s">
        <v>39</v>
      </c>
      <c r="B19" t="s">
        <v>34</v>
      </c>
      <c r="C19" t="s">
        <v>39</v>
      </c>
      <c r="D19" t="s">
        <v>39</v>
      </c>
      <c r="E19" t="s">
        <v>34</v>
      </c>
    </row>
    <row r="20" spans="1:5" x14ac:dyDescent="0.4">
      <c r="A20" t="s">
        <v>38</v>
      </c>
      <c r="B20" t="s">
        <v>35</v>
      </c>
      <c r="C20" t="s">
        <v>38</v>
      </c>
      <c r="D20" t="s">
        <v>38</v>
      </c>
      <c r="E20" t="s">
        <v>38</v>
      </c>
    </row>
    <row r="21" spans="1:5" x14ac:dyDescent="0.4">
      <c r="A21" t="s">
        <v>37</v>
      </c>
      <c r="B21" t="s">
        <v>36</v>
      </c>
      <c r="C21" t="s">
        <v>37</v>
      </c>
      <c r="D21" t="s">
        <v>37</v>
      </c>
      <c r="E21" t="s">
        <v>37</v>
      </c>
    </row>
    <row r="22" spans="1:5" x14ac:dyDescent="0.4">
      <c r="D22">
        <f>17/20</f>
        <v>0.85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>
      <selection activeCell="C9" sqref="C9"/>
    </sheetView>
  </sheetViews>
  <sheetFormatPr defaultRowHeight="18.75" x14ac:dyDescent="0.4"/>
  <cols>
    <col min="2" max="2" width="18.125" bestFit="1" customWidth="1"/>
    <col min="3" max="5" width="6.75" style="1" customWidth="1"/>
  </cols>
  <sheetData>
    <row r="1" spans="2:7" x14ac:dyDescent="0.4">
      <c r="B1" s="2"/>
      <c r="C1" s="3"/>
      <c r="D1" s="3"/>
      <c r="E1" s="3"/>
    </row>
    <row r="2" spans="2:7" x14ac:dyDescent="0.4">
      <c r="B2" s="4"/>
      <c r="C2" s="5" t="s">
        <v>46</v>
      </c>
      <c r="D2" s="5" t="s">
        <v>47</v>
      </c>
      <c r="E2" s="5" t="s">
        <v>48</v>
      </c>
    </row>
    <row r="3" spans="2:7" x14ac:dyDescent="0.4">
      <c r="B3" s="6" t="s">
        <v>50</v>
      </c>
      <c r="C3" s="9">
        <f>4/12</f>
        <v>0.33333333333333331</v>
      </c>
      <c r="D3" s="9">
        <f>4/7</f>
        <v>0.5714285714285714</v>
      </c>
      <c r="E3" s="8">
        <f t="shared" ref="E3:E8" si="0">2*C3*D3/(C3+D3)</f>
        <v>0.4210526315789474</v>
      </c>
    </row>
    <row r="4" spans="2:7" x14ac:dyDescent="0.4">
      <c r="B4" t="s">
        <v>40</v>
      </c>
      <c r="C4" s="8">
        <f>5/12</f>
        <v>0.41666666666666669</v>
      </c>
      <c r="D4" s="8">
        <f>5/9</f>
        <v>0.55555555555555558</v>
      </c>
      <c r="E4" s="8">
        <f t="shared" si="0"/>
        <v>0.47619047619047622</v>
      </c>
    </row>
    <row r="5" spans="2:7" x14ac:dyDescent="0.4">
      <c r="B5" t="s">
        <v>41</v>
      </c>
      <c r="C5" s="8">
        <f>5/12</f>
        <v>0.41666666666666669</v>
      </c>
      <c r="D5" s="8">
        <f>5/9</f>
        <v>0.55555555555555558</v>
      </c>
      <c r="E5" s="8">
        <f t="shared" si="0"/>
        <v>0.47619047619047622</v>
      </c>
    </row>
    <row r="6" spans="2:7" x14ac:dyDescent="0.4">
      <c r="B6" t="s">
        <v>42</v>
      </c>
      <c r="C6" s="8">
        <f>3/12</f>
        <v>0.25</v>
      </c>
      <c r="D6" s="8">
        <f>3/6</f>
        <v>0.5</v>
      </c>
      <c r="E6" s="9">
        <f t="shared" si="0"/>
        <v>0.33333333333333331</v>
      </c>
    </row>
    <row r="7" spans="2:7" x14ac:dyDescent="0.4">
      <c r="B7" s="6" t="s">
        <v>43</v>
      </c>
      <c r="C7" s="9">
        <f>2/12</f>
        <v>0.16666666666666666</v>
      </c>
      <c r="D7" s="9">
        <f>2/6</f>
        <v>0.33333333333333331</v>
      </c>
      <c r="E7" s="9">
        <f t="shared" si="0"/>
        <v>0.22222222222222221</v>
      </c>
    </row>
    <row r="8" spans="2:7" x14ac:dyDescent="0.4">
      <c r="B8" s="6" t="s">
        <v>44</v>
      </c>
      <c r="C8" s="9">
        <f>7/12</f>
        <v>0.58333333333333337</v>
      </c>
      <c r="D8" s="9">
        <f>7/11</f>
        <v>0.63636363636363635</v>
      </c>
      <c r="E8" s="9">
        <f t="shared" si="0"/>
        <v>0.60869565217391308</v>
      </c>
      <c r="G8" t="s">
        <v>53</v>
      </c>
    </row>
    <row r="9" spans="2:7" x14ac:dyDescent="0.4">
      <c r="B9" s="2" t="s">
        <v>45</v>
      </c>
      <c r="C9" s="7">
        <f>8/12</f>
        <v>0.66666666666666663</v>
      </c>
      <c r="D9" s="7">
        <f>8/10</f>
        <v>0.8</v>
      </c>
      <c r="E9" s="7">
        <f>2*C9*D9/(C9+D9)</f>
        <v>0.72727272727272718</v>
      </c>
    </row>
    <row r="11" spans="2:7" x14ac:dyDescent="0.4">
      <c r="B11" t="s">
        <v>51</v>
      </c>
      <c r="C11" s="1">
        <f>5/12</f>
        <v>0.41666666666666669</v>
      </c>
      <c r="D11" s="1">
        <f>5/11</f>
        <v>0.45454545454545453</v>
      </c>
      <c r="E11" s="9">
        <f>2*C11*D11/(C11+D11)</f>
        <v>0.43478260869565216</v>
      </c>
    </row>
    <row r="12" spans="2:7" x14ac:dyDescent="0.4">
      <c r="B12" t="s">
        <v>52</v>
      </c>
      <c r="C12" s="1">
        <f>9/12</f>
        <v>0.75</v>
      </c>
      <c r="D12" s="1">
        <f>9/16</f>
        <v>0.5625</v>
      </c>
      <c r="E12" s="9">
        <f>2*C12*D12/(C12+D12)</f>
        <v>0.6428571428571429</v>
      </c>
    </row>
    <row r="13" spans="2:7" x14ac:dyDescent="0.4">
      <c r="C13" s="1">
        <f>7/12</f>
        <v>0.58333333333333337</v>
      </c>
      <c r="D13" s="1">
        <f>7/13</f>
        <v>0.53846153846153844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new</vt:lpstr>
      <vt:lpstr>Sheet1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石原祥太郎</dc:creator>
  <cp:lastModifiedBy>IshiharaShotaro</cp:lastModifiedBy>
  <dcterms:created xsi:type="dcterms:W3CDTF">2016-10-11T14:42:28Z</dcterms:created>
  <dcterms:modified xsi:type="dcterms:W3CDTF">2016-11-03T06:44:25Z</dcterms:modified>
</cp:coreProperties>
</file>