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ocal_mchome/Documents/_uq-aibe-explainer/inflation/"/>
    </mc:Choice>
  </mc:AlternateContent>
  <xr:revisionPtr revIDLastSave="0" documentId="8_{B00C6AA3-79E8-784B-AA48-A8F887C52D78}" xr6:coauthVersionLast="47" xr6:coauthVersionMax="47" xr10:uidLastSave="{00000000-0000-0000-0000-000000000000}"/>
  <bookViews>
    <workbookView xWindow="2040" yWindow="500" windowWidth="30080" windowHeight="33340" xr2:uid="{C7B54A11-1CCA-484F-B269-0EF9F898FED1}"/>
  </bookViews>
  <sheets>
    <sheet name="Typical_Queenslander" sheetId="1" r:id="rId1"/>
    <sheet name="Single_Parent" sheetId="2" r:id="rId2"/>
    <sheet name="Student" sheetId="3" r:id="rId3"/>
    <sheet name="Index" sheetId="4" r:id="rId4"/>
    <sheet name="Single Mother (Tina)" sheetId="5" r:id="rId5"/>
    <sheet name="Domestic Student (Tina)" sheetId="6" r:id="rId6"/>
  </sheets>
  <externalReferences>
    <externalReference r:id="rId7"/>
  </externalReferences>
  <definedNames>
    <definedName name="A2325806K" localSheetId="1">Single_Parent!#REF!,Single_Parent!#REF!</definedName>
    <definedName name="A2325806K">[1]Single_Parent!#REF!,[1]Single_Parent!#REF!</definedName>
    <definedName name="A2325806K_Data" localSheetId="1">Single_Parent!#REF!</definedName>
    <definedName name="A2325806K_Data">[1]Single_Parent!#REF!</definedName>
    <definedName name="A2325806K_Latest" localSheetId="1">Single_Parent!#REF!</definedName>
    <definedName name="A2325806K_Latest">[1]Single_Parent!#REF!</definedName>
    <definedName name="A2325811C" localSheetId="1">Single_Parent!#REF!,Single_Parent!#REF!</definedName>
    <definedName name="A2325811C">[1]Single_Parent!#REF!,[1]Single_Parent!#REF!</definedName>
    <definedName name="A2325811C_Data" localSheetId="1">Single_Parent!#REF!</definedName>
    <definedName name="A2325811C_Data">[1]Single_Parent!#REF!</definedName>
    <definedName name="A2325811C_Latest" localSheetId="1">Single_Parent!#REF!</definedName>
    <definedName name="A2325811C_Latest">[1]Single_Parent!#REF!</definedName>
    <definedName name="A2325816R" localSheetId="1">Single_Parent!$O$1:$O$10,Single_Parent!$O$11:$O$12</definedName>
    <definedName name="A2325816R">[1]Single_Parent!$O$1:$O$10,[1]Single_Parent!$O$11:$O$12</definedName>
    <definedName name="A2325816R_Data" localSheetId="1">Single_Parent!$O$11:$O$12</definedName>
    <definedName name="A2325816R_Latest" localSheetId="4">#REF!</definedName>
    <definedName name="A2325816R_Latest" localSheetId="1">Single_Parent!$O$12</definedName>
    <definedName name="A2325816R_Latest">[1]Single_Parent!$O$12</definedName>
    <definedName name="A2325821J" localSheetId="1">Single_Parent!#REF!,Single_Parent!#REF!</definedName>
    <definedName name="A2325821J">[1]Single_Parent!#REF!,[1]Single_Parent!#REF!</definedName>
    <definedName name="A2325821J_Data" localSheetId="1">Single_Parent!#REF!</definedName>
    <definedName name="A2325821J_Data">[1]Single_Parent!#REF!</definedName>
    <definedName name="A2325821J_Latest" localSheetId="1">Single_Parent!#REF!</definedName>
    <definedName name="A2325821J_Latest">[1]Single_Parent!#REF!</definedName>
    <definedName name="A2325826V" localSheetId="1">Single_Parent!#REF!,Single_Parent!#REF!</definedName>
    <definedName name="A2325826V">[1]Single_Parent!#REF!,[1]Single_Parent!#REF!</definedName>
    <definedName name="A2325826V_Data" localSheetId="1">Single_Parent!#REF!</definedName>
    <definedName name="A2325826V_Data">[1]Single_Parent!#REF!</definedName>
    <definedName name="A2325826V_Latest" localSheetId="1">Single_Parent!#REF!</definedName>
    <definedName name="A2325826V_Latest">[1]Single_Parent!#REF!</definedName>
    <definedName name="A2325831L" localSheetId="1">Single_Parent!#REF!,Single_Parent!#REF!</definedName>
    <definedName name="A2325831L">[1]Single_Parent!#REF!,[1]Single_Parent!#REF!</definedName>
    <definedName name="A2325831L_Data" localSheetId="1">Single_Parent!#REF!</definedName>
    <definedName name="A2325831L_Data">[1]Single_Parent!#REF!</definedName>
    <definedName name="A2325831L_Latest" localSheetId="1">Single_Parent!#REF!</definedName>
    <definedName name="A2325831L_Latest">[1]Single_Parent!#REF!</definedName>
    <definedName name="A2325836X" localSheetId="1">Single_Parent!#REF!,Single_Parent!#REF!</definedName>
    <definedName name="A2325836X">[1]Single_Parent!#REF!,[1]Single_Parent!#REF!</definedName>
    <definedName name="A2325836X_Data" localSheetId="1">Single_Parent!#REF!</definedName>
    <definedName name="A2325836X_Data">[1]Single_Parent!#REF!</definedName>
    <definedName name="A2325836X_Latest" localSheetId="1">Single_Parent!#REF!</definedName>
    <definedName name="A2325836X_Latest">[1]Single_Parent!#REF!</definedName>
    <definedName name="A2325841T" localSheetId="1">Single_Parent!#REF!,Single_Parent!#REF!</definedName>
    <definedName name="A2325841T">[1]Single_Parent!#REF!,[1]Single_Parent!#REF!</definedName>
    <definedName name="A2325841T_Data" localSheetId="1">Single_Parent!#REF!</definedName>
    <definedName name="A2325841T_Data">[1]Single_Parent!#REF!</definedName>
    <definedName name="A2325841T_Latest" localSheetId="1">Single_Parent!#REF!</definedName>
    <definedName name="A2325841T_Latest">[1]Single_Parent!#REF!</definedName>
    <definedName name="A2325851W" localSheetId="1">Single_Parent!#REF!,Single_Parent!#REF!</definedName>
    <definedName name="A2325851W">[1]Single_Parent!#REF!,[1]Single_Parent!#REF!</definedName>
    <definedName name="A2325851W_Data" localSheetId="1">Single_Parent!#REF!</definedName>
    <definedName name="A2325851W_Data">[1]Single_Parent!#REF!</definedName>
    <definedName name="A2325851W_Latest" localSheetId="1">Single_Parent!#REF!</definedName>
    <definedName name="A2325851W_Latest">[1]Single_Parent!#REF!</definedName>
    <definedName name="A2325856J" localSheetId="1">Single_Parent!#REF!,Single_Parent!#REF!</definedName>
    <definedName name="A2325856J">[1]Single_Parent!#REF!,[1]Single_Parent!#REF!</definedName>
    <definedName name="A2325856J_Data" localSheetId="1">Single_Parent!#REF!</definedName>
    <definedName name="A2325856J_Data">[1]Single_Parent!#REF!</definedName>
    <definedName name="A2325856J_Latest" localSheetId="1">Single_Parent!#REF!</definedName>
    <definedName name="A2325856J_Latest">[1]Single_Parent!#REF!</definedName>
    <definedName name="A2325861A" localSheetId="1">Single_Parent!$B$1:$B$10,Single_Parent!$B$11:$B$12</definedName>
    <definedName name="A2325861A">[1]Single_Parent!$B$1:$B$10,[1]Single_Parent!$B$11:$B$12</definedName>
    <definedName name="A2325861A_Data" localSheetId="1">Single_Parent!$B$11:$B$12</definedName>
    <definedName name="A2325861A_Latest" localSheetId="4">'Single Mother (Tina)'!#REF!</definedName>
    <definedName name="A2325861A_Latest" localSheetId="1">Single_Parent!$B$12</definedName>
    <definedName name="A2325861A_Latest">[1]Single_Parent!$B$12</definedName>
    <definedName name="A2325866L" localSheetId="1">Single_Parent!#REF!,Single_Parent!#REF!</definedName>
    <definedName name="A2325866L">[1]Single_Parent!#REF!,[1]Single_Parent!#REF!</definedName>
    <definedName name="A2325866L_Data" localSheetId="1">Single_Parent!#REF!</definedName>
    <definedName name="A2325866L_Data">[1]Single_Parent!#REF!</definedName>
    <definedName name="A2325866L_Latest" localSheetId="1">Single_Parent!#REF!</definedName>
    <definedName name="A2325866L_Latest">[1]Single_Parent!#REF!</definedName>
    <definedName name="A2325871F" localSheetId="1">Single_Parent!#REF!,Single_Parent!#REF!</definedName>
    <definedName name="A2325871F">[1]Single_Parent!#REF!,[1]Single_Parent!#REF!</definedName>
    <definedName name="A2325871F_Data" localSheetId="1">Single_Parent!#REF!</definedName>
    <definedName name="A2325871F_Data">[1]Single_Parent!#REF!</definedName>
    <definedName name="A2325871F_Latest" localSheetId="1">Single_Parent!#REF!</definedName>
    <definedName name="A2325871F_Latest">[1]Single_Parent!#REF!</definedName>
    <definedName name="A2325876T" localSheetId="1">Single_Parent!#REF!,Single_Parent!#REF!</definedName>
    <definedName name="A2325876T">[1]Single_Parent!#REF!,[1]Single_Parent!#REF!</definedName>
    <definedName name="A2325876T_Data" localSheetId="1">Single_Parent!#REF!</definedName>
    <definedName name="A2325876T_Data">[1]Single_Parent!#REF!</definedName>
    <definedName name="A2325876T_Latest" localSheetId="1">Single_Parent!#REF!</definedName>
    <definedName name="A2325876T_Latest">[1]Single_Parent!#REF!</definedName>
    <definedName name="A2325881K" localSheetId="1">Single_Parent!#REF!,Single_Parent!#REF!</definedName>
    <definedName name="A2325881K">[1]Single_Parent!#REF!,[1]Single_Parent!#REF!</definedName>
    <definedName name="A2325881K_Data" localSheetId="1">Single_Parent!#REF!</definedName>
    <definedName name="A2325881K_Data">[1]Single_Parent!#REF!</definedName>
    <definedName name="A2325881K_Latest" localSheetId="1">Single_Parent!#REF!</definedName>
    <definedName name="A2325881K_Latest">[1]Single_Parent!#REF!</definedName>
    <definedName name="A2325886W" localSheetId="1">Single_Parent!#REF!,Single_Parent!#REF!</definedName>
    <definedName name="A2325886W">[1]Single_Parent!#REF!,[1]Single_Parent!#REF!</definedName>
    <definedName name="A2325886W_Data" localSheetId="1">Single_Parent!#REF!</definedName>
    <definedName name="A2325886W_Data">[1]Single_Parent!#REF!</definedName>
    <definedName name="A2325886W_Latest" localSheetId="1">Single_Parent!#REF!</definedName>
    <definedName name="A2325886W_Latest">[1]Single_Parent!#REF!</definedName>
    <definedName name="A2325896A" localSheetId="1">Single_Parent!#REF!,Single_Parent!#REF!</definedName>
    <definedName name="A2325896A">[1]Single_Parent!#REF!,[1]Single_Parent!#REF!</definedName>
    <definedName name="A2325896A_Data" localSheetId="1">Single_Parent!#REF!</definedName>
    <definedName name="A2325896A_Data">[1]Single_Parent!#REF!</definedName>
    <definedName name="A2325896A_Latest" localSheetId="1">Single_Parent!#REF!</definedName>
    <definedName name="A2325896A_Latest">[1]Single_Parent!#REF!</definedName>
    <definedName name="A2325901J" localSheetId="1">Single_Parent!#REF!,Single_Parent!#REF!</definedName>
    <definedName name="A2325901J">[1]Single_Parent!#REF!,[1]Single_Parent!#REF!</definedName>
    <definedName name="A2325901J_Data" localSheetId="1">Single_Parent!#REF!</definedName>
    <definedName name="A2325901J_Data">[1]Single_Parent!#REF!</definedName>
    <definedName name="A2325901J_Latest" localSheetId="1">Single_Parent!#REF!</definedName>
    <definedName name="A2325901J_Latest">[1]Single_Parent!#REF!</definedName>
    <definedName name="A2325906V" localSheetId="1">Single_Parent!$D$1:$D$10,Single_Parent!$D$11:$D$12</definedName>
    <definedName name="A2325906V">[1]Single_Parent!$D$1:$D$10,[1]Single_Parent!$D$11:$D$12</definedName>
    <definedName name="A2325906V_Data" localSheetId="1">Single_Parent!$D$11:$D$12</definedName>
    <definedName name="A2325906V_Latest" localSheetId="4">'Single Mother (Tina)'!$C$11</definedName>
    <definedName name="A2325906V_Latest" localSheetId="1">Single_Parent!$D$12</definedName>
    <definedName name="A2325906V_Latest">[1]Single_Parent!$D$12</definedName>
    <definedName name="A2325911L" localSheetId="1">Single_Parent!#REF!,Single_Parent!#REF!</definedName>
    <definedName name="A2325911L">[1]Single_Parent!#REF!,[1]Single_Parent!#REF!</definedName>
    <definedName name="A2325911L_Data" localSheetId="1">Single_Parent!#REF!</definedName>
    <definedName name="A2325911L_Data">[1]Single_Parent!#REF!</definedName>
    <definedName name="A2325911L_Latest" localSheetId="1">Single_Parent!#REF!</definedName>
    <definedName name="A2325911L_Latest">[1]Single_Parent!#REF!</definedName>
    <definedName name="A2325916X" localSheetId="1">Single_Parent!#REF!,Single_Parent!#REF!</definedName>
    <definedName name="A2325916X">[1]Single_Parent!#REF!,[1]Single_Parent!#REF!</definedName>
    <definedName name="A2325916X_Data" localSheetId="1">Single_Parent!#REF!</definedName>
    <definedName name="A2325916X_Data">[1]Single_Parent!#REF!</definedName>
    <definedName name="A2325916X_Latest" localSheetId="1">Single_Parent!#REF!</definedName>
    <definedName name="A2325916X_Latest">[1]Single_Parent!#REF!</definedName>
    <definedName name="A2325921T" localSheetId="1">Single_Parent!#REF!,Single_Parent!#REF!</definedName>
    <definedName name="A2325921T">[1]Single_Parent!#REF!,[1]Single_Parent!#REF!</definedName>
    <definedName name="A2325921T_Data" localSheetId="1">Single_Parent!#REF!</definedName>
    <definedName name="A2325921T_Data">[1]Single_Parent!#REF!</definedName>
    <definedName name="A2325921T_Latest" localSheetId="1">Single_Parent!#REF!</definedName>
    <definedName name="A2325921T_Latest">[1]Single_Parent!#REF!</definedName>
    <definedName name="A2325926C" localSheetId="1">Single_Parent!#REF!,Single_Parent!#REF!</definedName>
    <definedName name="A2325926C">[1]Single_Parent!#REF!,[1]Single_Parent!#REF!</definedName>
    <definedName name="A2325926C_Data" localSheetId="1">Single_Parent!#REF!</definedName>
    <definedName name="A2325926C_Data">[1]Single_Parent!#REF!</definedName>
    <definedName name="A2325926C_Latest" localSheetId="1">Single_Parent!#REF!</definedName>
    <definedName name="A2325926C_Latest">[1]Single_Parent!#REF!</definedName>
    <definedName name="A2325931W" localSheetId="1">Single_Parent!#REF!,Single_Parent!#REF!</definedName>
    <definedName name="A2325931W">[1]Single_Parent!#REF!,[1]Single_Parent!#REF!</definedName>
    <definedName name="A2325931W_Data" localSheetId="1">Single_Parent!#REF!</definedName>
    <definedName name="A2325931W_Data">[1]Single_Parent!#REF!</definedName>
    <definedName name="A2325931W_Latest" localSheetId="1">Single_Parent!#REF!</definedName>
    <definedName name="A2325931W_Latest">[1]Single_Parent!#REF!</definedName>
    <definedName name="A2325941A" localSheetId="1">Single_Parent!#REF!,Single_Parent!#REF!</definedName>
    <definedName name="A2325941A">[1]Single_Parent!#REF!,[1]Single_Parent!#REF!</definedName>
    <definedName name="A2325941A_Data" localSheetId="1">Single_Parent!#REF!</definedName>
    <definedName name="A2325941A_Data">[1]Single_Parent!#REF!</definedName>
    <definedName name="A2325941A_Latest" localSheetId="1">Single_Parent!#REF!</definedName>
    <definedName name="A2325941A_Latest">[1]Single_Parent!#REF!</definedName>
    <definedName name="A2325946L" localSheetId="1">Single_Parent!#REF!,Single_Parent!#REF!</definedName>
    <definedName name="A2325946L">[1]Single_Parent!#REF!,[1]Single_Parent!#REF!</definedName>
    <definedName name="A2325946L_Data" localSheetId="1">Single_Parent!#REF!</definedName>
    <definedName name="A2325946L_Data">[1]Single_Parent!#REF!</definedName>
    <definedName name="A2325946L_Latest" localSheetId="1">Single_Parent!#REF!</definedName>
    <definedName name="A2325946L_Latest">[1]Single_Parent!#REF!</definedName>
    <definedName name="A2325951F" localSheetId="1">Single_Parent!$E$1:$E$10,Single_Parent!$E$11:$E$12</definedName>
    <definedName name="A2325951F">[1]Single_Parent!$E$1:$E$10,[1]Single_Parent!$E$11:$E$12</definedName>
    <definedName name="A2325951F_Data" localSheetId="1">Single_Parent!$E$11:$E$12</definedName>
    <definedName name="A2325951F_Latest" localSheetId="4">'Single Mother (Tina)'!$D$11</definedName>
    <definedName name="A2325951F_Latest" localSheetId="1">Single_Parent!$E$12</definedName>
    <definedName name="A2325951F_Latest">[1]Single_Parent!$E$12</definedName>
    <definedName name="A2325956T" localSheetId="1">Single_Parent!#REF!,Single_Parent!#REF!</definedName>
    <definedName name="A2325956T">[1]Single_Parent!#REF!,[1]Single_Parent!#REF!</definedName>
    <definedName name="A2325956T_Data" localSheetId="1">Single_Parent!#REF!</definedName>
    <definedName name="A2325956T_Data">[1]Single_Parent!#REF!</definedName>
    <definedName name="A2325956T_Latest" localSheetId="1">Single_Parent!#REF!</definedName>
    <definedName name="A2325956T_Latest">[1]Single_Parent!#REF!</definedName>
    <definedName name="A2325961K" localSheetId="1">Single_Parent!#REF!,Single_Parent!#REF!</definedName>
    <definedName name="A2325961K">[1]Single_Parent!#REF!,[1]Single_Parent!#REF!</definedName>
    <definedName name="A2325961K_Data" localSheetId="1">Single_Parent!#REF!</definedName>
    <definedName name="A2325961K_Data">[1]Single_Parent!#REF!</definedName>
    <definedName name="A2325961K_Latest" localSheetId="1">Single_Parent!#REF!</definedName>
    <definedName name="A2325961K_Latest">[1]Single_Parent!#REF!</definedName>
    <definedName name="A2325966W" localSheetId="1">Single_Parent!#REF!,Single_Parent!#REF!</definedName>
    <definedName name="A2325966W">[1]Single_Parent!#REF!,[1]Single_Parent!#REF!</definedName>
    <definedName name="A2325966W_Data" localSheetId="1">Single_Parent!#REF!</definedName>
    <definedName name="A2325966W_Data">[1]Single_Parent!#REF!</definedName>
    <definedName name="A2325966W_Latest" localSheetId="1">Single_Parent!#REF!</definedName>
    <definedName name="A2325966W_Latest">[1]Single_Parent!#REF!</definedName>
    <definedName name="A2325971R" localSheetId="1">Single_Parent!#REF!,Single_Parent!#REF!</definedName>
    <definedName name="A2325971R">[1]Single_Parent!#REF!,[1]Single_Parent!#REF!</definedName>
    <definedName name="A2325971R_Data" localSheetId="1">Single_Parent!#REF!</definedName>
    <definedName name="A2325971R_Data">[1]Single_Parent!#REF!</definedName>
    <definedName name="A2325971R_Latest" localSheetId="1">Single_Parent!#REF!</definedName>
    <definedName name="A2325971R_Latest">[1]Single_Parent!#REF!</definedName>
    <definedName name="A2325976A" localSheetId="1">Single_Parent!#REF!,Single_Parent!#REF!</definedName>
    <definedName name="A2325976A">[1]Single_Parent!#REF!,[1]Single_Parent!#REF!</definedName>
    <definedName name="A2325976A_Data" localSheetId="1">Single_Parent!#REF!</definedName>
    <definedName name="A2325976A_Data">[1]Single_Parent!#REF!</definedName>
    <definedName name="A2325976A_Latest" localSheetId="1">Single_Parent!#REF!</definedName>
    <definedName name="A2325976A_Latest">[1]Single_Parent!#REF!</definedName>
    <definedName name="A2325986F" localSheetId="1">Single_Parent!#REF!,Single_Parent!#REF!</definedName>
    <definedName name="A2325986F">[1]Single_Parent!#REF!,[1]Single_Parent!#REF!</definedName>
    <definedName name="A2325986F_Data" localSheetId="1">Single_Parent!#REF!</definedName>
    <definedName name="A2325986F_Data">[1]Single_Parent!#REF!</definedName>
    <definedName name="A2325986F_Latest" localSheetId="1">Single_Parent!#REF!</definedName>
    <definedName name="A2325986F_Latest">[1]Single_Parent!#REF!</definedName>
    <definedName name="A2325991X" localSheetId="1">Single_Parent!#REF!,Single_Parent!#REF!</definedName>
    <definedName name="A2325991X">[1]Single_Parent!#REF!,[1]Single_Parent!#REF!</definedName>
    <definedName name="A2325991X_Data" localSheetId="1">Single_Parent!#REF!</definedName>
    <definedName name="A2325991X_Data">[1]Single_Parent!#REF!</definedName>
    <definedName name="A2325991X_Latest" localSheetId="1">Single_Parent!#REF!</definedName>
    <definedName name="A2325991X_Latest">[1]Single_Parent!#REF!</definedName>
    <definedName name="A2325996K" localSheetId="1">Single_Parent!$H$1:$H$10,Single_Parent!$H$11:$H$12</definedName>
    <definedName name="A2325996K">[1]Single_Parent!$H$1:$H$10,[1]Single_Parent!$H$11:$H$12</definedName>
    <definedName name="A2325996K_Data" localSheetId="1">Single_Parent!$H$11:$H$12</definedName>
    <definedName name="A2325996K_Latest" localSheetId="4">'Single Mother (Tina)'!$E$11</definedName>
    <definedName name="A2325996K_Latest" localSheetId="1">Single_Parent!$H$12</definedName>
    <definedName name="A2325996K_Latest">[1]Single_Parent!$H$12</definedName>
    <definedName name="A2326001V" localSheetId="1">Single_Parent!#REF!,Single_Parent!#REF!</definedName>
    <definedName name="A2326001V">[1]Single_Parent!#REF!,[1]Single_Parent!#REF!</definedName>
    <definedName name="A2326001V_Data" localSheetId="1">Single_Parent!#REF!</definedName>
    <definedName name="A2326001V_Data">[1]Single_Parent!#REF!</definedName>
    <definedName name="A2326001V_Latest" localSheetId="1">Single_Parent!#REF!</definedName>
    <definedName name="A2326001V_Latest">[1]Single_Parent!#REF!</definedName>
    <definedName name="A2326006F" localSheetId="1">Single_Parent!#REF!,Single_Parent!#REF!</definedName>
    <definedName name="A2326006F">[1]Single_Parent!#REF!,[1]Single_Parent!#REF!</definedName>
    <definedName name="A2326006F_Data" localSheetId="1">Single_Parent!#REF!</definedName>
    <definedName name="A2326006F_Data">[1]Single_Parent!#REF!</definedName>
    <definedName name="A2326006F_Latest" localSheetId="1">Single_Parent!#REF!</definedName>
    <definedName name="A2326006F_Latest">[1]Single_Parent!#REF!</definedName>
    <definedName name="A2326011X" localSheetId="1">Single_Parent!#REF!,Single_Parent!#REF!</definedName>
    <definedName name="A2326011X">[1]Single_Parent!#REF!,[1]Single_Parent!#REF!</definedName>
    <definedName name="A2326011X_Data" localSheetId="1">Single_Parent!#REF!</definedName>
    <definedName name="A2326011X_Data">[1]Single_Parent!#REF!</definedName>
    <definedName name="A2326011X_Latest" localSheetId="1">Single_Parent!#REF!</definedName>
    <definedName name="A2326011X_Latest">[1]Single_Parent!#REF!</definedName>
    <definedName name="A2326016K" localSheetId="1">Single_Parent!#REF!,Single_Parent!#REF!</definedName>
    <definedName name="A2326016K">[1]Single_Parent!#REF!,[1]Single_Parent!#REF!</definedName>
    <definedName name="A2326016K_Data" localSheetId="1">Single_Parent!#REF!</definedName>
    <definedName name="A2326016K_Data">[1]Single_Parent!#REF!</definedName>
    <definedName name="A2326016K_Latest" localSheetId="1">Single_Parent!#REF!</definedName>
    <definedName name="A2326016K_Latest">[1]Single_Parent!#REF!</definedName>
    <definedName name="A2326021C" localSheetId="1">Single_Parent!#REF!,Single_Parent!#REF!</definedName>
    <definedName name="A2326021C">[1]Single_Parent!#REF!,[1]Single_Parent!#REF!</definedName>
    <definedName name="A2326021C_Data" localSheetId="1">Single_Parent!#REF!</definedName>
    <definedName name="A2326021C_Data">[1]Single_Parent!#REF!</definedName>
    <definedName name="A2326021C_Latest" localSheetId="1">Single_Parent!#REF!</definedName>
    <definedName name="A2326021C_Latest">[1]Single_Parent!#REF!</definedName>
    <definedName name="A2326031J" localSheetId="1">Single_Parent!#REF!,Single_Parent!#REF!</definedName>
    <definedName name="A2326031J">[1]Single_Parent!#REF!,[1]Single_Parent!#REF!</definedName>
    <definedName name="A2326031J_Data" localSheetId="1">Single_Parent!#REF!</definedName>
    <definedName name="A2326031J_Data">[1]Single_Parent!#REF!</definedName>
    <definedName name="A2326031J_Latest" localSheetId="1">Single_Parent!#REF!</definedName>
    <definedName name="A2326031J_Latest">[1]Single_Parent!#REF!</definedName>
    <definedName name="A2326036V" localSheetId="1">Single_Parent!#REF!,Single_Parent!#REF!</definedName>
    <definedName name="A2326036V">[1]Single_Parent!#REF!,[1]Single_Parent!#REF!</definedName>
    <definedName name="A2326036V_Data" localSheetId="1">Single_Parent!#REF!</definedName>
    <definedName name="A2326036V_Data">[1]Single_Parent!#REF!</definedName>
    <definedName name="A2326036V_Latest" localSheetId="1">Single_Parent!#REF!</definedName>
    <definedName name="A2326036V_Latest">[1]Single_Parent!#REF!</definedName>
    <definedName name="A2326041L" localSheetId="1">Single_Parent!$J$1:$J$10,Single_Parent!$J$11:$J$12</definedName>
    <definedName name="A2326041L">[1]Single_Parent!$J$1:$J$10,[1]Single_Parent!$J$11:$J$12</definedName>
    <definedName name="A2326041L_Data" localSheetId="1">Single_Parent!$J$11:$J$12</definedName>
    <definedName name="A2326041L_Latest" localSheetId="4">'Single Mother (Tina)'!#REF!</definedName>
    <definedName name="A2326041L_Latest" localSheetId="1">Single_Parent!$J$12</definedName>
    <definedName name="A2326041L_Latest">[1]Single_Parent!$J$12</definedName>
    <definedName name="A2326046X" localSheetId="1">Single_Parent!#REF!,Single_Parent!#REF!</definedName>
    <definedName name="A2326046X">[1]Single_Parent!#REF!,[1]Single_Parent!#REF!</definedName>
    <definedName name="A2326046X_Data" localSheetId="1">Single_Parent!#REF!</definedName>
    <definedName name="A2326046X_Data">[1]Single_Parent!#REF!</definedName>
    <definedName name="A2326046X_Latest" localSheetId="1">Single_Parent!#REF!</definedName>
    <definedName name="A2326046X_Latest">[1]Single_Parent!#REF!</definedName>
    <definedName name="A2326051T" localSheetId="1">Single_Parent!#REF!,Single_Parent!#REF!</definedName>
    <definedName name="A2326051T">[1]Single_Parent!#REF!,[1]Single_Parent!#REF!</definedName>
    <definedName name="A2326051T_Data" localSheetId="1">Single_Parent!#REF!</definedName>
    <definedName name="A2326051T_Data">[1]Single_Parent!#REF!</definedName>
    <definedName name="A2326051T_Latest" localSheetId="1">Single_Parent!#REF!</definedName>
    <definedName name="A2326051T_Latest">[1]Single_Parent!#REF!</definedName>
    <definedName name="A2326056C" localSheetId="1">Single_Parent!#REF!,Single_Parent!#REF!</definedName>
    <definedName name="A2326056C">[1]Single_Parent!#REF!,[1]Single_Parent!#REF!</definedName>
    <definedName name="A2326056C_Data" localSheetId="1">Single_Parent!#REF!</definedName>
    <definedName name="A2326056C_Data">[1]Single_Parent!#REF!</definedName>
    <definedName name="A2326056C_Latest" localSheetId="1">Single_Parent!#REF!</definedName>
    <definedName name="A2326056C_Latest">[1]Single_Parent!#REF!</definedName>
    <definedName name="A2326061W" localSheetId="1">Single_Parent!#REF!,Single_Parent!#REF!</definedName>
    <definedName name="A2326061W">[1]Single_Parent!#REF!,[1]Single_Parent!#REF!</definedName>
    <definedName name="A2326061W_Data" localSheetId="1">Single_Parent!#REF!</definedName>
    <definedName name="A2326061W_Data">[1]Single_Parent!#REF!</definedName>
    <definedName name="A2326061W_Latest" localSheetId="1">Single_Parent!#REF!</definedName>
    <definedName name="A2326061W_Latest">[1]Single_Parent!#REF!</definedName>
    <definedName name="A2326066J" localSheetId="1">Single_Parent!#REF!,Single_Parent!#REF!</definedName>
    <definedName name="A2326066J">[1]Single_Parent!#REF!,[1]Single_Parent!#REF!</definedName>
    <definedName name="A2326066J_Data" localSheetId="1">Single_Parent!#REF!</definedName>
    <definedName name="A2326066J_Data">[1]Single_Parent!#REF!</definedName>
    <definedName name="A2326066J_Latest" localSheetId="1">Single_Parent!#REF!</definedName>
    <definedName name="A2326066J_Latest">[1]Single_Parent!#REF!</definedName>
    <definedName name="A2326076L" localSheetId="1">Single_Parent!#REF!,Single_Parent!#REF!</definedName>
    <definedName name="A2326076L">[1]Single_Parent!#REF!,[1]Single_Parent!#REF!</definedName>
    <definedName name="A2326076L_Data" localSheetId="1">Single_Parent!#REF!</definedName>
    <definedName name="A2326076L_Data">[1]Single_Parent!#REF!</definedName>
    <definedName name="A2326076L_Latest" localSheetId="1">Single_Parent!#REF!</definedName>
    <definedName name="A2326076L_Latest">[1]Single_Parent!#REF!</definedName>
    <definedName name="A2326081F" localSheetId="1">Single_Parent!#REF!,Single_Parent!#REF!</definedName>
    <definedName name="A2326081F">[1]Single_Parent!#REF!,[1]Single_Parent!#REF!</definedName>
    <definedName name="A2326081F_Data" localSheetId="1">Single_Parent!#REF!</definedName>
    <definedName name="A2326081F_Data">[1]Single_Parent!#REF!</definedName>
    <definedName name="A2326081F_Latest" localSheetId="1">Single_Parent!#REF!</definedName>
    <definedName name="A2326081F_Latest">[1]Single_Parent!#REF!</definedName>
    <definedName name="A2326086T" localSheetId="1">Single_Parent!$C$1:$C$10,Single_Parent!$C$11:$C$12</definedName>
    <definedName name="A2326086T">[1]Single_Parent!$C$1:$C$10,[1]Single_Parent!$C$11:$C$12</definedName>
    <definedName name="A2326086T_Data" localSheetId="1">Single_Parent!$C$11:$C$12</definedName>
    <definedName name="A2326086T_Latest" localSheetId="4">'Single Mother (Tina)'!$B$11</definedName>
    <definedName name="A2326086T_Latest" localSheetId="1">Single_Parent!$C$12</definedName>
    <definedName name="A2326086T_Latest">[1]Single_Parent!$C$12</definedName>
    <definedName name="A2326091K" localSheetId="1">Single_Parent!#REF!,Single_Parent!#REF!</definedName>
    <definedName name="A2326091K">[1]Single_Parent!#REF!,[1]Single_Parent!#REF!</definedName>
    <definedName name="A2326091K_Data" localSheetId="1">Single_Parent!#REF!</definedName>
    <definedName name="A2326091K_Data">[1]Single_Parent!#REF!</definedName>
    <definedName name="A2326091K_Latest" localSheetId="1">Single_Parent!#REF!</definedName>
    <definedName name="A2326091K_Latest">[1]Single_Parent!#REF!</definedName>
    <definedName name="A2326096W" localSheetId="1">Single_Parent!#REF!,Single_Parent!#REF!</definedName>
    <definedName name="A2326096W">[1]Single_Parent!#REF!,[1]Single_Parent!#REF!</definedName>
    <definedName name="A2326096W_Data" localSheetId="1">Single_Parent!#REF!</definedName>
    <definedName name="A2326096W_Data">[1]Single_Parent!#REF!</definedName>
    <definedName name="A2326096W_Latest" localSheetId="1">Single_Parent!#REF!</definedName>
    <definedName name="A2326096W_Latest">[1]Single_Parent!#REF!</definedName>
    <definedName name="A2326101C" localSheetId="1">Single_Parent!#REF!,Single_Parent!#REF!</definedName>
    <definedName name="A2326101C">[1]Single_Parent!#REF!,[1]Single_Parent!#REF!</definedName>
    <definedName name="A2326101C_Data" localSheetId="1">Single_Parent!#REF!</definedName>
    <definedName name="A2326101C_Data">[1]Single_Parent!#REF!</definedName>
    <definedName name="A2326101C_Latest" localSheetId="1">Single_Parent!#REF!</definedName>
    <definedName name="A2326101C_Latest">[1]Single_Parent!#REF!</definedName>
    <definedName name="A2326106R" localSheetId="1">Single_Parent!#REF!,Single_Parent!#REF!</definedName>
    <definedName name="A2326106R">[1]Single_Parent!#REF!,[1]Single_Parent!#REF!</definedName>
    <definedName name="A2326106R_Data" localSheetId="1">Single_Parent!#REF!</definedName>
    <definedName name="A2326106R_Data">[1]Single_Parent!#REF!</definedName>
    <definedName name="A2326106R_Latest" localSheetId="1">Single_Parent!#REF!</definedName>
    <definedName name="A2326106R_Latest">[1]Single_Parent!#REF!</definedName>
    <definedName name="A2326111J" localSheetId="1">Single_Parent!#REF!,Single_Parent!#REF!</definedName>
    <definedName name="A2326111J">[1]Single_Parent!#REF!,[1]Single_Parent!#REF!</definedName>
    <definedName name="A2326111J_Data" localSheetId="1">Single_Parent!#REF!</definedName>
    <definedName name="A2326111J_Data">[1]Single_Parent!#REF!</definedName>
    <definedName name="A2326111J_Latest" localSheetId="1">Single_Parent!#REF!</definedName>
    <definedName name="A2326111J_Latest">[1]Single_Parent!#REF!</definedName>
    <definedName name="A2331071W" localSheetId="1">Single_Parent!#REF!,Single_Parent!#REF!</definedName>
    <definedName name="A2331071W">[1]Single_Parent!#REF!,[1]Single_Parent!#REF!</definedName>
    <definedName name="A2331071W_Data" localSheetId="1">Single_Parent!#REF!</definedName>
    <definedName name="A2331071W_Data">[1]Single_Parent!#REF!</definedName>
    <definedName name="A2331071W_Latest" localSheetId="1">Single_Parent!#REF!</definedName>
    <definedName name="A2331071W_Latest">[1]Single_Parent!#REF!</definedName>
    <definedName name="A2331076J" localSheetId="1">Single_Parent!#REF!,Single_Parent!#REF!</definedName>
    <definedName name="A2331076J">[1]Single_Parent!#REF!,[1]Single_Parent!#REF!</definedName>
    <definedName name="A2331076J_Data" localSheetId="1">Single_Parent!#REF!</definedName>
    <definedName name="A2331076J_Data">[1]Single_Parent!#REF!</definedName>
    <definedName name="A2331076J_Latest" localSheetId="1">Single_Parent!#REF!</definedName>
    <definedName name="A2331076J_Latest">[1]Single_Parent!#REF!</definedName>
    <definedName name="A2331081A" localSheetId="1">Single_Parent!$I$1:$I$10,Single_Parent!$I$11:$I$12</definedName>
    <definedName name="A2331081A">[1]Single_Parent!$I$1:$I$10,[1]Single_Parent!$I$11:$I$12</definedName>
    <definedName name="A2331081A_Data" localSheetId="1">Single_Parent!$I$11:$I$12</definedName>
    <definedName name="A2331081A_Latest" localSheetId="4">'Single Mother (Tina)'!#REF!</definedName>
    <definedName name="A2331081A_Latest" localSheetId="1">Single_Parent!$I$12</definedName>
    <definedName name="A2331081A_Latest">[1]Single_Parent!$I$12</definedName>
    <definedName name="A2331086L" localSheetId="1">Single_Parent!#REF!,Single_Parent!#REF!</definedName>
    <definedName name="A2331086L">[1]Single_Parent!#REF!,[1]Single_Parent!#REF!</definedName>
    <definedName name="A2331086L_Data" localSheetId="1">Single_Parent!#REF!</definedName>
    <definedName name="A2331086L_Data">[1]Single_Parent!#REF!</definedName>
    <definedName name="A2331086L_Latest" localSheetId="1">Single_Parent!#REF!</definedName>
    <definedName name="A2331086L_Latest">[1]Single_Parent!#REF!</definedName>
    <definedName name="A2331091F" localSheetId="1">Single_Parent!#REF!,Single_Parent!#REF!</definedName>
    <definedName name="A2331091F">[1]Single_Parent!#REF!,[1]Single_Parent!#REF!</definedName>
    <definedName name="A2331091F_Data" localSheetId="1">Single_Parent!#REF!</definedName>
    <definedName name="A2331091F_Data">[1]Single_Parent!#REF!</definedName>
    <definedName name="A2331091F_Latest" localSheetId="1">Single_Parent!#REF!</definedName>
    <definedName name="A2331091F_Latest">[1]Single_Parent!#REF!</definedName>
    <definedName name="A2331096T" localSheetId="1">Single_Parent!#REF!,Single_Parent!#REF!</definedName>
    <definedName name="A2331096T">[1]Single_Parent!#REF!,[1]Single_Parent!#REF!</definedName>
    <definedName name="A2331096T_Data" localSheetId="1">Single_Parent!#REF!</definedName>
    <definedName name="A2331096T_Data">[1]Single_Parent!#REF!</definedName>
    <definedName name="A2331096T_Latest" localSheetId="1">Single_Parent!#REF!</definedName>
    <definedName name="A2331096T_Latest">[1]Single_Parent!#REF!</definedName>
    <definedName name="A2331101X" localSheetId="1">Single_Parent!#REF!,Single_Parent!#REF!</definedName>
    <definedName name="A2331101X">[1]Single_Parent!#REF!,[1]Single_Parent!#REF!</definedName>
    <definedName name="A2331101X_Data" localSheetId="1">Single_Parent!#REF!</definedName>
    <definedName name="A2331101X_Data">[1]Single_Parent!#REF!</definedName>
    <definedName name="A2331101X_Latest" localSheetId="1">Single_Parent!#REF!</definedName>
    <definedName name="A2331101X_Latest">[1]Single_Parent!#REF!</definedName>
    <definedName name="A2331106K" localSheetId="1">Single_Parent!#REF!,Single_Parent!#REF!</definedName>
    <definedName name="A2331106K">[1]Single_Parent!#REF!,[1]Single_Parent!#REF!</definedName>
    <definedName name="A2331106K_Data" localSheetId="1">Single_Parent!#REF!</definedName>
    <definedName name="A2331106K_Data">[1]Single_Parent!#REF!</definedName>
    <definedName name="A2331106K_Latest" localSheetId="1">Single_Parent!#REF!</definedName>
    <definedName name="A2331106K_Latest">[1]Single_Parent!#REF!</definedName>
    <definedName name="A2331161A" localSheetId="1">Single_Parent!#REF!,Single_Parent!#REF!</definedName>
    <definedName name="A2331161A">[1]Single_Parent!#REF!,[1]Single_Parent!#REF!</definedName>
    <definedName name="A2331161A_Data" localSheetId="1">Single_Parent!#REF!</definedName>
    <definedName name="A2331161A_Data">[1]Single_Parent!#REF!</definedName>
    <definedName name="A2331161A_Latest" localSheetId="1">Single_Parent!#REF!</definedName>
    <definedName name="A2331161A_Latest">[1]Single_Parent!#REF!</definedName>
    <definedName name="A2331166L" localSheetId="1">Single_Parent!#REF!,Single_Parent!#REF!</definedName>
    <definedName name="A2331166L">[1]Single_Parent!#REF!,[1]Single_Parent!#REF!</definedName>
    <definedName name="A2331166L_Data" localSheetId="1">Single_Parent!#REF!</definedName>
    <definedName name="A2331166L_Data">[1]Single_Parent!#REF!</definedName>
    <definedName name="A2331166L_Latest" localSheetId="1">Single_Parent!#REF!</definedName>
    <definedName name="A2331166L_Latest">[1]Single_Parent!#REF!</definedName>
    <definedName name="A2331171F" localSheetId="1">Single_Parent!$K$1:$K$10,Single_Parent!$K$11:$K$12</definedName>
    <definedName name="A2331171F">[1]Single_Parent!$K$1:$K$10,[1]Single_Parent!$K$11:$K$12</definedName>
    <definedName name="A2331171F_Data" localSheetId="1">Single_Parent!$K$11:$K$12</definedName>
    <definedName name="A2331171F_Latest" localSheetId="4">'Single Mother (Tina)'!$F$11</definedName>
    <definedName name="A2331171F_Latest" localSheetId="1">Single_Parent!$K$12</definedName>
    <definedName name="A2331171F_Latest">[1]Single_Parent!$K$12</definedName>
    <definedName name="A2331176T" localSheetId="1">Single_Parent!#REF!,Single_Parent!#REF!</definedName>
    <definedName name="A2331176T">[1]Single_Parent!#REF!,[1]Single_Parent!#REF!</definedName>
    <definedName name="A2331176T_Data" localSheetId="1">Single_Parent!#REF!</definedName>
    <definedName name="A2331176T_Data">[1]Single_Parent!#REF!</definedName>
    <definedName name="A2331176T_Latest" localSheetId="1">Single_Parent!#REF!</definedName>
    <definedName name="A2331176T_Latest">[1]Single_Parent!#REF!</definedName>
    <definedName name="A2331181K" localSheetId="1">Single_Parent!#REF!,Single_Parent!#REF!</definedName>
    <definedName name="A2331181K">[1]Single_Parent!#REF!,[1]Single_Parent!#REF!</definedName>
    <definedName name="A2331181K_Data" localSheetId="1">Single_Parent!#REF!</definedName>
    <definedName name="A2331181K_Data">[1]Single_Parent!#REF!</definedName>
    <definedName name="A2331181K_Latest" localSheetId="1">Single_Parent!#REF!</definedName>
    <definedName name="A2331181K_Latest">[1]Single_Parent!#REF!</definedName>
    <definedName name="A2331186W" localSheetId="1">Single_Parent!#REF!,Single_Parent!#REF!</definedName>
    <definedName name="A2331186W">[1]Single_Parent!#REF!,[1]Single_Parent!#REF!</definedName>
    <definedName name="A2331186W_Data" localSheetId="1">Single_Parent!#REF!</definedName>
    <definedName name="A2331186W_Data">[1]Single_Parent!#REF!</definedName>
    <definedName name="A2331186W_Latest" localSheetId="1">Single_Parent!#REF!</definedName>
    <definedName name="A2331186W_Latest">[1]Single_Parent!#REF!</definedName>
    <definedName name="A2331191R" localSheetId="1">Single_Parent!#REF!,Single_Parent!#REF!</definedName>
    <definedName name="A2331191R">[1]Single_Parent!#REF!,[1]Single_Parent!#REF!</definedName>
    <definedName name="A2331191R_Data" localSheetId="1">Single_Parent!#REF!</definedName>
    <definedName name="A2331191R_Data">[1]Single_Parent!#REF!</definedName>
    <definedName name="A2331191R_Latest" localSheetId="1">Single_Parent!#REF!</definedName>
    <definedName name="A2331191R_Latest">[1]Single_Parent!#REF!</definedName>
    <definedName name="A2331196A" localSheetId="1">Single_Parent!#REF!,Single_Parent!#REF!</definedName>
    <definedName name="A2331196A">[1]Single_Parent!#REF!,[1]Single_Parent!#REF!</definedName>
    <definedName name="A2331196A_Data" localSheetId="1">Single_Parent!#REF!</definedName>
    <definedName name="A2331196A_Data">[1]Single_Parent!#REF!</definedName>
    <definedName name="A2331196A_Latest" localSheetId="1">Single_Parent!#REF!</definedName>
    <definedName name="A2331196A_Latest">[1]Single_Parent!#REF!</definedName>
    <definedName name="A2331206V" localSheetId="1">Single_Parent!#REF!,Single_Parent!#REF!</definedName>
    <definedName name="A2331206V">[1]Single_Parent!#REF!,[1]Single_Parent!#REF!</definedName>
    <definedName name="A2331206V_Data" localSheetId="1">Single_Parent!#REF!</definedName>
    <definedName name="A2331206V_Data">[1]Single_Parent!#REF!</definedName>
    <definedName name="A2331206V_Latest" localSheetId="1">Single_Parent!#REF!</definedName>
    <definedName name="A2331206V_Latest">[1]Single_Parent!#REF!</definedName>
    <definedName name="A2331211L" localSheetId="1">Single_Parent!#REF!,Single_Parent!#REF!</definedName>
    <definedName name="A2331211L">[1]Single_Parent!#REF!,[1]Single_Parent!#REF!</definedName>
    <definedName name="A2331211L_Data" localSheetId="1">Single_Parent!#REF!</definedName>
    <definedName name="A2331211L_Data">[1]Single_Parent!#REF!</definedName>
    <definedName name="A2331211L_Latest" localSheetId="1">Single_Parent!#REF!</definedName>
    <definedName name="A2331211L_Latest">[1]Single_Parent!#REF!</definedName>
    <definedName name="A2331216X" localSheetId="1">Single_Parent!$L$1:$L$10,Single_Parent!$L$11:$L$12</definedName>
    <definedName name="A2331216X">[1]Single_Parent!$L$1:$L$10,[1]Single_Parent!$L$11:$L$12</definedName>
    <definedName name="A2331216X_Data" localSheetId="1">Single_Parent!$L$11:$L$12</definedName>
    <definedName name="A2331216X_Latest" localSheetId="4">'Single Mother (Tina)'!$G$11</definedName>
    <definedName name="A2331216X_Latest" localSheetId="1">Single_Parent!$L$12</definedName>
    <definedName name="A2331216X_Latest">[1]Single_Parent!$L$12</definedName>
    <definedName name="A2331221T" localSheetId="1">Single_Parent!#REF!,Single_Parent!#REF!</definedName>
    <definedName name="A2331221T">[1]Single_Parent!#REF!,[1]Single_Parent!#REF!</definedName>
    <definedName name="A2331221T_Data" localSheetId="1">Single_Parent!#REF!</definedName>
    <definedName name="A2331221T_Data">[1]Single_Parent!#REF!</definedName>
    <definedName name="A2331221T_Latest" localSheetId="1">Single_Parent!#REF!</definedName>
    <definedName name="A2331221T_Latest">[1]Single_Parent!#REF!</definedName>
    <definedName name="A2331226C" localSheetId="1">Single_Parent!#REF!,Single_Parent!#REF!</definedName>
    <definedName name="A2331226C">[1]Single_Parent!#REF!,[1]Single_Parent!#REF!</definedName>
    <definedName name="A2331226C_Data" localSheetId="1">Single_Parent!#REF!</definedName>
    <definedName name="A2331226C_Data">[1]Single_Parent!#REF!</definedName>
    <definedName name="A2331226C_Latest" localSheetId="1">Single_Parent!#REF!</definedName>
    <definedName name="A2331226C_Latest">[1]Single_Parent!#REF!</definedName>
    <definedName name="A2331231W" localSheetId="1">Single_Parent!#REF!,Single_Parent!#REF!</definedName>
    <definedName name="A2331231W">[1]Single_Parent!#REF!,[1]Single_Parent!#REF!</definedName>
    <definedName name="A2331231W_Data" localSheetId="1">Single_Parent!#REF!</definedName>
    <definedName name="A2331231W_Data">[1]Single_Parent!#REF!</definedName>
    <definedName name="A2331231W_Latest" localSheetId="1">Single_Parent!#REF!</definedName>
    <definedName name="A2331231W_Latest">[1]Single_Parent!#REF!</definedName>
    <definedName name="A2331236J" localSheetId="1">Single_Parent!#REF!,Single_Parent!#REF!</definedName>
    <definedName name="A2331236J">[1]Single_Parent!#REF!,[1]Single_Parent!#REF!</definedName>
    <definedName name="A2331236J_Data" localSheetId="1">Single_Parent!#REF!</definedName>
    <definedName name="A2331236J_Data">[1]Single_Parent!#REF!</definedName>
    <definedName name="A2331236J_Latest" localSheetId="1">Single_Parent!#REF!</definedName>
    <definedName name="A2331236J_Latest">[1]Single_Parent!#REF!</definedName>
    <definedName name="A2331241A" localSheetId="1">Single_Parent!#REF!,Single_Parent!#REF!</definedName>
    <definedName name="A2331241A">[1]Single_Parent!#REF!,[1]Single_Parent!#REF!</definedName>
    <definedName name="A2331241A_Data" localSheetId="1">Single_Parent!#REF!</definedName>
    <definedName name="A2331241A_Data">[1]Single_Parent!#REF!</definedName>
    <definedName name="A2331241A_Latest" localSheetId="1">Single_Parent!#REF!</definedName>
    <definedName name="A2331241A_Latest">[1]Single_Parent!#REF!</definedName>
    <definedName name="A2331386R" localSheetId="1">Single_Parent!#REF!,Single_Parent!#REF!</definedName>
    <definedName name="A2331386R">[1]Single_Parent!#REF!,[1]Single_Parent!#REF!</definedName>
    <definedName name="A2331386R_Data" localSheetId="1">Single_Parent!#REF!</definedName>
    <definedName name="A2331386R_Data">[1]Single_Parent!#REF!</definedName>
    <definedName name="A2331386R_Latest" localSheetId="1">Single_Parent!#REF!</definedName>
    <definedName name="A2331386R_Latest">[1]Single_Parent!#REF!</definedName>
    <definedName name="A2331391J" localSheetId="1">Single_Parent!#REF!,Single_Parent!#REF!</definedName>
    <definedName name="A2331391J">[1]Single_Parent!#REF!,[1]Single_Parent!#REF!</definedName>
    <definedName name="A2331391J_Data" localSheetId="1">Single_Parent!#REF!</definedName>
    <definedName name="A2331391J_Data">[1]Single_Parent!#REF!</definedName>
    <definedName name="A2331391J_Latest" localSheetId="1">Single_Parent!#REF!</definedName>
    <definedName name="A2331391J_Latest">[1]Single_Parent!#REF!</definedName>
    <definedName name="A2331396V" localSheetId="1">Single_Parent!$M$1:$M$10,Single_Parent!$M$11:$M$12</definedName>
    <definedName name="A2331396V">[1]Single_Parent!$M$1:$M$10,[1]Single_Parent!$M$11:$M$12</definedName>
    <definedName name="A2331396V_Data" localSheetId="1">Single_Parent!$M$11:$M$12</definedName>
    <definedName name="A2331396V_Latest" localSheetId="4">'Single Mother (Tina)'!$H$11</definedName>
    <definedName name="A2331396V_Latest" localSheetId="1">Single_Parent!$M$12</definedName>
    <definedName name="A2331396V_Latest">[1]Single_Parent!$M$12</definedName>
    <definedName name="A2331401A" localSheetId="1">Single_Parent!#REF!,Single_Parent!#REF!</definedName>
    <definedName name="A2331401A">[1]Single_Parent!#REF!,[1]Single_Parent!#REF!</definedName>
    <definedName name="A2331401A_Data" localSheetId="1">Single_Parent!#REF!</definedName>
    <definedName name="A2331401A_Data">[1]Single_Parent!#REF!</definedName>
    <definedName name="A2331401A_Latest" localSheetId="1">Single_Parent!#REF!</definedName>
    <definedName name="A2331401A_Latest">[1]Single_Parent!#REF!</definedName>
    <definedName name="A2331406L" localSheetId="1">Single_Parent!#REF!,Single_Parent!#REF!</definedName>
    <definedName name="A2331406L">[1]Single_Parent!#REF!,[1]Single_Parent!#REF!</definedName>
    <definedName name="A2331406L_Data" localSheetId="1">Single_Parent!#REF!</definedName>
    <definedName name="A2331406L_Data">[1]Single_Parent!#REF!</definedName>
    <definedName name="A2331406L_Latest" localSheetId="1">Single_Parent!#REF!</definedName>
    <definedName name="A2331406L_Latest">[1]Single_Parent!#REF!</definedName>
    <definedName name="A2331411F" localSheetId="1">Single_Parent!#REF!,Single_Parent!#REF!</definedName>
    <definedName name="A2331411F">[1]Single_Parent!#REF!,[1]Single_Parent!#REF!</definedName>
    <definedName name="A2331411F_Data" localSheetId="1">Single_Parent!#REF!</definedName>
    <definedName name="A2331411F_Data">[1]Single_Parent!#REF!</definedName>
    <definedName name="A2331411F_Latest" localSheetId="1">Single_Parent!#REF!</definedName>
    <definedName name="A2331411F_Latest">[1]Single_Parent!#REF!</definedName>
    <definedName name="A2331416T" localSheetId="1">Single_Parent!#REF!,Single_Parent!#REF!</definedName>
    <definedName name="A2331416T">[1]Single_Parent!#REF!,[1]Single_Parent!#REF!</definedName>
    <definedName name="A2331416T_Data" localSheetId="1">Single_Parent!#REF!</definedName>
    <definedName name="A2331416T_Data">[1]Single_Parent!#REF!</definedName>
    <definedName name="A2331416T_Latest" localSheetId="1">Single_Parent!#REF!</definedName>
    <definedName name="A2331416T_Latest">[1]Single_Parent!#REF!</definedName>
    <definedName name="A2331421K" localSheetId="1">Single_Parent!#REF!,Single_Parent!#REF!</definedName>
    <definedName name="A2331421K">[1]Single_Parent!#REF!,[1]Single_Parent!#REF!</definedName>
    <definedName name="A2331421K_Data" localSheetId="1">Single_Parent!#REF!</definedName>
    <definedName name="A2331421K_Data">[1]Single_Parent!#REF!</definedName>
    <definedName name="A2331421K_Latest" localSheetId="1">Single_Parent!#REF!</definedName>
    <definedName name="A2331421K_Latest">[1]Single_Parent!#REF!</definedName>
    <definedName name="A2332556L" localSheetId="1">Single_Parent!#REF!,Single_Parent!#REF!</definedName>
    <definedName name="A2332556L">[1]Single_Parent!#REF!,[1]Single_Parent!#REF!</definedName>
    <definedName name="A2332556L_Data" localSheetId="1">Single_Parent!#REF!</definedName>
    <definedName name="A2332556L_Data">[1]Single_Parent!#REF!</definedName>
    <definedName name="A2332556L_Latest" localSheetId="1">Single_Parent!#REF!</definedName>
    <definedName name="A2332556L_Latest">[1]Single_Parent!#REF!</definedName>
    <definedName name="A2332561F" localSheetId="1">Single_Parent!#REF!,Single_Parent!#REF!</definedName>
    <definedName name="A2332561F">[1]Single_Parent!#REF!,[1]Single_Parent!#REF!</definedName>
    <definedName name="A2332561F_Data" localSheetId="1">Single_Parent!#REF!</definedName>
    <definedName name="A2332561F_Data">[1]Single_Parent!#REF!</definedName>
    <definedName name="A2332561F_Latest" localSheetId="1">Single_Parent!#REF!</definedName>
    <definedName name="A2332561F_Latest">[1]Single_Parent!#REF!</definedName>
    <definedName name="A2332566T" localSheetId="1">Single_Parent!$N$1:$N$10,Single_Parent!$N$11:$N$12</definedName>
    <definedName name="A2332566T">[1]Single_Parent!$N$1:$N$10,[1]Single_Parent!$N$11:$N$12</definedName>
    <definedName name="A2332566T_Data" localSheetId="1">Single_Parent!$N$11:$N$12</definedName>
    <definedName name="A2332566T_Latest" localSheetId="4">'Single Mother (Tina)'!$I$11</definedName>
    <definedName name="A2332566T_Latest" localSheetId="1">Single_Parent!$N$12</definedName>
    <definedName name="A2332566T_Latest">[1]Single_Parent!$N$12</definedName>
    <definedName name="A2332571K" localSheetId="1">Single_Parent!#REF!,Single_Parent!#REF!</definedName>
    <definedName name="A2332571K">[1]Single_Parent!#REF!,[1]Single_Parent!#REF!</definedName>
    <definedName name="A2332571K_Data" localSheetId="1">Single_Parent!#REF!</definedName>
    <definedName name="A2332571K_Data">[1]Single_Parent!#REF!</definedName>
    <definedName name="A2332571K_Latest" localSheetId="1">Single_Parent!#REF!</definedName>
    <definedName name="A2332571K_Latest">[1]Single_Parent!#REF!</definedName>
    <definedName name="A2332576W" localSheetId="1">Single_Parent!#REF!,Single_Parent!#REF!</definedName>
    <definedName name="A2332576W">[1]Single_Parent!#REF!,[1]Single_Parent!#REF!</definedName>
    <definedName name="A2332576W_Data" localSheetId="1">Single_Parent!#REF!</definedName>
    <definedName name="A2332576W_Data">[1]Single_Parent!#REF!</definedName>
    <definedName name="A2332576W_Latest" localSheetId="1">Single_Parent!#REF!</definedName>
    <definedName name="A2332576W_Latest">[1]Single_Parent!#REF!</definedName>
    <definedName name="A2332581R" localSheetId="1">Single_Parent!#REF!,Single_Parent!#REF!</definedName>
    <definedName name="A2332581R">[1]Single_Parent!#REF!,[1]Single_Parent!#REF!</definedName>
    <definedName name="A2332581R_Data" localSheetId="1">Single_Parent!#REF!</definedName>
    <definedName name="A2332581R_Data">[1]Single_Parent!#REF!</definedName>
    <definedName name="A2332581R_Latest" localSheetId="1">Single_Parent!#REF!</definedName>
    <definedName name="A2332581R_Latest">[1]Single_Parent!#REF!</definedName>
    <definedName name="A2332586A" localSheetId="1">Single_Parent!#REF!,Single_Parent!#REF!</definedName>
    <definedName name="A2332586A">[1]Single_Parent!#REF!,[1]Single_Parent!#REF!</definedName>
    <definedName name="A2332586A_Data" localSheetId="1">Single_Parent!#REF!</definedName>
    <definedName name="A2332586A_Data">[1]Single_Parent!#REF!</definedName>
    <definedName name="A2332586A_Latest" localSheetId="1">Single_Parent!#REF!</definedName>
    <definedName name="A2332586A_Latest">[1]Single_Parent!#REF!</definedName>
    <definedName name="A2332591V" localSheetId="1">Single_Parent!#REF!,Single_Parent!#REF!</definedName>
    <definedName name="A2332591V">[1]Single_Parent!#REF!,[1]Single_Parent!#REF!</definedName>
    <definedName name="A2332591V_Data" localSheetId="1">Single_Parent!#REF!</definedName>
    <definedName name="A2332591V_Data">[1]Single_Parent!#REF!</definedName>
    <definedName name="A2332591V_Latest" localSheetId="1">Single_Parent!#REF!</definedName>
    <definedName name="A2332591V_Latest">[1]Single_Parent!#REF!</definedName>
    <definedName name="Date_Range" localSheetId="1">Single_Parent!$A$2:$A$10,Single_Parent!$A$11:$A$12</definedName>
    <definedName name="Date_Range">[1]Single_Parent!$A$2:$A$10,[1]Single_Parent!$A$11:$A$12</definedName>
    <definedName name="Date_Range_Data" localSheetId="1">Single_Parent!$A$11:$A$12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6" l="1"/>
  <c r="E4" i="6"/>
  <c r="C5" i="6"/>
  <c r="E5" i="6"/>
  <c r="C7" i="6"/>
  <c r="E7" i="6"/>
  <c r="C8" i="6"/>
  <c r="E8" i="6"/>
  <c r="C10" i="6"/>
  <c r="E10" i="6"/>
  <c r="C11" i="6"/>
  <c r="E11" i="6"/>
  <c r="B13" i="6"/>
  <c r="C3" i="6" s="1"/>
  <c r="B14" i="5"/>
  <c r="G11" i="5"/>
  <c r="H10" i="5"/>
  <c r="I10" i="5" s="1"/>
  <c r="I9" i="5"/>
  <c r="I8" i="5"/>
  <c r="I7" i="5"/>
  <c r="I6" i="5"/>
  <c r="I5" i="5"/>
  <c r="I4" i="5"/>
  <c r="I3" i="5"/>
  <c r="I11" i="5" s="1"/>
  <c r="I2" i="5"/>
  <c r="J17" i="3"/>
  <c r="G17" i="3"/>
  <c r="F17" i="3"/>
  <c r="D17" i="3"/>
  <c r="P16" i="3"/>
  <c r="O14" i="3"/>
  <c r="N14" i="3"/>
  <c r="M14" i="3"/>
  <c r="L14" i="3"/>
  <c r="L17" i="3" s="1"/>
  <c r="K14" i="3"/>
  <c r="K17" i="3" s="1"/>
  <c r="J14" i="3"/>
  <c r="I14" i="3"/>
  <c r="H14" i="3"/>
  <c r="E14" i="3"/>
  <c r="D14" i="3"/>
  <c r="C14" i="3"/>
  <c r="B14" i="3"/>
  <c r="B17" i="3" s="1"/>
  <c r="O13" i="3"/>
  <c r="N13" i="3"/>
  <c r="M13" i="3"/>
  <c r="L13" i="3"/>
  <c r="K13" i="3"/>
  <c r="J13" i="3"/>
  <c r="I13" i="3"/>
  <c r="H13" i="3"/>
  <c r="E13" i="3"/>
  <c r="D13" i="3"/>
  <c r="C13" i="3"/>
  <c r="B13" i="3"/>
  <c r="M17" i="2"/>
  <c r="L17" i="2"/>
  <c r="J17" i="2"/>
  <c r="I17" i="2"/>
  <c r="G17" i="2"/>
  <c r="F17" i="2"/>
  <c r="O14" i="2"/>
  <c r="N14" i="2"/>
  <c r="M14" i="2"/>
  <c r="L14" i="2"/>
  <c r="K14" i="2"/>
  <c r="J14" i="2"/>
  <c r="I14" i="2"/>
  <c r="H14" i="2"/>
  <c r="P14" i="2" s="1"/>
  <c r="P17" i="2" s="1"/>
  <c r="E14" i="2"/>
  <c r="D14" i="2"/>
  <c r="C14" i="2"/>
  <c r="B14" i="2"/>
  <c r="B17" i="2" s="1"/>
  <c r="O13" i="2"/>
  <c r="N13" i="2"/>
  <c r="M13" i="2"/>
  <c r="L13" i="2"/>
  <c r="K13" i="2"/>
  <c r="J13" i="2"/>
  <c r="I13" i="2"/>
  <c r="H13" i="2"/>
  <c r="E13" i="2"/>
  <c r="D13" i="2"/>
  <c r="C13" i="2"/>
  <c r="B13" i="2"/>
  <c r="M17" i="1"/>
  <c r="J17" i="1"/>
  <c r="G17" i="1"/>
  <c r="F17" i="1"/>
  <c r="P16" i="1"/>
  <c r="P17" i="1" s="1"/>
  <c r="O16" i="1"/>
  <c r="O17" i="1" s="1"/>
  <c r="O14" i="1"/>
  <c r="N14" i="1"/>
  <c r="M14" i="1"/>
  <c r="L14" i="1"/>
  <c r="K14" i="1"/>
  <c r="J14" i="1"/>
  <c r="I14" i="1"/>
  <c r="H14" i="1"/>
  <c r="E14" i="1"/>
  <c r="D14" i="1"/>
  <c r="C14" i="1"/>
  <c r="B14" i="1"/>
  <c r="B17" i="1" s="1"/>
  <c r="O13" i="1"/>
  <c r="N13" i="1"/>
  <c r="M13" i="1"/>
  <c r="L13" i="1"/>
  <c r="K13" i="1"/>
  <c r="J13" i="1"/>
  <c r="I13" i="1"/>
  <c r="H13" i="1"/>
  <c r="E13" i="1"/>
  <c r="D13" i="1"/>
  <c r="C13" i="1"/>
  <c r="B13" i="1"/>
  <c r="E3" i="6" l="1"/>
  <c r="C9" i="6"/>
  <c r="E9" i="6" s="1"/>
  <c r="C6" i="6"/>
  <c r="E6" i="6" s="1"/>
  <c r="M17" i="3"/>
  <c r="P14" i="3"/>
  <c r="B19" i="2"/>
  <c r="B19" i="1"/>
  <c r="C13" i="6" l="1"/>
  <c r="E13" i="6"/>
  <c r="P17" i="3"/>
  <c r="B1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1" authorId="0" shapeId="0" xr:uid="{A0232216-A69E-234F-88E5-E6C55210AD9A}">
      <text>
        <r>
          <rPr>
            <sz val="12"/>
            <color rgb="FF3F3F76"/>
            <rFont val="Calibri"/>
            <family val="2"/>
          </rPr>
          <t>Unless otherwise specified, reference period of each index: 2011–12 = 100.0.</t>
        </r>
      </text>
    </comment>
    <comment ref="C1" authorId="0" shapeId="0" xr:uid="{2AA49709-BCE8-154A-8AED-7609F51C429D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D1" authorId="0" shapeId="0" xr:uid="{1B7A395A-6928-4444-AD88-532EB2CEE712}">
      <text>
        <r>
          <rPr>
            <sz val="12"/>
            <color rgb="FF3F3F76"/>
            <rFont val="Calibri"/>
            <family val="2"/>
          </rPr>
          <t>Unless otherwise specified, reference period of each index: 2011–12 = 100.0.</t>
        </r>
      </text>
    </comment>
    <comment ref="E1" authorId="0" shapeId="0" xr:uid="{266B8A84-3D7D-694E-8DFF-0B4FD2CBC117}">
      <text>
        <r>
          <rPr>
            <sz val="12"/>
            <color rgb="FF3F3F76"/>
            <rFont val="Calibri"/>
            <family val="2"/>
          </rPr>
          <t>Unless otherwise specified, reference period of each index: 2011–12 = 100.0.</t>
        </r>
      </text>
    </comment>
    <comment ref="F1" authorId="0" shapeId="0" xr:uid="{BE17C03B-C2BE-A940-947D-A0952B0DEAD2}">
      <text>
        <r>
          <rPr>
            <sz val="12"/>
            <color rgb="FF3F3F76"/>
            <rFont val="Calibri"/>
            <family val="2"/>
          </rPr>
          <t>Unless otherwise specified, reference period of each index: 2011–12 = 100.0.</t>
        </r>
      </text>
    </comment>
    <comment ref="H1" authorId="0" shapeId="0" xr:uid="{28C1500F-BBA1-2B41-82B7-596243264A0F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I1" authorId="0" shapeId="0" xr:uid="{AD32D9C3-95D6-914E-B735-DC8EBF79D9A4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J1" authorId="0" shapeId="0" xr:uid="{18358FA9-C679-5146-AF34-8EF260926630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K1" authorId="0" shapeId="0" xr:uid="{BBD53A8A-67C8-F14E-BB7B-5C0BB6A8F3E3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L1" authorId="0" shapeId="0" xr:uid="{B51DB7E6-33F0-AB43-BCAF-A8774FA81D11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M1" authorId="0" shapeId="0" xr:uid="{74B04A84-B87B-D94B-8EFC-05BBEB061AA1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N1" authorId="0" shapeId="0" xr:uid="{02BA4699-4641-0C47-8272-26E385006E4C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O1" authorId="0" shapeId="0" xr:uid="{E92A082F-728D-154B-9204-4ED88340B34F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A6" authorId="0" shapeId="0" xr:uid="{577B59E7-A065-5448-985D-687AF0D1B603}">
      <text>
        <r>
          <rPr>
            <sz val="9"/>
            <color rgb="FF000000"/>
            <rFont val="Tahoma"/>
            <family val="2"/>
          </rPr>
          <t xml:space="preserve">Refers to series collected at quarterly and lesser frequencies only.
</t>
        </r>
        <r>
          <rPr>
            <sz val="9"/>
            <color rgb="FF000000"/>
            <rFont val="Tahoma"/>
            <family val="2"/>
          </rPr>
          <t>Indicates which month in the collection period the data refers 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1" authorId="0" shapeId="0" xr:uid="{1BB2995F-F79A-B540-9BCF-7B26E9B3177F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C1" authorId="0" shapeId="0" xr:uid="{7878EF52-BCE0-D347-85CC-4FB55D1ACB39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D1" authorId="0" shapeId="0" xr:uid="{DCE2D98F-01B0-874E-95B9-F2577D1FB051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E1" authorId="0" shapeId="0" xr:uid="{033BFDBE-0AE8-A647-809E-A13F0263161C}">
      <text>
        <r>
          <rPr>
            <sz val="12"/>
            <color rgb="FF3F3F76"/>
            <rFont val="Calibri"/>
            <family val="2"/>
          </rPr>
          <t>Unless otherwise specified, reference period of each index: 2011–12 = 100.0.</t>
        </r>
      </text>
    </comment>
    <comment ref="H1" authorId="0" shapeId="0" xr:uid="{8A0C135A-6AD2-424B-BB72-34D48C087087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I1" authorId="0" shapeId="0" xr:uid="{C343C845-018C-3C42-A4DE-D00C204B7973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J1" authorId="0" shapeId="0" xr:uid="{AFA079EA-31BA-A54F-82EB-EECE4BA70C2A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K1" authorId="0" shapeId="0" xr:uid="{96322D60-AAAA-084A-8944-BD450016FCA7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L1" authorId="0" shapeId="0" xr:uid="{0328A953-3BB9-5F4E-AF68-8B6E06426824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M1" authorId="0" shapeId="0" xr:uid="{10C74CCF-8A07-3B44-9269-8C1E98179268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N1" authorId="0" shapeId="0" xr:uid="{245200F0-F979-E745-83B7-A914533FA351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O1" authorId="0" shapeId="0" xr:uid="{99048DA4-80C7-A14A-B380-9136397E9347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A6" authorId="0" shapeId="0" xr:uid="{412AD737-B3B4-3642-9F6E-5DE0C6DE2AFE}">
      <text>
        <r>
          <rPr>
            <sz val="9"/>
            <color rgb="FF000000"/>
            <rFont val="Tahoma"/>
            <family val="2"/>
          </rPr>
          <t xml:space="preserve">Refers to series collected at quarterly and lesser frequencies only.
</t>
        </r>
        <r>
          <rPr>
            <sz val="9"/>
            <color rgb="FF000000"/>
            <rFont val="Tahoma"/>
            <family val="2"/>
          </rPr>
          <t>Indicates which month in the collection period the data refers to.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1" authorId="0" shapeId="0" xr:uid="{4B242E21-01FE-604D-AD96-E55B808D024D}">
      <text>
        <r>
          <rPr>
            <sz val="12"/>
            <color rgb="FF3F3F76"/>
            <rFont val="Calibri"/>
            <family val="2"/>
          </rPr>
          <t>Unless otherwise specified, reference period of each index: 2011–12 = 100.0.</t>
        </r>
      </text>
    </comment>
    <comment ref="C1" authorId="0" shapeId="0" xr:uid="{52A21681-A30F-7645-9709-29140DC64881}">
      <text>
        <r>
          <rPr>
            <sz val="12"/>
            <color rgb="FF3F3F76"/>
            <rFont val="Calibri"/>
            <family val="2"/>
          </rPr>
          <t>Unless otherwise specified, reference period of each index: 2011–12 = 100.0.</t>
        </r>
      </text>
    </comment>
    <comment ref="D1" authorId="0" shapeId="0" xr:uid="{523351B1-FFC6-FF49-9413-4C68D1305181}">
      <text>
        <r>
          <rPr>
            <sz val="12"/>
            <color rgb="FF3F3F76"/>
            <rFont val="Calibri"/>
            <family val="2"/>
          </rPr>
          <t>Unless otherwise specified, reference period of each index: 2011–12 = 100.0.</t>
        </r>
      </text>
    </comment>
    <comment ref="E1" authorId="0" shapeId="0" xr:uid="{56DB9F2E-40F7-7740-A65F-097178F4EF95}">
      <text>
        <r>
          <rPr>
            <sz val="12"/>
            <color rgb="FF3F3F76"/>
            <rFont val="Calibri"/>
            <family val="2"/>
          </rPr>
          <t>Unless otherwise specified, reference period of each index: 2011–12 = 100.0.</t>
        </r>
      </text>
    </comment>
    <comment ref="H1" authorId="0" shapeId="0" xr:uid="{43DEC868-8188-6047-8046-4FC3957FBD6B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I1" authorId="0" shapeId="0" xr:uid="{68FB2825-A85C-C94D-9BE0-32F9088A9599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J1" authorId="0" shapeId="0" xr:uid="{019DE16C-B382-5C4F-AE64-060C79EB94E9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K1" authorId="0" shapeId="0" xr:uid="{F1C036D1-A24A-C84A-9289-78238AD0441D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L1" authorId="0" shapeId="0" xr:uid="{0CC3157B-C2B8-A04D-A739-E5A0010569A5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M1" authorId="0" shapeId="0" xr:uid="{13205366-32A9-EE46-8437-B9D1B1A736C6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N1" authorId="0" shapeId="0" xr:uid="{98A398C6-C4E9-C041-876E-E4755FE61D7D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O1" authorId="0" shapeId="0" xr:uid="{E4897E79-7779-C44D-B21D-42ECE4EE2C39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A6" authorId="0" shapeId="0" xr:uid="{AE6947AB-A368-EF41-BBE3-FC9E0502D006}">
      <text>
        <r>
          <rPr>
            <sz val="9"/>
            <color rgb="FF000000"/>
            <rFont val="Tahoma"/>
            <family val="2"/>
          </rPr>
          <t xml:space="preserve">Refers to series collected at quarterly and lesser frequencies only.
</t>
        </r>
        <r>
          <rPr>
            <sz val="9"/>
            <color rgb="FF000000"/>
            <rFont val="Tahoma"/>
            <family val="2"/>
          </rPr>
          <t>Indicates which month in the collection period the data refers to.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L10" authorId="0" shapeId="0" xr:uid="{312B1648-1D21-5246-AB70-C3CCF165232B}">
      <text>
        <r>
          <rPr>
            <sz val="9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  <comment ref="A12" authorId="0" shapeId="0" xr:uid="{13364109-6E2B-D24C-AEFD-EEC67529D8BC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3" authorId="0" shapeId="0" xr:uid="{DDD759CF-1686-B241-9061-08CACD71E89A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4" authorId="0" shapeId="0" xr:uid="{93891C37-5BEA-3A4A-807A-BC24232E3507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5" authorId="0" shapeId="0" xr:uid="{0395CDF0-67EC-2241-A542-B2296F2D3074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6" authorId="0" shapeId="0" xr:uid="{28512E38-C284-0E4B-B06E-8D9E10AC3B4F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7" authorId="0" shapeId="0" xr:uid="{972F153E-6305-1D41-9A84-5022E01849D2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8" authorId="0" shapeId="0" xr:uid="{0E28E6C4-4C9E-F941-BBA7-913B93291B96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9" authorId="0" shapeId="0" xr:uid="{0E55DA7D-A8F1-7F45-8CFC-F23C75107709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0" authorId="0" shapeId="0" xr:uid="{F16AC775-7925-FD49-9463-E66D04698A61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1" authorId="0" shapeId="0" xr:uid="{616DEC20-8EF1-584A-BEC9-70C76B5B9966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2" authorId="0" shapeId="0" xr:uid="{C35FD941-5CEC-824B-92CD-D5485FF661EE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3" authorId="0" shapeId="0" xr:uid="{C8164E1D-E212-2C4C-9699-56A690C7C2B4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4" authorId="0" shapeId="0" xr:uid="{7A37CF78-BE47-494E-8B19-A5468EF6CC86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5" authorId="0" shapeId="0" xr:uid="{A9F1597E-1246-3B45-A5A7-9370A82181FE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6" authorId="0" shapeId="0" xr:uid="{E5B719B2-BF15-DE4A-B42D-909D0EB1DBA3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7" authorId="0" shapeId="0" xr:uid="{9C496350-4F1C-AC48-BB6C-81D7CD6D4058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8" authorId="0" shapeId="0" xr:uid="{785067A6-AFFB-9B42-9F2D-23F1C72DFDD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9" authorId="0" shapeId="0" xr:uid="{5102E1F2-88D8-5B4E-BD7E-CBDA1D0C7796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0" authorId="0" shapeId="0" xr:uid="{2F36D38B-3FE5-9642-8DC7-441A72D5007D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1" authorId="0" shapeId="0" xr:uid="{BF3F1FDA-D434-794A-86B5-F5114C741085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2" authorId="0" shapeId="0" xr:uid="{B763FDA7-1C79-F14D-A935-C30D19A36C1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3" authorId="0" shapeId="0" xr:uid="{2656E2CC-7675-BC43-A9EB-497B5A11BD54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4" authorId="0" shapeId="0" xr:uid="{AC07818F-72DE-804E-83E7-80E217F46737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5" authorId="0" shapeId="0" xr:uid="{F0C16A8D-5A53-BE49-8250-9756454A553B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6" authorId="0" shapeId="0" xr:uid="{038537B8-FE9B-DB41-993E-4F4F76D4866E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7" authorId="0" shapeId="0" xr:uid="{18B4D50D-5811-AA46-837B-DD0B90D64336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8" authorId="0" shapeId="0" xr:uid="{E55C01E3-BFD0-4446-89A7-4B61897C2609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9" authorId="0" shapeId="0" xr:uid="{64A939D6-48F2-6646-9670-6CAF82152F4D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0" authorId="0" shapeId="0" xr:uid="{1D146752-F288-4C4D-B0FD-CE2F556430EA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1" authorId="0" shapeId="0" xr:uid="{6B1CFC80-674B-9D43-9065-F6E87A3B8F82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2" authorId="0" shapeId="0" xr:uid="{9A4312A3-EDB1-8146-8FBE-413D03B4974A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3" authorId="0" shapeId="0" xr:uid="{28386B9C-BA96-2549-9C88-8507007E8C6B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4" authorId="0" shapeId="0" xr:uid="{CE938A4F-4953-BC4E-A1EB-0F4128DE12AC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5" authorId="0" shapeId="0" xr:uid="{9DB02274-5830-C64A-8436-CD69EA87004F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6" authorId="0" shapeId="0" xr:uid="{2CA384FC-32F7-CE40-A3E6-6E8F471A316F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7" authorId="0" shapeId="0" xr:uid="{F570471E-A13D-DE4C-B29A-FE16C6ECD75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8" authorId="0" shapeId="0" xr:uid="{40847A75-5577-A848-822E-9C5950CD3059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9" authorId="0" shapeId="0" xr:uid="{8AB93774-040D-A14B-80DC-BB39DB22A1CF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0" authorId="0" shapeId="0" xr:uid="{611A3C48-E925-3B47-9492-D218D1E6EB8C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1" authorId="0" shapeId="0" xr:uid="{DF57449D-3282-534A-8E8F-F3085A44ABF6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2" authorId="0" shapeId="0" xr:uid="{0658B87F-3AC2-6E49-9C67-222C171FBD89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3" authorId="0" shapeId="0" xr:uid="{A6DD649F-9278-DD47-ADBF-4B40B1E1C81C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4" authorId="0" shapeId="0" xr:uid="{E55A104C-7E27-184A-9F8F-9C6A591C7998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5" authorId="0" shapeId="0" xr:uid="{B8A7FFBC-131B-8E4B-91E1-5BE4539D776A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6" authorId="0" shapeId="0" xr:uid="{2E321660-D85B-154D-B67F-EAB797AF0DF5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7" authorId="0" shapeId="0" xr:uid="{E1B3C717-C020-5049-B6D3-11E4D8BD390E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8" authorId="0" shapeId="0" xr:uid="{4E79A61D-0C9E-834E-A8BF-A88888083E1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9" authorId="0" shapeId="0" xr:uid="{D9A374FA-FE7B-4448-9111-04F61B3E140F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0" authorId="0" shapeId="0" xr:uid="{5D5AFCA5-F71C-2E48-BE28-D54F586BA81C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1" authorId="0" shapeId="0" xr:uid="{87EDB41B-AF7C-774F-B70C-8089AD796ECA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2" authorId="0" shapeId="0" xr:uid="{1A4030F9-290F-494F-A1B0-A9D78E76AB9D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3" authorId="0" shapeId="0" xr:uid="{C2282057-0C8F-4548-AF89-1D1C8175C096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4" authorId="0" shapeId="0" xr:uid="{E1FE91E4-665A-944E-A455-58795F6C565E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5" authorId="0" shapeId="0" xr:uid="{AD39634E-3917-FF48-A642-795500EC30F8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6" authorId="0" shapeId="0" xr:uid="{A179ED7F-90FD-7149-BD1C-45D5760727A6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7" authorId="0" shapeId="0" xr:uid="{3AEF829D-2EC2-574E-987D-B0B9FAC32FE8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8" authorId="0" shapeId="0" xr:uid="{925D47CE-2BC3-2347-A2BD-82DECAE9BC05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9" authorId="0" shapeId="0" xr:uid="{747EA912-A375-FE4F-849A-AC7C7C12E1E3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0" authorId="0" shapeId="0" xr:uid="{9D45D8F0-624F-5C4E-BA03-4FF33B80AC5F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1" authorId="0" shapeId="0" xr:uid="{4DAE96A2-3989-8346-AA41-05AEFF873F22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2" authorId="0" shapeId="0" xr:uid="{21C48F14-6BC7-094E-834F-155912861141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3" authorId="0" shapeId="0" xr:uid="{20BAD61D-3E7E-7A4E-B47A-658A074B56C7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4" authorId="0" shapeId="0" xr:uid="{E99B8183-ADCB-C742-A960-6EE34BC07CB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5" authorId="0" shapeId="0" xr:uid="{0531C530-8878-C14A-97CC-7745EF85AFFC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6" authorId="0" shapeId="0" xr:uid="{E7884514-5276-8749-B4CD-F02050EA58BD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7" authorId="0" shapeId="0" xr:uid="{09BBD6A2-CB87-E942-88F1-909D175FF532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8" authorId="0" shapeId="0" xr:uid="{9B35C2DC-1EED-4D4F-A8F4-12CB4B8270EB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9" authorId="0" shapeId="0" xr:uid="{F82C213B-5968-9C4F-9426-04353E7BF9F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0" authorId="0" shapeId="0" xr:uid="{01DFC434-701E-DC43-B964-97D2C517A87C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1" authorId="0" shapeId="0" xr:uid="{DFB4537A-97A0-9942-BEF0-F7D473A43CF1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2" authorId="0" shapeId="0" xr:uid="{53B6DB9C-0495-1649-910C-D98C71E43904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3" authorId="0" shapeId="0" xr:uid="{2BA3CD9B-4B13-054A-A0D0-445E5A4419DF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4" authorId="0" shapeId="0" xr:uid="{3D179ACD-CD25-DF4E-82B0-943B6DDB80DD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5" authorId="0" shapeId="0" xr:uid="{09BE67FF-322A-B644-87B8-6ABF90840991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6" authorId="0" shapeId="0" xr:uid="{EDBEB7F5-A041-D546-84C8-AFCE1ED80B32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7" authorId="0" shapeId="0" xr:uid="{C7A67F3B-AE94-454F-ABCA-C8D9E523944A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8" authorId="0" shapeId="0" xr:uid="{D90DD4E9-8F8E-134B-B754-52CE5BEAE133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9" authorId="0" shapeId="0" xr:uid="{11F1482E-4E3D-F54E-9DC6-8308A9279FCE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0" authorId="0" shapeId="0" xr:uid="{5924A87F-0F8A-5544-93A9-41AF3A5EC7F1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1" authorId="0" shapeId="0" xr:uid="{1196BFD7-94DB-6B44-AB45-E1E9D2DC58A4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2" authorId="0" shapeId="0" xr:uid="{F4C5AC0C-709D-3946-8EA2-ACDEA014D09C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3" authorId="0" shapeId="0" xr:uid="{336F0EBE-42EF-054D-8E29-857FCB5AB7E5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4" authorId="0" shapeId="0" xr:uid="{AAB985D9-ABCC-3D4B-B2A3-9651456E67EE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5" authorId="0" shapeId="0" xr:uid="{5E0889FB-C362-084A-A15F-AA14CFB50AB6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6" authorId="0" shapeId="0" xr:uid="{95FC8444-0DBB-634B-8E3F-228762858EAD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7" authorId="0" shapeId="0" xr:uid="{4888FC54-F48F-9F4E-851C-A7579C8AD394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8" authorId="0" shapeId="0" xr:uid="{673352FC-973A-9A4B-AEB6-287EC3257A08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9" authorId="0" shapeId="0" xr:uid="{BFD94679-EAEA-9847-B841-5001B6BD62BD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0" authorId="0" shapeId="0" xr:uid="{D54EDD7B-DB1E-7548-8907-4C2D84D3A4FF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1" authorId="0" shapeId="0" xr:uid="{ED4D106F-983E-CD47-9C0C-964A8C01C428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2" authorId="0" shapeId="0" xr:uid="{B7DA8212-A7A7-0247-B07F-76A57D692443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3" authorId="0" shapeId="0" xr:uid="{D0FF61C3-DD82-6046-8FA8-00ACB8EBE874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4" authorId="0" shapeId="0" xr:uid="{389FC77C-36EC-C344-8423-45769F82F4CD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5" authorId="0" shapeId="0" xr:uid="{89E49280-06BD-F842-B4E7-8E54BAEA7E1B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6" authorId="0" shapeId="0" xr:uid="{6724457D-0FAD-F842-8A59-F29273D2E0FC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7" authorId="0" shapeId="0" xr:uid="{25BFC335-4626-274E-B571-48D7DD8D31CE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tc={E370284E-99AD-0148-8107-2AA5ADAE5D5A}</author>
    <author>tc={976575CE-3571-234D-AA82-3BE44C6D800A}</author>
    <author>tc={D0FA2448-97DD-7141-BD0D-4D88451F385D}</author>
    <author>tc={2D122EF0-D28B-6349-AD70-8CDB1C4400A0}</author>
    <author>tc={6E378CD3-3606-7144-B1A1-8319D0D9BD8D}</author>
    <author>tc={C5FBC7F7-AF5D-C04F-9DC8-DAB7692BCFF7}</author>
    <author>tc={4708B27D-60D0-E94D-82DC-4D0243EBADD6}</author>
    <author>tc={788BD91B-3D89-6643-A5BF-56AD797826D0}</author>
    <author>tc={3B5941AD-FF1D-0A4A-BF28-A1CEF58829CC}</author>
    <author>tc={B156F1C7-75F7-8C43-A8E9-A77A5892AFAE}</author>
    <author>tc={F55A871E-F06D-1C44-BACB-3FC8A3420966}</author>
    <author>tc={C021AB59-DD5C-C949-B0C5-AFE9FF3BFD2F}</author>
    <author>tc={85D48458-7B63-F641-BD54-5CE8476C9989}</author>
    <author>tc={893F81A0-1D1A-334B-AB4B-2EC3405488F7}</author>
  </authors>
  <commentList>
    <comment ref="B2" authorId="0" shapeId="0" xr:uid="{E370284E-99AD-0148-8107-2AA5ADAE5D5A}">
      <text>
        <t>[Threaded comment]
Your version of Excel allows you to read this threaded comment; however, any edits to it will get removed if the file is opened in a newer version of Excel. Learn more: https://go.microsoft.com/fwlink/?linkid=870924
Comment:
    Australian Institute of Family Studies (2020)
https://aifs.gov.au/sites/default/files/publication-documents/2007_aftn_housing.pdf
Figure 9</t>
      </text>
    </comment>
    <comment ref="G2" authorId="1" shapeId="0" xr:uid="{976575CE-3571-234D-AA82-3BE44C6D800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https://aifs.gov.au/sites/default/files/publication-documents/2007_aftn_housing.pdf
Figure 9
Reply:
    Australian Institute of Family Studies (2020)</t>
      </text>
    </comment>
    <comment ref="B3" authorId="2" shapeId="0" xr:uid="{D0FA2448-97DD-7141-BD0D-4D88451F385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https://www.acoss.org.au/media_release/household-income-spent-on-energy-hits-new-high-for-people-on-low-incomes/</t>
      </text>
    </comment>
    <comment ref="G3" authorId="3" shapeId="0" xr:uid="{2D122EF0-D28B-6349-AD70-8CDB1C4400A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https://www.acoss.org.au/media_release/household-income-spent-on-energy-hits-new-high-for-people-on-low-incomes/</t>
      </text>
    </comment>
    <comment ref="B4" authorId="4" shapeId="0" xr:uid="{6E378CD3-3606-7144-B1A1-8319D0D9BD8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https://doi.org/10.1111/j.1753-6405.2009.00454.x
Figure for single-parent household with two dependant children and on welfare support
Reply:
    Kettings et al (2009)
NB The figure is 20% for couples with 2 children</t>
      </text>
    </comment>
    <comment ref="G4" authorId="5" shapeId="0" xr:uid="{C5FBC7F7-AF5D-C04F-9DC8-DAB7692BCFF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https://doi.org/10.1111/j.1753-6405.2009.00454.x
Figure for single-parent household with two dependant children and on welfare support
Reply:
    Kettings et al (2009)
NB The figure is 20% for couples with 2 children</t>
      </text>
    </comment>
    <comment ref="C5" authorId="6" shapeId="0" xr:uid="{4708B27D-60D0-E94D-82DC-4D0243EBADD6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2.4% across the 4 categories that account for the remaining 3% in expenditure proportion</t>
      </text>
    </comment>
    <comment ref="G5" authorId="7" shapeId="0" xr:uid="{788BD91B-3D89-6643-A5BF-56AD797826D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https://www.publish.csiro.au/ah/pdf/AH18191
Table 1</t>
      </text>
    </comment>
    <comment ref="B6" authorId="8" shapeId="0" xr:uid="{3B5941AD-FF1D-0A4A-BF28-A1CEF58829C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https://www.publish.csiro.au/ah/pdf/AH18191
Table 1</t>
      </text>
    </comment>
    <comment ref="G6" authorId="9" shapeId="0" xr:uid="{B156F1C7-75F7-8C43-A8E9-A77A5892AFA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https://melbourneinstitute.unimelb.edu.au/__data/assets/pdf_file/0009/2874177/HILDA-report_Low-Res_10.10.18.pdf
Table 2.7 bottom income tercile</t>
      </text>
    </comment>
    <comment ref="B7" authorId="10" shapeId="0" xr:uid="{F55A871E-F06D-1C44-BACB-3FC8A342096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https://melbourneinstitute.unimelb.edu.au/__data/assets/pdf_file/0009/2874177/HILDA-report_Low-Res_10.10.18.pdf
Table 2.7 bottom income tercile</t>
      </text>
    </comment>
    <comment ref="G7" authorId="11" shapeId="0" xr:uid="{C021AB59-DD5C-C949-B0C5-AFE9FF3BFD2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https://www.qcoss.org.au/wp-content/uploads/2017/11/20141215_CoL_Report_Regional_FINAL.pdf
Also useful for Patrick's example</t>
      </text>
    </comment>
    <comment ref="G10" authorId="12" shapeId="0" xr:uid="{85D48458-7B63-F641-BD54-5CE8476C9989}">
      <text>
        <t>[Threaded comment]
Your version of Excel allows you to read this threaded comment; however, any edits to it will get removed if the file is opened in a newer version of Excel. Learn more: https://go.microsoft.com/fwlink/?linkid=870924
Comment:
    A total of 12% in miscellaneaus, which includes expenditure on:
- health (5%) with 6.4 CPI
- clothing and footwear (3%) with -2.3 CPI
- recreation and culture (1%) with 3.6 CPI
and a remaining 3% with an 
overall average of 2.4 CPI across the four remaining expenditure categories:
- furnishings, household equipment and services
- communication
- alcohol and tobacco
- insurance &amp; financial services</t>
      </text>
    </comment>
    <comment ref="H10" authorId="13" shapeId="0" xr:uid="{893F81A0-1D1A-334B-AB4B-2EC3405488F7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CPI for:
- furnishings, household equipment and services (5.1)
- communication (-0.8)
- alcohol and tobacco (1.7)
- insurance &amp; financial services (3.5)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tc={E12FEC6E-9FED-704F-A205-7DA262486127}</author>
    <author>tc={54977493-B3D4-4D4F-8D62-CED41AF497EE}</author>
  </authors>
  <commentList>
    <comment ref="B1" authorId="0" shapeId="0" xr:uid="{E12FEC6E-9FED-704F-A205-7DA262486127}">
      <text>
        <t>[Threaded comment]
Your version of Excel allows you to read this threaded comment; however, any edits to it will get removed if the file is opened in a newer version of Excel. Learn more: https://go.microsoft.com/fwlink/?linkid=870924
Comment:
    We agreed on using Insiderguides sugested expenses and to include UQ figures where where these were not available from Insidersguides</t>
      </text>
    </comment>
    <comment ref="D11" authorId="1" shapeId="0" xr:uid="{54977493-B3D4-4D4F-8D62-CED41AF497EE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CPI for:
- furnishings, household equipment and services (5.1)
- health (4.4)
- alcohol and tobacco (1.7)
- insurance &amp; financial services (3.5)</t>
      </text>
    </comment>
  </commentList>
</comments>
</file>

<file path=xl/sharedStrings.xml><?xml version="1.0" encoding="utf-8"?>
<sst xmlns="http://schemas.openxmlformats.org/spreadsheetml/2006/main" count="953" uniqueCount="279">
  <si>
    <t>Typical Queenslander</t>
  </si>
  <si>
    <t>Index Numbers ;  Food and non-alcoholic beverages ;  Brisbane ;</t>
  </si>
  <si>
    <t>Index Numbers ;  Alcohol and tobacco ;  Brisbane ;</t>
  </si>
  <si>
    <t>Index Numbers ;  Clothing and footwear ;  Brisbane ;</t>
  </si>
  <si>
    <t>Index Numbers ;  Housing ;  Brisbane ;</t>
  </si>
  <si>
    <t>Percentage Change from Corresponding Quarter of Previous Year ;  New dwelling purchase by owner-occupiers ;  Australia ;</t>
  </si>
  <si>
    <t>Percentage Change from Corresponding Quarter of Previous Year ;  Utilities ;  Australia ;</t>
  </si>
  <si>
    <t>Index Numbers ;  Furnishings, household equipment and services ;  Brisbane ;</t>
  </si>
  <si>
    <t>Index Numbers ;  Health ;  Brisbane ;</t>
  </si>
  <si>
    <t>Index Numbers ;  Transport ;  Brisbane ;</t>
  </si>
  <si>
    <t>Index Numbers ;  Communication ;  Brisbane ;</t>
  </si>
  <si>
    <t>Index Numbers ;  Recreation and culture ;  Brisbane ;</t>
  </si>
  <si>
    <t>Index Numbers ;  Education ;  Brisbane ;</t>
  </si>
  <si>
    <t>Index Numbers ;  Insurance and financial services ;  Brisbane ;</t>
  </si>
  <si>
    <t>Index Numbers ;  All groups CPI ;  Brisbane ;</t>
  </si>
  <si>
    <t>Other: Calibrated to produce the accurate number for the Typical Qlder</t>
  </si>
  <si>
    <t>Unit</t>
  </si>
  <si>
    <t>Index Numbers</t>
  </si>
  <si>
    <t>Percent</t>
  </si>
  <si>
    <t>Series Type</t>
  </si>
  <si>
    <t>Original</t>
  </si>
  <si>
    <t>Data Type</t>
  </si>
  <si>
    <t>INDEX</t>
  </si>
  <si>
    <t>PERCENT</t>
  </si>
  <si>
    <t>Frequency</t>
  </si>
  <si>
    <t>Quarter</t>
  </si>
  <si>
    <t>Collection Month</t>
  </si>
  <si>
    <t>Series Start</t>
  </si>
  <si>
    <t>Series End</t>
  </si>
  <si>
    <t>No. Obs</t>
  </si>
  <si>
    <t>Series ID</t>
  </si>
  <si>
    <t>A2325861A</t>
  </si>
  <si>
    <t>A2326086T</t>
  </si>
  <si>
    <t>A2325906V</t>
  </si>
  <si>
    <t>A2325951F</t>
  </si>
  <si>
    <t>A2329942A</t>
  </si>
  <si>
    <t>A2326522A</t>
  </si>
  <si>
    <t>A2325996K</t>
  </si>
  <si>
    <t>A2331081A</t>
  </si>
  <si>
    <t>A2326041L</t>
  </si>
  <si>
    <t>A2331171F</t>
  </si>
  <si>
    <t>A2331216X</t>
  </si>
  <si>
    <t>A2331396V</t>
  </si>
  <si>
    <t>A2332566T</t>
  </si>
  <si>
    <t>A2325816R</t>
  </si>
  <si>
    <t>difference</t>
  </si>
  <si>
    <t>Percentage Change</t>
  </si>
  <si>
    <t>Percentage Change for subgroup taken from 640105 (Australia level)</t>
  </si>
  <si>
    <t>Weight for Typical Queenslander</t>
  </si>
  <si>
    <t>Contribution for Typical Queenslander</t>
  </si>
  <si>
    <t>Inflation for Typical Queenslander (assuming Other is inflated at Brisbane CPI)</t>
  </si>
  <si>
    <t>source-New Dwelling purchase by owner-occupiers</t>
  </si>
  <si>
    <t>Utilities</t>
  </si>
  <si>
    <t>[640105.xlsx]AnnualPercentCh!$BF$305</t>
  </si>
  <si>
    <t>[640105.xlsx]AnnualPercentCh!$BJ$305</t>
  </si>
  <si>
    <t>Single Parent</t>
  </si>
  <si>
    <t>Percentage Change from Corresponding Quarter of Previous Year ;  Rents ;  Australia ;</t>
  </si>
  <si>
    <t>A2331877J</t>
  </si>
  <si>
    <t>Weight for Single Parent</t>
  </si>
  <si>
    <t>Contribution for Single Parent</t>
  </si>
  <si>
    <t>Inflation for Single Parent (assuming Other is inflated at the average inflation rate for columns C,H,K,N)</t>
  </si>
  <si>
    <t>source-Rent</t>
  </si>
  <si>
    <t>source-Utilities</t>
  </si>
  <si>
    <t>[640105.xlsx]AnnualPercentCh!$BC$305</t>
  </si>
  <si>
    <t>Australian Institute of family Studies (2020)   https://aifs.gov.au/sites/default/files/publication-documents/2007_aftn_housing.pdf Figure 9</t>
  </si>
  <si>
    <t xml:space="preserve">https://www.acoss.org.au/media_release/household-income-spent-on-energy-hits-new-high-for-people-on-low-incomes/ </t>
  </si>
  <si>
    <t>Kettings et al (2009) Figure for single-parent household with two dependant children and on welfare support     https://onlinelibrary.wiley.com/doi/10.1111/j.1753-6405.2009.00454.x  
NB The figure is 20% for couples with 2 children</t>
  </si>
  <si>
    <t>https://www.publish.csiro.au/ah/pdf/AH18191
Table 1</t>
  </si>
  <si>
    <t>https://melbourneinstitute.unimelb.edu.au/__data/assets/pdf_file/0009/2874177/HILDA-report_Low-Res_10.10.18.pdf
Table 2.7 bottom income tercile</t>
  </si>
  <si>
    <t>https://www.qcoss.org.au/wp-content/uploads/2017/11/20141215_CoL_Report_Regional_FINAL.pdf
Also useful for Patrick's example</t>
  </si>
  <si>
    <t>Student</t>
  </si>
  <si>
    <t>Weight for Student</t>
  </si>
  <si>
    <t>Contribution for Student</t>
  </si>
  <si>
    <t>Inflation for Student (assuming Other is inflated at average between colums C, H, I and M)</t>
  </si>
  <si>
    <t>Time Series Workbook</t>
  </si>
  <si>
    <t>6401.0 Consumer Price Index, Australia</t>
  </si>
  <si>
    <t>TABLE 5. CPI: Groups, Index Numbers by Capital City</t>
  </si>
  <si>
    <t>Enquiries</t>
  </si>
  <si>
    <t>Data Item Description</t>
  </si>
  <si>
    <t>No. Obs.</t>
  </si>
  <si>
    <t>Freq.</t>
  </si>
  <si>
    <t>Index Numbers ;  Food and non-alcoholic beverages ;  Sydney ;</t>
  </si>
  <si>
    <t>A2325851W</t>
  </si>
  <si>
    <t>Index Numbers ;  Alcohol and tobacco ;  Sydney ;</t>
  </si>
  <si>
    <t>A2326076L</t>
  </si>
  <si>
    <t>Index Numbers ;  Clothing and footwear ;  Sydney ;</t>
  </si>
  <si>
    <t>A2325896A</t>
  </si>
  <si>
    <t>Index Numbers ;  Housing ;  Sydney ;</t>
  </si>
  <si>
    <t>A2325941A</t>
  </si>
  <si>
    <t>Index Numbers ;  Furnishings, household equipment and services ;  Sydney ;</t>
  </si>
  <si>
    <t>A2325986F</t>
  </si>
  <si>
    <t>Index Numbers ;  Health ;  Sydney ;</t>
  </si>
  <si>
    <t>A2331071W</t>
  </si>
  <si>
    <t>Index Numbers ;  Transport ;  Sydney ;</t>
  </si>
  <si>
    <t>A2326031J</t>
  </si>
  <si>
    <t>Index Numbers ;  Communication ;  Sydney ;</t>
  </si>
  <si>
    <t>A2331161A</t>
  </si>
  <si>
    <t>Index Numbers ;  Recreation and culture ;  Sydney ;</t>
  </si>
  <si>
    <t>A2331206V</t>
  </si>
  <si>
    <t>Index Numbers ;  Education ;  Sydney ;</t>
  </si>
  <si>
    <t>A2331386R</t>
  </si>
  <si>
    <t>Index Numbers ;  Insurance and financial services ;  Sydney ;</t>
  </si>
  <si>
    <t>A2332556L</t>
  </si>
  <si>
    <t>Index Numbers ;  All groups CPI ;  Sydney ;</t>
  </si>
  <si>
    <t>A2325806K</t>
  </si>
  <si>
    <t>Index Numbers ;  Food and non-alcoholic beverages ;  Melbourne ;</t>
  </si>
  <si>
    <t>A2325856J</t>
  </si>
  <si>
    <t>Index Numbers ;  Alcohol and tobacco ;  Melbourne ;</t>
  </si>
  <si>
    <t>A2326081F</t>
  </si>
  <si>
    <t>Index Numbers ;  Clothing and footwear ;  Melbourne ;</t>
  </si>
  <si>
    <t>A2325901J</t>
  </si>
  <si>
    <t>Index Numbers ;  Housing ;  Melbourne ;</t>
  </si>
  <si>
    <t>A2325946L</t>
  </si>
  <si>
    <t>Index Numbers ;  Furnishings, household equipment and services ;  Melbourne ;</t>
  </si>
  <si>
    <t>A2325991X</t>
  </si>
  <si>
    <t>Index Numbers ;  Health ;  Melbourne ;</t>
  </si>
  <si>
    <t>A2331076J</t>
  </si>
  <si>
    <t>Index Numbers ;  Transport ;  Melbourne ;</t>
  </si>
  <si>
    <t>A2326036V</t>
  </si>
  <si>
    <t>Index Numbers ;  Communication ;  Melbourne ;</t>
  </si>
  <si>
    <t>A2331166L</t>
  </si>
  <si>
    <t>Index Numbers ;  Recreation and culture ;  Melbourne ;</t>
  </si>
  <si>
    <t>A2331211L</t>
  </si>
  <si>
    <t>Index Numbers ;  Education ;  Melbourne ;</t>
  </si>
  <si>
    <t>A2331391J</t>
  </si>
  <si>
    <t>Index Numbers ;  Insurance and financial services ;  Melbourne ;</t>
  </si>
  <si>
    <t>A2332561F</t>
  </si>
  <si>
    <t>Index Numbers ;  All groups CPI ;  Melbourne ;</t>
  </si>
  <si>
    <t>A2325811C</t>
  </si>
  <si>
    <t>Index Numbers ;  Food and non-alcoholic beverages ;  Adelaide ;</t>
  </si>
  <si>
    <t>A2325866L</t>
  </si>
  <si>
    <t>Index Numbers ;  Alcohol and tobacco ;  Adelaide ;</t>
  </si>
  <si>
    <t>A2326091K</t>
  </si>
  <si>
    <t>Index Numbers ;  Clothing and footwear ;  Adelaide ;</t>
  </si>
  <si>
    <t>A2325911L</t>
  </si>
  <si>
    <t>Index Numbers ;  Housing ;  Adelaide ;</t>
  </si>
  <si>
    <t>A2325956T</t>
  </si>
  <si>
    <t>Index Numbers ;  Furnishings, household equipment and services ;  Adelaide ;</t>
  </si>
  <si>
    <t>A2326001V</t>
  </si>
  <si>
    <t>Index Numbers ;  Health ;  Adelaide ;</t>
  </si>
  <si>
    <t>A2331086L</t>
  </si>
  <si>
    <t>Index Numbers ;  Transport ;  Adelaide ;</t>
  </si>
  <si>
    <t>A2326046X</t>
  </si>
  <si>
    <t>Index Numbers ;  Communication ;  Adelaide ;</t>
  </si>
  <si>
    <t>A2331176T</t>
  </si>
  <si>
    <t>Index Numbers ;  Recreation and culture ;  Adelaide ;</t>
  </si>
  <si>
    <t>A2331221T</t>
  </si>
  <si>
    <t>Index Numbers ;  Education ;  Adelaide ;</t>
  </si>
  <si>
    <t>A2331401A</t>
  </si>
  <si>
    <t>Index Numbers ;  Insurance and financial services ;  Adelaide ;</t>
  </si>
  <si>
    <t>A2332571K</t>
  </si>
  <si>
    <t>Index Numbers ;  All groups CPI ;  Adelaide ;</t>
  </si>
  <si>
    <t>A2325821J</t>
  </si>
  <si>
    <t>Index Numbers ;  Food and non-alcoholic beverages ;  Perth ;</t>
  </si>
  <si>
    <t>A2325871F</t>
  </si>
  <si>
    <t>Index Numbers ;  Alcohol and tobacco ;  Perth ;</t>
  </si>
  <si>
    <t>A2326096W</t>
  </si>
  <si>
    <t>Index Numbers ;  Clothing and footwear ;  Perth ;</t>
  </si>
  <si>
    <t>A2325916X</t>
  </si>
  <si>
    <t>Index Numbers ;  Housing ;  Perth ;</t>
  </si>
  <si>
    <t>A2325961K</t>
  </si>
  <si>
    <t>Index Numbers ;  Furnishings, household equipment and services ;  Perth ;</t>
  </si>
  <si>
    <t>A2326006F</t>
  </si>
  <si>
    <t>Index Numbers ;  Health ;  Perth ;</t>
  </si>
  <si>
    <t>A2331091F</t>
  </si>
  <si>
    <t>Index Numbers ;  Transport ;  Perth ;</t>
  </si>
  <si>
    <t>A2326051T</t>
  </si>
  <si>
    <t>Index Numbers ;  Communication ;  Perth ;</t>
  </si>
  <si>
    <t>A2331181K</t>
  </si>
  <si>
    <t>Index Numbers ;  Recreation and culture ;  Perth ;</t>
  </si>
  <si>
    <t>A2331226C</t>
  </si>
  <si>
    <t>Index Numbers ;  Education ;  Perth ;</t>
  </si>
  <si>
    <t>A2331406L</t>
  </si>
  <si>
    <t>Index Numbers ;  Insurance and financial services ;  Perth ;</t>
  </si>
  <si>
    <t>A2332576W</t>
  </si>
  <si>
    <t>Index Numbers ;  All groups CPI ;  Perth ;</t>
  </si>
  <si>
    <t>A2325826V</t>
  </si>
  <si>
    <t>Index Numbers ;  Food and non-alcoholic beverages ;  Hobart ;</t>
  </si>
  <si>
    <t>A2325876T</t>
  </si>
  <si>
    <t>Index Numbers ;  Alcohol and tobacco ;  Hobart ;</t>
  </si>
  <si>
    <t>A2326101C</t>
  </si>
  <si>
    <t>Index Numbers ;  Clothing and footwear ;  Hobart ;</t>
  </si>
  <si>
    <t>A2325921T</t>
  </si>
  <si>
    <t>Index Numbers ;  Housing ;  Hobart ;</t>
  </si>
  <si>
    <t>A2325966W</t>
  </si>
  <si>
    <t>Index Numbers ;  Furnishings, household equipment and services ;  Hobart ;</t>
  </si>
  <si>
    <t>A2326011X</t>
  </si>
  <si>
    <t>Index Numbers ;  Health ;  Hobart ;</t>
  </si>
  <si>
    <t>A2331096T</t>
  </si>
  <si>
    <t>Index Numbers ;  Transport ;  Hobart ;</t>
  </si>
  <si>
    <t>A2326056C</t>
  </si>
  <si>
    <t>Index Numbers ;  Communication ;  Hobart ;</t>
  </si>
  <si>
    <t>A2331186W</t>
  </si>
  <si>
    <t>Index Numbers ;  Recreation and culture ;  Hobart ;</t>
  </si>
  <si>
    <t>A2331231W</t>
  </si>
  <si>
    <t>Index Numbers ;  Education ;  Hobart ;</t>
  </si>
  <si>
    <t>A2331411F</t>
  </si>
  <si>
    <t>Index Numbers ;  Insurance and financial services ;  Hobart ;</t>
  </si>
  <si>
    <t>A2332581R</t>
  </si>
  <si>
    <t>Index Numbers ;  All groups CPI ;  Hobart ;</t>
  </si>
  <si>
    <t>A2325831L</t>
  </si>
  <si>
    <t>Index Numbers ;  Food and non-alcoholic beverages ;  Darwin ;</t>
  </si>
  <si>
    <t>A2325881K</t>
  </si>
  <si>
    <t>Index Numbers ;  Alcohol and tobacco ;  Darwin ;</t>
  </si>
  <si>
    <t>A2326106R</t>
  </si>
  <si>
    <t>Index Numbers ;  Clothing and footwear ;  Darwin ;</t>
  </si>
  <si>
    <t>A2325926C</t>
  </si>
  <si>
    <t>Index Numbers ;  Housing ;  Darwin ;</t>
  </si>
  <si>
    <t>A2325971R</t>
  </si>
  <si>
    <t>Index Numbers ;  Furnishings, household equipment and services ;  Darwin ;</t>
  </si>
  <si>
    <t>A2326016K</t>
  </si>
  <si>
    <t>Index Numbers ;  Health ;  Darwin ;</t>
  </si>
  <si>
    <t>A2331101X</t>
  </si>
  <si>
    <t>Index Numbers ;  Transport ;  Darwin ;</t>
  </si>
  <si>
    <t>A2326061W</t>
  </si>
  <si>
    <t>Index Numbers ;  Communication ;  Darwin ;</t>
  </si>
  <si>
    <t>A2331191R</t>
  </si>
  <si>
    <t>Index Numbers ;  Recreation and culture ;  Darwin ;</t>
  </si>
  <si>
    <t>A2331236J</t>
  </si>
  <si>
    <t>Index Numbers ;  Education ;  Darwin ;</t>
  </si>
  <si>
    <t>A2331416T</t>
  </si>
  <si>
    <t>Index Numbers ;  Insurance and financial services ;  Darwin ;</t>
  </si>
  <si>
    <t>A2332586A</t>
  </si>
  <si>
    <t>Index Numbers ;  All groups CPI ;  Darwin ;</t>
  </si>
  <si>
    <t>A2325836X</t>
  </si>
  <si>
    <t>Index Numbers ;  Food and non-alcoholic beverages ;  Canberra ;</t>
  </si>
  <si>
    <t>A2325886W</t>
  </si>
  <si>
    <t>Index Numbers ;  Alcohol and tobacco ;  Canberra ;</t>
  </si>
  <si>
    <t>A2326111J</t>
  </si>
  <si>
    <t>Index Numbers ;  Clothing and footwear ;  Canberra ;</t>
  </si>
  <si>
    <t>A2325931W</t>
  </si>
  <si>
    <t>Index Numbers ;  Housing ;  Canberra ;</t>
  </si>
  <si>
    <t>A2325976A</t>
  </si>
  <si>
    <t>Index Numbers ;  Furnishings, household equipment and services ;  Canberra ;</t>
  </si>
  <si>
    <t>A2326021C</t>
  </si>
  <si>
    <t>Index Numbers ;  Health ;  Canberra ;</t>
  </si>
  <si>
    <t>A2331106K</t>
  </si>
  <si>
    <t>Index Numbers ;  Transport ;  Canberra ;</t>
  </si>
  <si>
    <t>A2326066J</t>
  </si>
  <si>
    <t>Index Numbers ;  Communication ;  Canberra ;</t>
  </si>
  <si>
    <t>A2331196A</t>
  </si>
  <si>
    <t>Index Numbers ;  Recreation and culture ;  Canberra ;</t>
  </si>
  <si>
    <t>A2331241A</t>
  </si>
  <si>
    <t>Index Numbers ;  Education ;  Canberra ;</t>
  </si>
  <si>
    <t>A2331421K</t>
  </si>
  <si>
    <t>Index Numbers ;  Insurance and financial services ;  Canberra ;</t>
  </si>
  <si>
    <t>A2332591V</t>
  </si>
  <si>
    <t>Index Numbers ;  All groups CPI ;  Canberra ;</t>
  </si>
  <si>
    <t>A2325841T</t>
  </si>
  <si>
    <t>© Commonwealth of Australia  2022</t>
  </si>
  <si>
    <t>Expenditure Proportions of single-parent household</t>
  </si>
  <si>
    <t>CPI Brisbane</t>
  </si>
  <si>
    <t xml:space="preserve">Housing Rent </t>
  </si>
  <si>
    <t>Food &amp; non-alcoholic beverages</t>
  </si>
  <si>
    <t>Furnishings, household equipment and services</t>
  </si>
  <si>
    <t>Health</t>
  </si>
  <si>
    <t>Education</t>
  </si>
  <si>
    <t>Transport</t>
  </si>
  <si>
    <t>Recreation and culture</t>
  </si>
  <si>
    <t>Clothing &amp; footwear</t>
  </si>
  <si>
    <t>Miscellaneaus</t>
  </si>
  <si>
    <t>Communication</t>
  </si>
  <si>
    <r>
      <t>Total/</t>
    </r>
    <r>
      <rPr>
        <b/>
        <sz val="11"/>
        <color rgb="FFFF0000"/>
        <rFont val="Calibri"/>
        <family val="2"/>
        <scheme val="minor"/>
      </rPr>
      <t>Overall Inflation</t>
    </r>
    <r>
      <rPr>
        <sz val="11"/>
        <color theme="1"/>
        <rFont val="Calibri"/>
        <family val="2"/>
        <scheme val="minor"/>
      </rPr>
      <t xml:space="preserve"> </t>
    </r>
  </si>
  <si>
    <t>Alcohol &amp; tobacco</t>
  </si>
  <si>
    <t>Insurance &amp; financial services</t>
  </si>
  <si>
    <t xml:space="preserve">Aggregated categories (Others) in the Explainer </t>
  </si>
  <si>
    <t>Total</t>
  </si>
  <si>
    <t>Aggregated categories (Others) in the Explainer</t>
  </si>
  <si>
    <r>
      <t>Total $/Weight/</t>
    </r>
    <r>
      <rPr>
        <b/>
        <sz val="11"/>
        <color rgb="FFFF0000"/>
        <rFont val="Calibri"/>
        <family val="2"/>
        <scheme val="minor"/>
      </rPr>
      <t>Inflation</t>
    </r>
  </si>
  <si>
    <t>Personal</t>
  </si>
  <si>
    <t>Clothing</t>
  </si>
  <si>
    <t>Entertainment</t>
  </si>
  <si>
    <t>Public Transport</t>
  </si>
  <si>
    <t>Book and study costs</t>
  </si>
  <si>
    <t>Mobile phone/internet</t>
  </si>
  <si>
    <t>Off-campus accomodation</t>
  </si>
  <si>
    <t>Weight</t>
  </si>
  <si>
    <t>Average ($)</t>
  </si>
  <si>
    <r>
      <t>Insiderguides (Brisbane) +</t>
    </r>
    <r>
      <rPr>
        <b/>
        <sz val="11"/>
        <color rgb="FF7030A0"/>
        <rFont val="Calibri"/>
        <family val="2"/>
        <scheme val="minor"/>
      </rPr>
      <t xml:space="preserve"> UQ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7030A0"/>
        <rFont val="Calibri"/>
        <family val="2"/>
        <scheme val="minor"/>
      </rPr>
      <t>guidelines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</si>
</sst>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mmm\-yyyy"/>
    <numFmt numFmtId="166" formatCode="0.0;\-0.0;0.0;@"/>
    <numFmt numFmtId="167" formatCode="0.0_ ;\-0.0\ "/>
    <numFmt numFmtId="168" formatCode="0.0"/>
  </numFmts>
  <fonts count="21" x14ac:knownFonts="1"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rgb="FF3F3F76"/>
      <name val="Calibri"/>
      <family val="2"/>
    </font>
    <font>
      <sz val="9"/>
      <color indexed="81"/>
      <name val="Tahoma"/>
      <family val="2"/>
    </font>
    <font>
      <sz val="9"/>
      <color rgb="FF000000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8"/>
      <color theme="5" tint="-0.249977111117893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8"/>
      <color theme="10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sz val="9"/>
      <color rgb="FF00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right" wrapText="1"/>
    </xf>
    <xf numFmtId="0" fontId="4" fillId="2" borderId="0" xfId="0" applyFont="1" applyFill="1" applyAlignment="1">
      <alignment horizontal="right" wrapText="1"/>
    </xf>
    <xf numFmtId="164" fontId="4" fillId="0" borderId="0" xfId="1" applyNumberFormat="1" applyFont="1" applyAlignment="1">
      <alignment horizontal="right" wrapText="1"/>
    </xf>
    <xf numFmtId="0" fontId="3" fillId="0" borderId="0" xfId="0" applyFont="1"/>
    <xf numFmtId="0" fontId="4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164" fontId="0" fillId="0" borderId="0" xfId="1" applyNumberFormat="1" applyFont="1"/>
    <xf numFmtId="0" fontId="4" fillId="0" borderId="0" xfId="0" applyFont="1"/>
    <xf numFmtId="0" fontId="4" fillId="2" borderId="0" xfId="0" applyFont="1" applyFill="1"/>
    <xf numFmtId="165" fontId="3" fillId="0" borderId="0" xfId="0" applyNumberFormat="1" applyFont="1"/>
    <xf numFmtId="165" fontId="4" fillId="0" borderId="0" xfId="0" applyNumberFormat="1" applyFont="1"/>
    <xf numFmtId="165" fontId="4" fillId="2" borderId="0" xfId="0" applyNumberFormat="1" applyFont="1" applyFill="1"/>
    <xf numFmtId="165" fontId="4" fillId="0" borderId="0" xfId="0" applyNumberFormat="1" applyFont="1" applyAlignment="1">
      <alignment horizontal="left"/>
    </xf>
    <xf numFmtId="166" fontId="4" fillId="0" borderId="0" xfId="0" applyNumberFormat="1" applyFont="1"/>
    <xf numFmtId="167" fontId="4" fillId="0" borderId="0" xfId="0" applyNumberFormat="1" applyFont="1"/>
    <xf numFmtId="164" fontId="4" fillId="0" borderId="0" xfId="1" applyNumberFormat="1" applyFont="1" applyAlignment="1"/>
    <xf numFmtId="164" fontId="0" fillId="3" borderId="0" xfId="1" applyNumberFormat="1" applyFont="1" applyFill="1"/>
    <xf numFmtId="164" fontId="4" fillId="4" borderId="0" xfId="1" applyNumberFormat="1" applyFont="1" applyFill="1" applyAlignment="1"/>
    <xf numFmtId="9" fontId="4" fillId="0" borderId="0" xfId="1" applyFont="1" applyAlignment="1"/>
    <xf numFmtId="10" fontId="4" fillId="0" borderId="0" xfId="0" applyNumberFormat="1" applyFont="1"/>
    <xf numFmtId="0" fontId="3" fillId="3" borderId="0" xfId="0" applyFont="1" applyFill="1"/>
    <xf numFmtId="10" fontId="3" fillId="3" borderId="0" xfId="0" applyNumberFormat="1" applyFont="1" applyFill="1"/>
    <xf numFmtId="0" fontId="4" fillId="4" borderId="0" xfId="0" applyFont="1" applyFill="1"/>
    <xf numFmtId="10" fontId="0" fillId="0" borderId="0" xfId="0" applyNumberFormat="1"/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164" fontId="4" fillId="5" borderId="0" xfId="1" applyNumberFormat="1" applyFont="1" applyFill="1" applyAlignment="1"/>
    <xf numFmtId="164" fontId="4" fillId="0" borderId="0" xfId="1" applyNumberFormat="1" applyFont="1" applyFill="1" applyAlignment="1"/>
    <xf numFmtId="164" fontId="9" fillId="3" borderId="0" xfId="1" applyNumberFormat="1" applyFont="1" applyFill="1"/>
    <xf numFmtId="9" fontId="4" fillId="6" borderId="0" xfId="1" applyFont="1" applyFill="1" applyAlignment="1"/>
    <xf numFmtId="9" fontId="4" fillId="7" borderId="0" xfId="1" applyFont="1" applyFill="1" applyAlignment="1"/>
    <xf numFmtId="9" fontId="4" fillId="8" borderId="0" xfId="1" applyFont="1" applyFill="1" applyAlignment="1"/>
    <xf numFmtId="9" fontId="4" fillId="9" borderId="0" xfId="1" applyFont="1" applyFill="1" applyAlignment="1"/>
    <xf numFmtId="9" fontId="4" fillId="10" borderId="0" xfId="1" applyFont="1" applyFill="1" applyAlignment="1"/>
    <xf numFmtId="9" fontId="10" fillId="0" borderId="0" xfId="1" applyFont="1" applyAlignment="1"/>
    <xf numFmtId="9" fontId="10" fillId="11" borderId="0" xfId="1" applyFont="1" applyFill="1" applyAlignment="1"/>
    <xf numFmtId="164" fontId="10" fillId="0" borderId="0" xfId="1" applyNumberFormat="1" applyFont="1" applyAlignment="1"/>
    <xf numFmtId="0" fontId="8" fillId="7" borderId="0" xfId="2" applyFill="1" applyAlignment="1">
      <alignment wrapText="1"/>
    </xf>
    <xf numFmtId="0" fontId="8" fillId="8" borderId="0" xfId="2" applyFill="1" applyAlignment="1">
      <alignment wrapText="1"/>
    </xf>
    <xf numFmtId="0" fontId="8" fillId="6" borderId="0" xfId="2" applyFill="1" applyAlignment="1">
      <alignment vertical="center" wrapText="1"/>
    </xf>
    <xf numFmtId="0" fontId="8" fillId="9" borderId="0" xfId="2" applyFill="1" applyAlignment="1">
      <alignment wrapText="1"/>
    </xf>
    <xf numFmtId="0" fontId="8" fillId="11" borderId="0" xfId="2" applyFill="1" applyAlignment="1">
      <alignment vertical="center" wrapText="1"/>
    </xf>
    <xf numFmtId="0" fontId="8" fillId="10" borderId="0" xfId="2" applyFill="1" applyAlignment="1">
      <alignment wrapText="1"/>
    </xf>
    <xf numFmtId="0" fontId="4" fillId="0" borderId="0" xfId="0" applyFont="1" applyAlignment="1">
      <alignment horizontal="left"/>
    </xf>
    <xf numFmtId="0" fontId="11" fillId="12" borderId="0" xfId="0" applyFont="1" applyFill="1" applyAlignment="1">
      <alignment horizontal="left"/>
    </xf>
    <xf numFmtId="0" fontId="4" fillId="12" borderId="0" xfId="0" applyFont="1" applyFill="1" applyAlignment="1">
      <alignment horizontal="left"/>
    </xf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 vertical="top" wrapText="1"/>
    </xf>
    <xf numFmtId="0" fontId="8" fillId="0" borderId="0" xfId="2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horizontal="left" wrapText="1"/>
    </xf>
    <xf numFmtId="0" fontId="13" fillId="0" borderId="0" xfId="2" applyFont="1" applyAlignment="1">
      <alignment horizontal="left"/>
    </xf>
    <xf numFmtId="0" fontId="0" fillId="0" borderId="0" xfId="0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0" fillId="4" borderId="0" xfId="0" applyFill="1"/>
    <xf numFmtId="168" fontId="0" fillId="0" borderId="0" xfId="0" applyNumberFormat="1"/>
    <xf numFmtId="0" fontId="0" fillId="2" borderId="0" xfId="0" applyFill="1"/>
    <xf numFmtId="0" fontId="0" fillId="13" borderId="0" xfId="0" applyFill="1"/>
    <xf numFmtId="168" fontId="0" fillId="2" borderId="0" xfId="0" applyNumberFormat="1" applyFill="1"/>
    <xf numFmtId="168" fontId="16" fillId="0" borderId="0" xfId="0" applyNumberFormat="1" applyFont="1"/>
    <xf numFmtId="0" fontId="0" fillId="13" borderId="2" xfId="0" applyFill="1" applyBorder="1"/>
    <xf numFmtId="0" fontId="18" fillId="0" borderId="0" xfId="0" applyFont="1" applyAlignment="1">
      <alignment vertical="center"/>
    </xf>
    <xf numFmtId="168" fontId="19" fillId="0" borderId="0" xfId="0" applyNumberFormat="1" applyFont="1"/>
    <xf numFmtId="0" fontId="15" fillId="0" borderId="0" xfId="0" applyFont="1" applyAlignment="1">
      <alignment horizontal="center" vertical="center" wrapText="1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0</xdr:col>
      <xdr:colOff>1168400</xdr:colOff>
      <xdr:row>6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5D20D0-8C71-BB4C-B002-E3C5A633AE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0"/>
          <a:ext cx="1143000" cy="1003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r/folders/9f/j2nr76ps0p97967932x0f_mw0000gn/T/com.microsoft.Outlook/Outlook%20Temp/inflation-calculations-all-three-types%5b5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ical_Queenslander"/>
      <sheetName val="Single_Parent"/>
      <sheetName val="Single_Parent (revised by Tina)"/>
      <sheetName val="Single Mother (Tina)"/>
      <sheetName val="Student"/>
      <sheetName val="Student (Revised by Tina)"/>
      <sheetName val="Index"/>
      <sheetName val="Enquiries"/>
    </sheetNames>
    <sheetDataSet>
      <sheetData sheetId="0"/>
      <sheetData sheetId="1">
        <row r="1">
          <cell r="B1" t="str">
            <v>Index Numbers ;  Food and non-alcoholic beverages ;  Brisbane ;</v>
          </cell>
          <cell r="C1" t="str">
            <v>Index Numbers ;  Alcohol and tobacco ;  Brisbane ;</v>
          </cell>
          <cell r="D1" t="str">
            <v>Index Numbers ;  Clothing and footwear ;  Brisbane ;</v>
          </cell>
          <cell r="E1" t="str">
            <v>Index Numbers ;  Housing ;  Brisbane ;</v>
          </cell>
          <cell r="H1" t="str">
            <v>Index Numbers ;  Furnishings, household equipment and services ;  Brisbane ;</v>
          </cell>
          <cell r="I1" t="str">
            <v>Index Numbers ;  Health ;  Brisbane ;</v>
          </cell>
          <cell r="J1" t="str">
            <v>Index Numbers ;  Transport ;  Brisbane ;</v>
          </cell>
          <cell r="K1" t="str">
            <v>Index Numbers ;  Communication ;  Brisbane ;</v>
          </cell>
          <cell r="L1" t="str">
            <v>Index Numbers ;  Recreation and culture ;  Brisbane ;</v>
          </cell>
          <cell r="M1" t="str">
            <v>Index Numbers ;  Education ;  Brisbane ;</v>
          </cell>
          <cell r="N1" t="str">
            <v>Index Numbers ;  Insurance and financial services ;  Brisbane ;</v>
          </cell>
          <cell r="O1" t="str">
            <v>Index Numbers ;  All groups CPI ;  Brisbane ;</v>
          </cell>
        </row>
        <row r="2">
          <cell r="A2" t="str">
            <v>Unit</v>
          </cell>
          <cell r="B2" t="str">
            <v>Index Numbers</v>
          </cell>
          <cell r="C2" t="str">
            <v>Index Numbers</v>
          </cell>
          <cell r="D2" t="str">
            <v>Index Numbers</v>
          </cell>
          <cell r="E2" t="str">
            <v>Index Numbers</v>
          </cell>
          <cell r="H2" t="str">
            <v>Index Numbers</v>
          </cell>
          <cell r="I2" t="str">
            <v>Index Numbers</v>
          </cell>
          <cell r="J2" t="str">
            <v>Index Numbers</v>
          </cell>
          <cell r="K2" t="str">
            <v>Index Numbers</v>
          </cell>
          <cell r="L2" t="str">
            <v>Index Numbers</v>
          </cell>
          <cell r="M2" t="str">
            <v>Index Numbers</v>
          </cell>
          <cell r="N2" t="str">
            <v>Index Numbers</v>
          </cell>
          <cell r="O2" t="str">
            <v>Index Numbers</v>
          </cell>
        </row>
        <row r="3">
          <cell r="A3" t="str">
            <v>Series Type</v>
          </cell>
          <cell r="B3" t="str">
            <v>Original</v>
          </cell>
          <cell r="C3" t="str">
            <v>Original</v>
          </cell>
          <cell r="D3" t="str">
            <v>Original</v>
          </cell>
          <cell r="E3" t="str">
            <v>Original</v>
          </cell>
          <cell r="H3" t="str">
            <v>Original</v>
          </cell>
          <cell r="I3" t="str">
            <v>Original</v>
          </cell>
          <cell r="J3" t="str">
            <v>Original</v>
          </cell>
          <cell r="K3" t="str">
            <v>Original</v>
          </cell>
          <cell r="L3" t="str">
            <v>Original</v>
          </cell>
          <cell r="M3" t="str">
            <v>Original</v>
          </cell>
          <cell r="N3" t="str">
            <v>Original</v>
          </cell>
          <cell r="O3" t="str">
            <v>Original</v>
          </cell>
        </row>
        <row r="4">
          <cell r="A4" t="str">
            <v>Data Type</v>
          </cell>
          <cell r="B4" t="str">
            <v>INDEX</v>
          </cell>
          <cell r="C4" t="str">
            <v>INDEX</v>
          </cell>
          <cell r="D4" t="str">
            <v>INDEX</v>
          </cell>
          <cell r="E4" t="str">
            <v>INDEX</v>
          </cell>
          <cell r="H4" t="str">
            <v>INDEX</v>
          </cell>
          <cell r="I4" t="str">
            <v>INDEX</v>
          </cell>
          <cell r="J4" t="str">
            <v>INDEX</v>
          </cell>
          <cell r="K4" t="str">
            <v>INDEX</v>
          </cell>
          <cell r="L4" t="str">
            <v>INDEX</v>
          </cell>
          <cell r="M4" t="str">
            <v>INDEX</v>
          </cell>
          <cell r="N4" t="str">
            <v>INDEX</v>
          </cell>
          <cell r="O4" t="str">
            <v>INDEX</v>
          </cell>
        </row>
        <row r="5">
          <cell r="A5" t="str">
            <v>Frequency</v>
          </cell>
          <cell r="B5" t="str">
            <v>Quarter</v>
          </cell>
          <cell r="C5" t="str">
            <v>Quarter</v>
          </cell>
          <cell r="D5" t="str">
            <v>Quarter</v>
          </cell>
          <cell r="E5" t="str">
            <v>Quarter</v>
          </cell>
          <cell r="H5" t="str">
            <v>Quarter</v>
          </cell>
          <cell r="I5" t="str">
            <v>Quarter</v>
          </cell>
          <cell r="J5" t="str">
            <v>Quarter</v>
          </cell>
          <cell r="K5" t="str">
            <v>Quarter</v>
          </cell>
          <cell r="L5" t="str">
            <v>Quarter</v>
          </cell>
          <cell r="M5" t="str">
            <v>Quarter</v>
          </cell>
          <cell r="N5" t="str">
            <v>Quarter</v>
          </cell>
          <cell r="O5" t="str">
            <v>Quarter</v>
          </cell>
        </row>
        <row r="6">
          <cell r="A6" t="str">
            <v>Collection Month</v>
          </cell>
          <cell r="B6">
            <v>3</v>
          </cell>
          <cell r="C6">
            <v>3</v>
          </cell>
          <cell r="D6">
            <v>3</v>
          </cell>
          <cell r="E6">
            <v>3</v>
          </cell>
          <cell r="H6">
            <v>3</v>
          </cell>
          <cell r="I6">
            <v>3</v>
          </cell>
          <cell r="J6">
            <v>3</v>
          </cell>
          <cell r="K6">
            <v>3</v>
          </cell>
          <cell r="L6">
            <v>3</v>
          </cell>
          <cell r="M6">
            <v>3</v>
          </cell>
          <cell r="N6">
            <v>3</v>
          </cell>
          <cell r="O6">
            <v>3</v>
          </cell>
        </row>
        <row r="7">
          <cell r="A7" t="str">
            <v>Series Start</v>
          </cell>
          <cell r="B7">
            <v>26543</v>
          </cell>
          <cell r="C7">
            <v>26543</v>
          </cell>
          <cell r="D7">
            <v>26543</v>
          </cell>
          <cell r="E7">
            <v>26543</v>
          </cell>
          <cell r="H7">
            <v>26543</v>
          </cell>
          <cell r="I7">
            <v>32752</v>
          </cell>
          <cell r="J7">
            <v>26543</v>
          </cell>
          <cell r="K7">
            <v>26543</v>
          </cell>
          <cell r="L7">
            <v>32752</v>
          </cell>
          <cell r="M7">
            <v>30011</v>
          </cell>
          <cell r="N7">
            <v>38504</v>
          </cell>
          <cell r="O7">
            <v>17777</v>
          </cell>
        </row>
        <row r="8">
          <cell r="A8" t="str">
            <v>Series End</v>
          </cell>
          <cell r="B8">
            <v>44621</v>
          </cell>
          <cell r="C8">
            <v>44621</v>
          </cell>
          <cell r="D8">
            <v>44621</v>
          </cell>
          <cell r="E8">
            <v>44621</v>
          </cell>
          <cell r="H8">
            <v>44621</v>
          </cell>
          <cell r="I8">
            <v>44621</v>
          </cell>
          <cell r="J8">
            <v>44621</v>
          </cell>
          <cell r="K8">
            <v>44621</v>
          </cell>
          <cell r="L8">
            <v>44621</v>
          </cell>
          <cell r="M8">
            <v>44621</v>
          </cell>
          <cell r="N8">
            <v>44621</v>
          </cell>
          <cell r="O8">
            <v>44621</v>
          </cell>
        </row>
        <row r="9">
          <cell r="A9" t="str">
            <v>No. Obs</v>
          </cell>
          <cell r="B9">
            <v>199</v>
          </cell>
          <cell r="C9">
            <v>199</v>
          </cell>
          <cell r="D9">
            <v>199</v>
          </cell>
          <cell r="E9">
            <v>199</v>
          </cell>
          <cell r="H9">
            <v>199</v>
          </cell>
          <cell r="I9">
            <v>131</v>
          </cell>
          <cell r="J9">
            <v>199</v>
          </cell>
          <cell r="K9">
            <v>199</v>
          </cell>
          <cell r="L9">
            <v>131</v>
          </cell>
          <cell r="M9">
            <v>161</v>
          </cell>
          <cell r="N9">
            <v>68</v>
          </cell>
          <cell r="O9">
            <v>295</v>
          </cell>
        </row>
        <row r="10">
          <cell r="A10" t="str">
            <v>Series ID</v>
          </cell>
          <cell r="B10" t="str">
            <v>A2325861A</v>
          </cell>
          <cell r="C10" t="str">
            <v>A2326086T</v>
          </cell>
          <cell r="D10" t="str">
            <v>A2325906V</v>
          </cell>
          <cell r="E10" t="str">
            <v>A2325951F</v>
          </cell>
          <cell r="H10" t="str">
            <v>A2325996K</v>
          </cell>
          <cell r="I10" t="str">
            <v>A2331081A</v>
          </cell>
          <cell r="J10" t="str">
            <v>A2326041L</v>
          </cell>
          <cell r="K10" t="str">
            <v>A2331171F</v>
          </cell>
          <cell r="L10" t="str">
            <v>A2331216X</v>
          </cell>
          <cell r="M10" t="str">
            <v>A2331396V</v>
          </cell>
          <cell r="N10" t="str">
            <v>A2332566T</v>
          </cell>
          <cell r="O10" t="str">
            <v>A2325816R</v>
          </cell>
        </row>
        <row r="11">
          <cell r="A11">
            <v>44256</v>
          </cell>
          <cell r="B11">
            <v>113.4</v>
          </cell>
          <cell r="C11">
            <v>179.1</v>
          </cell>
          <cell r="D11">
            <v>99</v>
          </cell>
          <cell r="E11">
            <v>119.5</v>
          </cell>
          <cell r="H11">
            <v>111.6</v>
          </cell>
          <cell r="I11">
            <v>146.1</v>
          </cell>
          <cell r="J11">
            <v>103.9</v>
          </cell>
          <cell r="K11">
            <v>77.099999999999994</v>
          </cell>
          <cell r="L11">
            <v>108.1</v>
          </cell>
          <cell r="M11">
            <v>139.4</v>
          </cell>
          <cell r="N11">
            <v>112.5</v>
          </cell>
          <cell r="O11">
            <v>118.2</v>
          </cell>
        </row>
        <row r="12">
          <cell r="A12">
            <v>44621</v>
          </cell>
          <cell r="B12">
            <v>118.6</v>
          </cell>
          <cell r="C12">
            <v>182.1</v>
          </cell>
          <cell r="D12">
            <v>96.7</v>
          </cell>
          <cell r="E12">
            <v>131.69999999999999</v>
          </cell>
          <cell r="H12">
            <v>117.3</v>
          </cell>
          <cell r="I12">
            <v>152.5</v>
          </cell>
          <cell r="J12">
            <v>118.6</v>
          </cell>
          <cell r="K12">
            <v>76.5</v>
          </cell>
          <cell r="L12">
            <v>111.7</v>
          </cell>
          <cell r="M12">
            <v>146.4</v>
          </cell>
          <cell r="N12">
            <v>116.4</v>
          </cell>
          <cell r="O12">
            <v>125.3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ina Rampino" id="{14967E06-AF6E-9945-A01C-55BEA641F168}" userId="S::uqtrampi@uq.edu.au::34452d11-9c9b-4b0e-92b9-8eee06e4383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06-01T13:16:24.89" personId="{14967E06-AF6E-9945-A01C-55BEA641F168}" id="{E370284E-99AD-0148-8107-2AA5ADAE5D5A}">
    <text>Australian Institute of Family Studies (2020)
https://aifs.gov.au/sites/default/files/publication-documents/2007_aftn_housing.pdf
Figure 9</text>
  </threadedComment>
  <threadedComment ref="G2" dT="2022-06-01T13:16:24.89" personId="{14967E06-AF6E-9945-A01C-55BEA641F168}" id="{976575CE-3571-234D-AA82-3BE44C6D800A}">
    <text>https://aifs.gov.au/sites/default/files/publication-documents/2007_aftn_housing.pdf
Figure 9</text>
  </threadedComment>
  <threadedComment ref="G2" dT="2022-06-01T13:18:09.13" personId="{14967E06-AF6E-9945-A01C-55BEA641F168}" id="{B0C834DC-81AE-EA47-ADEE-E606492F6D63}" parentId="{976575CE-3571-234D-AA82-3BE44C6D800A}">
    <text>Australian Institute of Family Studies (2020)</text>
  </threadedComment>
  <threadedComment ref="B3" dT="2022-06-01T14:13:31.94" personId="{14967E06-AF6E-9945-A01C-55BEA641F168}" id="{D0FA2448-97DD-7141-BD0D-4D88451F385D}">
    <text>https://www.acoss.org.au/media_release/household-income-spent-on-energy-hits-new-high-for-people-on-low-incomes/</text>
  </threadedComment>
  <threadedComment ref="G3" dT="2022-06-01T14:13:31.94" personId="{14967E06-AF6E-9945-A01C-55BEA641F168}" id="{2D122EF0-D28B-6349-AD70-8CDB1C4400A0}">
    <text>https://www.acoss.org.au/media_release/household-income-spent-on-energy-hits-new-high-for-people-on-low-incomes/</text>
  </threadedComment>
  <threadedComment ref="B4" dT="2022-06-01T13:29:00.56" personId="{14967E06-AF6E-9945-A01C-55BEA641F168}" id="{6E378CD3-3606-7144-B1A1-8319D0D9BD8D}">
    <text>https://doi.org/10.1111/j.1753-6405.2009.00454.x
Figure for single-parent household with two dependant children and on welfare support</text>
  </threadedComment>
  <threadedComment ref="B4" dT="2022-06-01T13:29:55.26" personId="{14967E06-AF6E-9945-A01C-55BEA641F168}" id="{74D67612-120A-C142-B3E9-89DA28323A64}" parentId="{6E378CD3-3606-7144-B1A1-8319D0D9BD8D}">
    <text>Kettings et al (2009)
NB The figure is 20% for couples with 2 children</text>
  </threadedComment>
  <threadedComment ref="G4" dT="2022-06-01T13:29:00.56" personId="{14967E06-AF6E-9945-A01C-55BEA641F168}" id="{C5FBC7F7-AF5D-C04F-9DC8-DAB7692BCFF7}">
    <text>https://doi.org/10.1111/j.1753-6405.2009.00454.x
Figure for single-parent household with two dependant children and on welfare support</text>
  </threadedComment>
  <threadedComment ref="G4" dT="2022-06-01T13:29:55.26" personId="{14967E06-AF6E-9945-A01C-55BEA641F168}" id="{D5896E7C-B42C-0040-8A64-B0EC1FBB6DFD}" parentId="{C5FBC7F7-AF5D-C04F-9DC8-DAB7692BCFF7}">
    <text>Kettings et al (2009)
NB The figure is 20% for couples with 2 children</text>
  </threadedComment>
  <threadedComment ref="C5" dT="2022-06-01T15:24:40.66" personId="{14967E06-AF6E-9945-A01C-55BEA641F168}" id="{4708B27D-60D0-E94D-82DC-4D0243EBADD6}">
    <text>Average of 2.4% across the 4 categories that account for the remaining 3% in expenditure proportion</text>
  </threadedComment>
  <threadedComment ref="G5" dT="2022-06-01T14:41:59.49" personId="{14967E06-AF6E-9945-A01C-55BEA641F168}" id="{788BD91B-3D89-6643-A5BF-56AD797826D0}">
    <text>https://www.publish.csiro.au/ah/pdf/AH18191
Table 1</text>
  </threadedComment>
  <threadedComment ref="B6" dT="2022-06-01T14:41:59.49" personId="{14967E06-AF6E-9945-A01C-55BEA641F168}" id="{3B5941AD-FF1D-0A4A-BF28-A1CEF58829CC}">
    <text>https://www.publish.csiro.au/ah/pdf/AH18191
Table 1</text>
  </threadedComment>
  <threadedComment ref="G6" dT="2022-06-01T14:27:15.54" personId="{14967E06-AF6E-9945-A01C-55BEA641F168}" id="{B156F1C7-75F7-8C43-A8E9-A77A5892AFAE}">
    <text>https://melbourneinstitute.unimelb.edu.au/__data/assets/pdf_file/0009/2874177/HILDA-report_Low-Res_10.10.18.pdf
Table 2.7 bottom income tercile</text>
  </threadedComment>
  <threadedComment ref="B7" dT="2022-06-01T14:27:15.54" personId="{14967E06-AF6E-9945-A01C-55BEA641F168}" id="{F55A871E-F06D-1C44-BACB-3FC8A3420966}">
    <text>https://melbourneinstitute.unimelb.edu.au/__data/assets/pdf_file/0009/2874177/HILDA-report_Low-Res_10.10.18.pdf
Table 2.7 bottom income tercile</text>
  </threadedComment>
  <threadedComment ref="G7" dT="2022-06-01T15:45:37.15" personId="{14967E06-AF6E-9945-A01C-55BEA641F168}" id="{C021AB59-DD5C-C949-B0C5-AFE9FF3BFD2F}">
    <text>https://www.qcoss.org.au/wp-content/uploads/2017/11/20141215_CoL_Report_Regional_FINAL.pdf
Also useful for Patrick's example</text>
  </threadedComment>
  <threadedComment ref="G10" dT="2022-06-14T14:16:38.94" personId="{14967E06-AF6E-9945-A01C-55BEA641F168}" id="{85D48458-7B63-F641-BD54-5CE8476C9989}">
    <text>A total of 12% in miscellaneaus, which includes expenditure on:
- health (5%) with 6.4 CPI
- clothing and footwear (3%) with -2.3 CPI
- recreation and culture (1%) with 3.6 CPI
and a remaining 3% with an 
overall average of 2.4 CPI across the four remaining expenditure categories:
- furnishings, household equipment and services
- communication
- alcohol and tobacco
- insurance &amp; financial services</text>
  </threadedComment>
  <threadedComment ref="H10" dT="2022-06-14T14:30:58.13" personId="{14967E06-AF6E-9945-A01C-55BEA641F168}" id="{893F81A0-1D1A-334B-AB4B-2EC3405488F7}">
    <text>Average CPI for:
- furnishings, household equipment and services (5.1)
- communication (-0.8)
- alcohol and tobacco (1.7)
- insurance &amp; financial services (3.5)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6-14T15:22:39.41" personId="{14967E06-AF6E-9945-A01C-55BEA641F168}" id="{E12FEC6E-9FED-704F-A205-7DA262486127}">
    <text>We agreed on using Insiderguides sugested expenses and to include UQ figures where where these were not available from Insidersguides</text>
  </threadedComment>
  <threadedComment ref="D11" dT="2022-06-16T04:07:04.27" personId="{14967E06-AF6E-9945-A01C-55BEA641F168}" id="{54977493-B3D4-4D4F-8D62-CED41AF497EE}">
    <text>Average CPI for:
- furnishings, household equipment and services (5.1)
- health (4.4)
- alcohol and tobacco (1.7)
- insurance &amp; financial services (3.5)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onlinelibrary.wiley.com/doi/10.1111/j.1753-6405.2009.00454.x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acoss.org.au/media_release/household-income-spent-on-energy-hits-new-high-for-people-on-low-incomes/" TargetMode="External"/><Relationship Id="rId1" Type="http://schemas.openxmlformats.org/officeDocument/2006/relationships/hyperlink" Target="https://aifs.gov.au/sites/default/files/publication-documents/2007_aftn_housing.pdf" TargetMode="External"/><Relationship Id="rId6" Type="http://schemas.openxmlformats.org/officeDocument/2006/relationships/hyperlink" Target="https://www.qcoss.org.au/wp-content/uploads/2017/11/20141215_CoL_Report_Regional_FINAL.pdfAlso%20useful%20for%20Patrick's%20example" TargetMode="External"/><Relationship Id="rId5" Type="http://schemas.openxmlformats.org/officeDocument/2006/relationships/hyperlink" Target="https://melbourneinstitute.unimelb.edu.au/__data/assets/pdf_file/0009/2874177/HILDA-report_Low-Res_10.10.18.pdfTable%202.7%20bottom%20income%20tercile" TargetMode="External"/><Relationship Id="rId4" Type="http://schemas.openxmlformats.org/officeDocument/2006/relationships/hyperlink" Target="https://www.publish.csiro.au/ah/pdf/AH18191Table%201" TargetMode="External"/><Relationship Id="rId9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9E45A-58D2-7D4D-9A3D-1CC3DBAE7CA2}">
  <dimension ref="A1:P23"/>
  <sheetViews>
    <sheetView tabSelected="1" zoomScale="262" zoomScaleNormal="70" workbookViewId="0">
      <selection activeCell="A22" sqref="A22"/>
    </sheetView>
  </sheetViews>
  <sheetFormatPr baseColWidth="10" defaultColWidth="10.83203125" defaultRowHeight="15" x14ac:dyDescent="0.2"/>
  <cols>
    <col min="1" max="1" width="66.6640625" bestFit="1" customWidth="1"/>
    <col min="5" max="5" width="10.83203125" style="9"/>
    <col min="16" max="16" width="10.83203125" style="8"/>
  </cols>
  <sheetData>
    <row r="1" spans="1:16" ht="10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</row>
    <row r="2" spans="1:16" x14ac:dyDescent="0.2">
      <c r="A2" s="5" t="s">
        <v>16</v>
      </c>
      <c r="B2" s="6" t="s">
        <v>17</v>
      </c>
      <c r="C2" s="6" t="s">
        <v>17</v>
      </c>
      <c r="D2" s="6" t="s">
        <v>17</v>
      </c>
      <c r="E2" s="6" t="s">
        <v>17</v>
      </c>
      <c r="F2" s="7" t="s">
        <v>18</v>
      </c>
      <c r="G2" s="7" t="s">
        <v>18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</row>
    <row r="3" spans="1:16" x14ac:dyDescent="0.2">
      <c r="A3" s="5" t="s">
        <v>19</v>
      </c>
      <c r="B3" s="6" t="s">
        <v>20</v>
      </c>
      <c r="C3" s="6" t="s">
        <v>20</v>
      </c>
      <c r="D3" s="6" t="s">
        <v>20</v>
      </c>
      <c r="E3" s="6" t="s">
        <v>20</v>
      </c>
      <c r="F3" s="7" t="s">
        <v>20</v>
      </c>
      <c r="G3" s="7" t="s">
        <v>20</v>
      </c>
      <c r="H3" s="6" t="s">
        <v>20</v>
      </c>
      <c r="I3" s="6" t="s">
        <v>20</v>
      </c>
      <c r="J3" s="6" t="s">
        <v>20</v>
      </c>
      <c r="K3" s="6" t="s">
        <v>20</v>
      </c>
      <c r="L3" s="6" t="s">
        <v>20</v>
      </c>
      <c r="M3" s="6" t="s">
        <v>20</v>
      </c>
      <c r="N3" s="6" t="s">
        <v>20</v>
      </c>
      <c r="O3" s="6" t="s">
        <v>20</v>
      </c>
    </row>
    <row r="4" spans="1:16" x14ac:dyDescent="0.2">
      <c r="A4" s="5" t="s">
        <v>21</v>
      </c>
      <c r="B4" s="6" t="s">
        <v>22</v>
      </c>
      <c r="C4" s="6" t="s">
        <v>22</v>
      </c>
      <c r="D4" s="6" t="s">
        <v>22</v>
      </c>
      <c r="E4" s="6" t="s">
        <v>22</v>
      </c>
      <c r="F4" s="7" t="s">
        <v>23</v>
      </c>
      <c r="G4" s="7" t="s">
        <v>23</v>
      </c>
      <c r="H4" s="6" t="s">
        <v>22</v>
      </c>
      <c r="I4" s="6" t="s">
        <v>22</v>
      </c>
      <c r="J4" s="6" t="s">
        <v>22</v>
      </c>
      <c r="K4" s="6" t="s">
        <v>22</v>
      </c>
      <c r="L4" s="6" t="s">
        <v>22</v>
      </c>
      <c r="M4" s="6" t="s">
        <v>22</v>
      </c>
      <c r="N4" s="6" t="s">
        <v>22</v>
      </c>
      <c r="O4" s="6" t="s">
        <v>22</v>
      </c>
    </row>
    <row r="5" spans="1:16" x14ac:dyDescent="0.2">
      <c r="A5" s="5" t="s">
        <v>24</v>
      </c>
      <c r="B5" s="6" t="s">
        <v>25</v>
      </c>
      <c r="C5" s="6" t="s">
        <v>25</v>
      </c>
      <c r="D5" s="6" t="s">
        <v>25</v>
      </c>
      <c r="E5" s="6" t="s">
        <v>25</v>
      </c>
      <c r="F5" s="7" t="s">
        <v>25</v>
      </c>
      <c r="G5" s="7" t="s">
        <v>25</v>
      </c>
      <c r="H5" s="6" t="s">
        <v>25</v>
      </c>
      <c r="I5" s="6" t="s">
        <v>25</v>
      </c>
      <c r="J5" s="6" t="s">
        <v>25</v>
      </c>
      <c r="K5" s="6" t="s">
        <v>25</v>
      </c>
      <c r="L5" s="6" t="s">
        <v>25</v>
      </c>
      <c r="M5" s="6" t="s">
        <v>25</v>
      </c>
      <c r="N5" s="6" t="s">
        <v>25</v>
      </c>
      <c r="O5" s="6" t="s">
        <v>25</v>
      </c>
    </row>
    <row r="6" spans="1:16" x14ac:dyDescent="0.2">
      <c r="A6" s="5" t="s">
        <v>26</v>
      </c>
      <c r="B6" s="9">
        <v>3</v>
      </c>
      <c r="C6" s="9">
        <v>3</v>
      </c>
      <c r="D6" s="9">
        <v>3</v>
      </c>
      <c r="E6" s="9">
        <v>3</v>
      </c>
      <c r="F6" s="10">
        <v>3</v>
      </c>
      <c r="G6" s="10">
        <v>3</v>
      </c>
      <c r="H6" s="9">
        <v>3</v>
      </c>
      <c r="I6" s="9">
        <v>3</v>
      </c>
      <c r="J6" s="9">
        <v>3</v>
      </c>
      <c r="K6" s="9">
        <v>3</v>
      </c>
      <c r="L6" s="9">
        <v>3</v>
      </c>
      <c r="M6" s="9">
        <v>3</v>
      </c>
      <c r="N6" s="9">
        <v>3</v>
      </c>
      <c r="O6" s="9">
        <v>3</v>
      </c>
    </row>
    <row r="7" spans="1:16" x14ac:dyDescent="0.2">
      <c r="A7" s="11" t="s">
        <v>27</v>
      </c>
      <c r="B7" s="12">
        <v>26543</v>
      </c>
      <c r="C7" s="12">
        <v>26543</v>
      </c>
      <c r="D7" s="12">
        <v>26543</v>
      </c>
      <c r="E7" s="12">
        <v>26543</v>
      </c>
      <c r="F7" s="13">
        <v>36312</v>
      </c>
      <c r="G7" s="13">
        <v>26908</v>
      </c>
      <c r="H7" s="12">
        <v>26543</v>
      </c>
      <c r="I7" s="12">
        <v>32752</v>
      </c>
      <c r="J7" s="12">
        <v>26543</v>
      </c>
      <c r="K7" s="12">
        <v>26543</v>
      </c>
      <c r="L7" s="12">
        <v>32752</v>
      </c>
      <c r="M7" s="12">
        <v>30011</v>
      </c>
      <c r="N7" s="12">
        <v>38504</v>
      </c>
      <c r="O7" s="12">
        <v>17777</v>
      </c>
    </row>
    <row r="8" spans="1:16" x14ac:dyDescent="0.2">
      <c r="A8" s="11" t="s">
        <v>28</v>
      </c>
      <c r="B8" s="12">
        <v>44621</v>
      </c>
      <c r="C8" s="12">
        <v>44621</v>
      </c>
      <c r="D8" s="12">
        <v>44621</v>
      </c>
      <c r="E8" s="12">
        <v>44621</v>
      </c>
      <c r="F8" s="13">
        <v>44621</v>
      </c>
      <c r="G8" s="13">
        <v>44621</v>
      </c>
      <c r="H8" s="12">
        <v>44621</v>
      </c>
      <c r="I8" s="12">
        <v>44621</v>
      </c>
      <c r="J8" s="12">
        <v>44621</v>
      </c>
      <c r="K8" s="12">
        <v>44621</v>
      </c>
      <c r="L8" s="12">
        <v>44621</v>
      </c>
      <c r="M8" s="12">
        <v>44621</v>
      </c>
      <c r="N8" s="12">
        <v>44621</v>
      </c>
      <c r="O8" s="12">
        <v>44621</v>
      </c>
    </row>
    <row r="9" spans="1:16" x14ac:dyDescent="0.2">
      <c r="A9" s="5" t="s">
        <v>29</v>
      </c>
      <c r="B9" s="9">
        <v>199</v>
      </c>
      <c r="C9" s="9">
        <v>199</v>
      </c>
      <c r="D9" s="9">
        <v>199</v>
      </c>
      <c r="E9" s="9">
        <v>199</v>
      </c>
      <c r="F9" s="10">
        <v>92</v>
      </c>
      <c r="G9" s="10">
        <v>195</v>
      </c>
      <c r="H9" s="9">
        <v>199</v>
      </c>
      <c r="I9" s="9">
        <v>131</v>
      </c>
      <c r="J9" s="9">
        <v>199</v>
      </c>
      <c r="K9" s="9">
        <v>199</v>
      </c>
      <c r="L9" s="9">
        <v>131</v>
      </c>
      <c r="M9" s="9">
        <v>161</v>
      </c>
      <c r="N9" s="9">
        <v>68</v>
      </c>
      <c r="O9" s="9">
        <v>295</v>
      </c>
    </row>
    <row r="10" spans="1:16" x14ac:dyDescent="0.2">
      <c r="A10" s="5" t="s">
        <v>30</v>
      </c>
      <c r="B10" s="6" t="s">
        <v>31</v>
      </c>
      <c r="C10" s="6" t="s">
        <v>32</v>
      </c>
      <c r="D10" s="6" t="s">
        <v>33</v>
      </c>
      <c r="E10" s="6" t="s">
        <v>34</v>
      </c>
      <c r="F10" s="7" t="s">
        <v>35</v>
      </c>
      <c r="G10" s="7" t="s">
        <v>36</v>
      </c>
      <c r="H10" s="6" t="s">
        <v>37</v>
      </c>
      <c r="I10" s="6" t="s">
        <v>38</v>
      </c>
      <c r="J10" s="6" t="s">
        <v>39</v>
      </c>
      <c r="K10" s="6" t="s">
        <v>40</v>
      </c>
      <c r="L10" s="6" t="s">
        <v>41</v>
      </c>
      <c r="M10" s="6" t="s">
        <v>42</v>
      </c>
      <c r="N10" s="6" t="s">
        <v>43</v>
      </c>
      <c r="O10" s="6" t="s">
        <v>44</v>
      </c>
    </row>
    <row r="11" spans="1:16" x14ac:dyDescent="0.2">
      <c r="A11" s="14">
        <v>44256</v>
      </c>
      <c r="B11" s="15">
        <v>113.4</v>
      </c>
      <c r="C11" s="15">
        <v>179.1</v>
      </c>
      <c r="D11" s="15">
        <v>99</v>
      </c>
      <c r="E11" s="15">
        <v>119.5</v>
      </c>
      <c r="F11" s="15"/>
      <c r="G11" s="15"/>
      <c r="H11" s="15">
        <v>111.6</v>
      </c>
      <c r="I11" s="15">
        <v>146.1</v>
      </c>
      <c r="J11" s="15">
        <v>103.9</v>
      </c>
      <c r="K11" s="15">
        <v>77.099999999999994</v>
      </c>
      <c r="L11" s="15">
        <v>108.1</v>
      </c>
      <c r="M11" s="15">
        <v>139.4</v>
      </c>
      <c r="N11" s="15">
        <v>112.5</v>
      </c>
      <c r="O11" s="15">
        <v>118.2</v>
      </c>
    </row>
    <row r="12" spans="1:16" x14ac:dyDescent="0.2">
      <c r="A12" s="14">
        <v>44621</v>
      </c>
      <c r="B12" s="15">
        <v>118.6</v>
      </c>
      <c r="C12" s="15">
        <v>182.1</v>
      </c>
      <c r="D12" s="15">
        <v>96.7</v>
      </c>
      <c r="E12" s="15">
        <v>131.69999999999999</v>
      </c>
      <c r="F12" s="15"/>
      <c r="G12" s="15"/>
      <c r="H12" s="15">
        <v>117.3</v>
      </c>
      <c r="I12" s="15">
        <v>152.5</v>
      </c>
      <c r="J12" s="15">
        <v>118.6</v>
      </c>
      <c r="K12" s="15">
        <v>76.5</v>
      </c>
      <c r="L12" s="15">
        <v>111.7</v>
      </c>
      <c r="M12" s="15">
        <v>146.4</v>
      </c>
      <c r="N12" s="15">
        <v>116.4</v>
      </c>
      <c r="O12" s="15">
        <v>125.3</v>
      </c>
    </row>
    <row r="13" spans="1:16" x14ac:dyDescent="0.2">
      <c r="A13" s="9" t="s">
        <v>45</v>
      </c>
      <c r="B13" s="16">
        <f>A2325861A_Latest-B11</f>
        <v>5.1999999999999886</v>
      </c>
      <c r="C13" s="16">
        <f>A2326086T_Latest-C11</f>
        <v>3</v>
      </c>
      <c r="D13" s="16">
        <f>A2325906V_Latest-D11</f>
        <v>-2.2999999999999972</v>
      </c>
      <c r="E13" s="16">
        <f>A2325951F_Latest-E11</f>
        <v>12.199999999999989</v>
      </c>
      <c r="F13" s="16"/>
      <c r="G13" s="16"/>
      <c r="H13" s="16">
        <f>A2325996K_Latest-H11</f>
        <v>5.7000000000000028</v>
      </c>
      <c r="I13" s="16">
        <f>A2331081A_Latest-I11</f>
        <v>6.4000000000000057</v>
      </c>
      <c r="J13" s="16">
        <f>A2326041L_Latest-J11</f>
        <v>14.699999999999989</v>
      </c>
      <c r="K13" s="16">
        <f>A2331171F_Latest-K11</f>
        <v>-0.59999999999999432</v>
      </c>
      <c r="L13" s="16">
        <f>A2331216X_Latest-L11</f>
        <v>3.6000000000000085</v>
      </c>
      <c r="M13" s="16">
        <f>A2331396V_Latest-M11</f>
        <v>7</v>
      </c>
      <c r="N13" s="16">
        <f>A2332566T_Latest-N11</f>
        <v>3.9000000000000057</v>
      </c>
      <c r="O13" s="16">
        <f>A2325816R_Latest-O11</f>
        <v>7.0999999999999943</v>
      </c>
    </row>
    <row r="14" spans="1:16" x14ac:dyDescent="0.2">
      <c r="A14" s="9" t="s">
        <v>46</v>
      </c>
      <c r="B14" s="17">
        <f t="shared" ref="B14:N14" si="0">(B12-B11)/B11</f>
        <v>4.5855379188712422E-2</v>
      </c>
      <c r="C14" s="17">
        <f t="shared" si="0"/>
        <v>1.6750418760469014E-2</v>
      </c>
      <c r="D14" s="17">
        <f t="shared" si="0"/>
        <v>-2.3232323232323205E-2</v>
      </c>
      <c r="E14" s="17">
        <f>(E12-E11)/E11</f>
        <v>0.10209205020920492</v>
      </c>
      <c r="F14" s="17"/>
      <c r="G14" s="17"/>
      <c r="H14" s="17">
        <f t="shared" si="0"/>
        <v>5.1075268817204332E-2</v>
      </c>
      <c r="I14" s="17">
        <f t="shared" si="0"/>
        <v>4.3805612594113662E-2</v>
      </c>
      <c r="J14" s="17">
        <f t="shared" si="0"/>
        <v>0.14148219441770921</v>
      </c>
      <c r="K14" s="17">
        <f t="shared" si="0"/>
        <v>-7.7821011673151023E-3</v>
      </c>
      <c r="L14" s="17">
        <f t="shared" si="0"/>
        <v>3.3302497687326633E-2</v>
      </c>
      <c r="M14" s="17">
        <f t="shared" si="0"/>
        <v>5.0215208034433287E-2</v>
      </c>
      <c r="N14" s="17">
        <f t="shared" si="0"/>
        <v>3.4666666666666721E-2</v>
      </c>
      <c r="O14" s="17">
        <f>(O12-O11)/O11</f>
        <v>6.0067681895093011E-2</v>
      </c>
      <c r="P14" s="18">
        <v>2.5899999999999999E-2</v>
      </c>
    </row>
    <row r="15" spans="1:16" x14ac:dyDescent="0.2">
      <c r="A15" s="9" t="s">
        <v>47</v>
      </c>
      <c r="B15" s="17"/>
      <c r="C15" s="17"/>
      <c r="D15" s="17"/>
      <c r="E15" s="17"/>
      <c r="F15" s="19">
        <v>0.13699999999999998</v>
      </c>
      <c r="G15" s="19">
        <v>3.6000000000000004E-2</v>
      </c>
      <c r="H15" s="17"/>
      <c r="I15" s="17"/>
      <c r="J15" s="17"/>
      <c r="K15" s="17"/>
      <c r="L15" s="17"/>
      <c r="M15" s="17"/>
      <c r="N15" s="17"/>
      <c r="O15" s="17"/>
    </row>
    <row r="16" spans="1:16" x14ac:dyDescent="0.2">
      <c r="A16" s="20" t="s">
        <v>48</v>
      </c>
      <c r="B16" s="20">
        <v>0.15</v>
      </c>
      <c r="C16" s="20"/>
      <c r="D16" s="20"/>
      <c r="E16" s="20"/>
      <c r="F16" s="20">
        <v>0.25</v>
      </c>
      <c r="G16" s="20">
        <v>0.03</v>
      </c>
      <c r="H16" s="20"/>
      <c r="I16" s="20"/>
      <c r="J16" s="20">
        <v>0.13</v>
      </c>
      <c r="K16" s="20"/>
      <c r="L16" s="20"/>
      <c r="M16" s="20">
        <v>0.05</v>
      </c>
      <c r="N16" s="20"/>
      <c r="O16" s="20">
        <f>1 - SUM($B16:$N16)</f>
        <v>0.3899999999999999</v>
      </c>
      <c r="P16" s="17">
        <f>1 - SUM($B16:$N16)</f>
        <v>0.3899999999999999</v>
      </c>
    </row>
    <row r="17" spans="1:16" x14ac:dyDescent="0.2">
      <c r="A17" s="21" t="s">
        <v>49</v>
      </c>
      <c r="B17" s="21">
        <f>B16*B14</f>
        <v>6.8783068783068628E-3</v>
      </c>
      <c r="C17" s="21"/>
      <c r="D17" s="21"/>
      <c r="E17" s="21"/>
      <c r="F17" s="21">
        <f>F16*F15</f>
        <v>3.4249999999999996E-2</v>
      </c>
      <c r="G17" s="21">
        <f>G16*G15</f>
        <v>1.08E-3</v>
      </c>
      <c r="H17" s="21"/>
      <c r="I17" s="21"/>
      <c r="J17" s="21">
        <f>J16*J14</f>
        <v>1.8392685274302198E-2</v>
      </c>
      <c r="K17" s="21"/>
      <c r="L17" s="21"/>
      <c r="M17" s="21">
        <f>M16*M14</f>
        <v>2.5107604017216645E-3</v>
      </c>
      <c r="N17" s="21"/>
      <c r="O17" s="21">
        <f>O16*O14</f>
        <v>2.342639593908627E-2</v>
      </c>
      <c r="P17" s="17">
        <f>P16*P14</f>
        <v>1.0100999999999997E-2</v>
      </c>
    </row>
    <row r="18" spans="1:16" x14ac:dyDescent="0.2">
      <c r="A18" s="9"/>
      <c r="B18" s="9"/>
      <c r="C18" s="9"/>
      <c r="D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6" x14ac:dyDescent="0.2">
      <c r="A19" s="22" t="s">
        <v>50</v>
      </c>
      <c r="B19" s="23">
        <f>SUM(B17:N17) + P17</f>
        <v>7.3212752554330726E-2</v>
      </c>
      <c r="C19" s="9"/>
      <c r="D19" s="9"/>
      <c r="F19" s="24" t="s">
        <v>51</v>
      </c>
      <c r="G19" s="24" t="s">
        <v>52</v>
      </c>
      <c r="H19" s="9"/>
      <c r="I19" s="9"/>
      <c r="J19" s="9"/>
      <c r="K19" s="9"/>
      <c r="L19" s="9"/>
      <c r="M19" s="9"/>
      <c r="N19" s="9"/>
      <c r="O19" s="9"/>
    </row>
    <row r="20" spans="1:16" x14ac:dyDescent="0.2">
      <c r="F20" s="19" t="s">
        <v>53</v>
      </c>
      <c r="G20" s="19" t="s">
        <v>54</v>
      </c>
    </row>
    <row r="22" spans="1:16" x14ac:dyDescent="0.2">
      <c r="E22" s="25"/>
    </row>
    <row r="23" spans="1:16" x14ac:dyDescent="0.2">
      <c r="E23" s="26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7E37-BF1E-2B4B-A69D-9FF0C4FE8D60}">
  <dimension ref="A1:P28"/>
  <sheetViews>
    <sheetView zoomScale="20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22" sqref="B22:P22"/>
    </sheetView>
  </sheetViews>
  <sheetFormatPr baseColWidth="10" defaultColWidth="14.6640625" defaultRowHeight="11" x14ac:dyDescent="0.15"/>
  <cols>
    <col min="1" max="1" width="52.33203125" style="9" bestFit="1" customWidth="1"/>
    <col min="2" max="2" width="14.6640625" style="9"/>
    <col min="3" max="3" width="15.1640625" style="9" bestFit="1" customWidth="1"/>
    <col min="4" max="12" width="14.6640625" style="9"/>
    <col min="13" max="13" width="15.1640625" style="9" bestFit="1" customWidth="1"/>
    <col min="14" max="14" width="14.6640625" style="9"/>
    <col min="15" max="15" width="15.1640625" style="9" customWidth="1"/>
    <col min="16" max="16384" width="14.6640625" style="9"/>
  </cols>
  <sheetData>
    <row r="1" spans="1:16" s="26" customFormat="1" ht="100" customHeight="1" x14ac:dyDescent="0.15">
      <c r="A1" s="1" t="s">
        <v>55</v>
      </c>
      <c r="B1" s="2" t="s">
        <v>1</v>
      </c>
      <c r="C1" s="2" t="s">
        <v>2</v>
      </c>
      <c r="D1" s="2" t="s">
        <v>3</v>
      </c>
      <c r="E1" s="2" t="s">
        <v>4</v>
      </c>
      <c r="F1" s="27" t="s">
        <v>56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</row>
    <row r="2" spans="1:16" x14ac:dyDescent="0.15">
      <c r="A2" s="5" t="s">
        <v>16</v>
      </c>
      <c r="B2" s="6" t="s">
        <v>17</v>
      </c>
      <c r="C2" s="6" t="s">
        <v>17</v>
      </c>
      <c r="D2" s="6" t="s">
        <v>17</v>
      </c>
      <c r="E2" s="6" t="s">
        <v>17</v>
      </c>
      <c r="F2" s="10" t="s">
        <v>18</v>
      </c>
      <c r="G2" s="7" t="s">
        <v>18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</row>
    <row r="3" spans="1:16" x14ac:dyDescent="0.15">
      <c r="A3" s="5" t="s">
        <v>19</v>
      </c>
      <c r="B3" s="6" t="s">
        <v>20</v>
      </c>
      <c r="C3" s="6" t="s">
        <v>20</v>
      </c>
      <c r="D3" s="6" t="s">
        <v>20</v>
      </c>
      <c r="E3" s="6" t="s">
        <v>20</v>
      </c>
      <c r="F3" s="10" t="s">
        <v>20</v>
      </c>
      <c r="G3" s="7" t="s">
        <v>20</v>
      </c>
      <c r="H3" s="6" t="s">
        <v>20</v>
      </c>
      <c r="I3" s="6" t="s">
        <v>20</v>
      </c>
      <c r="J3" s="6" t="s">
        <v>20</v>
      </c>
      <c r="K3" s="6" t="s">
        <v>20</v>
      </c>
      <c r="L3" s="6" t="s">
        <v>20</v>
      </c>
      <c r="M3" s="6" t="s">
        <v>20</v>
      </c>
      <c r="N3" s="6" t="s">
        <v>20</v>
      </c>
      <c r="O3" s="6" t="s">
        <v>20</v>
      </c>
    </row>
    <row r="4" spans="1:16" x14ac:dyDescent="0.15">
      <c r="A4" s="5" t="s">
        <v>21</v>
      </c>
      <c r="B4" s="6" t="s">
        <v>22</v>
      </c>
      <c r="C4" s="6" t="s">
        <v>22</v>
      </c>
      <c r="D4" s="6" t="s">
        <v>22</v>
      </c>
      <c r="E4" s="6" t="s">
        <v>22</v>
      </c>
      <c r="F4" s="10" t="s">
        <v>23</v>
      </c>
      <c r="G4" s="7" t="s">
        <v>23</v>
      </c>
      <c r="H4" s="6" t="s">
        <v>22</v>
      </c>
      <c r="I4" s="6" t="s">
        <v>22</v>
      </c>
      <c r="J4" s="6" t="s">
        <v>22</v>
      </c>
      <c r="K4" s="6" t="s">
        <v>22</v>
      </c>
      <c r="L4" s="6" t="s">
        <v>22</v>
      </c>
      <c r="M4" s="6" t="s">
        <v>22</v>
      </c>
      <c r="N4" s="6" t="s">
        <v>22</v>
      </c>
      <c r="O4" s="6" t="s">
        <v>22</v>
      </c>
    </row>
    <row r="5" spans="1:16" x14ac:dyDescent="0.15">
      <c r="A5" s="5" t="s">
        <v>24</v>
      </c>
      <c r="B5" s="6" t="s">
        <v>25</v>
      </c>
      <c r="C5" s="6" t="s">
        <v>25</v>
      </c>
      <c r="D5" s="6" t="s">
        <v>25</v>
      </c>
      <c r="E5" s="6" t="s">
        <v>25</v>
      </c>
      <c r="F5" s="10" t="s">
        <v>25</v>
      </c>
      <c r="G5" s="7" t="s">
        <v>25</v>
      </c>
      <c r="H5" s="6" t="s">
        <v>25</v>
      </c>
      <c r="I5" s="6" t="s">
        <v>25</v>
      </c>
      <c r="J5" s="6" t="s">
        <v>25</v>
      </c>
      <c r="K5" s="6" t="s">
        <v>25</v>
      </c>
      <c r="L5" s="6" t="s">
        <v>25</v>
      </c>
      <c r="M5" s="6" t="s">
        <v>25</v>
      </c>
      <c r="N5" s="6" t="s">
        <v>25</v>
      </c>
      <c r="O5" s="6" t="s">
        <v>25</v>
      </c>
    </row>
    <row r="6" spans="1:16" x14ac:dyDescent="0.15">
      <c r="A6" s="5" t="s">
        <v>26</v>
      </c>
      <c r="B6" s="9">
        <v>3</v>
      </c>
      <c r="C6" s="9">
        <v>3</v>
      </c>
      <c r="D6" s="9">
        <v>3</v>
      </c>
      <c r="E6" s="9">
        <v>3</v>
      </c>
      <c r="F6" s="10">
        <v>3</v>
      </c>
      <c r="G6" s="10">
        <v>3</v>
      </c>
      <c r="H6" s="9">
        <v>3</v>
      </c>
      <c r="I6" s="9">
        <v>3</v>
      </c>
      <c r="J6" s="9">
        <v>3</v>
      </c>
      <c r="K6" s="9">
        <v>3</v>
      </c>
      <c r="L6" s="9">
        <v>3</v>
      </c>
      <c r="M6" s="9">
        <v>3</v>
      </c>
      <c r="N6" s="9">
        <v>3</v>
      </c>
      <c r="O6" s="9">
        <v>3</v>
      </c>
    </row>
    <row r="7" spans="1:16" s="12" customFormat="1" x14ac:dyDescent="0.15">
      <c r="A7" s="11" t="s">
        <v>27</v>
      </c>
      <c r="B7" s="12">
        <v>26543</v>
      </c>
      <c r="C7" s="12">
        <v>26543</v>
      </c>
      <c r="D7" s="12">
        <v>26543</v>
      </c>
      <c r="E7" s="12">
        <v>26543</v>
      </c>
      <c r="F7" s="13">
        <v>26908</v>
      </c>
      <c r="G7" s="13">
        <v>26908</v>
      </c>
      <c r="H7" s="12">
        <v>26543</v>
      </c>
      <c r="I7" s="12">
        <v>32752</v>
      </c>
      <c r="J7" s="12">
        <v>26543</v>
      </c>
      <c r="K7" s="12">
        <v>26543</v>
      </c>
      <c r="L7" s="12">
        <v>32752</v>
      </c>
      <c r="M7" s="12">
        <v>30011</v>
      </c>
      <c r="N7" s="12">
        <v>38504</v>
      </c>
      <c r="O7" s="12">
        <v>17777</v>
      </c>
    </row>
    <row r="8" spans="1:16" s="12" customFormat="1" x14ac:dyDescent="0.15">
      <c r="A8" s="11" t="s">
        <v>28</v>
      </c>
      <c r="B8" s="12">
        <v>44621</v>
      </c>
      <c r="C8" s="12">
        <v>44621</v>
      </c>
      <c r="D8" s="12">
        <v>44621</v>
      </c>
      <c r="E8" s="12">
        <v>44621</v>
      </c>
      <c r="F8" s="13">
        <v>44621</v>
      </c>
      <c r="G8" s="13">
        <v>44621</v>
      </c>
      <c r="H8" s="12">
        <v>44621</v>
      </c>
      <c r="I8" s="12">
        <v>44621</v>
      </c>
      <c r="J8" s="12">
        <v>44621</v>
      </c>
      <c r="K8" s="12">
        <v>44621</v>
      </c>
      <c r="L8" s="12">
        <v>44621</v>
      </c>
      <c r="M8" s="12">
        <v>44621</v>
      </c>
      <c r="N8" s="12">
        <v>44621</v>
      </c>
      <c r="O8" s="12">
        <v>44621</v>
      </c>
    </row>
    <row r="9" spans="1:16" x14ac:dyDescent="0.15">
      <c r="A9" s="5" t="s">
        <v>29</v>
      </c>
      <c r="B9" s="9">
        <v>199</v>
      </c>
      <c r="C9" s="9">
        <v>199</v>
      </c>
      <c r="D9" s="9">
        <v>199</v>
      </c>
      <c r="E9" s="9">
        <v>199</v>
      </c>
      <c r="F9" s="10">
        <v>195</v>
      </c>
      <c r="G9" s="10">
        <v>195</v>
      </c>
      <c r="H9" s="9">
        <v>199</v>
      </c>
      <c r="I9" s="9">
        <v>131</v>
      </c>
      <c r="J9" s="9">
        <v>199</v>
      </c>
      <c r="K9" s="9">
        <v>199</v>
      </c>
      <c r="L9" s="9">
        <v>131</v>
      </c>
      <c r="M9" s="9">
        <v>161</v>
      </c>
      <c r="N9" s="9">
        <v>68</v>
      </c>
      <c r="O9" s="9">
        <v>295</v>
      </c>
    </row>
    <row r="10" spans="1:16" x14ac:dyDescent="0.15">
      <c r="A10" s="5" t="s">
        <v>30</v>
      </c>
      <c r="B10" s="6" t="s">
        <v>31</v>
      </c>
      <c r="C10" s="6" t="s">
        <v>32</v>
      </c>
      <c r="D10" s="6" t="s">
        <v>33</v>
      </c>
      <c r="E10" s="6" t="s">
        <v>34</v>
      </c>
      <c r="F10" s="10" t="s">
        <v>57</v>
      </c>
      <c r="G10" s="7" t="s">
        <v>36</v>
      </c>
      <c r="H10" s="6" t="s">
        <v>37</v>
      </c>
      <c r="I10" s="6" t="s">
        <v>38</v>
      </c>
      <c r="J10" s="6" t="s">
        <v>39</v>
      </c>
      <c r="K10" s="6" t="s">
        <v>40</v>
      </c>
      <c r="L10" s="6" t="s">
        <v>41</v>
      </c>
      <c r="M10" s="6" t="s">
        <v>42</v>
      </c>
      <c r="N10" s="6" t="s">
        <v>43</v>
      </c>
      <c r="O10" s="6" t="s">
        <v>44</v>
      </c>
    </row>
    <row r="11" spans="1:16" x14ac:dyDescent="0.15">
      <c r="A11" s="14">
        <v>44256</v>
      </c>
      <c r="B11" s="15">
        <v>113.4</v>
      </c>
      <c r="C11" s="15">
        <v>179.1</v>
      </c>
      <c r="D11" s="15">
        <v>99</v>
      </c>
      <c r="E11" s="15">
        <v>119.5</v>
      </c>
      <c r="G11" s="15"/>
      <c r="H11" s="15">
        <v>111.6</v>
      </c>
      <c r="I11" s="15">
        <v>146.1</v>
      </c>
      <c r="J11" s="15">
        <v>103.9</v>
      </c>
      <c r="K11" s="15">
        <v>77.099999999999994</v>
      </c>
      <c r="L11" s="15">
        <v>108.1</v>
      </c>
      <c r="M11" s="15">
        <v>139.4</v>
      </c>
      <c r="N11" s="15">
        <v>112.5</v>
      </c>
      <c r="O11" s="15">
        <v>118.2</v>
      </c>
    </row>
    <row r="12" spans="1:16" x14ac:dyDescent="0.15">
      <c r="A12" s="14">
        <v>44621</v>
      </c>
      <c r="B12" s="15">
        <v>118.6</v>
      </c>
      <c r="C12" s="15">
        <v>182.1</v>
      </c>
      <c r="D12" s="15">
        <v>96.7</v>
      </c>
      <c r="E12" s="15">
        <v>131.69999999999999</v>
      </c>
      <c r="G12" s="15"/>
      <c r="H12" s="15">
        <v>117.3</v>
      </c>
      <c r="I12" s="15">
        <v>152.5</v>
      </c>
      <c r="J12" s="15">
        <v>118.6</v>
      </c>
      <c r="K12" s="15">
        <v>76.5</v>
      </c>
      <c r="L12" s="15">
        <v>111.7</v>
      </c>
      <c r="M12" s="15">
        <v>146.4</v>
      </c>
      <c r="N12" s="15">
        <v>116.4</v>
      </c>
      <c r="O12" s="15">
        <v>125.3</v>
      </c>
    </row>
    <row r="13" spans="1:16" x14ac:dyDescent="0.15">
      <c r="B13" s="16">
        <f>A2325861A_Latest-B11</f>
        <v>5.1999999999999886</v>
      </c>
      <c r="C13" s="16">
        <f>A2326086T_Latest-C11</f>
        <v>3</v>
      </c>
      <c r="D13" s="16">
        <f>A2325906V_Latest-D11</f>
        <v>-2.2999999999999972</v>
      </c>
      <c r="E13" s="16">
        <f>A2325951F_Latest-E11</f>
        <v>12.199999999999989</v>
      </c>
      <c r="G13" s="16"/>
      <c r="H13" s="16">
        <f>A2325996K_Latest-H11</f>
        <v>5.7000000000000028</v>
      </c>
      <c r="I13" s="16">
        <f>A2331081A_Latest-I11</f>
        <v>6.4000000000000057</v>
      </c>
      <c r="J13" s="16">
        <f>A2326041L_Latest-J11</f>
        <v>14.699999999999989</v>
      </c>
      <c r="K13" s="16">
        <f>A2331171F_Latest-K11</f>
        <v>-0.59999999999999432</v>
      </c>
      <c r="L13" s="16">
        <f>A2331216X_Latest-L11</f>
        <v>3.6000000000000085</v>
      </c>
      <c r="M13" s="16">
        <f>A2331396V_Latest-M11</f>
        <v>7</v>
      </c>
      <c r="N13" s="16">
        <f>A2332566T_Latest-N11</f>
        <v>3.9000000000000057</v>
      </c>
      <c r="O13" s="16">
        <f>A2325816R_Latest-O11</f>
        <v>7.0999999999999943</v>
      </c>
    </row>
    <row r="14" spans="1:16" ht="15" x14ac:dyDescent="0.2">
      <c r="A14" s="9" t="s">
        <v>46</v>
      </c>
      <c r="B14" s="17">
        <f t="shared" ref="B14:N14" si="0">(B12-B11)/B11</f>
        <v>4.5855379188712422E-2</v>
      </c>
      <c r="C14" s="28">
        <f t="shared" si="0"/>
        <v>1.6750418760469014E-2</v>
      </c>
      <c r="D14" s="17">
        <f t="shared" si="0"/>
        <v>-2.3232323232323205E-2</v>
      </c>
      <c r="E14" s="17">
        <f>(E12-E11)/E11</f>
        <v>0.10209205020920492</v>
      </c>
      <c r="G14" s="17"/>
      <c r="H14" s="28">
        <f t="shared" si="0"/>
        <v>5.1075268817204332E-2</v>
      </c>
      <c r="I14" s="29">
        <f t="shared" si="0"/>
        <v>4.3805612594113662E-2</v>
      </c>
      <c r="J14" s="17">
        <f t="shared" si="0"/>
        <v>0.14148219441770921</v>
      </c>
      <c r="K14" s="28">
        <f t="shared" si="0"/>
        <v>-7.7821011673151023E-3</v>
      </c>
      <c r="L14" s="29">
        <f t="shared" si="0"/>
        <v>3.3302497687326633E-2</v>
      </c>
      <c r="M14" s="17">
        <f t="shared" si="0"/>
        <v>5.0215208034433287E-2</v>
      </c>
      <c r="N14" s="28">
        <f t="shared" si="0"/>
        <v>3.4666666666666721E-2</v>
      </c>
      <c r="O14" s="17">
        <f>(O12-O11)/O11</f>
        <v>6.0067681895093011E-2</v>
      </c>
      <c r="P14" s="30">
        <f>(C14+H14+K14+N14)/4</f>
        <v>2.3677563269256241E-2</v>
      </c>
    </row>
    <row r="15" spans="1:16" ht="15" x14ac:dyDescent="0.2">
      <c r="A15" s="9" t="s">
        <v>47</v>
      </c>
      <c r="B15" s="17"/>
      <c r="C15" s="17"/>
      <c r="D15" s="17"/>
      <c r="E15" s="17"/>
      <c r="F15" s="19">
        <v>0.01</v>
      </c>
      <c r="G15" s="19">
        <v>3.6000000000000004E-2</v>
      </c>
      <c r="H15" s="17"/>
      <c r="I15" s="17"/>
      <c r="J15" s="17"/>
      <c r="K15" s="17"/>
      <c r="L15" s="17"/>
      <c r="M15" s="17"/>
      <c r="N15" s="17"/>
      <c r="O15" s="17"/>
      <c r="P15" s="8"/>
    </row>
    <row r="16" spans="1:16" s="20" customFormat="1" x14ac:dyDescent="0.15">
      <c r="A16" s="20" t="s">
        <v>58</v>
      </c>
      <c r="B16" s="31">
        <v>0.34</v>
      </c>
      <c r="D16" s="20">
        <v>0.03</v>
      </c>
      <c r="F16" s="32">
        <v>0.24</v>
      </c>
      <c r="G16" s="33">
        <v>0.08</v>
      </c>
      <c r="I16" s="34">
        <v>0.05</v>
      </c>
      <c r="J16" s="35">
        <v>0.14000000000000001</v>
      </c>
      <c r="L16" s="36">
        <v>0.01</v>
      </c>
      <c r="M16" s="37">
        <v>0.08</v>
      </c>
      <c r="P16" s="38">
        <v>0.03</v>
      </c>
    </row>
    <row r="17" spans="1:16" s="21" customFormat="1" x14ac:dyDescent="0.15">
      <c r="A17" s="21" t="s">
        <v>59</v>
      </c>
      <c r="B17" s="21">
        <f>B16*B14</f>
        <v>1.5590828924162225E-2</v>
      </c>
      <c r="F17" s="21">
        <f>F16*F15</f>
        <v>2.3999999999999998E-3</v>
      </c>
      <c r="G17" s="21">
        <f>G16*G15</f>
        <v>2.8800000000000002E-3</v>
      </c>
      <c r="I17" s="21">
        <f>I16*I14</f>
        <v>2.1902806297056832E-3</v>
      </c>
      <c r="J17" s="21">
        <f>J16*J14</f>
        <v>1.9807507218479292E-2</v>
      </c>
      <c r="L17" s="21">
        <f>L16*L14</f>
        <v>3.3302497687326632E-4</v>
      </c>
      <c r="M17" s="21">
        <f>M16*M14</f>
        <v>4.0172166427546634E-3</v>
      </c>
      <c r="P17" s="17">
        <f>P16*P14</f>
        <v>7.1032689807768725E-4</v>
      </c>
    </row>
    <row r="19" spans="1:16" x14ac:dyDescent="0.15">
      <c r="A19" s="22" t="s">
        <v>60</v>
      </c>
      <c r="B19" s="23">
        <f>SUM(B17:N17) + P17</f>
        <v>4.7929185290052814E-2</v>
      </c>
      <c r="F19" s="24" t="s">
        <v>61</v>
      </c>
      <c r="G19" s="24" t="s">
        <v>62</v>
      </c>
    </row>
    <row r="20" spans="1:16" x14ac:dyDescent="0.15">
      <c r="F20" s="19" t="s">
        <v>63</v>
      </c>
      <c r="G20" s="19" t="s">
        <v>54</v>
      </c>
    </row>
    <row r="22" spans="1:16" ht="15" x14ac:dyDescent="0.2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</row>
    <row r="23" spans="1:16" s="26" customFormat="1" ht="48" x14ac:dyDescent="0.2">
      <c r="A23" s="39" t="s">
        <v>64</v>
      </c>
    </row>
    <row r="24" spans="1:16" ht="32" x14ac:dyDescent="0.2">
      <c r="A24" s="40" t="s">
        <v>65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1:16" ht="80" x14ac:dyDescent="0.15">
      <c r="A25" s="41" t="s">
        <v>66</v>
      </c>
    </row>
    <row r="26" spans="1:16" ht="32" x14ac:dyDescent="0.2">
      <c r="A26" s="42" t="s">
        <v>67</v>
      </c>
    </row>
    <row r="27" spans="1:16" ht="64" x14ac:dyDescent="0.15">
      <c r="A27" s="43" t="s">
        <v>68</v>
      </c>
    </row>
    <row r="28" spans="1:16" ht="80" x14ac:dyDescent="0.2">
      <c r="A28" s="44" t="s">
        <v>69</v>
      </c>
    </row>
  </sheetData>
  <hyperlinks>
    <hyperlink ref="A23" r:id="rId1" display="https://aifs.gov.au/sites/default/files/publication-documents/2007_aftn_housing.pdf" xr:uid="{58F2762F-8968-A249-AF0F-0B731BC184AA}"/>
    <hyperlink ref="A24" r:id="rId2" xr:uid="{86EA3528-8897-1E43-BF68-AB2C8AB26151}"/>
    <hyperlink ref="A25" r:id="rId3" display="https://onlinelibrary.wiley.com/doi/10.1111/j.1753-6405.2009.00454.x  _x000a_" xr:uid="{C8CABF0F-F70E-9943-BAF0-C40ECE450113}"/>
    <hyperlink ref="A26" r:id="rId4" xr:uid="{85503C4F-40F1-204E-BAC7-13A828B5594A}"/>
    <hyperlink ref="A27" r:id="rId5" xr:uid="{847C42AE-DB80-324C-BFC3-B853856B4727}"/>
    <hyperlink ref="A28" r:id="rId6" xr:uid="{291627A7-14EF-CD40-80CD-2F70DBB8D36F}"/>
  </hyperlinks>
  <pageMargins left="0.7" right="0.7" top="0.75" bottom="0.75" header="0.3" footer="0.3"/>
  <pageSetup paperSize="9" orientation="portrait" horizontalDpi="4294967293" verticalDpi="0" r:id="rId7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73767-A3E1-3749-8D2A-128DD9C36D6F}">
  <dimension ref="A1:P22"/>
  <sheetViews>
    <sheetView zoomScale="258" zoomScaleNormal="80" workbookViewId="0">
      <selection activeCell="B22" sqref="B22:P22"/>
    </sheetView>
  </sheetViews>
  <sheetFormatPr baseColWidth="10" defaultColWidth="10.83203125" defaultRowHeight="15" x14ac:dyDescent="0.2"/>
  <cols>
    <col min="1" max="1" width="42.83203125" customWidth="1"/>
    <col min="6" max="7" width="10.83203125" style="9"/>
  </cols>
  <sheetData>
    <row r="1" spans="1:16" ht="85" x14ac:dyDescent="0.2">
      <c r="A1" s="1" t="s">
        <v>70</v>
      </c>
      <c r="B1" s="2" t="s">
        <v>1</v>
      </c>
      <c r="C1" s="2" t="s">
        <v>2</v>
      </c>
      <c r="D1" s="2" t="s">
        <v>3</v>
      </c>
      <c r="E1" s="2" t="s">
        <v>4</v>
      </c>
      <c r="F1" s="27" t="s">
        <v>56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</row>
    <row r="2" spans="1:16" x14ac:dyDescent="0.2">
      <c r="A2" s="5" t="s">
        <v>16</v>
      </c>
      <c r="B2" s="6" t="s">
        <v>17</v>
      </c>
      <c r="C2" s="6" t="s">
        <v>17</v>
      </c>
      <c r="D2" s="6" t="s">
        <v>17</v>
      </c>
      <c r="E2" s="6" t="s">
        <v>17</v>
      </c>
      <c r="F2" s="10" t="s">
        <v>18</v>
      </c>
      <c r="G2" s="7" t="s">
        <v>18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9"/>
    </row>
    <row r="3" spans="1:16" x14ac:dyDescent="0.2">
      <c r="A3" s="5" t="s">
        <v>19</v>
      </c>
      <c r="B3" s="6" t="s">
        <v>20</v>
      </c>
      <c r="C3" s="6" t="s">
        <v>20</v>
      </c>
      <c r="D3" s="6" t="s">
        <v>20</v>
      </c>
      <c r="E3" s="6" t="s">
        <v>20</v>
      </c>
      <c r="F3" s="10" t="s">
        <v>20</v>
      </c>
      <c r="G3" s="7" t="s">
        <v>20</v>
      </c>
      <c r="H3" s="6" t="s">
        <v>20</v>
      </c>
      <c r="I3" s="6" t="s">
        <v>20</v>
      </c>
      <c r="J3" s="6" t="s">
        <v>20</v>
      </c>
      <c r="K3" s="6" t="s">
        <v>20</v>
      </c>
      <c r="L3" s="6" t="s">
        <v>20</v>
      </c>
      <c r="M3" s="6" t="s">
        <v>20</v>
      </c>
      <c r="N3" s="6" t="s">
        <v>20</v>
      </c>
      <c r="O3" s="6" t="s">
        <v>20</v>
      </c>
      <c r="P3" s="9"/>
    </row>
    <row r="4" spans="1:16" x14ac:dyDescent="0.2">
      <c r="A4" s="5" t="s">
        <v>21</v>
      </c>
      <c r="B4" s="6" t="s">
        <v>22</v>
      </c>
      <c r="C4" s="6" t="s">
        <v>22</v>
      </c>
      <c r="D4" s="6" t="s">
        <v>22</v>
      </c>
      <c r="E4" s="6" t="s">
        <v>22</v>
      </c>
      <c r="F4" s="10" t="s">
        <v>23</v>
      </c>
      <c r="G4" s="7" t="s">
        <v>23</v>
      </c>
      <c r="H4" s="6" t="s">
        <v>22</v>
      </c>
      <c r="I4" s="6" t="s">
        <v>22</v>
      </c>
      <c r="J4" s="6" t="s">
        <v>22</v>
      </c>
      <c r="K4" s="6" t="s">
        <v>22</v>
      </c>
      <c r="L4" s="6" t="s">
        <v>22</v>
      </c>
      <c r="M4" s="6" t="s">
        <v>22</v>
      </c>
      <c r="N4" s="6" t="s">
        <v>22</v>
      </c>
      <c r="O4" s="6" t="s">
        <v>22</v>
      </c>
      <c r="P4" s="9"/>
    </row>
    <row r="5" spans="1:16" x14ac:dyDescent="0.2">
      <c r="A5" s="5" t="s">
        <v>24</v>
      </c>
      <c r="B5" s="6" t="s">
        <v>25</v>
      </c>
      <c r="C5" s="6" t="s">
        <v>25</v>
      </c>
      <c r="D5" s="6" t="s">
        <v>25</v>
      </c>
      <c r="E5" s="6" t="s">
        <v>25</v>
      </c>
      <c r="F5" s="10" t="s">
        <v>25</v>
      </c>
      <c r="G5" s="7" t="s">
        <v>25</v>
      </c>
      <c r="H5" s="6" t="s">
        <v>25</v>
      </c>
      <c r="I5" s="6" t="s">
        <v>25</v>
      </c>
      <c r="J5" s="6" t="s">
        <v>25</v>
      </c>
      <c r="K5" s="6" t="s">
        <v>25</v>
      </c>
      <c r="L5" s="6" t="s">
        <v>25</v>
      </c>
      <c r="M5" s="6" t="s">
        <v>25</v>
      </c>
      <c r="N5" s="6" t="s">
        <v>25</v>
      </c>
      <c r="O5" s="6" t="s">
        <v>25</v>
      </c>
      <c r="P5" s="9"/>
    </row>
    <row r="6" spans="1:16" x14ac:dyDescent="0.2">
      <c r="A6" s="5" t="s">
        <v>26</v>
      </c>
      <c r="B6" s="9">
        <v>3</v>
      </c>
      <c r="C6" s="9">
        <v>3</v>
      </c>
      <c r="D6" s="9">
        <v>3</v>
      </c>
      <c r="E6" s="9">
        <v>3</v>
      </c>
      <c r="F6" s="10">
        <v>3</v>
      </c>
      <c r="G6" s="10">
        <v>3</v>
      </c>
      <c r="H6" s="9">
        <v>3</v>
      </c>
      <c r="I6" s="9">
        <v>3</v>
      </c>
      <c r="J6" s="9">
        <v>3</v>
      </c>
      <c r="K6" s="9">
        <v>3</v>
      </c>
      <c r="L6" s="9">
        <v>3</v>
      </c>
      <c r="M6" s="9">
        <v>3</v>
      </c>
      <c r="N6" s="9">
        <v>3</v>
      </c>
      <c r="O6" s="9">
        <v>3</v>
      </c>
      <c r="P6" s="9"/>
    </row>
    <row r="7" spans="1:16" x14ac:dyDescent="0.2">
      <c r="A7" s="11" t="s">
        <v>27</v>
      </c>
      <c r="B7" s="12">
        <v>26543</v>
      </c>
      <c r="C7" s="12">
        <v>26543</v>
      </c>
      <c r="D7" s="12">
        <v>26543</v>
      </c>
      <c r="E7" s="12">
        <v>26543</v>
      </c>
      <c r="F7" s="13">
        <v>26908</v>
      </c>
      <c r="G7" s="13">
        <v>26908</v>
      </c>
      <c r="H7" s="12">
        <v>26543</v>
      </c>
      <c r="I7" s="12">
        <v>32752</v>
      </c>
      <c r="J7" s="12">
        <v>26543</v>
      </c>
      <c r="K7" s="12">
        <v>26543</v>
      </c>
      <c r="L7" s="12">
        <v>32752</v>
      </c>
      <c r="M7" s="12">
        <v>30011</v>
      </c>
      <c r="N7" s="12">
        <v>38504</v>
      </c>
      <c r="O7" s="12">
        <v>17777</v>
      </c>
      <c r="P7" s="12"/>
    </row>
    <row r="8" spans="1:16" x14ac:dyDescent="0.2">
      <c r="A8" s="11" t="s">
        <v>28</v>
      </c>
      <c r="B8" s="12">
        <v>44621</v>
      </c>
      <c r="C8" s="12">
        <v>44621</v>
      </c>
      <c r="D8" s="12">
        <v>44621</v>
      </c>
      <c r="E8" s="12">
        <v>44621</v>
      </c>
      <c r="F8" s="13">
        <v>44621</v>
      </c>
      <c r="G8" s="13">
        <v>44621</v>
      </c>
      <c r="H8" s="12">
        <v>44621</v>
      </c>
      <c r="I8" s="12">
        <v>44621</v>
      </c>
      <c r="J8" s="12">
        <v>44621</v>
      </c>
      <c r="K8" s="12">
        <v>44621</v>
      </c>
      <c r="L8" s="12">
        <v>44621</v>
      </c>
      <c r="M8" s="12">
        <v>44621</v>
      </c>
      <c r="N8" s="12">
        <v>44621</v>
      </c>
      <c r="O8" s="12">
        <v>44621</v>
      </c>
      <c r="P8" s="12"/>
    </row>
    <row r="9" spans="1:16" x14ac:dyDescent="0.2">
      <c r="A9" s="5" t="s">
        <v>29</v>
      </c>
      <c r="B9" s="9">
        <v>199</v>
      </c>
      <c r="C9" s="9">
        <v>199</v>
      </c>
      <c r="D9" s="9">
        <v>199</v>
      </c>
      <c r="E9" s="9">
        <v>199</v>
      </c>
      <c r="F9" s="10">
        <v>195</v>
      </c>
      <c r="G9" s="10">
        <v>195</v>
      </c>
      <c r="H9" s="9">
        <v>199</v>
      </c>
      <c r="I9" s="9">
        <v>131</v>
      </c>
      <c r="J9" s="9">
        <v>199</v>
      </c>
      <c r="K9" s="9">
        <v>199</v>
      </c>
      <c r="L9" s="9">
        <v>131</v>
      </c>
      <c r="M9" s="9">
        <v>161</v>
      </c>
      <c r="N9" s="9">
        <v>68</v>
      </c>
      <c r="O9" s="9">
        <v>295</v>
      </c>
      <c r="P9" s="9"/>
    </row>
    <row r="10" spans="1:16" x14ac:dyDescent="0.2">
      <c r="A10" s="5" t="s">
        <v>30</v>
      </c>
      <c r="B10" s="6" t="s">
        <v>31</v>
      </c>
      <c r="C10" s="6" t="s">
        <v>32</v>
      </c>
      <c r="D10" s="6" t="s">
        <v>33</v>
      </c>
      <c r="E10" s="6" t="s">
        <v>34</v>
      </c>
      <c r="F10" s="10" t="s">
        <v>57</v>
      </c>
      <c r="G10" s="7" t="s">
        <v>36</v>
      </c>
      <c r="H10" s="6" t="s">
        <v>37</v>
      </c>
      <c r="I10" s="6" t="s">
        <v>38</v>
      </c>
      <c r="J10" s="6" t="s">
        <v>39</v>
      </c>
      <c r="K10" s="6" t="s">
        <v>40</v>
      </c>
      <c r="L10" s="6" t="s">
        <v>41</v>
      </c>
      <c r="M10" s="6" t="s">
        <v>42</v>
      </c>
      <c r="N10" s="6" t="s">
        <v>43</v>
      </c>
      <c r="O10" s="6" t="s">
        <v>44</v>
      </c>
      <c r="P10" s="9"/>
    </row>
    <row r="11" spans="1:16" x14ac:dyDescent="0.2">
      <c r="A11" s="14">
        <v>44256</v>
      </c>
      <c r="B11" s="15">
        <v>113.4</v>
      </c>
      <c r="C11" s="15">
        <v>179.1</v>
      </c>
      <c r="D11" s="15">
        <v>99</v>
      </c>
      <c r="E11" s="15">
        <v>119.5</v>
      </c>
      <c r="G11" s="15"/>
      <c r="H11" s="15">
        <v>111.6</v>
      </c>
      <c r="I11" s="15">
        <v>146.1</v>
      </c>
      <c r="J11" s="15">
        <v>103.9</v>
      </c>
      <c r="K11" s="15">
        <v>77.099999999999994</v>
      </c>
      <c r="L11" s="15">
        <v>108.1</v>
      </c>
      <c r="M11" s="15">
        <v>139.4</v>
      </c>
      <c r="N11" s="15">
        <v>112.5</v>
      </c>
      <c r="O11" s="15">
        <v>118.2</v>
      </c>
      <c r="P11" s="9"/>
    </row>
    <row r="12" spans="1:16" x14ac:dyDescent="0.2">
      <c r="A12" s="14">
        <v>44621</v>
      </c>
      <c r="B12" s="15">
        <v>118.6</v>
      </c>
      <c r="C12" s="15">
        <v>182.1</v>
      </c>
      <c r="D12" s="15">
        <v>96.7</v>
      </c>
      <c r="E12" s="15">
        <v>131.69999999999999</v>
      </c>
      <c r="G12" s="15"/>
      <c r="H12" s="15">
        <v>117.3</v>
      </c>
      <c r="I12" s="15">
        <v>152.5</v>
      </c>
      <c r="J12" s="15">
        <v>118.6</v>
      </c>
      <c r="K12" s="15">
        <v>76.5</v>
      </c>
      <c r="L12" s="15">
        <v>111.7</v>
      </c>
      <c r="M12" s="15">
        <v>146.4</v>
      </c>
      <c r="N12" s="15">
        <v>116.4</v>
      </c>
      <c r="O12" s="15">
        <v>125.3</v>
      </c>
      <c r="P12" s="9"/>
    </row>
    <row r="13" spans="1:16" x14ac:dyDescent="0.2">
      <c r="A13" s="9"/>
      <c r="B13" s="16">
        <f>A2325861A_Latest-B11</f>
        <v>5.1999999999999886</v>
      </c>
      <c r="C13" s="16">
        <f>A2326086T_Latest-C11</f>
        <v>3</v>
      </c>
      <c r="D13" s="16">
        <f>A2325906V_Latest-D11</f>
        <v>-2.2999999999999972</v>
      </c>
      <c r="E13" s="16">
        <f>A2325951F_Latest-E11</f>
        <v>12.199999999999989</v>
      </c>
      <c r="G13" s="16"/>
      <c r="H13" s="16">
        <f>A2325996K_Latest-H11</f>
        <v>5.7000000000000028</v>
      </c>
      <c r="I13" s="16">
        <f>A2331081A_Latest-I11</f>
        <v>6.4000000000000057</v>
      </c>
      <c r="J13" s="16">
        <f>A2326041L_Latest-J11</f>
        <v>14.699999999999989</v>
      </c>
      <c r="K13" s="16">
        <f>A2331171F_Latest-K11</f>
        <v>-0.59999999999999432</v>
      </c>
      <c r="L13" s="16">
        <f>A2331216X_Latest-L11</f>
        <v>3.6000000000000085</v>
      </c>
      <c r="M13" s="16">
        <f>A2331396V_Latest-M11</f>
        <v>7</v>
      </c>
      <c r="N13" s="16">
        <f>A2332566T_Latest-N11</f>
        <v>3.9000000000000057</v>
      </c>
      <c r="O13" s="16">
        <f>A2325816R_Latest-O11</f>
        <v>7.0999999999999943</v>
      </c>
      <c r="P13" s="9"/>
    </row>
    <row r="14" spans="1:16" x14ac:dyDescent="0.2">
      <c r="A14" s="9" t="s">
        <v>46</v>
      </c>
      <c r="B14" s="17">
        <f t="shared" ref="B14:N14" si="0">(B12-B11)/B11</f>
        <v>4.5855379188712422E-2</v>
      </c>
      <c r="C14" s="28">
        <f t="shared" si="0"/>
        <v>1.6750418760469014E-2</v>
      </c>
      <c r="D14" s="17">
        <f t="shared" si="0"/>
        <v>-2.3232323232323205E-2</v>
      </c>
      <c r="E14" s="17">
        <f>(E12-E11)/E11</f>
        <v>0.10209205020920492</v>
      </c>
      <c r="G14" s="17"/>
      <c r="H14" s="28">
        <f t="shared" si="0"/>
        <v>5.1075268817204332E-2</v>
      </c>
      <c r="I14" s="28">
        <f t="shared" si="0"/>
        <v>4.3805612594113662E-2</v>
      </c>
      <c r="J14" s="17">
        <f t="shared" si="0"/>
        <v>0.14148219441770921</v>
      </c>
      <c r="K14" s="17">
        <f t="shared" si="0"/>
        <v>-7.7821011673151023E-3</v>
      </c>
      <c r="L14" s="17">
        <f t="shared" si="0"/>
        <v>3.3302497687326633E-2</v>
      </c>
      <c r="M14" s="17">
        <f t="shared" si="0"/>
        <v>5.0215208034433287E-2</v>
      </c>
      <c r="N14" s="28">
        <f t="shared" si="0"/>
        <v>3.4666666666666721E-2</v>
      </c>
      <c r="O14" s="17">
        <f>(O12-O11)/O11</f>
        <v>6.0067681895093011E-2</v>
      </c>
      <c r="P14" s="18">
        <f>(C14+H14+I14+N14)/4</f>
        <v>3.6574491709613438E-2</v>
      </c>
    </row>
    <row r="15" spans="1:16" x14ac:dyDescent="0.2">
      <c r="A15" s="9" t="s">
        <v>47</v>
      </c>
      <c r="B15" s="17"/>
      <c r="C15" s="17"/>
      <c r="D15" s="17"/>
      <c r="E15" s="17"/>
      <c r="F15" s="19">
        <v>0.01</v>
      </c>
      <c r="G15" s="19">
        <v>3.6000000000000004E-2</v>
      </c>
      <c r="H15" s="17"/>
      <c r="I15" s="17"/>
      <c r="J15" s="17"/>
      <c r="K15" s="17"/>
      <c r="L15" s="17"/>
      <c r="M15" s="17"/>
      <c r="N15" s="17"/>
      <c r="O15" s="17"/>
      <c r="P15" s="8"/>
    </row>
    <row r="16" spans="1:16" x14ac:dyDescent="0.2">
      <c r="A16" s="20" t="s">
        <v>71</v>
      </c>
      <c r="B16" s="20">
        <v>0.19400000000000001</v>
      </c>
      <c r="C16" s="20"/>
      <c r="D16" s="36">
        <v>0.115</v>
      </c>
      <c r="E16" s="20"/>
      <c r="F16" s="36">
        <v>0.32600000000000001</v>
      </c>
      <c r="G16" s="36">
        <v>6.7000000000000004E-2</v>
      </c>
      <c r="H16" s="20"/>
      <c r="I16" s="20"/>
      <c r="J16" s="36">
        <v>3.7999999999999999E-2</v>
      </c>
      <c r="K16" s="36">
        <v>4.1000000000000002E-2</v>
      </c>
      <c r="L16" s="36">
        <v>0.13700000000000001</v>
      </c>
      <c r="M16" s="36">
        <v>2.1999999999999999E-2</v>
      </c>
      <c r="N16" s="20"/>
      <c r="O16" s="20"/>
      <c r="P16" s="17">
        <f>1 - SUM($B16:$N16)</f>
        <v>5.9999999999999942E-2</v>
      </c>
    </row>
    <row r="17" spans="1:16" x14ac:dyDescent="0.2">
      <c r="A17" s="21" t="s">
        <v>72</v>
      </c>
      <c r="B17" s="21">
        <f>B16*B14</f>
        <v>8.8959435626102101E-3</v>
      </c>
      <c r="C17" s="21"/>
      <c r="D17" s="21">
        <f>D16*D14</f>
        <v>-2.6717171717171688E-3</v>
      </c>
      <c r="E17" s="21"/>
      <c r="F17" s="21">
        <f>F16*F15</f>
        <v>3.2600000000000003E-3</v>
      </c>
      <c r="G17" s="21">
        <f>G16*G15</f>
        <v>2.4120000000000005E-3</v>
      </c>
      <c r="H17" s="21"/>
      <c r="I17" s="21"/>
      <c r="J17" s="21">
        <f>J16*J14</f>
        <v>5.3763233878729496E-3</v>
      </c>
      <c r="K17" s="21">
        <f t="shared" ref="K17:L17" si="1">K16*K14</f>
        <v>-3.190661478599192E-4</v>
      </c>
      <c r="L17" s="21">
        <f t="shared" si="1"/>
        <v>4.5624421831637488E-3</v>
      </c>
      <c r="M17" s="21">
        <f>M16*M14</f>
        <v>1.1047345767575322E-3</v>
      </c>
      <c r="N17" s="21"/>
      <c r="O17" s="21"/>
      <c r="P17" s="17">
        <f>P16*P14</f>
        <v>2.1944695025768041E-3</v>
      </c>
    </row>
    <row r="18" spans="1:16" x14ac:dyDescent="0.2">
      <c r="A18" s="9"/>
      <c r="B18" s="9"/>
      <c r="C18" s="9"/>
      <c r="D18" s="9"/>
      <c r="E18" s="9"/>
      <c r="H18" s="9"/>
      <c r="I18" s="9"/>
      <c r="J18" s="9"/>
      <c r="K18" s="9"/>
      <c r="L18" s="9"/>
      <c r="M18" s="9"/>
      <c r="N18" s="9"/>
      <c r="O18" s="9"/>
    </row>
    <row r="19" spans="1:16" x14ac:dyDescent="0.2">
      <c r="A19" s="22" t="s">
        <v>73</v>
      </c>
      <c r="B19" s="23">
        <f>SUM(B17:P17)</f>
        <v>2.4815129893404161E-2</v>
      </c>
      <c r="C19" s="9"/>
      <c r="D19" s="9"/>
      <c r="E19" s="9"/>
      <c r="F19" s="24" t="s">
        <v>61</v>
      </c>
      <c r="G19" s="24" t="s">
        <v>62</v>
      </c>
      <c r="H19" s="9"/>
      <c r="I19" s="9"/>
      <c r="J19" s="9"/>
      <c r="K19" s="9"/>
      <c r="L19" s="9"/>
      <c r="M19" s="9"/>
      <c r="N19" s="9"/>
      <c r="O19" s="9"/>
    </row>
    <row r="20" spans="1:16" x14ac:dyDescent="0.2">
      <c r="F20" s="19" t="s">
        <v>63</v>
      </c>
      <c r="G20" s="19" t="s">
        <v>54</v>
      </c>
    </row>
    <row r="22" spans="1:16" x14ac:dyDescent="0.2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B745-913F-814B-8734-21A3A59C105B}">
  <dimension ref="A2:M109"/>
  <sheetViews>
    <sheetView showGridLines="0" workbookViewId="0">
      <pane ySplit="11" topLeftCell="A13" activePane="bottomLeft" state="frozen"/>
      <selection pane="bottomLeft" activeCell="A12" sqref="A12"/>
    </sheetView>
  </sheetViews>
  <sheetFormatPr baseColWidth="10" defaultColWidth="7.6640625" defaultRowHeight="11" x14ac:dyDescent="0.15"/>
  <cols>
    <col min="1" max="1" width="17.83203125" style="45" customWidth="1"/>
    <col min="2" max="2" width="19.1640625" style="45" customWidth="1"/>
    <col min="3" max="3" width="30.6640625" style="45" customWidth="1"/>
    <col min="4" max="4" width="7.6640625" style="45"/>
    <col min="5" max="5" width="9.33203125" style="45" bestFit="1" customWidth="1"/>
    <col min="6" max="11" width="7.6640625" style="45"/>
    <col min="12" max="12" width="9.6640625" style="45" customWidth="1"/>
    <col min="13" max="25" width="7.6640625" style="45"/>
    <col min="26" max="26" width="7.6640625" style="45" customWidth="1"/>
    <col min="27" max="16384" width="7.6640625" style="45"/>
  </cols>
  <sheetData>
    <row r="2" spans="1:13" ht="13" x14ac:dyDescent="0.15">
      <c r="B2" s="46" t="s">
        <v>74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x14ac:dyDescent="0.15"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</row>
    <row r="4" spans="1:13" x14ac:dyDescent="0.15"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</row>
    <row r="5" spans="1:13" ht="16" x14ac:dyDescent="0.2">
      <c r="B5" s="48" t="s">
        <v>75</v>
      </c>
    </row>
    <row r="6" spans="1:13" ht="15.75" customHeight="1" x14ac:dyDescent="0.15">
      <c r="B6" s="49" t="s">
        <v>76</v>
      </c>
      <c r="C6" s="49"/>
      <c r="D6" s="49"/>
      <c r="E6" s="49"/>
      <c r="F6" s="49"/>
      <c r="G6" s="49"/>
      <c r="H6" s="49"/>
      <c r="I6" s="49"/>
      <c r="J6" s="49"/>
      <c r="K6" s="49"/>
      <c r="L6" s="49"/>
    </row>
    <row r="8" spans="1:13" ht="15" x14ac:dyDescent="0.2">
      <c r="D8" s="50" t="s">
        <v>77</v>
      </c>
    </row>
    <row r="9" spans="1:13" s="51" customFormat="1" x14ac:dyDescent="0.15"/>
    <row r="10" spans="1:13" ht="22.5" customHeight="1" x14ac:dyDescent="0.15">
      <c r="A10" s="52" t="s">
        <v>78</v>
      </c>
      <c r="B10" s="52"/>
      <c r="C10" s="52"/>
      <c r="D10" s="52" t="s">
        <v>19</v>
      </c>
      <c r="E10" s="52" t="s">
        <v>30</v>
      </c>
      <c r="F10" s="52" t="s">
        <v>27</v>
      </c>
      <c r="G10" s="52" t="s">
        <v>28</v>
      </c>
      <c r="H10" s="52" t="s">
        <v>79</v>
      </c>
      <c r="I10" s="52" t="s">
        <v>16</v>
      </c>
      <c r="J10" s="52" t="s">
        <v>21</v>
      </c>
      <c r="K10" s="52" t="s">
        <v>80</v>
      </c>
      <c r="L10" s="52" t="s">
        <v>26</v>
      </c>
    </row>
    <row r="12" spans="1:13" x14ac:dyDescent="0.15">
      <c r="A12" s="45" t="s">
        <v>81</v>
      </c>
      <c r="D12" s="45" t="s">
        <v>20</v>
      </c>
      <c r="E12" s="53" t="s">
        <v>82</v>
      </c>
      <c r="F12" s="14">
        <v>26543</v>
      </c>
      <c r="G12" s="14">
        <v>44621</v>
      </c>
      <c r="H12" s="45">
        <v>199</v>
      </c>
      <c r="I12" s="45" t="s">
        <v>17</v>
      </c>
      <c r="J12" s="45" t="s">
        <v>22</v>
      </c>
      <c r="K12" s="45" t="s">
        <v>25</v>
      </c>
      <c r="L12" s="45">
        <v>3</v>
      </c>
    </row>
    <row r="13" spans="1:13" x14ac:dyDescent="0.15">
      <c r="A13" s="45" t="s">
        <v>83</v>
      </c>
      <c r="D13" s="45" t="s">
        <v>20</v>
      </c>
      <c r="E13" s="53" t="s">
        <v>84</v>
      </c>
      <c r="F13" s="14">
        <v>26543</v>
      </c>
      <c r="G13" s="14">
        <v>44621</v>
      </c>
      <c r="H13" s="45">
        <v>199</v>
      </c>
      <c r="I13" s="45" t="s">
        <v>17</v>
      </c>
      <c r="J13" s="45" t="s">
        <v>22</v>
      </c>
      <c r="K13" s="45" t="s">
        <v>25</v>
      </c>
      <c r="L13" s="45">
        <v>3</v>
      </c>
    </row>
    <row r="14" spans="1:13" x14ac:dyDescent="0.15">
      <c r="A14" s="45" t="s">
        <v>85</v>
      </c>
      <c r="D14" s="45" t="s">
        <v>20</v>
      </c>
      <c r="E14" s="53" t="s">
        <v>86</v>
      </c>
      <c r="F14" s="14">
        <v>26543</v>
      </c>
      <c r="G14" s="14">
        <v>44621</v>
      </c>
      <c r="H14" s="45">
        <v>199</v>
      </c>
      <c r="I14" s="45" t="s">
        <v>17</v>
      </c>
      <c r="J14" s="45" t="s">
        <v>22</v>
      </c>
      <c r="K14" s="45" t="s">
        <v>25</v>
      </c>
      <c r="L14" s="45">
        <v>3</v>
      </c>
    </row>
    <row r="15" spans="1:13" x14ac:dyDescent="0.15">
      <c r="A15" s="45" t="s">
        <v>87</v>
      </c>
      <c r="D15" s="45" t="s">
        <v>20</v>
      </c>
      <c r="E15" s="53" t="s">
        <v>88</v>
      </c>
      <c r="F15" s="14">
        <v>26543</v>
      </c>
      <c r="G15" s="14">
        <v>44621</v>
      </c>
      <c r="H15" s="45">
        <v>199</v>
      </c>
      <c r="I15" s="45" t="s">
        <v>17</v>
      </c>
      <c r="J15" s="45" t="s">
        <v>22</v>
      </c>
      <c r="K15" s="45" t="s">
        <v>25</v>
      </c>
      <c r="L15" s="45">
        <v>3</v>
      </c>
    </row>
    <row r="16" spans="1:13" x14ac:dyDescent="0.15">
      <c r="A16" s="45" t="s">
        <v>89</v>
      </c>
      <c r="D16" s="45" t="s">
        <v>20</v>
      </c>
      <c r="E16" s="53" t="s">
        <v>90</v>
      </c>
      <c r="F16" s="14">
        <v>26543</v>
      </c>
      <c r="G16" s="14">
        <v>44621</v>
      </c>
      <c r="H16" s="45">
        <v>199</v>
      </c>
      <c r="I16" s="45" t="s">
        <v>17</v>
      </c>
      <c r="J16" s="45" t="s">
        <v>22</v>
      </c>
      <c r="K16" s="45" t="s">
        <v>25</v>
      </c>
      <c r="L16" s="45">
        <v>3</v>
      </c>
    </row>
    <row r="17" spans="1:12" x14ac:dyDescent="0.15">
      <c r="A17" s="45" t="s">
        <v>91</v>
      </c>
      <c r="D17" s="45" t="s">
        <v>20</v>
      </c>
      <c r="E17" s="53" t="s">
        <v>92</v>
      </c>
      <c r="F17" s="14">
        <v>32752</v>
      </c>
      <c r="G17" s="14">
        <v>44621</v>
      </c>
      <c r="H17" s="45">
        <v>131</v>
      </c>
      <c r="I17" s="45" t="s">
        <v>17</v>
      </c>
      <c r="J17" s="45" t="s">
        <v>22</v>
      </c>
      <c r="K17" s="45" t="s">
        <v>25</v>
      </c>
      <c r="L17" s="45">
        <v>3</v>
      </c>
    </row>
    <row r="18" spans="1:12" x14ac:dyDescent="0.15">
      <c r="A18" s="45" t="s">
        <v>93</v>
      </c>
      <c r="D18" s="45" t="s">
        <v>20</v>
      </c>
      <c r="E18" s="53" t="s">
        <v>94</v>
      </c>
      <c r="F18" s="14">
        <v>26543</v>
      </c>
      <c r="G18" s="14">
        <v>44621</v>
      </c>
      <c r="H18" s="45">
        <v>199</v>
      </c>
      <c r="I18" s="45" t="s">
        <v>17</v>
      </c>
      <c r="J18" s="45" t="s">
        <v>22</v>
      </c>
      <c r="K18" s="45" t="s">
        <v>25</v>
      </c>
      <c r="L18" s="45">
        <v>3</v>
      </c>
    </row>
    <row r="19" spans="1:12" x14ac:dyDescent="0.15">
      <c r="A19" s="45" t="s">
        <v>95</v>
      </c>
      <c r="D19" s="45" t="s">
        <v>20</v>
      </c>
      <c r="E19" s="53" t="s">
        <v>96</v>
      </c>
      <c r="F19" s="14">
        <v>26543</v>
      </c>
      <c r="G19" s="14">
        <v>44621</v>
      </c>
      <c r="H19" s="45">
        <v>199</v>
      </c>
      <c r="I19" s="45" t="s">
        <v>17</v>
      </c>
      <c r="J19" s="45" t="s">
        <v>22</v>
      </c>
      <c r="K19" s="45" t="s">
        <v>25</v>
      </c>
      <c r="L19" s="45">
        <v>3</v>
      </c>
    </row>
    <row r="20" spans="1:12" x14ac:dyDescent="0.15">
      <c r="A20" s="45" t="s">
        <v>97</v>
      </c>
      <c r="D20" s="45" t="s">
        <v>20</v>
      </c>
      <c r="E20" s="53" t="s">
        <v>98</v>
      </c>
      <c r="F20" s="14">
        <v>32752</v>
      </c>
      <c r="G20" s="14">
        <v>44621</v>
      </c>
      <c r="H20" s="45">
        <v>131</v>
      </c>
      <c r="I20" s="45" t="s">
        <v>17</v>
      </c>
      <c r="J20" s="45" t="s">
        <v>22</v>
      </c>
      <c r="K20" s="45" t="s">
        <v>25</v>
      </c>
      <c r="L20" s="45">
        <v>3</v>
      </c>
    </row>
    <row r="21" spans="1:12" x14ac:dyDescent="0.15">
      <c r="A21" s="45" t="s">
        <v>99</v>
      </c>
      <c r="D21" s="45" t="s">
        <v>20</v>
      </c>
      <c r="E21" s="53" t="s">
        <v>100</v>
      </c>
      <c r="F21" s="14">
        <v>30011</v>
      </c>
      <c r="G21" s="14">
        <v>44621</v>
      </c>
      <c r="H21" s="45">
        <v>161</v>
      </c>
      <c r="I21" s="45" t="s">
        <v>17</v>
      </c>
      <c r="J21" s="45" t="s">
        <v>22</v>
      </c>
      <c r="K21" s="45" t="s">
        <v>25</v>
      </c>
      <c r="L21" s="45">
        <v>3</v>
      </c>
    </row>
    <row r="22" spans="1:12" x14ac:dyDescent="0.15">
      <c r="A22" s="45" t="s">
        <v>101</v>
      </c>
      <c r="D22" s="45" t="s">
        <v>20</v>
      </c>
      <c r="E22" s="53" t="s">
        <v>102</v>
      </c>
      <c r="F22" s="14">
        <v>38504</v>
      </c>
      <c r="G22" s="14">
        <v>44621</v>
      </c>
      <c r="H22" s="45">
        <v>68</v>
      </c>
      <c r="I22" s="45" t="s">
        <v>17</v>
      </c>
      <c r="J22" s="45" t="s">
        <v>22</v>
      </c>
      <c r="K22" s="45" t="s">
        <v>25</v>
      </c>
      <c r="L22" s="45">
        <v>3</v>
      </c>
    </row>
    <row r="23" spans="1:12" x14ac:dyDescent="0.15">
      <c r="A23" s="45" t="s">
        <v>103</v>
      </c>
      <c r="D23" s="45" t="s">
        <v>20</v>
      </c>
      <c r="E23" s="53" t="s">
        <v>104</v>
      </c>
      <c r="F23" s="14">
        <v>17777</v>
      </c>
      <c r="G23" s="14">
        <v>44621</v>
      </c>
      <c r="H23" s="45">
        <v>295</v>
      </c>
      <c r="I23" s="45" t="s">
        <v>17</v>
      </c>
      <c r="J23" s="45" t="s">
        <v>22</v>
      </c>
      <c r="K23" s="45" t="s">
        <v>25</v>
      </c>
      <c r="L23" s="45">
        <v>3</v>
      </c>
    </row>
    <row r="24" spans="1:12" x14ac:dyDescent="0.15">
      <c r="A24" s="45" t="s">
        <v>105</v>
      </c>
      <c r="D24" s="45" t="s">
        <v>20</v>
      </c>
      <c r="E24" s="53" t="s">
        <v>106</v>
      </c>
      <c r="F24" s="14">
        <v>26543</v>
      </c>
      <c r="G24" s="14">
        <v>44621</v>
      </c>
      <c r="H24" s="45">
        <v>199</v>
      </c>
      <c r="I24" s="45" t="s">
        <v>17</v>
      </c>
      <c r="J24" s="45" t="s">
        <v>22</v>
      </c>
      <c r="K24" s="45" t="s">
        <v>25</v>
      </c>
      <c r="L24" s="45">
        <v>3</v>
      </c>
    </row>
    <row r="25" spans="1:12" x14ac:dyDescent="0.15">
      <c r="A25" s="45" t="s">
        <v>107</v>
      </c>
      <c r="D25" s="45" t="s">
        <v>20</v>
      </c>
      <c r="E25" s="53" t="s">
        <v>108</v>
      </c>
      <c r="F25" s="14">
        <v>26543</v>
      </c>
      <c r="G25" s="14">
        <v>44621</v>
      </c>
      <c r="H25" s="45">
        <v>199</v>
      </c>
      <c r="I25" s="45" t="s">
        <v>17</v>
      </c>
      <c r="J25" s="45" t="s">
        <v>22</v>
      </c>
      <c r="K25" s="45" t="s">
        <v>25</v>
      </c>
      <c r="L25" s="45">
        <v>3</v>
      </c>
    </row>
    <row r="26" spans="1:12" x14ac:dyDescent="0.15">
      <c r="A26" s="45" t="s">
        <v>109</v>
      </c>
      <c r="D26" s="45" t="s">
        <v>20</v>
      </c>
      <c r="E26" s="53" t="s">
        <v>110</v>
      </c>
      <c r="F26" s="14">
        <v>26543</v>
      </c>
      <c r="G26" s="14">
        <v>44621</v>
      </c>
      <c r="H26" s="45">
        <v>199</v>
      </c>
      <c r="I26" s="45" t="s">
        <v>17</v>
      </c>
      <c r="J26" s="45" t="s">
        <v>22</v>
      </c>
      <c r="K26" s="45" t="s">
        <v>25</v>
      </c>
      <c r="L26" s="45">
        <v>3</v>
      </c>
    </row>
    <row r="27" spans="1:12" x14ac:dyDescent="0.15">
      <c r="A27" s="45" t="s">
        <v>111</v>
      </c>
      <c r="D27" s="45" t="s">
        <v>20</v>
      </c>
      <c r="E27" s="53" t="s">
        <v>112</v>
      </c>
      <c r="F27" s="14">
        <v>26543</v>
      </c>
      <c r="G27" s="14">
        <v>44621</v>
      </c>
      <c r="H27" s="45">
        <v>199</v>
      </c>
      <c r="I27" s="45" t="s">
        <v>17</v>
      </c>
      <c r="J27" s="45" t="s">
        <v>22</v>
      </c>
      <c r="K27" s="45" t="s">
        <v>25</v>
      </c>
      <c r="L27" s="45">
        <v>3</v>
      </c>
    </row>
    <row r="28" spans="1:12" x14ac:dyDescent="0.15">
      <c r="A28" s="45" t="s">
        <v>113</v>
      </c>
      <c r="D28" s="45" t="s">
        <v>20</v>
      </c>
      <c r="E28" s="53" t="s">
        <v>114</v>
      </c>
      <c r="F28" s="14">
        <v>26543</v>
      </c>
      <c r="G28" s="14">
        <v>44621</v>
      </c>
      <c r="H28" s="45">
        <v>199</v>
      </c>
      <c r="I28" s="45" t="s">
        <v>17</v>
      </c>
      <c r="J28" s="45" t="s">
        <v>22</v>
      </c>
      <c r="K28" s="45" t="s">
        <v>25</v>
      </c>
      <c r="L28" s="45">
        <v>3</v>
      </c>
    </row>
    <row r="29" spans="1:12" x14ac:dyDescent="0.15">
      <c r="A29" s="45" t="s">
        <v>115</v>
      </c>
      <c r="D29" s="45" t="s">
        <v>20</v>
      </c>
      <c r="E29" s="53" t="s">
        <v>116</v>
      </c>
      <c r="F29" s="14">
        <v>32752</v>
      </c>
      <c r="G29" s="14">
        <v>44621</v>
      </c>
      <c r="H29" s="45">
        <v>131</v>
      </c>
      <c r="I29" s="45" t="s">
        <v>17</v>
      </c>
      <c r="J29" s="45" t="s">
        <v>22</v>
      </c>
      <c r="K29" s="45" t="s">
        <v>25</v>
      </c>
      <c r="L29" s="45">
        <v>3</v>
      </c>
    </row>
    <row r="30" spans="1:12" x14ac:dyDescent="0.15">
      <c r="A30" s="45" t="s">
        <v>117</v>
      </c>
      <c r="D30" s="45" t="s">
        <v>20</v>
      </c>
      <c r="E30" s="53" t="s">
        <v>118</v>
      </c>
      <c r="F30" s="14">
        <v>26543</v>
      </c>
      <c r="G30" s="14">
        <v>44621</v>
      </c>
      <c r="H30" s="45">
        <v>199</v>
      </c>
      <c r="I30" s="45" t="s">
        <v>17</v>
      </c>
      <c r="J30" s="45" t="s">
        <v>22</v>
      </c>
      <c r="K30" s="45" t="s">
        <v>25</v>
      </c>
      <c r="L30" s="45">
        <v>3</v>
      </c>
    </row>
    <row r="31" spans="1:12" x14ac:dyDescent="0.15">
      <c r="A31" s="45" t="s">
        <v>119</v>
      </c>
      <c r="D31" s="45" t="s">
        <v>20</v>
      </c>
      <c r="E31" s="53" t="s">
        <v>120</v>
      </c>
      <c r="F31" s="14">
        <v>26543</v>
      </c>
      <c r="G31" s="14">
        <v>44621</v>
      </c>
      <c r="H31" s="45">
        <v>199</v>
      </c>
      <c r="I31" s="45" t="s">
        <v>17</v>
      </c>
      <c r="J31" s="45" t="s">
        <v>22</v>
      </c>
      <c r="K31" s="45" t="s">
        <v>25</v>
      </c>
      <c r="L31" s="45">
        <v>3</v>
      </c>
    </row>
    <row r="32" spans="1:12" x14ac:dyDescent="0.15">
      <c r="A32" s="45" t="s">
        <v>121</v>
      </c>
      <c r="D32" s="45" t="s">
        <v>20</v>
      </c>
      <c r="E32" s="53" t="s">
        <v>122</v>
      </c>
      <c r="F32" s="14">
        <v>32752</v>
      </c>
      <c r="G32" s="14">
        <v>44621</v>
      </c>
      <c r="H32" s="45">
        <v>131</v>
      </c>
      <c r="I32" s="45" t="s">
        <v>17</v>
      </c>
      <c r="J32" s="45" t="s">
        <v>22</v>
      </c>
      <c r="K32" s="45" t="s">
        <v>25</v>
      </c>
      <c r="L32" s="45">
        <v>3</v>
      </c>
    </row>
    <row r="33" spans="1:12" x14ac:dyDescent="0.15">
      <c r="A33" s="45" t="s">
        <v>123</v>
      </c>
      <c r="D33" s="45" t="s">
        <v>20</v>
      </c>
      <c r="E33" s="53" t="s">
        <v>124</v>
      </c>
      <c r="F33" s="14">
        <v>30011</v>
      </c>
      <c r="G33" s="14">
        <v>44621</v>
      </c>
      <c r="H33" s="45">
        <v>161</v>
      </c>
      <c r="I33" s="45" t="s">
        <v>17</v>
      </c>
      <c r="J33" s="45" t="s">
        <v>22</v>
      </c>
      <c r="K33" s="45" t="s">
        <v>25</v>
      </c>
      <c r="L33" s="45">
        <v>3</v>
      </c>
    </row>
    <row r="34" spans="1:12" x14ac:dyDescent="0.15">
      <c r="A34" s="45" t="s">
        <v>125</v>
      </c>
      <c r="D34" s="45" t="s">
        <v>20</v>
      </c>
      <c r="E34" s="53" t="s">
        <v>126</v>
      </c>
      <c r="F34" s="14">
        <v>38504</v>
      </c>
      <c r="G34" s="14">
        <v>44621</v>
      </c>
      <c r="H34" s="45">
        <v>68</v>
      </c>
      <c r="I34" s="45" t="s">
        <v>17</v>
      </c>
      <c r="J34" s="45" t="s">
        <v>22</v>
      </c>
      <c r="K34" s="45" t="s">
        <v>25</v>
      </c>
      <c r="L34" s="45">
        <v>3</v>
      </c>
    </row>
    <row r="35" spans="1:12" x14ac:dyDescent="0.15">
      <c r="A35" s="45" t="s">
        <v>127</v>
      </c>
      <c r="D35" s="45" t="s">
        <v>20</v>
      </c>
      <c r="E35" s="53" t="s">
        <v>128</v>
      </c>
      <c r="F35" s="14">
        <v>17777</v>
      </c>
      <c r="G35" s="14">
        <v>44621</v>
      </c>
      <c r="H35" s="45">
        <v>295</v>
      </c>
      <c r="I35" s="45" t="s">
        <v>17</v>
      </c>
      <c r="J35" s="45" t="s">
        <v>22</v>
      </c>
      <c r="K35" s="45" t="s">
        <v>25</v>
      </c>
      <c r="L35" s="45">
        <v>3</v>
      </c>
    </row>
    <row r="36" spans="1:12" x14ac:dyDescent="0.15">
      <c r="A36" s="45" t="s">
        <v>1</v>
      </c>
      <c r="D36" s="45" t="s">
        <v>20</v>
      </c>
      <c r="E36" s="53" t="s">
        <v>31</v>
      </c>
      <c r="F36" s="14">
        <v>26543</v>
      </c>
      <c r="G36" s="14">
        <v>44621</v>
      </c>
      <c r="H36" s="45">
        <v>199</v>
      </c>
      <c r="I36" s="45" t="s">
        <v>17</v>
      </c>
      <c r="J36" s="45" t="s">
        <v>22</v>
      </c>
      <c r="K36" s="45" t="s">
        <v>25</v>
      </c>
      <c r="L36" s="45">
        <v>3</v>
      </c>
    </row>
    <row r="37" spans="1:12" x14ac:dyDescent="0.15">
      <c r="A37" s="45" t="s">
        <v>2</v>
      </c>
      <c r="D37" s="45" t="s">
        <v>20</v>
      </c>
      <c r="E37" s="53" t="s">
        <v>32</v>
      </c>
      <c r="F37" s="14">
        <v>26543</v>
      </c>
      <c r="G37" s="14">
        <v>44621</v>
      </c>
      <c r="H37" s="45">
        <v>199</v>
      </c>
      <c r="I37" s="45" t="s">
        <v>17</v>
      </c>
      <c r="J37" s="45" t="s">
        <v>22</v>
      </c>
      <c r="K37" s="45" t="s">
        <v>25</v>
      </c>
      <c r="L37" s="45">
        <v>3</v>
      </c>
    </row>
    <row r="38" spans="1:12" x14ac:dyDescent="0.15">
      <c r="A38" s="45" t="s">
        <v>3</v>
      </c>
      <c r="D38" s="45" t="s">
        <v>20</v>
      </c>
      <c r="E38" s="53" t="s">
        <v>33</v>
      </c>
      <c r="F38" s="14">
        <v>26543</v>
      </c>
      <c r="G38" s="14">
        <v>44621</v>
      </c>
      <c r="H38" s="45">
        <v>199</v>
      </c>
      <c r="I38" s="45" t="s">
        <v>17</v>
      </c>
      <c r="J38" s="45" t="s">
        <v>22</v>
      </c>
      <c r="K38" s="45" t="s">
        <v>25</v>
      </c>
      <c r="L38" s="45">
        <v>3</v>
      </c>
    </row>
    <row r="39" spans="1:12" x14ac:dyDescent="0.15">
      <c r="A39" s="45" t="s">
        <v>4</v>
      </c>
      <c r="D39" s="45" t="s">
        <v>20</v>
      </c>
      <c r="E39" s="53" t="s">
        <v>34</v>
      </c>
      <c r="F39" s="14">
        <v>26543</v>
      </c>
      <c r="G39" s="14">
        <v>44621</v>
      </c>
      <c r="H39" s="45">
        <v>199</v>
      </c>
      <c r="I39" s="45" t="s">
        <v>17</v>
      </c>
      <c r="J39" s="45" t="s">
        <v>22</v>
      </c>
      <c r="K39" s="45" t="s">
        <v>25</v>
      </c>
      <c r="L39" s="45">
        <v>3</v>
      </c>
    </row>
    <row r="40" spans="1:12" x14ac:dyDescent="0.15">
      <c r="A40" s="45" t="s">
        <v>7</v>
      </c>
      <c r="D40" s="45" t="s">
        <v>20</v>
      </c>
      <c r="E40" s="53" t="s">
        <v>37</v>
      </c>
      <c r="F40" s="14">
        <v>26543</v>
      </c>
      <c r="G40" s="14">
        <v>44621</v>
      </c>
      <c r="H40" s="45">
        <v>199</v>
      </c>
      <c r="I40" s="45" t="s">
        <v>17</v>
      </c>
      <c r="J40" s="45" t="s">
        <v>22</v>
      </c>
      <c r="K40" s="45" t="s">
        <v>25</v>
      </c>
      <c r="L40" s="45">
        <v>3</v>
      </c>
    </row>
    <row r="41" spans="1:12" x14ac:dyDescent="0.15">
      <c r="A41" s="45" t="s">
        <v>8</v>
      </c>
      <c r="D41" s="45" t="s">
        <v>20</v>
      </c>
      <c r="E41" s="53" t="s">
        <v>38</v>
      </c>
      <c r="F41" s="14">
        <v>32752</v>
      </c>
      <c r="G41" s="14">
        <v>44621</v>
      </c>
      <c r="H41" s="45">
        <v>131</v>
      </c>
      <c r="I41" s="45" t="s">
        <v>17</v>
      </c>
      <c r="J41" s="45" t="s">
        <v>22</v>
      </c>
      <c r="K41" s="45" t="s">
        <v>25</v>
      </c>
      <c r="L41" s="45">
        <v>3</v>
      </c>
    </row>
    <row r="42" spans="1:12" x14ac:dyDescent="0.15">
      <c r="A42" s="45" t="s">
        <v>9</v>
      </c>
      <c r="D42" s="45" t="s">
        <v>20</v>
      </c>
      <c r="E42" s="53" t="s">
        <v>39</v>
      </c>
      <c r="F42" s="14">
        <v>26543</v>
      </c>
      <c r="G42" s="14">
        <v>44621</v>
      </c>
      <c r="H42" s="45">
        <v>199</v>
      </c>
      <c r="I42" s="45" t="s">
        <v>17</v>
      </c>
      <c r="J42" s="45" t="s">
        <v>22</v>
      </c>
      <c r="K42" s="45" t="s">
        <v>25</v>
      </c>
      <c r="L42" s="45">
        <v>3</v>
      </c>
    </row>
    <row r="43" spans="1:12" x14ac:dyDescent="0.15">
      <c r="A43" s="45" t="s">
        <v>10</v>
      </c>
      <c r="D43" s="45" t="s">
        <v>20</v>
      </c>
      <c r="E43" s="53" t="s">
        <v>40</v>
      </c>
      <c r="F43" s="14">
        <v>26543</v>
      </c>
      <c r="G43" s="14">
        <v>44621</v>
      </c>
      <c r="H43" s="45">
        <v>199</v>
      </c>
      <c r="I43" s="45" t="s">
        <v>17</v>
      </c>
      <c r="J43" s="45" t="s">
        <v>22</v>
      </c>
      <c r="K43" s="45" t="s">
        <v>25</v>
      </c>
      <c r="L43" s="45">
        <v>3</v>
      </c>
    </row>
    <row r="44" spans="1:12" x14ac:dyDescent="0.15">
      <c r="A44" s="45" t="s">
        <v>11</v>
      </c>
      <c r="D44" s="45" t="s">
        <v>20</v>
      </c>
      <c r="E44" s="53" t="s">
        <v>41</v>
      </c>
      <c r="F44" s="14">
        <v>32752</v>
      </c>
      <c r="G44" s="14">
        <v>44621</v>
      </c>
      <c r="H44" s="45">
        <v>131</v>
      </c>
      <c r="I44" s="45" t="s">
        <v>17</v>
      </c>
      <c r="J44" s="45" t="s">
        <v>22</v>
      </c>
      <c r="K44" s="45" t="s">
        <v>25</v>
      </c>
      <c r="L44" s="45">
        <v>3</v>
      </c>
    </row>
    <row r="45" spans="1:12" x14ac:dyDescent="0.15">
      <c r="A45" s="45" t="s">
        <v>12</v>
      </c>
      <c r="D45" s="45" t="s">
        <v>20</v>
      </c>
      <c r="E45" s="53" t="s">
        <v>42</v>
      </c>
      <c r="F45" s="14">
        <v>30011</v>
      </c>
      <c r="G45" s="14">
        <v>44621</v>
      </c>
      <c r="H45" s="45">
        <v>161</v>
      </c>
      <c r="I45" s="45" t="s">
        <v>17</v>
      </c>
      <c r="J45" s="45" t="s">
        <v>22</v>
      </c>
      <c r="K45" s="45" t="s">
        <v>25</v>
      </c>
      <c r="L45" s="45">
        <v>3</v>
      </c>
    </row>
    <row r="46" spans="1:12" x14ac:dyDescent="0.15">
      <c r="A46" s="45" t="s">
        <v>13</v>
      </c>
      <c r="D46" s="45" t="s">
        <v>20</v>
      </c>
      <c r="E46" s="53" t="s">
        <v>43</v>
      </c>
      <c r="F46" s="14">
        <v>38504</v>
      </c>
      <c r="G46" s="14">
        <v>44621</v>
      </c>
      <c r="H46" s="45">
        <v>68</v>
      </c>
      <c r="I46" s="45" t="s">
        <v>17</v>
      </c>
      <c r="J46" s="45" t="s">
        <v>22</v>
      </c>
      <c r="K46" s="45" t="s">
        <v>25</v>
      </c>
      <c r="L46" s="45">
        <v>3</v>
      </c>
    </row>
    <row r="47" spans="1:12" x14ac:dyDescent="0.15">
      <c r="A47" s="45" t="s">
        <v>14</v>
      </c>
      <c r="D47" s="45" t="s">
        <v>20</v>
      </c>
      <c r="E47" s="53" t="s">
        <v>44</v>
      </c>
      <c r="F47" s="14">
        <v>17777</v>
      </c>
      <c r="G47" s="14">
        <v>44621</v>
      </c>
      <c r="H47" s="45">
        <v>295</v>
      </c>
      <c r="I47" s="45" t="s">
        <v>17</v>
      </c>
      <c r="J47" s="45" t="s">
        <v>22</v>
      </c>
      <c r="K47" s="45" t="s">
        <v>25</v>
      </c>
      <c r="L47" s="45">
        <v>3</v>
      </c>
    </row>
    <row r="48" spans="1:12" x14ac:dyDescent="0.15">
      <c r="A48" s="45" t="s">
        <v>129</v>
      </c>
      <c r="D48" s="45" t="s">
        <v>20</v>
      </c>
      <c r="E48" s="53" t="s">
        <v>130</v>
      </c>
      <c r="F48" s="14">
        <v>26543</v>
      </c>
      <c r="G48" s="14">
        <v>44621</v>
      </c>
      <c r="H48" s="45">
        <v>199</v>
      </c>
      <c r="I48" s="45" t="s">
        <v>17</v>
      </c>
      <c r="J48" s="45" t="s">
        <v>22</v>
      </c>
      <c r="K48" s="45" t="s">
        <v>25</v>
      </c>
      <c r="L48" s="45">
        <v>3</v>
      </c>
    </row>
    <row r="49" spans="1:12" x14ac:dyDescent="0.15">
      <c r="A49" s="45" t="s">
        <v>131</v>
      </c>
      <c r="D49" s="45" t="s">
        <v>20</v>
      </c>
      <c r="E49" s="53" t="s">
        <v>132</v>
      </c>
      <c r="F49" s="14">
        <v>26543</v>
      </c>
      <c r="G49" s="14">
        <v>44621</v>
      </c>
      <c r="H49" s="45">
        <v>199</v>
      </c>
      <c r="I49" s="45" t="s">
        <v>17</v>
      </c>
      <c r="J49" s="45" t="s">
        <v>22</v>
      </c>
      <c r="K49" s="45" t="s">
        <v>25</v>
      </c>
      <c r="L49" s="45">
        <v>3</v>
      </c>
    </row>
    <row r="50" spans="1:12" x14ac:dyDescent="0.15">
      <c r="A50" s="45" t="s">
        <v>133</v>
      </c>
      <c r="D50" s="45" t="s">
        <v>20</v>
      </c>
      <c r="E50" s="53" t="s">
        <v>134</v>
      </c>
      <c r="F50" s="14">
        <v>26543</v>
      </c>
      <c r="G50" s="14">
        <v>44621</v>
      </c>
      <c r="H50" s="45">
        <v>199</v>
      </c>
      <c r="I50" s="45" t="s">
        <v>17</v>
      </c>
      <c r="J50" s="45" t="s">
        <v>22</v>
      </c>
      <c r="K50" s="45" t="s">
        <v>25</v>
      </c>
      <c r="L50" s="45">
        <v>3</v>
      </c>
    </row>
    <row r="51" spans="1:12" x14ac:dyDescent="0.15">
      <c r="A51" s="45" t="s">
        <v>135</v>
      </c>
      <c r="D51" s="45" t="s">
        <v>20</v>
      </c>
      <c r="E51" s="53" t="s">
        <v>136</v>
      </c>
      <c r="F51" s="14">
        <v>26543</v>
      </c>
      <c r="G51" s="14">
        <v>44621</v>
      </c>
      <c r="H51" s="45">
        <v>199</v>
      </c>
      <c r="I51" s="45" t="s">
        <v>17</v>
      </c>
      <c r="J51" s="45" t="s">
        <v>22</v>
      </c>
      <c r="K51" s="45" t="s">
        <v>25</v>
      </c>
      <c r="L51" s="45">
        <v>3</v>
      </c>
    </row>
    <row r="52" spans="1:12" x14ac:dyDescent="0.15">
      <c r="A52" s="45" t="s">
        <v>137</v>
      </c>
      <c r="D52" s="45" t="s">
        <v>20</v>
      </c>
      <c r="E52" s="53" t="s">
        <v>138</v>
      </c>
      <c r="F52" s="14">
        <v>26543</v>
      </c>
      <c r="G52" s="14">
        <v>44621</v>
      </c>
      <c r="H52" s="45">
        <v>199</v>
      </c>
      <c r="I52" s="45" t="s">
        <v>17</v>
      </c>
      <c r="J52" s="45" t="s">
        <v>22</v>
      </c>
      <c r="K52" s="45" t="s">
        <v>25</v>
      </c>
      <c r="L52" s="45">
        <v>3</v>
      </c>
    </row>
    <row r="53" spans="1:12" x14ac:dyDescent="0.15">
      <c r="A53" s="45" t="s">
        <v>139</v>
      </c>
      <c r="D53" s="45" t="s">
        <v>20</v>
      </c>
      <c r="E53" s="53" t="s">
        <v>140</v>
      </c>
      <c r="F53" s="14">
        <v>32752</v>
      </c>
      <c r="G53" s="14">
        <v>44621</v>
      </c>
      <c r="H53" s="45">
        <v>131</v>
      </c>
      <c r="I53" s="45" t="s">
        <v>17</v>
      </c>
      <c r="J53" s="45" t="s">
        <v>22</v>
      </c>
      <c r="K53" s="45" t="s">
        <v>25</v>
      </c>
      <c r="L53" s="45">
        <v>3</v>
      </c>
    </row>
    <row r="54" spans="1:12" x14ac:dyDescent="0.15">
      <c r="A54" s="45" t="s">
        <v>141</v>
      </c>
      <c r="D54" s="45" t="s">
        <v>20</v>
      </c>
      <c r="E54" s="53" t="s">
        <v>142</v>
      </c>
      <c r="F54" s="14">
        <v>26543</v>
      </c>
      <c r="G54" s="14">
        <v>44621</v>
      </c>
      <c r="H54" s="45">
        <v>199</v>
      </c>
      <c r="I54" s="45" t="s">
        <v>17</v>
      </c>
      <c r="J54" s="45" t="s">
        <v>22</v>
      </c>
      <c r="K54" s="45" t="s">
        <v>25</v>
      </c>
      <c r="L54" s="45">
        <v>3</v>
      </c>
    </row>
    <row r="55" spans="1:12" x14ac:dyDescent="0.15">
      <c r="A55" s="45" t="s">
        <v>143</v>
      </c>
      <c r="D55" s="45" t="s">
        <v>20</v>
      </c>
      <c r="E55" s="53" t="s">
        <v>144</v>
      </c>
      <c r="F55" s="14">
        <v>26543</v>
      </c>
      <c r="G55" s="14">
        <v>44621</v>
      </c>
      <c r="H55" s="45">
        <v>199</v>
      </c>
      <c r="I55" s="45" t="s">
        <v>17</v>
      </c>
      <c r="J55" s="45" t="s">
        <v>22</v>
      </c>
      <c r="K55" s="45" t="s">
        <v>25</v>
      </c>
      <c r="L55" s="45">
        <v>3</v>
      </c>
    </row>
    <row r="56" spans="1:12" x14ac:dyDescent="0.15">
      <c r="A56" s="45" t="s">
        <v>145</v>
      </c>
      <c r="D56" s="45" t="s">
        <v>20</v>
      </c>
      <c r="E56" s="53" t="s">
        <v>146</v>
      </c>
      <c r="F56" s="14">
        <v>32752</v>
      </c>
      <c r="G56" s="14">
        <v>44621</v>
      </c>
      <c r="H56" s="45">
        <v>131</v>
      </c>
      <c r="I56" s="45" t="s">
        <v>17</v>
      </c>
      <c r="J56" s="45" t="s">
        <v>22</v>
      </c>
      <c r="K56" s="45" t="s">
        <v>25</v>
      </c>
      <c r="L56" s="45">
        <v>3</v>
      </c>
    </row>
    <row r="57" spans="1:12" x14ac:dyDescent="0.15">
      <c r="A57" s="45" t="s">
        <v>147</v>
      </c>
      <c r="D57" s="45" t="s">
        <v>20</v>
      </c>
      <c r="E57" s="53" t="s">
        <v>148</v>
      </c>
      <c r="F57" s="14">
        <v>30011</v>
      </c>
      <c r="G57" s="14">
        <v>44621</v>
      </c>
      <c r="H57" s="45">
        <v>161</v>
      </c>
      <c r="I57" s="45" t="s">
        <v>17</v>
      </c>
      <c r="J57" s="45" t="s">
        <v>22</v>
      </c>
      <c r="K57" s="45" t="s">
        <v>25</v>
      </c>
      <c r="L57" s="45">
        <v>3</v>
      </c>
    </row>
    <row r="58" spans="1:12" x14ac:dyDescent="0.15">
      <c r="A58" s="45" t="s">
        <v>149</v>
      </c>
      <c r="D58" s="45" t="s">
        <v>20</v>
      </c>
      <c r="E58" s="53" t="s">
        <v>150</v>
      </c>
      <c r="F58" s="14">
        <v>38504</v>
      </c>
      <c r="G58" s="14">
        <v>44621</v>
      </c>
      <c r="H58" s="45">
        <v>68</v>
      </c>
      <c r="I58" s="45" t="s">
        <v>17</v>
      </c>
      <c r="J58" s="45" t="s">
        <v>22</v>
      </c>
      <c r="K58" s="45" t="s">
        <v>25</v>
      </c>
      <c r="L58" s="45">
        <v>3</v>
      </c>
    </row>
    <row r="59" spans="1:12" x14ac:dyDescent="0.15">
      <c r="A59" s="45" t="s">
        <v>151</v>
      </c>
      <c r="D59" s="45" t="s">
        <v>20</v>
      </c>
      <c r="E59" s="53" t="s">
        <v>152</v>
      </c>
      <c r="F59" s="14">
        <v>17777</v>
      </c>
      <c r="G59" s="14">
        <v>44621</v>
      </c>
      <c r="H59" s="45">
        <v>295</v>
      </c>
      <c r="I59" s="45" t="s">
        <v>17</v>
      </c>
      <c r="J59" s="45" t="s">
        <v>22</v>
      </c>
      <c r="K59" s="45" t="s">
        <v>25</v>
      </c>
      <c r="L59" s="45">
        <v>3</v>
      </c>
    </row>
    <row r="60" spans="1:12" x14ac:dyDescent="0.15">
      <c r="A60" s="45" t="s">
        <v>153</v>
      </c>
      <c r="D60" s="45" t="s">
        <v>20</v>
      </c>
      <c r="E60" s="53" t="s">
        <v>154</v>
      </c>
      <c r="F60" s="14">
        <v>26543</v>
      </c>
      <c r="G60" s="14">
        <v>44621</v>
      </c>
      <c r="H60" s="45">
        <v>199</v>
      </c>
      <c r="I60" s="45" t="s">
        <v>17</v>
      </c>
      <c r="J60" s="45" t="s">
        <v>22</v>
      </c>
      <c r="K60" s="45" t="s">
        <v>25</v>
      </c>
      <c r="L60" s="45">
        <v>3</v>
      </c>
    </row>
    <row r="61" spans="1:12" x14ac:dyDescent="0.15">
      <c r="A61" s="45" t="s">
        <v>155</v>
      </c>
      <c r="D61" s="45" t="s">
        <v>20</v>
      </c>
      <c r="E61" s="53" t="s">
        <v>156</v>
      </c>
      <c r="F61" s="14">
        <v>26543</v>
      </c>
      <c r="G61" s="14">
        <v>44621</v>
      </c>
      <c r="H61" s="45">
        <v>199</v>
      </c>
      <c r="I61" s="45" t="s">
        <v>17</v>
      </c>
      <c r="J61" s="45" t="s">
        <v>22</v>
      </c>
      <c r="K61" s="45" t="s">
        <v>25</v>
      </c>
      <c r="L61" s="45">
        <v>3</v>
      </c>
    </row>
    <row r="62" spans="1:12" x14ac:dyDescent="0.15">
      <c r="A62" s="45" t="s">
        <v>157</v>
      </c>
      <c r="D62" s="45" t="s">
        <v>20</v>
      </c>
      <c r="E62" s="53" t="s">
        <v>158</v>
      </c>
      <c r="F62" s="14">
        <v>26543</v>
      </c>
      <c r="G62" s="14">
        <v>44621</v>
      </c>
      <c r="H62" s="45">
        <v>199</v>
      </c>
      <c r="I62" s="45" t="s">
        <v>17</v>
      </c>
      <c r="J62" s="45" t="s">
        <v>22</v>
      </c>
      <c r="K62" s="45" t="s">
        <v>25</v>
      </c>
      <c r="L62" s="45">
        <v>3</v>
      </c>
    </row>
    <row r="63" spans="1:12" x14ac:dyDescent="0.15">
      <c r="A63" s="45" t="s">
        <v>159</v>
      </c>
      <c r="D63" s="45" t="s">
        <v>20</v>
      </c>
      <c r="E63" s="53" t="s">
        <v>160</v>
      </c>
      <c r="F63" s="14">
        <v>26543</v>
      </c>
      <c r="G63" s="14">
        <v>44621</v>
      </c>
      <c r="H63" s="45">
        <v>199</v>
      </c>
      <c r="I63" s="45" t="s">
        <v>17</v>
      </c>
      <c r="J63" s="45" t="s">
        <v>22</v>
      </c>
      <c r="K63" s="45" t="s">
        <v>25</v>
      </c>
      <c r="L63" s="45">
        <v>3</v>
      </c>
    </row>
    <row r="64" spans="1:12" x14ac:dyDescent="0.15">
      <c r="A64" s="45" t="s">
        <v>161</v>
      </c>
      <c r="D64" s="45" t="s">
        <v>20</v>
      </c>
      <c r="E64" s="53" t="s">
        <v>162</v>
      </c>
      <c r="F64" s="14">
        <v>26543</v>
      </c>
      <c r="G64" s="14">
        <v>44621</v>
      </c>
      <c r="H64" s="45">
        <v>199</v>
      </c>
      <c r="I64" s="45" t="s">
        <v>17</v>
      </c>
      <c r="J64" s="45" t="s">
        <v>22</v>
      </c>
      <c r="K64" s="45" t="s">
        <v>25</v>
      </c>
      <c r="L64" s="45">
        <v>3</v>
      </c>
    </row>
    <row r="65" spans="1:12" x14ac:dyDescent="0.15">
      <c r="A65" s="45" t="s">
        <v>163</v>
      </c>
      <c r="D65" s="45" t="s">
        <v>20</v>
      </c>
      <c r="E65" s="53" t="s">
        <v>164</v>
      </c>
      <c r="F65" s="14">
        <v>32752</v>
      </c>
      <c r="G65" s="14">
        <v>44621</v>
      </c>
      <c r="H65" s="45">
        <v>131</v>
      </c>
      <c r="I65" s="45" t="s">
        <v>17</v>
      </c>
      <c r="J65" s="45" t="s">
        <v>22</v>
      </c>
      <c r="K65" s="45" t="s">
        <v>25</v>
      </c>
      <c r="L65" s="45">
        <v>3</v>
      </c>
    </row>
    <row r="66" spans="1:12" x14ac:dyDescent="0.15">
      <c r="A66" s="45" t="s">
        <v>165</v>
      </c>
      <c r="D66" s="45" t="s">
        <v>20</v>
      </c>
      <c r="E66" s="53" t="s">
        <v>166</v>
      </c>
      <c r="F66" s="14">
        <v>26543</v>
      </c>
      <c r="G66" s="14">
        <v>44621</v>
      </c>
      <c r="H66" s="45">
        <v>199</v>
      </c>
      <c r="I66" s="45" t="s">
        <v>17</v>
      </c>
      <c r="J66" s="45" t="s">
        <v>22</v>
      </c>
      <c r="K66" s="45" t="s">
        <v>25</v>
      </c>
      <c r="L66" s="45">
        <v>3</v>
      </c>
    </row>
    <row r="67" spans="1:12" x14ac:dyDescent="0.15">
      <c r="A67" s="45" t="s">
        <v>167</v>
      </c>
      <c r="D67" s="45" t="s">
        <v>20</v>
      </c>
      <c r="E67" s="53" t="s">
        <v>168</v>
      </c>
      <c r="F67" s="14">
        <v>26543</v>
      </c>
      <c r="G67" s="14">
        <v>44621</v>
      </c>
      <c r="H67" s="45">
        <v>199</v>
      </c>
      <c r="I67" s="45" t="s">
        <v>17</v>
      </c>
      <c r="J67" s="45" t="s">
        <v>22</v>
      </c>
      <c r="K67" s="45" t="s">
        <v>25</v>
      </c>
      <c r="L67" s="45">
        <v>3</v>
      </c>
    </row>
    <row r="68" spans="1:12" x14ac:dyDescent="0.15">
      <c r="A68" s="45" t="s">
        <v>169</v>
      </c>
      <c r="D68" s="45" t="s">
        <v>20</v>
      </c>
      <c r="E68" s="53" t="s">
        <v>170</v>
      </c>
      <c r="F68" s="14">
        <v>32752</v>
      </c>
      <c r="G68" s="14">
        <v>44621</v>
      </c>
      <c r="H68" s="45">
        <v>131</v>
      </c>
      <c r="I68" s="45" t="s">
        <v>17</v>
      </c>
      <c r="J68" s="45" t="s">
        <v>22</v>
      </c>
      <c r="K68" s="45" t="s">
        <v>25</v>
      </c>
      <c r="L68" s="45">
        <v>3</v>
      </c>
    </row>
    <row r="69" spans="1:12" x14ac:dyDescent="0.15">
      <c r="A69" s="45" t="s">
        <v>171</v>
      </c>
      <c r="D69" s="45" t="s">
        <v>20</v>
      </c>
      <c r="E69" s="53" t="s">
        <v>172</v>
      </c>
      <c r="F69" s="14">
        <v>30011</v>
      </c>
      <c r="G69" s="14">
        <v>44621</v>
      </c>
      <c r="H69" s="45">
        <v>161</v>
      </c>
      <c r="I69" s="45" t="s">
        <v>17</v>
      </c>
      <c r="J69" s="45" t="s">
        <v>22</v>
      </c>
      <c r="K69" s="45" t="s">
        <v>25</v>
      </c>
      <c r="L69" s="45">
        <v>3</v>
      </c>
    </row>
    <row r="70" spans="1:12" x14ac:dyDescent="0.15">
      <c r="A70" s="45" t="s">
        <v>173</v>
      </c>
      <c r="D70" s="45" t="s">
        <v>20</v>
      </c>
      <c r="E70" s="53" t="s">
        <v>174</v>
      </c>
      <c r="F70" s="14">
        <v>38504</v>
      </c>
      <c r="G70" s="14">
        <v>44621</v>
      </c>
      <c r="H70" s="45">
        <v>68</v>
      </c>
      <c r="I70" s="45" t="s">
        <v>17</v>
      </c>
      <c r="J70" s="45" t="s">
        <v>22</v>
      </c>
      <c r="K70" s="45" t="s">
        <v>25</v>
      </c>
      <c r="L70" s="45">
        <v>3</v>
      </c>
    </row>
    <row r="71" spans="1:12" x14ac:dyDescent="0.15">
      <c r="A71" s="45" t="s">
        <v>175</v>
      </c>
      <c r="D71" s="45" t="s">
        <v>20</v>
      </c>
      <c r="E71" s="53" t="s">
        <v>176</v>
      </c>
      <c r="F71" s="14">
        <v>17777</v>
      </c>
      <c r="G71" s="14">
        <v>44621</v>
      </c>
      <c r="H71" s="45">
        <v>295</v>
      </c>
      <c r="I71" s="45" t="s">
        <v>17</v>
      </c>
      <c r="J71" s="45" t="s">
        <v>22</v>
      </c>
      <c r="K71" s="45" t="s">
        <v>25</v>
      </c>
      <c r="L71" s="45">
        <v>3</v>
      </c>
    </row>
    <row r="72" spans="1:12" x14ac:dyDescent="0.15">
      <c r="A72" s="45" t="s">
        <v>177</v>
      </c>
      <c r="D72" s="45" t="s">
        <v>20</v>
      </c>
      <c r="E72" s="53" t="s">
        <v>178</v>
      </c>
      <c r="F72" s="14">
        <v>26543</v>
      </c>
      <c r="G72" s="14">
        <v>44621</v>
      </c>
      <c r="H72" s="45">
        <v>199</v>
      </c>
      <c r="I72" s="45" t="s">
        <v>17</v>
      </c>
      <c r="J72" s="45" t="s">
        <v>22</v>
      </c>
      <c r="K72" s="45" t="s">
        <v>25</v>
      </c>
      <c r="L72" s="45">
        <v>3</v>
      </c>
    </row>
    <row r="73" spans="1:12" x14ac:dyDescent="0.15">
      <c r="A73" s="45" t="s">
        <v>179</v>
      </c>
      <c r="D73" s="45" t="s">
        <v>20</v>
      </c>
      <c r="E73" s="53" t="s">
        <v>180</v>
      </c>
      <c r="F73" s="14">
        <v>26543</v>
      </c>
      <c r="G73" s="14">
        <v>44621</v>
      </c>
      <c r="H73" s="45">
        <v>199</v>
      </c>
      <c r="I73" s="45" t="s">
        <v>17</v>
      </c>
      <c r="J73" s="45" t="s">
        <v>22</v>
      </c>
      <c r="K73" s="45" t="s">
        <v>25</v>
      </c>
      <c r="L73" s="45">
        <v>3</v>
      </c>
    </row>
    <row r="74" spans="1:12" x14ac:dyDescent="0.15">
      <c r="A74" s="45" t="s">
        <v>181</v>
      </c>
      <c r="D74" s="45" t="s">
        <v>20</v>
      </c>
      <c r="E74" s="53" t="s">
        <v>182</v>
      </c>
      <c r="F74" s="14">
        <v>26543</v>
      </c>
      <c r="G74" s="14">
        <v>44621</v>
      </c>
      <c r="H74" s="45">
        <v>199</v>
      </c>
      <c r="I74" s="45" t="s">
        <v>17</v>
      </c>
      <c r="J74" s="45" t="s">
        <v>22</v>
      </c>
      <c r="K74" s="45" t="s">
        <v>25</v>
      </c>
      <c r="L74" s="45">
        <v>3</v>
      </c>
    </row>
    <row r="75" spans="1:12" x14ac:dyDescent="0.15">
      <c r="A75" s="45" t="s">
        <v>183</v>
      </c>
      <c r="D75" s="45" t="s">
        <v>20</v>
      </c>
      <c r="E75" s="53" t="s">
        <v>184</v>
      </c>
      <c r="F75" s="14">
        <v>26543</v>
      </c>
      <c r="G75" s="14">
        <v>44621</v>
      </c>
      <c r="H75" s="45">
        <v>199</v>
      </c>
      <c r="I75" s="45" t="s">
        <v>17</v>
      </c>
      <c r="J75" s="45" t="s">
        <v>22</v>
      </c>
      <c r="K75" s="45" t="s">
        <v>25</v>
      </c>
      <c r="L75" s="45">
        <v>3</v>
      </c>
    </row>
    <row r="76" spans="1:12" x14ac:dyDescent="0.15">
      <c r="A76" s="45" t="s">
        <v>185</v>
      </c>
      <c r="D76" s="45" t="s">
        <v>20</v>
      </c>
      <c r="E76" s="53" t="s">
        <v>186</v>
      </c>
      <c r="F76" s="14">
        <v>26543</v>
      </c>
      <c r="G76" s="14">
        <v>44621</v>
      </c>
      <c r="H76" s="45">
        <v>199</v>
      </c>
      <c r="I76" s="45" t="s">
        <v>17</v>
      </c>
      <c r="J76" s="45" t="s">
        <v>22</v>
      </c>
      <c r="K76" s="45" t="s">
        <v>25</v>
      </c>
      <c r="L76" s="45">
        <v>3</v>
      </c>
    </row>
    <row r="77" spans="1:12" x14ac:dyDescent="0.15">
      <c r="A77" s="45" t="s">
        <v>187</v>
      </c>
      <c r="D77" s="45" t="s">
        <v>20</v>
      </c>
      <c r="E77" s="53" t="s">
        <v>188</v>
      </c>
      <c r="F77" s="14">
        <v>32752</v>
      </c>
      <c r="G77" s="14">
        <v>44621</v>
      </c>
      <c r="H77" s="45">
        <v>131</v>
      </c>
      <c r="I77" s="45" t="s">
        <v>17</v>
      </c>
      <c r="J77" s="45" t="s">
        <v>22</v>
      </c>
      <c r="K77" s="45" t="s">
        <v>25</v>
      </c>
      <c r="L77" s="45">
        <v>3</v>
      </c>
    </row>
    <row r="78" spans="1:12" x14ac:dyDescent="0.15">
      <c r="A78" s="45" t="s">
        <v>189</v>
      </c>
      <c r="D78" s="45" t="s">
        <v>20</v>
      </c>
      <c r="E78" s="53" t="s">
        <v>190</v>
      </c>
      <c r="F78" s="14">
        <v>26543</v>
      </c>
      <c r="G78" s="14">
        <v>44621</v>
      </c>
      <c r="H78" s="45">
        <v>199</v>
      </c>
      <c r="I78" s="45" t="s">
        <v>17</v>
      </c>
      <c r="J78" s="45" t="s">
        <v>22</v>
      </c>
      <c r="K78" s="45" t="s">
        <v>25</v>
      </c>
      <c r="L78" s="45">
        <v>3</v>
      </c>
    </row>
    <row r="79" spans="1:12" x14ac:dyDescent="0.15">
      <c r="A79" s="45" t="s">
        <v>191</v>
      </c>
      <c r="D79" s="45" t="s">
        <v>20</v>
      </c>
      <c r="E79" s="53" t="s">
        <v>192</v>
      </c>
      <c r="F79" s="14">
        <v>26543</v>
      </c>
      <c r="G79" s="14">
        <v>44621</v>
      </c>
      <c r="H79" s="45">
        <v>199</v>
      </c>
      <c r="I79" s="45" t="s">
        <v>17</v>
      </c>
      <c r="J79" s="45" t="s">
        <v>22</v>
      </c>
      <c r="K79" s="45" t="s">
        <v>25</v>
      </c>
      <c r="L79" s="45">
        <v>3</v>
      </c>
    </row>
    <row r="80" spans="1:12" x14ac:dyDescent="0.15">
      <c r="A80" s="45" t="s">
        <v>193</v>
      </c>
      <c r="D80" s="45" t="s">
        <v>20</v>
      </c>
      <c r="E80" s="53" t="s">
        <v>194</v>
      </c>
      <c r="F80" s="14">
        <v>32752</v>
      </c>
      <c r="G80" s="14">
        <v>44621</v>
      </c>
      <c r="H80" s="45">
        <v>131</v>
      </c>
      <c r="I80" s="45" t="s">
        <v>17</v>
      </c>
      <c r="J80" s="45" t="s">
        <v>22</v>
      </c>
      <c r="K80" s="45" t="s">
        <v>25</v>
      </c>
      <c r="L80" s="45">
        <v>3</v>
      </c>
    </row>
    <row r="81" spans="1:12" x14ac:dyDescent="0.15">
      <c r="A81" s="45" t="s">
        <v>195</v>
      </c>
      <c r="D81" s="45" t="s">
        <v>20</v>
      </c>
      <c r="E81" s="53" t="s">
        <v>196</v>
      </c>
      <c r="F81" s="14">
        <v>30011</v>
      </c>
      <c r="G81" s="14">
        <v>44621</v>
      </c>
      <c r="H81" s="45">
        <v>161</v>
      </c>
      <c r="I81" s="45" t="s">
        <v>17</v>
      </c>
      <c r="J81" s="45" t="s">
        <v>22</v>
      </c>
      <c r="K81" s="45" t="s">
        <v>25</v>
      </c>
      <c r="L81" s="45">
        <v>3</v>
      </c>
    </row>
    <row r="82" spans="1:12" x14ac:dyDescent="0.15">
      <c r="A82" s="45" t="s">
        <v>197</v>
      </c>
      <c r="D82" s="45" t="s">
        <v>20</v>
      </c>
      <c r="E82" s="53" t="s">
        <v>198</v>
      </c>
      <c r="F82" s="14">
        <v>38504</v>
      </c>
      <c r="G82" s="14">
        <v>44621</v>
      </c>
      <c r="H82" s="45">
        <v>68</v>
      </c>
      <c r="I82" s="45" t="s">
        <v>17</v>
      </c>
      <c r="J82" s="45" t="s">
        <v>22</v>
      </c>
      <c r="K82" s="45" t="s">
        <v>25</v>
      </c>
      <c r="L82" s="45">
        <v>3</v>
      </c>
    </row>
    <row r="83" spans="1:12" x14ac:dyDescent="0.15">
      <c r="A83" s="45" t="s">
        <v>199</v>
      </c>
      <c r="D83" s="45" t="s">
        <v>20</v>
      </c>
      <c r="E83" s="53" t="s">
        <v>200</v>
      </c>
      <c r="F83" s="14">
        <v>17777</v>
      </c>
      <c r="G83" s="14">
        <v>44621</v>
      </c>
      <c r="H83" s="45">
        <v>295</v>
      </c>
      <c r="I83" s="45" t="s">
        <v>17</v>
      </c>
      <c r="J83" s="45" t="s">
        <v>22</v>
      </c>
      <c r="K83" s="45" t="s">
        <v>25</v>
      </c>
      <c r="L83" s="45">
        <v>3</v>
      </c>
    </row>
    <row r="84" spans="1:12" x14ac:dyDescent="0.15">
      <c r="A84" s="45" t="s">
        <v>201</v>
      </c>
      <c r="D84" s="45" t="s">
        <v>20</v>
      </c>
      <c r="E84" s="53" t="s">
        <v>202</v>
      </c>
      <c r="F84" s="14">
        <v>29465</v>
      </c>
      <c r="G84" s="14">
        <v>44621</v>
      </c>
      <c r="H84" s="45">
        <v>167</v>
      </c>
      <c r="I84" s="45" t="s">
        <v>17</v>
      </c>
      <c r="J84" s="45" t="s">
        <v>22</v>
      </c>
      <c r="K84" s="45" t="s">
        <v>25</v>
      </c>
      <c r="L84" s="45">
        <v>3</v>
      </c>
    </row>
    <row r="85" spans="1:12" x14ac:dyDescent="0.15">
      <c r="A85" s="45" t="s">
        <v>203</v>
      </c>
      <c r="D85" s="45" t="s">
        <v>20</v>
      </c>
      <c r="E85" s="53" t="s">
        <v>204</v>
      </c>
      <c r="F85" s="14">
        <v>29465</v>
      </c>
      <c r="G85" s="14">
        <v>44621</v>
      </c>
      <c r="H85" s="45">
        <v>167</v>
      </c>
      <c r="I85" s="45" t="s">
        <v>17</v>
      </c>
      <c r="J85" s="45" t="s">
        <v>22</v>
      </c>
      <c r="K85" s="45" t="s">
        <v>25</v>
      </c>
      <c r="L85" s="45">
        <v>3</v>
      </c>
    </row>
    <row r="86" spans="1:12" x14ac:dyDescent="0.15">
      <c r="A86" s="45" t="s">
        <v>205</v>
      </c>
      <c r="D86" s="45" t="s">
        <v>20</v>
      </c>
      <c r="E86" s="53" t="s">
        <v>206</v>
      </c>
      <c r="F86" s="14">
        <v>29465</v>
      </c>
      <c r="G86" s="14">
        <v>44621</v>
      </c>
      <c r="H86" s="45">
        <v>167</v>
      </c>
      <c r="I86" s="45" t="s">
        <v>17</v>
      </c>
      <c r="J86" s="45" t="s">
        <v>22</v>
      </c>
      <c r="K86" s="45" t="s">
        <v>25</v>
      </c>
      <c r="L86" s="45">
        <v>3</v>
      </c>
    </row>
    <row r="87" spans="1:12" x14ac:dyDescent="0.15">
      <c r="A87" s="45" t="s">
        <v>207</v>
      </c>
      <c r="D87" s="45" t="s">
        <v>20</v>
      </c>
      <c r="E87" s="53" t="s">
        <v>208</v>
      </c>
      <c r="F87" s="14">
        <v>29465</v>
      </c>
      <c r="G87" s="14">
        <v>44621</v>
      </c>
      <c r="H87" s="45">
        <v>167</v>
      </c>
      <c r="I87" s="45" t="s">
        <v>17</v>
      </c>
      <c r="J87" s="45" t="s">
        <v>22</v>
      </c>
      <c r="K87" s="45" t="s">
        <v>25</v>
      </c>
      <c r="L87" s="45">
        <v>3</v>
      </c>
    </row>
    <row r="88" spans="1:12" x14ac:dyDescent="0.15">
      <c r="A88" s="45" t="s">
        <v>209</v>
      </c>
      <c r="D88" s="45" t="s">
        <v>20</v>
      </c>
      <c r="E88" s="53" t="s">
        <v>210</v>
      </c>
      <c r="F88" s="14">
        <v>29465</v>
      </c>
      <c r="G88" s="14">
        <v>44621</v>
      </c>
      <c r="H88" s="45">
        <v>167</v>
      </c>
      <c r="I88" s="45" t="s">
        <v>17</v>
      </c>
      <c r="J88" s="45" t="s">
        <v>22</v>
      </c>
      <c r="K88" s="45" t="s">
        <v>25</v>
      </c>
      <c r="L88" s="45">
        <v>3</v>
      </c>
    </row>
    <row r="89" spans="1:12" x14ac:dyDescent="0.15">
      <c r="A89" s="45" t="s">
        <v>211</v>
      </c>
      <c r="D89" s="45" t="s">
        <v>20</v>
      </c>
      <c r="E89" s="53" t="s">
        <v>212</v>
      </c>
      <c r="F89" s="14">
        <v>32752</v>
      </c>
      <c r="G89" s="14">
        <v>44621</v>
      </c>
      <c r="H89" s="45">
        <v>131</v>
      </c>
      <c r="I89" s="45" t="s">
        <v>17</v>
      </c>
      <c r="J89" s="45" t="s">
        <v>22</v>
      </c>
      <c r="K89" s="45" t="s">
        <v>25</v>
      </c>
      <c r="L89" s="45">
        <v>3</v>
      </c>
    </row>
    <row r="90" spans="1:12" x14ac:dyDescent="0.15">
      <c r="A90" s="45" t="s">
        <v>213</v>
      </c>
      <c r="D90" s="45" t="s">
        <v>20</v>
      </c>
      <c r="E90" s="53" t="s">
        <v>214</v>
      </c>
      <c r="F90" s="14">
        <v>29465</v>
      </c>
      <c r="G90" s="14">
        <v>44621</v>
      </c>
      <c r="H90" s="45">
        <v>167</v>
      </c>
      <c r="I90" s="45" t="s">
        <v>17</v>
      </c>
      <c r="J90" s="45" t="s">
        <v>22</v>
      </c>
      <c r="K90" s="45" t="s">
        <v>25</v>
      </c>
      <c r="L90" s="45">
        <v>3</v>
      </c>
    </row>
    <row r="91" spans="1:12" x14ac:dyDescent="0.15">
      <c r="A91" s="45" t="s">
        <v>215</v>
      </c>
      <c r="D91" s="45" t="s">
        <v>20</v>
      </c>
      <c r="E91" s="53" t="s">
        <v>216</v>
      </c>
      <c r="F91" s="14">
        <v>29465</v>
      </c>
      <c r="G91" s="14">
        <v>44621</v>
      </c>
      <c r="H91" s="45">
        <v>167</v>
      </c>
      <c r="I91" s="45" t="s">
        <v>17</v>
      </c>
      <c r="J91" s="45" t="s">
        <v>22</v>
      </c>
      <c r="K91" s="45" t="s">
        <v>25</v>
      </c>
      <c r="L91" s="45">
        <v>3</v>
      </c>
    </row>
    <row r="92" spans="1:12" x14ac:dyDescent="0.15">
      <c r="A92" s="45" t="s">
        <v>217</v>
      </c>
      <c r="D92" s="45" t="s">
        <v>20</v>
      </c>
      <c r="E92" s="53" t="s">
        <v>218</v>
      </c>
      <c r="F92" s="14">
        <v>32752</v>
      </c>
      <c r="G92" s="14">
        <v>44621</v>
      </c>
      <c r="H92" s="45">
        <v>131</v>
      </c>
      <c r="I92" s="45" t="s">
        <v>17</v>
      </c>
      <c r="J92" s="45" t="s">
        <v>22</v>
      </c>
      <c r="K92" s="45" t="s">
        <v>25</v>
      </c>
      <c r="L92" s="45">
        <v>3</v>
      </c>
    </row>
    <row r="93" spans="1:12" x14ac:dyDescent="0.15">
      <c r="A93" s="45" t="s">
        <v>219</v>
      </c>
      <c r="D93" s="45" t="s">
        <v>20</v>
      </c>
      <c r="E93" s="53" t="s">
        <v>220</v>
      </c>
      <c r="F93" s="14">
        <v>30011</v>
      </c>
      <c r="G93" s="14">
        <v>44621</v>
      </c>
      <c r="H93" s="45">
        <v>161</v>
      </c>
      <c r="I93" s="45" t="s">
        <v>17</v>
      </c>
      <c r="J93" s="45" t="s">
        <v>22</v>
      </c>
      <c r="K93" s="45" t="s">
        <v>25</v>
      </c>
      <c r="L93" s="45">
        <v>3</v>
      </c>
    </row>
    <row r="94" spans="1:12" x14ac:dyDescent="0.15">
      <c r="A94" s="45" t="s">
        <v>221</v>
      </c>
      <c r="D94" s="45" t="s">
        <v>20</v>
      </c>
      <c r="E94" s="53" t="s">
        <v>222</v>
      </c>
      <c r="F94" s="14">
        <v>38504</v>
      </c>
      <c r="G94" s="14">
        <v>44621</v>
      </c>
      <c r="H94" s="45">
        <v>68</v>
      </c>
      <c r="I94" s="45" t="s">
        <v>17</v>
      </c>
      <c r="J94" s="45" t="s">
        <v>22</v>
      </c>
      <c r="K94" s="45" t="s">
        <v>25</v>
      </c>
      <c r="L94" s="45">
        <v>3</v>
      </c>
    </row>
    <row r="95" spans="1:12" x14ac:dyDescent="0.15">
      <c r="A95" s="45" t="s">
        <v>223</v>
      </c>
      <c r="D95" s="45" t="s">
        <v>20</v>
      </c>
      <c r="E95" s="53" t="s">
        <v>224</v>
      </c>
      <c r="F95" s="14">
        <v>29465</v>
      </c>
      <c r="G95" s="14">
        <v>44621</v>
      </c>
      <c r="H95" s="45">
        <v>167</v>
      </c>
      <c r="I95" s="45" t="s">
        <v>17</v>
      </c>
      <c r="J95" s="45" t="s">
        <v>22</v>
      </c>
      <c r="K95" s="45" t="s">
        <v>25</v>
      </c>
      <c r="L95" s="45">
        <v>3</v>
      </c>
    </row>
    <row r="96" spans="1:12" x14ac:dyDescent="0.15">
      <c r="A96" s="45" t="s">
        <v>225</v>
      </c>
      <c r="D96" s="45" t="s">
        <v>20</v>
      </c>
      <c r="E96" s="53" t="s">
        <v>226</v>
      </c>
      <c r="F96" s="14">
        <v>26543</v>
      </c>
      <c r="G96" s="14">
        <v>44621</v>
      </c>
      <c r="H96" s="45">
        <v>199</v>
      </c>
      <c r="I96" s="45" t="s">
        <v>17</v>
      </c>
      <c r="J96" s="45" t="s">
        <v>22</v>
      </c>
      <c r="K96" s="45" t="s">
        <v>25</v>
      </c>
      <c r="L96" s="45">
        <v>3</v>
      </c>
    </row>
    <row r="97" spans="1:12" x14ac:dyDescent="0.15">
      <c r="A97" s="45" t="s">
        <v>227</v>
      </c>
      <c r="D97" s="45" t="s">
        <v>20</v>
      </c>
      <c r="E97" s="53" t="s">
        <v>228</v>
      </c>
      <c r="F97" s="14">
        <v>26543</v>
      </c>
      <c r="G97" s="14">
        <v>44621</v>
      </c>
      <c r="H97" s="45">
        <v>199</v>
      </c>
      <c r="I97" s="45" t="s">
        <v>17</v>
      </c>
      <c r="J97" s="45" t="s">
        <v>22</v>
      </c>
      <c r="K97" s="45" t="s">
        <v>25</v>
      </c>
      <c r="L97" s="45">
        <v>3</v>
      </c>
    </row>
    <row r="98" spans="1:12" x14ac:dyDescent="0.15">
      <c r="A98" s="45" t="s">
        <v>229</v>
      </c>
      <c r="D98" s="45" t="s">
        <v>20</v>
      </c>
      <c r="E98" s="53" t="s">
        <v>230</v>
      </c>
      <c r="F98" s="14">
        <v>26543</v>
      </c>
      <c r="G98" s="14">
        <v>44621</v>
      </c>
      <c r="H98" s="45">
        <v>199</v>
      </c>
      <c r="I98" s="45" t="s">
        <v>17</v>
      </c>
      <c r="J98" s="45" t="s">
        <v>22</v>
      </c>
      <c r="K98" s="45" t="s">
        <v>25</v>
      </c>
      <c r="L98" s="45">
        <v>3</v>
      </c>
    </row>
    <row r="99" spans="1:12" x14ac:dyDescent="0.15">
      <c r="A99" s="45" t="s">
        <v>231</v>
      </c>
      <c r="D99" s="45" t="s">
        <v>20</v>
      </c>
      <c r="E99" s="53" t="s">
        <v>232</v>
      </c>
      <c r="F99" s="14">
        <v>26543</v>
      </c>
      <c r="G99" s="14">
        <v>44621</v>
      </c>
      <c r="H99" s="45">
        <v>199</v>
      </c>
      <c r="I99" s="45" t="s">
        <v>17</v>
      </c>
      <c r="J99" s="45" t="s">
        <v>22</v>
      </c>
      <c r="K99" s="45" t="s">
        <v>25</v>
      </c>
      <c r="L99" s="45">
        <v>3</v>
      </c>
    </row>
    <row r="100" spans="1:12" x14ac:dyDescent="0.15">
      <c r="A100" s="45" t="s">
        <v>233</v>
      </c>
      <c r="D100" s="45" t="s">
        <v>20</v>
      </c>
      <c r="E100" s="53" t="s">
        <v>234</v>
      </c>
      <c r="F100" s="14">
        <v>26543</v>
      </c>
      <c r="G100" s="14">
        <v>44621</v>
      </c>
      <c r="H100" s="45">
        <v>199</v>
      </c>
      <c r="I100" s="45" t="s">
        <v>17</v>
      </c>
      <c r="J100" s="45" t="s">
        <v>22</v>
      </c>
      <c r="K100" s="45" t="s">
        <v>25</v>
      </c>
      <c r="L100" s="45">
        <v>3</v>
      </c>
    </row>
    <row r="101" spans="1:12" x14ac:dyDescent="0.15">
      <c r="A101" s="45" t="s">
        <v>235</v>
      </c>
      <c r="D101" s="45" t="s">
        <v>20</v>
      </c>
      <c r="E101" s="53" t="s">
        <v>236</v>
      </c>
      <c r="F101" s="14">
        <v>32752</v>
      </c>
      <c r="G101" s="14">
        <v>44621</v>
      </c>
      <c r="H101" s="45">
        <v>131</v>
      </c>
      <c r="I101" s="45" t="s">
        <v>17</v>
      </c>
      <c r="J101" s="45" t="s">
        <v>22</v>
      </c>
      <c r="K101" s="45" t="s">
        <v>25</v>
      </c>
      <c r="L101" s="45">
        <v>3</v>
      </c>
    </row>
    <row r="102" spans="1:12" x14ac:dyDescent="0.15">
      <c r="A102" s="45" t="s">
        <v>237</v>
      </c>
      <c r="D102" s="45" t="s">
        <v>20</v>
      </c>
      <c r="E102" s="53" t="s">
        <v>238</v>
      </c>
      <c r="F102" s="14">
        <v>26543</v>
      </c>
      <c r="G102" s="14">
        <v>44621</v>
      </c>
      <c r="H102" s="45">
        <v>199</v>
      </c>
      <c r="I102" s="45" t="s">
        <v>17</v>
      </c>
      <c r="J102" s="45" t="s">
        <v>22</v>
      </c>
      <c r="K102" s="45" t="s">
        <v>25</v>
      </c>
      <c r="L102" s="45">
        <v>3</v>
      </c>
    </row>
    <row r="103" spans="1:12" x14ac:dyDescent="0.15">
      <c r="A103" s="45" t="s">
        <v>239</v>
      </c>
      <c r="D103" s="45" t="s">
        <v>20</v>
      </c>
      <c r="E103" s="53" t="s">
        <v>240</v>
      </c>
      <c r="F103" s="14">
        <v>26543</v>
      </c>
      <c r="G103" s="14">
        <v>44621</v>
      </c>
      <c r="H103" s="45">
        <v>199</v>
      </c>
      <c r="I103" s="45" t="s">
        <v>17</v>
      </c>
      <c r="J103" s="45" t="s">
        <v>22</v>
      </c>
      <c r="K103" s="45" t="s">
        <v>25</v>
      </c>
      <c r="L103" s="45">
        <v>3</v>
      </c>
    </row>
    <row r="104" spans="1:12" x14ac:dyDescent="0.15">
      <c r="A104" s="45" t="s">
        <v>241</v>
      </c>
      <c r="D104" s="45" t="s">
        <v>20</v>
      </c>
      <c r="E104" s="53" t="s">
        <v>242</v>
      </c>
      <c r="F104" s="14">
        <v>32752</v>
      </c>
      <c r="G104" s="14">
        <v>44621</v>
      </c>
      <c r="H104" s="45">
        <v>131</v>
      </c>
      <c r="I104" s="45" t="s">
        <v>17</v>
      </c>
      <c r="J104" s="45" t="s">
        <v>22</v>
      </c>
      <c r="K104" s="45" t="s">
        <v>25</v>
      </c>
      <c r="L104" s="45">
        <v>3</v>
      </c>
    </row>
    <row r="105" spans="1:12" x14ac:dyDescent="0.15">
      <c r="A105" s="45" t="s">
        <v>243</v>
      </c>
      <c r="D105" s="45" t="s">
        <v>20</v>
      </c>
      <c r="E105" s="53" t="s">
        <v>244</v>
      </c>
      <c r="F105" s="14">
        <v>30011</v>
      </c>
      <c r="G105" s="14">
        <v>44621</v>
      </c>
      <c r="H105" s="45">
        <v>161</v>
      </c>
      <c r="I105" s="45" t="s">
        <v>17</v>
      </c>
      <c r="J105" s="45" t="s">
        <v>22</v>
      </c>
      <c r="K105" s="45" t="s">
        <v>25</v>
      </c>
      <c r="L105" s="45">
        <v>3</v>
      </c>
    </row>
    <row r="106" spans="1:12" x14ac:dyDescent="0.15">
      <c r="A106" s="45" t="s">
        <v>245</v>
      </c>
      <c r="D106" s="45" t="s">
        <v>20</v>
      </c>
      <c r="E106" s="53" t="s">
        <v>246</v>
      </c>
      <c r="F106" s="14">
        <v>38504</v>
      </c>
      <c r="G106" s="14">
        <v>44621</v>
      </c>
      <c r="H106" s="45">
        <v>68</v>
      </c>
      <c r="I106" s="45" t="s">
        <v>17</v>
      </c>
      <c r="J106" s="45" t="s">
        <v>22</v>
      </c>
      <c r="K106" s="45" t="s">
        <v>25</v>
      </c>
      <c r="L106" s="45">
        <v>3</v>
      </c>
    </row>
    <row r="107" spans="1:12" x14ac:dyDescent="0.15">
      <c r="A107" s="45" t="s">
        <v>247</v>
      </c>
      <c r="D107" s="45" t="s">
        <v>20</v>
      </c>
      <c r="E107" s="53" t="s">
        <v>248</v>
      </c>
      <c r="F107" s="14">
        <v>17777</v>
      </c>
      <c r="G107" s="14">
        <v>44621</v>
      </c>
      <c r="H107" s="45">
        <v>295</v>
      </c>
      <c r="I107" s="45" t="s">
        <v>17</v>
      </c>
      <c r="J107" s="45" t="s">
        <v>22</v>
      </c>
      <c r="K107" s="45" t="s">
        <v>25</v>
      </c>
      <c r="L107" s="45">
        <v>3</v>
      </c>
    </row>
    <row r="109" spans="1:12" x14ac:dyDescent="0.15">
      <c r="A109" s="45" t="s">
        <v>249</v>
      </c>
    </row>
  </sheetData>
  <mergeCells count="1">
    <mergeCell ref="B6:L6"/>
  </mergeCells>
  <hyperlinks>
    <hyperlink ref="D8" location="Enquiries!A1" display="Enquiries" xr:uid="{9EFB5971-0813-2741-B505-AFD5AD64A907}"/>
    <hyperlink ref="E12" location="A2325851W" display="A2325851W" xr:uid="{BD4E43DE-24B0-AC4B-992C-F559843DA57A}"/>
    <hyperlink ref="E13" location="A2326076L" display="A2326076L" xr:uid="{6EB8A0D4-3171-054B-BE72-A7064AA39013}"/>
    <hyperlink ref="E14" location="A2325896A" display="A2325896A" xr:uid="{2D5F9890-3E7C-3A43-8209-B226AA1A9D52}"/>
    <hyperlink ref="E15" location="A2325941A" display="A2325941A" xr:uid="{0BF8F0D6-759D-5C49-B09B-6414C966CBFA}"/>
    <hyperlink ref="E16" location="A2325986F" display="A2325986F" xr:uid="{562ACDD7-A25D-A740-A565-1ED38123E239}"/>
    <hyperlink ref="E17" location="A2331071W" display="A2331071W" xr:uid="{5D39313C-64E0-E344-B6B5-502607B07ECE}"/>
    <hyperlink ref="E18" location="A2326031J" display="A2326031J" xr:uid="{2630F660-D601-A541-8A97-5069CFE2B40B}"/>
    <hyperlink ref="E19" location="A2331161A" display="A2331161A" xr:uid="{7D9C7DEF-36DC-984D-A9DC-7672DFEB57E5}"/>
    <hyperlink ref="E20" location="A2331206V" display="A2331206V" xr:uid="{8CC02877-F593-6244-8723-F1D99365136B}"/>
    <hyperlink ref="E21" location="A2331386R" display="A2331386R" xr:uid="{C6BEAD1F-E4B0-124E-856A-43AD4E77584D}"/>
    <hyperlink ref="E22" location="A2332556L" display="A2332556L" xr:uid="{B77FE7B0-3EB9-904B-9BE3-62285B66677C}"/>
    <hyperlink ref="E23" location="A2325806K" display="A2325806K" xr:uid="{3F33C2CE-17D2-5745-BB98-2286295392E2}"/>
    <hyperlink ref="E24" location="A2325856J" display="A2325856J" xr:uid="{4EF2E2FA-79D9-5B4B-92AC-11967F587443}"/>
    <hyperlink ref="E25" location="A2326081F" display="A2326081F" xr:uid="{AAC25E4B-94F3-4340-A03D-B012D077724F}"/>
    <hyperlink ref="E26" location="A2325901J" display="A2325901J" xr:uid="{AC7916AF-898F-2441-935E-4025C5C3329F}"/>
    <hyperlink ref="E27" location="A2325946L" display="A2325946L" xr:uid="{6F1B6FDE-6D64-AC4A-B503-2172CA5475EB}"/>
    <hyperlink ref="E28" location="A2325991X" display="A2325991X" xr:uid="{FF85FDD0-0335-7E47-B9A7-13F316BBEE42}"/>
    <hyperlink ref="E29" location="A2331076J" display="A2331076J" xr:uid="{04914286-0730-5B4F-8DD8-B4EBBB24186E}"/>
    <hyperlink ref="E30" location="A2326036V" display="A2326036V" xr:uid="{06777369-EC6F-C249-9201-A3DFC35623BF}"/>
    <hyperlink ref="E31" location="A2331166L" display="A2331166L" xr:uid="{B9258532-B2D7-EB44-AFDC-1F6A49E99032}"/>
    <hyperlink ref="E32" location="A2331211L" display="A2331211L" xr:uid="{9F35ACA0-9AB0-F243-931A-6A85DDB1DB14}"/>
    <hyperlink ref="E33" location="A2331391J" display="A2331391J" xr:uid="{89267F7D-E6B1-5E49-8AF5-F5078B8988A1}"/>
    <hyperlink ref="E34" location="A2332561F" display="A2332561F" xr:uid="{BC1B01AD-B811-7042-8A69-17DB0AC3EF7B}"/>
    <hyperlink ref="E35" location="A2325811C" display="A2325811C" xr:uid="{D877746F-CBF3-564F-87D5-28C848DF3F9F}"/>
    <hyperlink ref="E36" location="A2325861A" display="A2325861A" xr:uid="{D96EFEC9-37A9-084E-AAAF-569D521495CF}"/>
    <hyperlink ref="E37" location="A2326086T" display="A2326086T" xr:uid="{572ED563-6879-334E-87F8-0158B360C88C}"/>
    <hyperlink ref="E38" location="A2325906V" display="A2325906V" xr:uid="{A309EF7F-9A96-4241-975F-DAA3A4E884B2}"/>
    <hyperlink ref="E39" location="A2325951F" display="A2325951F" xr:uid="{CD3DD1D8-0D90-5643-931A-EE0F67C32F6B}"/>
    <hyperlink ref="E40" location="A2325996K" display="A2325996K" xr:uid="{0C8455B4-154B-3941-9C4D-31ADB28F1442}"/>
    <hyperlink ref="E41" location="A2331081A" display="A2331081A" xr:uid="{0C8957EF-696A-D74B-991A-C6DDB1881116}"/>
    <hyperlink ref="E42" location="A2326041L" display="A2326041L" xr:uid="{94470C51-B77B-354F-8AE1-429ECB46A257}"/>
    <hyperlink ref="E43" location="A2331171F" display="A2331171F" xr:uid="{430B29BA-D050-5348-B71B-363FC5024392}"/>
    <hyperlink ref="E44" location="A2331216X" display="A2331216X" xr:uid="{9C1C8855-90CB-F344-96B8-72B7788AA35B}"/>
    <hyperlink ref="E45" location="A2331396V" display="A2331396V" xr:uid="{69D584C5-4E01-134E-B025-2305848DFDE0}"/>
    <hyperlink ref="E46" location="A2332566T" display="A2332566T" xr:uid="{63AC7343-50B4-8A4E-97E7-A7D6F402E5ED}"/>
    <hyperlink ref="E47" location="A2325816R" display="A2325816R" xr:uid="{6575BB64-A8AE-E046-B515-1A62DB066982}"/>
    <hyperlink ref="E48" location="A2325866L" display="A2325866L" xr:uid="{17D9BE63-9D97-FC42-919E-E3C34C1951B1}"/>
    <hyperlink ref="E49" location="A2326091K" display="A2326091K" xr:uid="{8378C4E0-F5F3-7147-A3F4-DF07EED88BA5}"/>
    <hyperlink ref="E50" location="A2325911L" display="A2325911L" xr:uid="{CB157E8E-F511-F74B-98D3-A2178F07DA78}"/>
    <hyperlink ref="E51" location="A2325956T" display="A2325956T" xr:uid="{FF858B2E-3A09-5B44-87D2-CCC365A3F42C}"/>
    <hyperlink ref="E52" location="A2326001V" display="A2326001V" xr:uid="{FE01591B-920D-604A-BF9D-ABD1F729C101}"/>
    <hyperlink ref="E53" location="A2331086L" display="A2331086L" xr:uid="{EB0CD5AC-9654-3F47-84ED-5BA1D5A7D936}"/>
    <hyperlink ref="E54" location="A2326046X" display="A2326046X" xr:uid="{C9E62F30-4F84-AF49-8AA9-54C325472EE5}"/>
    <hyperlink ref="E55" location="A2331176T" display="A2331176T" xr:uid="{D9266AAC-4266-524E-ABC9-A15224DB1EBF}"/>
    <hyperlink ref="E56" location="A2331221T" display="A2331221T" xr:uid="{4FBF5CEB-E58D-9F48-90C0-8716B05575A7}"/>
    <hyperlink ref="E57" location="A2331401A" display="A2331401A" xr:uid="{AC849DC2-A6F8-0345-8CC0-71B5FB110D8A}"/>
    <hyperlink ref="E58" location="A2332571K" display="A2332571K" xr:uid="{02EBF8CB-D028-7D47-A659-2714221E6619}"/>
    <hyperlink ref="E59" location="A2325821J" display="A2325821J" xr:uid="{92A13FE4-F46B-4A41-BE99-6677C6A0A830}"/>
    <hyperlink ref="E60" location="A2325871F" display="A2325871F" xr:uid="{AE34711B-A9D9-114C-8B5D-417D76B6F142}"/>
    <hyperlink ref="E61" location="A2326096W" display="A2326096W" xr:uid="{28A0243D-BC01-5B43-B879-2264767FBE96}"/>
    <hyperlink ref="E62" location="A2325916X" display="A2325916X" xr:uid="{0DE4B96E-8E66-4A43-B8BB-16D4049BFC20}"/>
    <hyperlink ref="E63" location="A2325961K" display="A2325961K" xr:uid="{7BFCE651-FE70-A74B-8CA1-40189B2E4020}"/>
    <hyperlink ref="E64" location="A2326006F" display="A2326006F" xr:uid="{E35128E9-D30F-C742-9F36-47D1EBA2730D}"/>
    <hyperlink ref="E65" location="A2331091F" display="A2331091F" xr:uid="{45BF42B8-E976-E44E-8723-0DC18B237424}"/>
    <hyperlink ref="E66" location="A2326051T" display="A2326051T" xr:uid="{9BFFC5DA-D698-4D4C-BCDF-9BF8E0C7DB26}"/>
    <hyperlink ref="E67" location="A2331181K" display="A2331181K" xr:uid="{32166073-4D85-CD44-ACE9-231FEE6665CB}"/>
    <hyperlink ref="E68" location="A2331226C" display="A2331226C" xr:uid="{25923315-B10D-E144-B4F4-9DB91F210516}"/>
    <hyperlink ref="E69" location="A2331406L" display="A2331406L" xr:uid="{AE6C136C-79D3-9F4D-ACA6-6C347B11D1F5}"/>
    <hyperlink ref="E70" location="A2332576W" display="A2332576W" xr:uid="{2A1BEDB4-52D6-4E40-B2F5-C763B2C40FCB}"/>
    <hyperlink ref="E71" location="A2325826V" display="A2325826V" xr:uid="{04186A70-0495-8042-91C3-29791E8C37D8}"/>
    <hyperlink ref="E72" location="A2325876T" display="A2325876T" xr:uid="{74752192-1854-AD45-A1A8-D370BEEA79D0}"/>
    <hyperlink ref="E73" location="A2326101C" display="A2326101C" xr:uid="{693768B5-0272-3840-B9CF-1F21CF13A917}"/>
    <hyperlink ref="E74" location="A2325921T" display="A2325921T" xr:uid="{7A9A3098-2476-F54A-B8F2-194609C7D48B}"/>
    <hyperlink ref="E75" location="A2325966W" display="A2325966W" xr:uid="{32ACF3C1-EF5E-E144-8198-7324DA14A3A5}"/>
    <hyperlink ref="E76" location="A2326011X" display="A2326011X" xr:uid="{96FCA262-A55C-CC4A-BA72-11C211CCC14C}"/>
    <hyperlink ref="E77" location="A2331096T" display="A2331096T" xr:uid="{A8F769F9-7883-F143-9C06-08971335AD21}"/>
    <hyperlink ref="E78" location="A2326056C" display="A2326056C" xr:uid="{6B759EF3-CE00-9F48-9EE5-46CDDEA55644}"/>
    <hyperlink ref="E79" location="A2331186W" display="A2331186W" xr:uid="{6BA4B395-FDA3-5D47-A8E5-A26EB56E8CB0}"/>
    <hyperlink ref="E80" location="A2331231W" display="A2331231W" xr:uid="{D621182C-C3B6-BC4E-B9B6-2DA9583D90AE}"/>
    <hyperlink ref="E81" location="A2331411F" display="A2331411F" xr:uid="{49214E56-ADD7-D34F-A13C-1CA49DFF81EC}"/>
    <hyperlink ref="E82" location="A2332581R" display="A2332581R" xr:uid="{93BD908E-B244-A74D-83E3-A3889F2F50F8}"/>
    <hyperlink ref="E83" location="A2325831L" display="A2325831L" xr:uid="{7A429417-69AC-9844-8A50-EC40FD0D0966}"/>
    <hyperlink ref="E84" location="A2325881K" display="A2325881K" xr:uid="{94A488C8-B626-0045-81B8-C269F6871114}"/>
    <hyperlink ref="E85" location="A2326106R" display="A2326106R" xr:uid="{E0D38323-238C-7E41-872F-AD2084B4A8CF}"/>
    <hyperlink ref="E86" location="A2325926C" display="A2325926C" xr:uid="{2AE27493-9247-684B-9F37-445DD931CBD8}"/>
    <hyperlink ref="E87" location="A2325971R" display="A2325971R" xr:uid="{7AF09B98-3D51-FC42-AF1E-8D4C62842438}"/>
    <hyperlink ref="E88" location="A2326016K" display="A2326016K" xr:uid="{A3FCE68A-4850-464D-8765-015CC4662E05}"/>
    <hyperlink ref="E89" location="A2331101X" display="A2331101X" xr:uid="{8E484D20-615F-5643-A739-8EC9BB39D668}"/>
    <hyperlink ref="E90" location="A2326061W" display="A2326061W" xr:uid="{ADF58B40-B206-794A-AEF1-87FA0E03609F}"/>
    <hyperlink ref="E91" location="A2331191R" display="A2331191R" xr:uid="{AFEFCD06-4930-1D44-A9B0-5602B93908DA}"/>
    <hyperlink ref="E92" location="A2331236J" display="A2331236J" xr:uid="{D1136656-6438-B24F-92ED-698A5743E107}"/>
    <hyperlink ref="E93" location="A2331416T" display="A2331416T" xr:uid="{286B9537-90DA-1C4D-8AF7-0032D6BE62D9}"/>
    <hyperlink ref="E94" location="A2332586A" display="A2332586A" xr:uid="{6AEC66A7-8A39-9440-BD20-AF6C0B8F6E5E}"/>
    <hyperlink ref="E95" location="A2325836X" display="A2325836X" xr:uid="{6C815BC6-5282-804C-A162-D51529B71544}"/>
    <hyperlink ref="E96" location="A2325886W" display="A2325886W" xr:uid="{67577BE1-178C-704A-BCD5-E50E626C633D}"/>
    <hyperlink ref="E97" location="A2326111J" display="A2326111J" xr:uid="{4AD33583-707E-144E-A99D-C4228D8D9D19}"/>
    <hyperlink ref="E98" location="A2325931W" display="A2325931W" xr:uid="{F214273F-FC53-0E4C-BD2C-C1D436FB16A2}"/>
    <hyperlink ref="E99" location="A2325976A" display="A2325976A" xr:uid="{FA0743D4-B0DF-384F-81AB-D30861882F02}"/>
    <hyperlink ref="E100" location="A2326021C" display="A2326021C" xr:uid="{CE6C416B-E6C3-0C47-9F36-3B599D11E670}"/>
    <hyperlink ref="E101" location="A2331106K" display="A2331106K" xr:uid="{683FA281-C435-5846-B974-EAB30B5C23D5}"/>
    <hyperlink ref="E102" location="A2326066J" display="A2326066J" xr:uid="{19B098BB-62BE-BE43-AF95-C5F50846C4C9}"/>
    <hyperlink ref="E103" location="A2331196A" display="A2331196A" xr:uid="{40119F6F-96A9-E14C-9635-8CFA1691C6EA}"/>
    <hyperlink ref="E104" location="A2331241A" display="A2331241A" xr:uid="{9E9C8FE6-6850-734D-8BB4-0667AB45BCC5}"/>
    <hyperlink ref="E105" location="A2331421K" display="A2331421K" xr:uid="{599FC7A3-F17E-E546-9127-192DE38B2DF5}"/>
    <hyperlink ref="E106" location="A2332591V" display="A2332591V" xr:uid="{E78C2F5F-A0D6-4145-87BE-55763BA51BD9}"/>
    <hyperlink ref="E107" location="A2325841T" display="A2325841T" xr:uid="{2C30FC4E-5F37-8B42-9AFD-B78876C00F91}"/>
  </hyperlinks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E312B-EBD2-3346-A242-7B24F8FA805B}">
  <dimension ref="A1:I14"/>
  <sheetViews>
    <sheetView topLeftCell="B1" zoomScale="236" workbookViewId="0">
      <selection activeCell="H10" sqref="H10"/>
    </sheetView>
  </sheetViews>
  <sheetFormatPr baseColWidth="10" defaultColWidth="8.83203125" defaultRowHeight="15" x14ac:dyDescent="0.2"/>
  <cols>
    <col min="1" max="1" width="40.83203125" bestFit="1" customWidth="1"/>
    <col min="2" max="2" width="23.5" bestFit="1" customWidth="1"/>
    <col min="4" max="4" width="4.83203125" bestFit="1" customWidth="1"/>
    <col min="6" max="6" width="27.6640625" bestFit="1" customWidth="1"/>
    <col min="7" max="7" width="23.5" bestFit="1" customWidth="1"/>
    <col min="8" max="8" width="8.1640625" bestFit="1" customWidth="1"/>
  </cols>
  <sheetData>
    <row r="1" spans="1:9" s="54" customFormat="1" ht="29.5" customHeight="1" x14ac:dyDescent="0.2">
      <c r="B1" s="55" t="s">
        <v>250</v>
      </c>
      <c r="C1" s="55" t="s">
        <v>251</v>
      </c>
      <c r="E1" s="55"/>
      <c r="G1" s="55" t="s">
        <v>250</v>
      </c>
      <c r="H1" s="55" t="s">
        <v>251</v>
      </c>
    </row>
    <row r="2" spans="1:9" x14ac:dyDescent="0.2">
      <c r="A2" s="56" t="s">
        <v>252</v>
      </c>
      <c r="B2" s="57">
        <v>24</v>
      </c>
      <c r="C2">
        <v>1</v>
      </c>
      <c r="D2" s="57"/>
      <c r="E2" s="57"/>
      <c r="F2" s="56" t="s">
        <v>252</v>
      </c>
      <c r="G2" s="57">
        <v>24</v>
      </c>
      <c r="H2">
        <v>1</v>
      </c>
      <c r="I2" s="57">
        <f>G2*H2</f>
        <v>24</v>
      </c>
    </row>
    <row r="3" spans="1:9" x14ac:dyDescent="0.2">
      <c r="A3" s="56" t="s">
        <v>52</v>
      </c>
      <c r="B3" s="57">
        <v>8</v>
      </c>
      <c r="C3">
        <v>3.6</v>
      </c>
      <c r="D3" s="57"/>
      <c r="E3" s="57"/>
      <c r="F3" s="56" t="s">
        <v>52</v>
      </c>
      <c r="G3" s="57">
        <v>8</v>
      </c>
      <c r="H3">
        <v>3.6</v>
      </c>
      <c r="I3" s="57">
        <f t="shared" ref="I3:I10" si="0">G3*H3</f>
        <v>28.8</v>
      </c>
    </row>
    <row r="4" spans="1:9" x14ac:dyDescent="0.2">
      <c r="A4" s="56" t="s">
        <v>253</v>
      </c>
      <c r="B4" s="57">
        <v>34</v>
      </c>
      <c r="C4">
        <v>4.5999999999999996</v>
      </c>
      <c r="D4" s="57"/>
      <c r="E4" s="57"/>
      <c r="F4" s="56" t="s">
        <v>253</v>
      </c>
      <c r="G4" s="57">
        <v>34</v>
      </c>
      <c r="H4">
        <v>4.5999999999999996</v>
      </c>
      <c r="I4" s="57">
        <f t="shared" si="0"/>
        <v>156.39999999999998</v>
      </c>
    </row>
    <row r="5" spans="1:9" x14ac:dyDescent="0.2">
      <c r="A5" t="s">
        <v>254</v>
      </c>
      <c r="B5" s="57"/>
      <c r="C5" s="58">
        <v>5.0999999999999996</v>
      </c>
      <c r="D5" s="57"/>
      <c r="E5" s="57"/>
      <c r="F5" s="59" t="s">
        <v>255</v>
      </c>
      <c r="G5" s="57">
        <v>5</v>
      </c>
      <c r="H5">
        <v>4.4000000000000004</v>
      </c>
      <c r="I5" s="57">
        <f t="shared" si="0"/>
        <v>22</v>
      </c>
    </row>
    <row r="6" spans="1:9" x14ac:dyDescent="0.2">
      <c r="A6" t="s">
        <v>255</v>
      </c>
      <c r="B6" s="57">
        <v>5</v>
      </c>
      <c r="C6">
        <v>4.4000000000000004</v>
      </c>
      <c r="D6" s="57"/>
      <c r="E6" s="57"/>
      <c r="F6" s="56" t="s">
        <v>256</v>
      </c>
      <c r="G6" s="57">
        <v>8</v>
      </c>
      <c r="H6">
        <v>5</v>
      </c>
      <c r="I6" s="57">
        <f t="shared" si="0"/>
        <v>40</v>
      </c>
    </row>
    <row r="7" spans="1:9" x14ac:dyDescent="0.2">
      <c r="A7" s="56" t="s">
        <v>256</v>
      </c>
      <c r="B7" s="57">
        <v>8</v>
      </c>
      <c r="C7">
        <v>5</v>
      </c>
      <c r="D7" s="57"/>
      <c r="E7" s="57"/>
      <c r="F7" s="56" t="s">
        <v>257</v>
      </c>
      <c r="G7" s="57">
        <v>14</v>
      </c>
      <c r="H7">
        <v>14.1</v>
      </c>
      <c r="I7" s="57">
        <f t="shared" si="0"/>
        <v>197.4</v>
      </c>
    </row>
    <row r="8" spans="1:9" x14ac:dyDescent="0.2">
      <c r="A8" s="56" t="s">
        <v>257</v>
      </c>
      <c r="B8" s="57">
        <v>14</v>
      </c>
      <c r="C8">
        <v>14.1</v>
      </c>
      <c r="D8" s="57"/>
      <c r="E8" s="57"/>
      <c r="F8" s="59" t="s">
        <v>258</v>
      </c>
      <c r="G8" s="57">
        <v>1</v>
      </c>
      <c r="H8">
        <v>3.3</v>
      </c>
      <c r="I8" s="57">
        <f t="shared" si="0"/>
        <v>3.3</v>
      </c>
    </row>
    <row r="9" spans="1:9" x14ac:dyDescent="0.2">
      <c r="A9" t="s">
        <v>258</v>
      </c>
      <c r="B9" s="57">
        <v>1</v>
      </c>
      <c r="C9">
        <v>3.3</v>
      </c>
      <c r="D9" s="57"/>
      <c r="E9" s="57"/>
      <c r="F9" s="59" t="s">
        <v>259</v>
      </c>
      <c r="G9" s="57">
        <v>3</v>
      </c>
      <c r="H9">
        <v>-2.2999999999999972</v>
      </c>
      <c r="I9" s="57">
        <f t="shared" si="0"/>
        <v>-6.8999999999999915</v>
      </c>
    </row>
    <row r="10" spans="1:9" x14ac:dyDescent="0.2">
      <c r="A10" t="s">
        <v>259</v>
      </c>
      <c r="B10" s="57">
        <v>3</v>
      </c>
      <c r="C10">
        <v>-2.2999999999999972</v>
      </c>
      <c r="D10" s="57"/>
      <c r="E10" s="57"/>
      <c r="F10" s="59" t="s">
        <v>260</v>
      </c>
      <c r="G10" s="60">
        <v>3</v>
      </c>
      <c r="H10" s="60">
        <f>(C5+A2325906V_Latest+C12+C13)/4</f>
        <v>2.375</v>
      </c>
      <c r="I10" s="57">
        <f t="shared" si="0"/>
        <v>7.125</v>
      </c>
    </row>
    <row r="11" spans="1:9" x14ac:dyDescent="0.2">
      <c r="A11" t="s">
        <v>261</v>
      </c>
      <c r="B11" s="57"/>
      <c r="C11" s="58">
        <v>-0.8</v>
      </c>
      <c r="D11" s="57"/>
      <c r="E11" s="57"/>
      <c r="F11" t="s">
        <v>262</v>
      </c>
      <c r="G11" s="57">
        <f>SUM(G2:G10)</f>
        <v>100</v>
      </c>
      <c r="H11" s="57"/>
      <c r="I11" s="61">
        <f>SUM(I2:I10)/100</f>
        <v>4.7212500000000004</v>
      </c>
    </row>
    <row r="12" spans="1:9" x14ac:dyDescent="0.2">
      <c r="A12" t="s">
        <v>263</v>
      </c>
      <c r="B12" s="60">
        <v>3</v>
      </c>
      <c r="C12" s="58">
        <v>1.7</v>
      </c>
      <c r="D12" s="57"/>
      <c r="E12" s="57"/>
    </row>
    <row r="13" spans="1:9" x14ac:dyDescent="0.2">
      <c r="A13" t="s">
        <v>264</v>
      </c>
      <c r="B13" s="57"/>
      <c r="C13" s="58">
        <v>3.5</v>
      </c>
      <c r="D13" s="57"/>
      <c r="E13" s="57"/>
      <c r="F13" s="62"/>
      <c r="G13" t="s">
        <v>265</v>
      </c>
    </row>
    <row r="14" spans="1:9" x14ac:dyDescent="0.2">
      <c r="A14" t="s">
        <v>266</v>
      </c>
      <c r="B14" s="57">
        <f>SUM(B2:B13)</f>
        <v>100</v>
      </c>
      <c r="C14" s="57"/>
      <c r="D14" s="57"/>
      <c r="E14" s="57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99521-D18B-E642-B1E5-0A50D8B074CE}">
  <dimension ref="A1:E15"/>
  <sheetViews>
    <sheetView zoomScale="250" workbookViewId="0">
      <selection activeCell="C3" sqref="C3"/>
    </sheetView>
  </sheetViews>
  <sheetFormatPr baseColWidth="10" defaultColWidth="8.83203125" defaultRowHeight="15" x14ac:dyDescent="0.2"/>
  <cols>
    <col min="1" max="1" width="27.5" bestFit="1" customWidth="1"/>
    <col min="2" max="2" width="10.33203125" bestFit="1" customWidth="1"/>
    <col min="3" max="3" width="6.6640625" bestFit="1" customWidth="1"/>
    <col min="4" max="4" width="11.1640625" bestFit="1" customWidth="1"/>
    <col min="7" max="7" width="24" bestFit="1" customWidth="1"/>
  </cols>
  <sheetData>
    <row r="1" spans="1:5" s="54" customFormat="1" ht="42.5" customHeight="1" x14ac:dyDescent="0.2">
      <c r="B1" s="65" t="s">
        <v>278</v>
      </c>
      <c r="C1" s="65"/>
    </row>
    <row r="2" spans="1:5" x14ac:dyDescent="0.2">
      <c r="B2" t="s">
        <v>277</v>
      </c>
      <c r="C2" t="s">
        <v>276</v>
      </c>
      <c r="D2" t="s">
        <v>251</v>
      </c>
    </row>
    <row r="3" spans="1:5" x14ac:dyDescent="0.2">
      <c r="A3" s="56" t="s">
        <v>275</v>
      </c>
      <c r="B3" s="57">
        <v>198</v>
      </c>
      <c r="C3" s="57">
        <f>(B3/B13)*100</f>
        <v>32.612723903644223</v>
      </c>
      <c r="D3" s="57">
        <v>1</v>
      </c>
      <c r="E3" s="57">
        <f>C3*D3</f>
        <v>32.612723903644223</v>
      </c>
    </row>
    <row r="4" spans="1:5" x14ac:dyDescent="0.2">
      <c r="A4" s="56" t="s">
        <v>52</v>
      </c>
      <c r="B4" s="64">
        <v>40.625</v>
      </c>
      <c r="C4" s="57">
        <f>(B4/B13)*100</f>
        <v>6.6913732756845787</v>
      </c>
      <c r="D4" s="57">
        <v>3.6</v>
      </c>
      <c r="E4" s="57">
        <f>C4*D4</f>
        <v>24.088943792464484</v>
      </c>
    </row>
    <row r="5" spans="1:5" x14ac:dyDescent="0.2">
      <c r="A5" s="56" t="s">
        <v>253</v>
      </c>
      <c r="B5" s="57">
        <v>118</v>
      </c>
      <c r="C5" s="57">
        <f>(B5/B13)*100</f>
        <v>19.435865760757672</v>
      </c>
      <c r="D5" s="57">
        <v>4.5999999999999996</v>
      </c>
      <c r="E5" s="57">
        <f>C5*D5</f>
        <v>89.404982499485286</v>
      </c>
    </row>
    <row r="6" spans="1:5" x14ac:dyDescent="0.2">
      <c r="A6" s="59" t="s">
        <v>274</v>
      </c>
      <c r="B6" s="64">
        <v>25</v>
      </c>
      <c r="C6" s="57">
        <f>(B6/B13)*100</f>
        <v>4.1177681696520487</v>
      </c>
      <c r="D6" s="57">
        <v>-0.8</v>
      </c>
      <c r="E6" s="57">
        <f>C6*D6</f>
        <v>-3.2942145357216392</v>
      </c>
    </row>
    <row r="7" spans="1:5" x14ac:dyDescent="0.2">
      <c r="A7" s="56" t="s">
        <v>273</v>
      </c>
      <c r="B7" s="64">
        <v>13.5</v>
      </c>
      <c r="C7" s="57">
        <f>(B7/B13)*100</f>
        <v>2.2235948116121063</v>
      </c>
      <c r="D7" s="57">
        <v>5</v>
      </c>
      <c r="E7" s="57">
        <f>C7*D7</f>
        <v>11.117974058060531</v>
      </c>
    </row>
    <row r="8" spans="1:5" x14ac:dyDescent="0.2">
      <c r="A8" s="56" t="s">
        <v>272</v>
      </c>
      <c r="B8" s="57">
        <v>23</v>
      </c>
      <c r="C8" s="57">
        <f>(B8/B13)*100</f>
        <v>3.7883467160798849</v>
      </c>
      <c r="D8" s="57">
        <v>14.1</v>
      </c>
      <c r="E8" s="57">
        <f>C8*D8</f>
        <v>53.415688696726377</v>
      </c>
    </row>
    <row r="9" spans="1:5" x14ac:dyDescent="0.2">
      <c r="A9" s="59" t="s">
        <v>271</v>
      </c>
      <c r="B9" s="57">
        <v>83</v>
      </c>
      <c r="C9" s="57">
        <f>(B9/B13)*100</f>
        <v>13.670990323244803</v>
      </c>
      <c r="D9" s="57">
        <v>3.3</v>
      </c>
      <c r="E9" s="57">
        <f>C9*D9</f>
        <v>45.114268066707851</v>
      </c>
    </row>
    <row r="10" spans="1:5" x14ac:dyDescent="0.2">
      <c r="A10" s="59" t="s">
        <v>270</v>
      </c>
      <c r="B10" s="57">
        <v>70</v>
      </c>
      <c r="C10" s="57">
        <f>(B10/B13)*100</f>
        <v>11.529750875025737</v>
      </c>
      <c r="D10" s="57">
        <v>-2.2999999999999998</v>
      </c>
      <c r="E10" s="57">
        <f>C10*D10</f>
        <v>-26.518427012559194</v>
      </c>
    </row>
    <row r="11" spans="1:5" x14ac:dyDescent="0.2">
      <c r="A11" s="59" t="s">
        <v>269</v>
      </c>
      <c r="B11" s="57">
        <v>36</v>
      </c>
      <c r="C11" s="57">
        <f>(B11/B13)*100</f>
        <v>5.92958616429895</v>
      </c>
      <c r="D11" s="57">
        <v>3.7</v>
      </c>
      <c r="E11" s="57">
        <f>C11*D11</f>
        <v>21.939468807906117</v>
      </c>
    </row>
    <row r="12" spans="1:5" x14ac:dyDescent="0.2">
      <c r="D12" s="63"/>
    </row>
    <row r="13" spans="1:5" x14ac:dyDescent="0.2">
      <c r="A13" t="s">
        <v>268</v>
      </c>
      <c r="B13" s="57">
        <f>SUM(B3:B12)</f>
        <v>607.125</v>
      </c>
      <c r="C13" s="57">
        <f>SUM(C3:C12)</f>
        <v>100.00000000000001</v>
      </c>
      <c r="E13" s="61">
        <f>SUM(E3:E11)/100</f>
        <v>2.4788140827671401</v>
      </c>
    </row>
    <row r="15" spans="1:5" x14ac:dyDescent="0.2">
      <c r="A15" s="62"/>
      <c r="B15" t="s">
        <v>267</v>
      </c>
    </row>
  </sheetData>
  <mergeCells count="1">
    <mergeCell ref="B1:C1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46</vt:i4>
      </vt:variant>
    </vt:vector>
  </HeadingPairs>
  <TitlesOfParts>
    <vt:vector size="52" baseType="lpstr">
      <vt:lpstr>Typical_Queenslander</vt:lpstr>
      <vt:lpstr>Single_Parent</vt:lpstr>
      <vt:lpstr>Student</vt:lpstr>
      <vt:lpstr>Index</vt:lpstr>
      <vt:lpstr>Single Mother (Tina)</vt:lpstr>
      <vt:lpstr>Domestic Student (Tina)</vt:lpstr>
      <vt:lpstr>Single_Parent!A2325816R</vt:lpstr>
      <vt:lpstr>Single_Parent!A2325816R_Data</vt:lpstr>
      <vt:lpstr>Single_Parent!A2325816R_Latest</vt:lpstr>
      <vt:lpstr>Single_Parent!A2325861A</vt:lpstr>
      <vt:lpstr>Single_Parent!A2325861A_Data</vt:lpstr>
      <vt:lpstr>Single_Parent!A2325861A_Latest</vt:lpstr>
      <vt:lpstr>Single_Parent!A2325906V</vt:lpstr>
      <vt:lpstr>Single_Parent!A2325906V_Data</vt:lpstr>
      <vt:lpstr>'Single Mother (Tina)'!A2325906V_Latest</vt:lpstr>
      <vt:lpstr>Single_Parent!A2325906V_Latest</vt:lpstr>
      <vt:lpstr>Single_Parent!A2325951F</vt:lpstr>
      <vt:lpstr>Single_Parent!A2325951F_Data</vt:lpstr>
      <vt:lpstr>'Single Mother (Tina)'!A2325951F_Latest</vt:lpstr>
      <vt:lpstr>Single_Parent!A2325951F_Latest</vt:lpstr>
      <vt:lpstr>Single_Parent!A2325996K</vt:lpstr>
      <vt:lpstr>Single_Parent!A2325996K_Data</vt:lpstr>
      <vt:lpstr>'Single Mother (Tina)'!A2325996K_Latest</vt:lpstr>
      <vt:lpstr>Single_Parent!A2325996K_Latest</vt:lpstr>
      <vt:lpstr>Single_Parent!A2326041L</vt:lpstr>
      <vt:lpstr>Single_Parent!A2326041L_Data</vt:lpstr>
      <vt:lpstr>Single_Parent!A2326041L_Latest</vt:lpstr>
      <vt:lpstr>Single_Parent!A2326086T</vt:lpstr>
      <vt:lpstr>Single_Parent!A2326086T_Data</vt:lpstr>
      <vt:lpstr>'Single Mother (Tina)'!A2326086T_Latest</vt:lpstr>
      <vt:lpstr>Single_Parent!A2326086T_Latest</vt:lpstr>
      <vt:lpstr>Single_Parent!A2331081A</vt:lpstr>
      <vt:lpstr>Single_Parent!A2331081A_Data</vt:lpstr>
      <vt:lpstr>Single_Parent!A2331081A_Latest</vt:lpstr>
      <vt:lpstr>Single_Parent!A2331171F</vt:lpstr>
      <vt:lpstr>Single_Parent!A2331171F_Data</vt:lpstr>
      <vt:lpstr>'Single Mother (Tina)'!A2331171F_Latest</vt:lpstr>
      <vt:lpstr>Single_Parent!A2331171F_Latest</vt:lpstr>
      <vt:lpstr>Single_Parent!A2331216X</vt:lpstr>
      <vt:lpstr>Single_Parent!A2331216X_Data</vt:lpstr>
      <vt:lpstr>'Single Mother (Tina)'!A2331216X_Latest</vt:lpstr>
      <vt:lpstr>Single_Parent!A2331216X_Latest</vt:lpstr>
      <vt:lpstr>Single_Parent!A2331396V</vt:lpstr>
      <vt:lpstr>Single_Parent!A2331396V_Data</vt:lpstr>
      <vt:lpstr>'Single Mother (Tina)'!A2331396V_Latest</vt:lpstr>
      <vt:lpstr>Single_Parent!A2331396V_Latest</vt:lpstr>
      <vt:lpstr>Single_Parent!A2332566T</vt:lpstr>
      <vt:lpstr>Single_Parent!A2332566T_Data</vt:lpstr>
      <vt:lpstr>'Single Mother (Tina)'!A2332566T_Latest</vt:lpstr>
      <vt:lpstr>Single_Parent!A2332566T_Latest</vt:lpstr>
      <vt:lpstr>Single_Parent!Date_Range</vt:lpstr>
      <vt:lpstr>Single_Parent!Date_Range_Data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2022-06-16T05:21:37Z</dcterms:created>
  <dcterms:modified xsi:type="dcterms:W3CDTF">2022-06-16T05:32:34Z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db064b5-5911-4077-b076-dd8db707b7e6_Enabled">
    <vt:lpwstr>true</vt:lpwstr>
  </property>
  <property fmtid="{D5CDD505-2E9C-101B-9397-08002B2CF9AE}" pid="3" name="MSIP_Label_adb064b5-5911-4077-b076-dd8db707b7e6_SetDate">
    <vt:lpwstr>2022-06-16T05:32:34Z</vt:lpwstr>
  </property>
  <property fmtid="{D5CDD505-2E9C-101B-9397-08002B2CF9AE}" pid="4" name="MSIP_Label_adb064b5-5911-4077-b076-dd8db707b7e6_Method">
    <vt:lpwstr>Privileged</vt:lpwstr>
  </property>
  <property fmtid="{D5CDD505-2E9C-101B-9397-08002B2CF9AE}" pid="5" name="MSIP_Label_adb064b5-5911-4077-b076-dd8db707b7e6_Name">
    <vt:lpwstr>UNOFFICIAL</vt:lpwstr>
  </property>
  <property fmtid="{D5CDD505-2E9C-101B-9397-08002B2CF9AE}" pid="6" name="MSIP_Label_adb064b5-5911-4077-b076-dd8db707b7e6_SiteId">
    <vt:lpwstr>b6e377cf-9db3-46cb-91a2-fad9605bb15c</vt:lpwstr>
  </property>
  <property fmtid="{D5CDD505-2E9C-101B-9397-08002B2CF9AE}" pid="7" name="MSIP_Label_adb064b5-5911-4077-b076-dd8db707b7e6_ActionId">
    <vt:lpwstr>1b5c6df1-d6bd-4459-a8fd-ed88562437c8</vt:lpwstr>
  </property>
  <property fmtid="{D5CDD505-2E9C-101B-9397-08002B2CF9AE}" pid="8" name="MSIP_Label_adb064b5-5911-4077-b076-dd8db707b7e6_ContentBits">
    <vt:lpwstr>0</vt:lpwstr>
  </property>
</Properties>
</file>