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C:\Scripts\qphyx\external\"/>
    </mc:Choice>
  </mc:AlternateContent>
  <xr:revisionPtr revIDLastSave="0" documentId="8_{0EB14CAD-3169-4936-B0B6-F47A6CBEE674}" xr6:coauthVersionLast="45" xr6:coauthVersionMax="45" xr10:uidLastSave="{00000000-0000-0000-0000-000000000000}"/>
  <bookViews>
    <workbookView xWindow="-120" yWindow="-120" windowWidth="29040" windowHeight="16440" xr2:uid="{00000000-000D-0000-FFFF-FFFF00000000}"/>
  </bookViews>
  <sheets>
    <sheet name="Languages" sheetId="1" r:id="rId1"/>
    <sheet name="Modes" sheetId="5" r:id="rId2"/>
    <sheet name="Latin alphabets" sheetId="3" r:id="rId3"/>
    <sheet name="Cyrillic alphabets" sheetId="6" r:id="rId4"/>
    <sheet name="Niger–Congo alphabets" sheetId="2" r:id="rId5"/>
    <sheet name="Turkic alphabets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40" i="5" l="1"/>
  <c r="C43" i="5"/>
  <c r="C42" i="5"/>
  <c r="Q3" i="7"/>
  <c r="Q4" i="7"/>
  <c r="Q5" i="7"/>
  <c r="Q6" i="7"/>
  <c r="Q7" i="7"/>
  <c r="Q8" i="7"/>
  <c r="Q9" i="7"/>
  <c r="Q10" i="7"/>
  <c r="Q2" i="7"/>
  <c r="C11" i="7"/>
  <c r="D11" i="7"/>
  <c r="E11" i="7"/>
  <c r="F11" i="7"/>
  <c r="G11" i="7"/>
  <c r="H11" i="7"/>
  <c r="I11" i="7"/>
  <c r="J11" i="7"/>
  <c r="K11" i="7"/>
  <c r="L11" i="7"/>
  <c r="M11" i="7"/>
  <c r="N11" i="7"/>
  <c r="O11" i="7"/>
  <c r="P11" i="7"/>
  <c r="B11" i="7"/>
  <c r="C2" i="5"/>
  <c r="I5" i="1" l="1"/>
  <c r="C3" i="5"/>
  <c r="C50" i="5"/>
  <c r="C49" i="5"/>
  <c r="C48" i="5"/>
  <c r="C47" i="5"/>
  <c r="C46" i="5"/>
  <c r="C39" i="5"/>
  <c r="C37" i="5"/>
  <c r="C41" i="5"/>
  <c r="C38" i="5"/>
  <c r="C36" i="5"/>
  <c r="C32" i="5"/>
  <c r="C30" i="5"/>
  <c r="C33" i="5"/>
  <c r="C31" i="5"/>
  <c r="C29" i="5"/>
  <c r="C28" i="5"/>
  <c r="C20" i="5"/>
  <c r="C21" i="5"/>
  <c r="C24" i="5"/>
  <c r="C23" i="5"/>
  <c r="C22" i="5"/>
  <c r="C11" i="5"/>
  <c r="C16" i="5"/>
  <c r="C9" i="5"/>
  <c r="C15" i="5"/>
  <c r="C10" i="5"/>
  <c r="C13" i="5"/>
  <c r="C17" i="5"/>
  <c r="C12" i="5"/>
  <c r="C14" i="5"/>
  <c r="C8" i="5"/>
  <c r="C7" i="5"/>
  <c r="C6" i="5"/>
  <c r="C5" i="5"/>
  <c r="C4" i="5"/>
  <c r="I21" i="1" l="1"/>
  <c r="I22" i="1"/>
  <c r="I20" i="1"/>
  <c r="I14" i="1"/>
  <c r="I15" i="1"/>
  <c r="I16" i="1"/>
  <c r="I17" i="1"/>
  <c r="I6" i="1"/>
  <c r="I7" i="1"/>
  <c r="I8" i="1"/>
  <c r="I9" i="1"/>
  <c r="I10" i="1"/>
  <c r="I11" i="1"/>
  <c r="I19" i="1"/>
  <c r="I13" i="1"/>
  <c r="I4" i="1"/>
  <c r="J4" i="1" l="1"/>
  <c r="J11" i="1"/>
  <c r="J13" i="1"/>
  <c r="J9" i="1"/>
  <c r="J5" i="1"/>
  <c r="J14" i="1"/>
  <c r="J19" i="1"/>
  <c r="J8" i="1"/>
  <c r="J17" i="1"/>
  <c r="J20" i="1"/>
  <c r="J7" i="1"/>
  <c r="J16" i="1"/>
  <c r="J22" i="1"/>
  <c r="J10" i="1"/>
  <c r="J6" i="1"/>
  <c r="J15" i="1"/>
  <c r="J21" i="1"/>
</calcChain>
</file>

<file path=xl/sharedStrings.xml><?xml version="1.0" encoding="utf-8"?>
<sst xmlns="http://schemas.openxmlformats.org/spreadsheetml/2006/main" count="2137" uniqueCount="1031">
  <si>
    <t>English</t>
  </si>
  <si>
    <t>Russian</t>
  </si>
  <si>
    <t>Turkish</t>
  </si>
  <si>
    <t>Spanish</t>
  </si>
  <si>
    <t>Persian</t>
  </si>
  <si>
    <t>French</t>
  </si>
  <si>
    <t>German</t>
  </si>
  <si>
    <t>Japanese</t>
  </si>
  <si>
    <t>Vietnamese</t>
  </si>
  <si>
    <t>Chinese</t>
  </si>
  <si>
    <t>Arabic</t>
  </si>
  <si>
    <t>Portuguese</t>
  </si>
  <si>
    <t>Indonesian</t>
  </si>
  <si>
    <t>Italian</t>
  </si>
  <si>
    <t>Greek</t>
  </si>
  <si>
    <t>Ukrainian</t>
  </si>
  <si>
    <t>Dutch, Flemish</t>
  </si>
  <si>
    <t>Thai</t>
  </si>
  <si>
    <t>Hebrew</t>
  </si>
  <si>
    <t>Korean</t>
  </si>
  <si>
    <t>Polish</t>
  </si>
  <si>
    <t>Romanian</t>
  </si>
  <si>
    <t>Czech</t>
  </si>
  <si>
    <t>Swedish</t>
  </si>
  <si>
    <t>Serbian</t>
  </si>
  <si>
    <t>Hungarian</t>
  </si>
  <si>
    <t>Danish</t>
  </si>
  <si>
    <t>Bulgarian</t>
  </si>
  <si>
    <t>Finnish</t>
  </si>
  <si>
    <t>Slovak</t>
  </si>
  <si>
    <t>Hindi</t>
  </si>
  <si>
    <t>Lithuanian</t>
  </si>
  <si>
    <t>https://w3techs.com/technologies/overview/content_language</t>
  </si>
  <si>
    <t>Norwegian</t>
  </si>
  <si>
    <t>Main</t>
  </si>
  <si>
    <t>Status</t>
  </si>
  <si>
    <t>Unsupported</t>
  </si>
  <si>
    <t>[1]</t>
  </si>
  <si>
    <t>Language</t>
  </si>
  <si>
    <t>Azerbaijani</t>
  </si>
  <si>
    <t>Slovenian</t>
  </si>
  <si>
    <t>Latvian</t>
  </si>
  <si>
    <t>Estonian</t>
  </si>
  <si>
    <t>Catalan, Valencian</t>
  </si>
  <si>
    <t>Macedonian</t>
  </si>
  <si>
    <t>Georgian</t>
  </si>
  <si>
    <t>Bosnian</t>
  </si>
  <si>
    <t>Malay</t>
  </si>
  <si>
    <t>Albanian</t>
  </si>
  <si>
    <t>Bengali</t>
  </si>
  <si>
    <t>Armenian</t>
  </si>
  <si>
    <t>Kazakh</t>
  </si>
  <si>
    <t>Icelandic</t>
  </si>
  <si>
    <t>Mongolian</t>
  </si>
  <si>
    <t>Nepali</t>
  </si>
  <si>
    <t>Belarusian</t>
  </si>
  <si>
    <t>Kanuri</t>
  </si>
  <si>
    <t>Sinhala, Sinhalese</t>
  </si>
  <si>
    <t>Basque</t>
  </si>
  <si>
    <t>Tamil</t>
  </si>
  <si>
    <t>Khmer, Cambodian</t>
  </si>
  <si>
    <t>Northern Sami</t>
  </si>
  <si>
    <t>Afrikaans</t>
  </si>
  <si>
    <t>Sorani, Central Kurdish</t>
  </si>
  <si>
    <t>Galician</t>
  </si>
  <si>
    <t>Filipino, Pilipino</t>
  </si>
  <si>
    <t>Marathi</t>
  </si>
  <si>
    <t>Abkhazian</t>
  </si>
  <si>
    <t>Norwegian Nynorsk</t>
  </si>
  <si>
    <t>Chamorro</t>
  </si>
  <si>
    <t>Twi</t>
  </si>
  <si>
    <t>Burmese</t>
  </si>
  <si>
    <t>Tuvalu</t>
  </si>
  <si>
    <t>Telugu</t>
  </si>
  <si>
    <t>Amharic</t>
  </si>
  <si>
    <t>Pushto, Pashto</t>
  </si>
  <si>
    <t>Kannada</t>
  </si>
  <si>
    <t>Kirghiz, Kyrgyz</t>
  </si>
  <si>
    <t>Swahili</t>
  </si>
  <si>
    <t>Tajik</t>
  </si>
  <si>
    <t>Malayalam</t>
  </si>
  <si>
    <t>Lao</t>
  </si>
  <si>
    <t>Faroese</t>
  </si>
  <si>
    <t>Turkmen</t>
  </si>
  <si>
    <t>Tagalog</t>
  </si>
  <si>
    <t>Bashkir</t>
  </si>
  <si>
    <t>Gujarati</t>
  </si>
  <si>
    <t>Sanskrit</t>
  </si>
  <si>
    <t>Avestan</t>
  </si>
  <si>
    <t>Divehi, Dhivehi, Maldivian</t>
  </si>
  <si>
    <t>Irish</t>
  </si>
  <si>
    <t>Breton</t>
  </si>
  <si>
    <t>Kinyarwanda</t>
  </si>
  <si>
    <t>Welsh</t>
  </si>
  <si>
    <t>Esperanto</t>
  </si>
  <si>
    <t>Latin</t>
  </si>
  <si>
    <t>Panjabi, Punjabi</t>
  </si>
  <si>
    <t>Malagasy</t>
  </si>
  <si>
    <t>Luxembourgish, Letzeburgesch</t>
  </si>
  <si>
    <t>Dzongkha</t>
  </si>
  <si>
    <t>Maltese</t>
  </si>
  <si>
    <t>Tonga</t>
  </si>
  <si>
    <t>Bambara</t>
  </si>
  <si>
    <t>Hausa</t>
  </si>
  <si>
    <t>Oriya</t>
  </si>
  <si>
    <t>Zulu</t>
  </si>
  <si>
    <t>Corsican</t>
  </si>
  <si>
    <t>Maori</t>
  </si>
  <si>
    <t>Chuvash</t>
  </si>
  <si>
    <t>Haitian, Haitian Creole</t>
  </si>
  <si>
    <t>Occitan, Provençal</t>
  </si>
  <si>
    <t>Sindhi</t>
  </si>
  <si>
    <t>Kalaallisut, Greenlandic</t>
  </si>
  <si>
    <t>Shona</t>
  </si>
  <si>
    <t>Swiss German, Alemannic, Alsatian</t>
  </si>
  <si>
    <t>Tibetan</t>
  </si>
  <si>
    <t>Tigrinya</t>
  </si>
  <si>
    <t>Interlingua</t>
  </si>
  <si>
    <t>Javanese</t>
  </si>
  <si>
    <t>Sardinian</t>
  </si>
  <si>
    <t>Western Frisian</t>
  </si>
  <si>
    <t>Gaelic, Scottish Gaelic</t>
  </si>
  <si>
    <t>Kongo</t>
  </si>
  <si>
    <t>Limburgan, Limburgish</t>
  </si>
  <si>
    <t>Oromo</t>
  </si>
  <si>
    <t>Romansh</t>
  </si>
  <si>
    <t>Sango</t>
  </si>
  <si>
    <t>Yiddish</t>
  </si>
  <si>
    <t>Afar</t>
  </si>
  <si>
    <t>Assamese</t>
  </si>
  <si>
    <t>Asturian, Bable, Leonese, Asturleonese</t>
  </si>
  <si>
    <t>Cebuano</t>
  </si>
  <si>
    <t>Cornish</t>
  </si>
  <si>
    <t>Igbo</t>
  </si>
  <si>
    <t>Lingala</t>
  </si>
  <si>
    <t>Papiamento</t>
  </si>
  <si>
    <t>Southern Sotho</t>
  </si>
  <si>
    <t>Yoruba</t>
  </si>
  <si>
    <t>Hawaiian</t>
  </si>
  <si>
    <t>Interlingue, Occidental</t>
  </si>
  <si>
    <t>Luba-Katanga</t>
  </si>
  <si>
    <t>Palauan</t>
  </si>
  <si>
    <t>Sicilian</t>
  </si>
  <si>
    <t>Sundanese</t>
  </si>
  <si>
    <t>Venda</t>
  </si>
  <si>
    <t>Xhosa</t>
  </si>
  <si>
    <t>Aragonese</t>
  </si>
  <si>
    <t>Bihari</t>
  </si>
  <si>
    <t>Bislama</t>
  </si>
  <si>
    <t>Chichewa, Chewa, Nyanja</t>
  </si>
  <si>
    <t>Ganda</t>
  </si>
  <si>
    <t>Guarani</t>
  </si>
  <si>
    <t>Ido</t>
  </si>
  <si>
    <t>Kikuyu, Gikuyu</t>
  </si>
  <si>
    <t>Low German, Low Saxon</t>
  </si>
  <si>
    <t>Old English</t>
  </si>
  <si>
    <t>Samoan</t>
  </si>
  <si>
    <t>Tetum</t>
  </si>
  <si>
    <t>Udmurt</t>
  </si>
  <si>
    <t>Upper Sorbian</t>
  </si>
  <si>
    <t>Volapük</t>
  </si>
  <si>
    <t>Walloon</t>
  </si>
  <si>
    <t>Zhuang, Chuang</t>
  </si>
  <si>
    <t>Akan</t>
  </si>
  <si>
    <t>Balinese</t>
  </si>
  <si>
    <t>Chechen</t>
  </si>
  <si>
    <t>Cree</t>
  </si>
  <si>
    <t>Fulah</t>
  </si>
  <si>
    <t>Mirandese</t>
  </si>
  <si>
    <t>Neapolitan</t>
  </si>
  <si>
    <t>Nepal Bhasa, Newari</t>
  </si>
  <si>
    <t>Niuean</t>
  </si>
  <si>
    <t>North Ndebele</t>
  </si>
  <si>
    <t>Ossetian, Ossetic</t>
  </si>
  <si>
    <t>Rundi</t>
  </si>
  <si>
    <t>Tsonga</t>
  </si>
  <si>
    <t>Wolof</t>
  </si>
  <si>
    <t>Romanization is fully supported – North Korea official romanization system; and other "standard latin based" versions.</t>
  </si>
  <si>
    <t>Romanization is fully supported – ISO 259;  SBL Handbook of Style; BGN/PCGN 2018; DIN 31636; ANSI Z39.25-1975.</t>
  </si>
  <si>
    <t>Romanization is fully supported – ISO 11940; Cœdès transliteration of Thai; and other "standard latin based" versions.</t>
  </si>
  <si>
    <t>Romanization is fully supported – ELOT; UN; ISO 843; ALA-LC; and other "standard latin based" versions.</t>
  </si>
  <si>
    <t>Romanization is fully supported – Hepburn romanization; ISO 3602 (Nihon-shiki; Kunrei-shiki).</t>
  </si>
  <si>
    <t>Romanization is fully supported – DIN 31635; ALA-LC; BGN/PCGN; Encyclopædia Iranica 1960/2012; Iranian national system 1966/2012.</t>
  </si>
  <si>
    <t>Mande </t>
  </si>
  <si>
    <t>West Mande </t>
  </si>
  <si>
    <t>Central West </t>
  </si>
  <si>
    <t>Central Mande</t>
  </si>
  <si>
    <t>Manding–Jɔgɔ </t>
  </si>
  <si>
    <t>Manding–Vai </t>
  </si>
  <si>
    <t>Manding–Mokole </t>
  </si>
  <si>
    <t>Mandinka</t>
  </si>
  <si>
    <t>ñŋ</t>
  </si>
  <si>
    <t xml:space="preserve">Manding languages </t>
  </si>
  <si>
    <t>ɛɔŋɲ</t>
  </si>
  <si>
    <t>Dyula</t>
  </si>
  <si>
    <t>Maninka</t>
  </si>
  <si>
    <t>Susu–Yalunka</t>
  </si>
  <si>
    <t xml:space="preserve">Susu </t>
  </si>
  <si>
    <t>ɛɔŋ</t>
  </si>
  <si>
    <t>Southwest Mande</t>
  </si>
  <si>
    <t>Loma</t>
  </si>
  <si>
    <t>ɛɔŋɣɓʋ</t>
  </si>
  <si>
    <t>Mende</t>
  </si>
  <si>
    <t>ɛɔ</t>
  </si>
  <si>
    <t>Kpelle</t>
  </si>
  <si>
    <t>ɛɔŋɣɓ</t>
  </si>
  <si>
    <t>Northwest</t>
  </si>
  <si>
    <t>Northwest  proper</t>
  </si>
  <si>
    <t xml:space="preserve">Soninke–Bobo </t>
  </si>
  <si>
    <t>Soninke</t>
  </si>
  <si>
    <t>ŋñ</t>
  </si>
  <si>
    <t>Atlantic–Congo</t>
  </si>
  <si>
    <t>Senegambian</t>
  </si>
  <si>
    <t>Fula–Serer</t>
  </si>
  <si>
    <t>Fula</t>
  </si>
  <si>
    <t>õɲŋ</t>
  </si>
  <si>
    <t>ñɲŋƴ</t>
  </si>
  <si>
    <t>ɓɗ (ñɲŋƴ)</t>
  </si>
  <si>
    <t>ɓɗŋɲƴ</t>
  </si>
  <si>
    <t>Serer</t>
  </si>
  <si>
    <t>ɓƈɗƥƭƴ</t>
  </si>
  <si>
    <t>Wolof–Nyun</t>
  </si>
  <si>
    <t xml:space="preserve">Wolof </t>
  </si>
  <si>
    <t>àéëñóŋ</t>
  </si>
  <si>
    <t>ŋ</t>
  </si>
  <si>
    <t>Mel</t>
  </si>
  <si>
    <t xml:space="preserve">Kissi </t>
  </si>
  <si>
    <t>Temne</t>
  </si>
  <si>
    <t>ɛəŋɔʌ</t>
  </si>
  <si>
    <t>Senufo</t>
  </si>
  <si>
    <t xml:space="preserve">Minyanka </t>
  </si>
  <si>
    <t xml:space="preserve">Supyire </t>
  </si>
  <si>
    <t>Senara</t>
  </si>
  <si>
    <t>Savannas</t>
  </si>
  <si>
    <t>Gur</t>
  </si>
  <si>
    <t>Northern</t>
  </si>
  <si>
    <t>Oti–Volta</t>
  </si>
  <si>
    <t>Western</t>
  </si>
  <si>
    <t xml:space="preserve">Mossi </t>
  </si>
  <si>
    <t>ɛɩʋ</t>
  </si>
  <si>
    <t>Frafra</t>
  </si>
  <si>
    <t>ɛɩɔʋŋ</t>
  </si>
  <si>
    <t>Dagaare</t>
  </si>
  <si>
    <t>ɓɛɩɔʋŋƴ</t>
  </si>
  <si>
    <t>Birifor</t>
  </si>
  <si>
    <t>ŋɔɛɩʊ</t>
  </si>
  <si>
    <t>Dagbani</t>
  </si>
  <si>
    <t>ɛŋɔʒɣ</t>
  </si>
  <si>
    <t xml:space="preserve">Mamprusi </t>
  </si>
  <si>
    <t xml:space="preserve">Kusaal </t>
  </si>
  <si>
    <t>ãẽĩõũ</t>
  </si>
  <si>
    <t>ɛɩŋɔʋ</t>
  </si>
  <si>
    <t>Gurma</t>
  </si>
  <si>
    <t xml:space="preserve">Moba </t>
  </si>
  <si>
    <t xml:space="preserve">Ntcham </t>
  </si>
  <si>
    <t>ɔŋ</t>
  </si>
  <si>
    <t xml:space="preserve">Konkomba </t>
  </si>
  <si>
    <t>Yom–Nawdm</t>
  </si>
  <si>
    <t xml:space="preserve">Yom </t>
  </si>
  <si>
    <t>ɛǝŋɔʊ</t>
  </si>
  <si>
    <t xml:space="preserve">Nawdm </t>
  </si>
  <si>
    <t>ɦɛŋɔ</t>
  </si>
  <si>
    <t>Southern</t>
  </si>
  <si>
    <t>Gurunsi</t>
  </si>
  <si>
    <t xml:space="preserve">Kabiye </t>
  </si>
  <si>
    <t>ɣɛɖɩŋɔñ</t>
  </si>
  <si>
    <t>ɣɛɖɩŋɔ</t>
  </si>
  <si>
    <t>Tem</t>
  </si>
  <si>
    <t>ɛɖɩŋɔʊ</t>
  </si>
  <si>
    <t xml:space="preserve">Lama </t>
  </si>
  <si>
    <t>ɩɨŋɔʋñɖǝɛ</t>
  </si>
  <si>
    <t>Nuni</t>
  </si>
  <si>
    <t>ʋɔŋɩəɛ</t>
  </si>
  <si>
    <t xml:space="preserve">Sisaala </t>
  </si>
  <si>
    <t xml:space="preserve">Bariba </t>
  </si>
  <si>
    <t>Zande</t>
  </si>
  <si>
    <t>əɨʉ</t>
  </si>
  <si>
    <t xml:space="preserve">Ngbandi </t>
  </si>
  <si>
    <t>Gbaya</t>
  </si>
  <si>
    <t>Eastern</t>
  </si>
  <si>
    <t>Gbanu–Ngbaka</t>
  </si>
  <si>
    <t xml:space="preserve">Manza </t>
  </si>
  <si>
    <t>ɛŋɔ</t>
  </si>
  <si>
    <t xml:space="preserve">Ngbaka </t>
  </si>
  <si>
    <t>Volta-Congo</t>
  </si>
  <si>
    <t>Kwa</t>
  </si>
  <si>
    <t>Potou–Tano</t>
  </si>
  <si>
    <t>Tano</t>
  </si>
  <si>
    <t>Central Tano</t>
  </si>
  <si>
    <t>Baoulé</t>
  </si>
  <si>
    <t>Nzema</t>
  </si>
  <si>
    <t>Chakosi</t>
  </si>
  <si>
    <t>Ahanta</t>
  </si>
  <si>
    <t>ɛɩɔʋ</t>
  </si>
  <si>
    <t>Anyin</t>
  </si>
  <si>
    <t>Guang</t>
  </si>
  <si>
    <t xml:space="preserve">Gonja </t>
  </si>
  <si>
    <t xml:space="preserve">Ga-Dangme </t>
  </si>
  <si>
    <t>Gbe</t>
  </si>
  <si>
    <t xml:space="preserve">Ewe </t>
  </si>
  <si>
    <t>ɣɛɖǝƒɔŋʋ</t>
  </si>
  <si>
    <t xml:space="preserve">Fon </t>
  </si>
  <si>
    <t>ɖɛɔ</t>
  </si>
  <si>
    <t xml:space="preserve">Aja </t>
  </si>
  <si>
    <t>ɖɛɔɣŋʒ</t>
  </si>
  <si>
    <t>Gen</t>
  </si>
  <si>
    <t>ɖɛɔɣŋʋ</t>
  </si>
  <si>
    <t>Ayizo</t>
  </si>
  <si>
    <t xml:space="preserve">Attié </t>
  </si>
  <si>
    <t>Volta–Niger</t>
  </si>
  <si>
    <t>Yoruboid</t>
  </si>
  <si>
    <t>ọ</t>
  </si>
  <si>
    <t>ọẹṣ</t>
  </si>
  <si>
    <t>(ọẹṣ)</t>
  </si>
  <si>
    <t xml:space="preserve">Itsekiri </t>
  </si>
  <si>
    <t>óé</t>
  </si>
  <si>
    <t xml:space="preserve">Igala </t>
  </si>
  <si>
    <t>ọẹm̃ñ</t>
  </si>
  <si>
    <t>Edoid</t>
  </si>
  <si>
    <t xml:space="preserve">Edo </t>
  </si>
  <si>
    <t>ọẹ</t>
  </si>
  <si>
    <t>(ọẹ)</t>
  </si>
  <si>
    <t xml:space="preserve">Afenmai </t>
  </si>
  <si>
    <t>Esan</t>
  </si>
  <si>
    <t xml:space="preserve">Degema </t>
  </si>
  <si>
    <t>ạḅḍẹịọụñ</t>
  </si>
  <si>
    <t>Epie</t>
  </si>
  <si>
    <t>ḅḍẹịọụ</t>
  </si>
  <si>
    <t xml:space="preserve">Isoko </t>
  </si>
  <si>
    <t>Urhobo</t>
  </si>
  <si>
    <t>Igboid</t>
  </si>
  <si>
    <t>ọịṅụ</t>
  </si>
  <si>
    <t>(ọịṅụ)</t>
  </si>
  <si>
    <t>(ọịụṅ)</t>
  </si>
  <si>
    <t xml:space="preserve">Ukwuani-Aboh-Ndoni </t>
  </si>
  <si>
    <t>ọịụ</t>
  </si>
  <si>
    <t>(ọịụ)</t>
  </si>
  <si>
    <t xml:space="preserve">Ogba </t>
  </si>
  <si>
    <t>ọịụẹ</t>
  </si>
  <si>
    <t>(ọịụẹ)</t>
  </si>
  <si>
    <t>Izi</t>
  </si>
  <si>
    <t>ọịụñ</t>
  </si>
  <si>
    <t>(ọịụñ)</t>
  </si>
  <si>
    <t xml:space="preserve">Ikwerre </t>
  </si>
  <si>
    <t>ọịụẹn̄</t>
  </si>
  <si>
    <t>(ọịụẹn̄)</t>
  </si>
  <si>
    <t>Nupoid</t>
  </si>
  <si>
    <t xml:space="preserve">Ebira </t>
  </si>
  <si>
    <t xml:space="preserve">Nupe </t>
  </si>
  <si>
    <t>-</t>
  </si>
  <si>
    <t>Idomoid</t>
  </si>
  <si>
    <t>Idoma</t>
  </si>
  <si>
    <t>Idege</t>
  </si>
  <si>
    <t>Benue–Congo</t>
  </si>
  <si>
    <t>Cross River</t>
  </si>
  <si>
    <t>Lower Cross</t>
  </si>
  <si>
    <t xml:space="preserve">Obolo </t>
  </si>
  <si>
    <t>ọn̄</t>
  </si>
  <si>
    <t>Ibibio</t>
  </si>
  <si>
    <t>ʌñə (ọụ)</t>
  </si>
  <si>
    <t>Efik</t>
  </si>
  <si>
    <t>(ñëöï)</t>
  </si>
  <si>
    <t>Ogoni</t>
  </si>
  <si>
    <t xml:space="preserve">Eleme </t>
  </si>
  <si>
    <t xml:space="preserve">Gokana </t>
  </si>
  <si>
    <t xml:space="preserve">Ogbia </t>
  </si>
  <si>
    <t>ạḅḍẹịọụ</t>
  </si>
  <si>
    <t>Bantoid</t>
  </si>
  <si>
    <t>Northern Bantoid</t>
  </si>
  <si>
    <t xml:space="preserve">Tikar </t>
  </si>
  <si>
    <t>ɓɗɛŋɔ</t>
  </si>
  <si>
    <t>Southern Bantoid</t>
  </si>
  <si>
    <t xml:space="preserve">Tiv </t>
  </si>
  <si>
    <t xml:space="preserve">Ngiemboon </t>
  </si>
  <si>
    <t>ɛŋɔʉẅÿ</t>
  </si>
  <si>
    <t>ɛŋɔʉ</t>
  </si>
  <si>
    <t xml:space="preserve">Yemba </t>
  </si>
  <si>
    <t>Fe'fe'</t>
  </si>
  <si>
    <t>əŋʉɑ</t>
  </si>
  <si>
    <t>Ghomala</t>
  </si>
  <si>
    <t>əɛŋɔʉ</t>
  </si>
  <si>
    <t xml:space="preserve">Medumba </t>
  </si>
  <si>
    <t>ɑəɛŋɔʉ</t>
  </si>
  <si>
    <t>Kom</t>
  </si>
  <si>
    <t>ɨŋæ</t>
  </si>
  <si>
    <t xml:space="preserve">Nso </t>
  </si>
  <si>
    <t>əŋ</t>
  </si>
  <si>
    <t xml:space="preserve">Shona </t>
  </si>
  <si>
    <t>Chewa</t>
  </si>
  <si>
    <t xml:space="preserve">Luba-Kasai </t>
  </si>
  <si>
    <t xml:space="preserve">Yao </t>
  </si>
  <si>
    <t xml:space="preserve">Kimbundu </t>
  </si>
  <si>
    <t xml:space="preserve">Umbundu </t>
  </si>
  <si>
    <t>Bantu</t>
  </si>
  <si>
    <t>Northwest 1</t>
  </si>
  <si>
    <t xml:space="preserve">Basaa </t>
  </si>
  <si>
    <t>ɛŋɓɔ</t>
  </si>
  <si>
    <t xml:space="preserve">Ewondo </t>
  </si>
  <si>
    <t>əɛŋɔ</t>
  </si>
  <si>
    <t xml:space="preserve">Bulu </t>
  </si>
  <si>
    <t>əŋɔ</t>
  </si>
  <si>
    <t>Fang</t>
  </si>
  <si>
    <t xml:space="preserve">Oroko </t>
  </si>
  <si>
    <t>ɗɛŋɔ</t>
  </si>
  <si>
    <t>Central 1</t>
  </si>
  <si>
    <t xml:space="preserve">Bemba </t>
  </si>
  <si>
    <t xml:space="preserve">Mbosi </t>
  </si>
  <si>
    <t xml:space="preserve">Ngando </t>
  </si>
  <si>
    <t>Yansi</t>
  </si>
  <si>
    <t>ö</t>
  </si>
  <si>
    <t xml:space="preserve">Great Lakes Bantu </t>
  </si>
  <si>
    <t xml:space="preserve">Tembo </t>
  </si>
  <si>
    <t xml:space="preserve">Konjo </t>
  </si>
  <si>
    <t xml:space="preserve">Kinyarwanda </t>
  </si>
  <si>
    <t>Kirundi</t>
  </si>
  <si>
    <t xml:space="preserve">Luganda </t>
  </si>
  <si>
    <t xml:space="preserve">Nkore </t>
  </si>
  <si>
    <t>Kiga</t>
  </si>
  <si>
    <t>Soga</t>
  </si>
  <si>
    <t>Gwere</t>
  </si>
  <si>
    <t>Jita</t>
  </si>
  <si>
    <t>Nyole</t>
  </si>
  <si>
    <t>Kuria</t>
  </si>
  <si>
    <t>ö</t>
  </si>
  <si>
    <t xml:space="preserve">Gusii </t>
  </si>
  <si>
    <t>Northeast</t>
  </si>
  <si>
    <t xml:space="preserve">Meru </t>
  </si>
  <si>
    <t>õ</t>
  </si>
  <si>
    <t xml:space="preserve">Kikuyu </t>
  </si>
  <si>
    <t xml:space="preserve">Kamba </t>
  </si>
  <si>
    <t>Zigula</t>
  </si>
  <si>
    <t>Digo</t>
  </si>
  <si>
    <t>Comorian</t>
  </si>
  <si>
    <t xml:space="preserve">Maore </t>
  </si>
  <si>
    <t>ɓɗ</t>
  </si>
  <si>
    <t>Southern Bantu</t>
  </si>
  <si>
    <t xml:space="preserve">Venda </t>
  </si>
  <si>
    <t>o̭</t>
  </si>
  <si>
    <t>Makhuwa</t>
  </si>
  <si>
    <t>ò</t>
  </si>
  <si>
    <t xml:space="preserve">Lomwe </t>
  </si>
  <si>
    <t xml:space="preserve">Northern Ndebele </t>
  </si>
  <si>
    <t xml:space="preserve">Southern Ndebele </t>
  </si>
  <si>
    <t xml:space="preserve">Swazi </t>
  </si>
  <si>
    <t xml:space="preserve">Tswana </t>
  </si>
  <si>
    <t xml:space="preserve">Northern Sotho </t>
  </si>
  <si>
    <t>Sotho</t>
  </si>
  <si>
    <t>Lozi</t>
  </si>
  <si>
    <t xml:space="preserve">Tswa </t>
  </si>
  <si>
    <t xml:space="preserve">Ronga </t>
  </si>
  <si>
    <t>Kainji</t>
  </si>
  <si>
    <t xml:space="preserve">Lela </t>
  </si>
  <si>
    <t>Vadi</t>
  </si>
  <si>
    <t>ɓɗɔʒ</t>
  </si>
  <si>
    <t>Plateau</t>
  </si>
  <si>
    <t>Berom</t>
  </si>
  <si>
    <t xml:space="preserve">Tarok </t>
  </si>
  <si>
    <t>ǝŋɓɗ</t>
  </si>
  <si>
    <t xml:space="preserve">Izere </t>
  </si>
  <si>
    <t>ɛ</t>
  </si>
  <si>
    <t>Tyap +Jiu</t>
  </si>
  <si>
    <t xml:space="preserve">Hyam </t>
  </si>
  <si>
    <t>Kru</t>
  </si>
  <si>
    <t>Dida</t>
  </si>
  <si>
    <t>ɛɩʋɔŋ</t>
  </si>
  <si>
    <t>Jabo</t>
  </si>
  <si>
    <t>Bassa</t>
  </si>
  <si>
    <t>ɓɖɛɔ</t>
  </si>
  <si>
    <t xml:space="preserve">Guere </t>
  </si>
  <si>
    <t>ɛɔʋɓ</t>
  </si>
  <si>
    <t>diacritic symbols</t>
  </si>
  <si>
    <t>diacritic letters</t>
  </si>
  <si>
    <t>extra</t>
  </si>
  <si>
    <t>missing</t>
  </si>
  <si>
    <t>l1 speakers 
orange = from ethnologue22</t>
  </si>
  <si>
    <t>note</t>
  </si>
  <si>
    <t>öó</t>
  </si>
  <si>
    <t>ñ</t>
  </si>
  <si>
    <t>(ñ)</t>
  </si>
  <si>
    <t>óôõòo̧</t>
  </si>
  <si>
    <t>áâãàç éêíóôõú</t>
  </si>
  <si>
    <t>o̧ŏöô</t>
  </si>
  <si>
    <t>çğöşü</t>
  </si>
  <si>
    <t>(çşğ)</t>
  </si>
  <si>
    <t>óòôo̧ö</t>
  </si>
  <si>
    <t>æ œ</t>
  </si>
  <si>
    <t>Standard German</t>
  </si>
  <si>
    <t>äöü</t>
  </si>
  <si>
    <t>ßẞ (äöü)</t>
  </si>
  <si>
    <t>* total German language speakers = 180M</t>
  </si>
  <si>
    <t>ŏôđơ  ỏõòóọ</t>
  </si>
  <si>
    <t>ăâđêôơư</t>
  </si>
  <si>
    <t>đ</t>
  </si>
  <si>
    <t>Javanese latin</t>
  </si>
  <si>
    <t>óò</t>
  </si>
  <si>
    <t>éè</t>
  </si>
  <si>
    <t>(éè)</t>
  </si>
  <si>
    <t>óòô</t>
  </si>
  <si>
    <t xml:space="preserve">Indonesian </t>
  </si>
  <si>
    <t>ąółż</t>
  </si>
  <si>
    <t>ąęłż (ćńóśź)</t>
  </si>
  <si>
    <t>ł (ąężćńóśź)</t>
  </si>
  <si>
    <t>(żąęćńóśź)</t>
  </si>
  <si>
    <t>Uzbek Latin</t>
  </si>
  <si>
    <t>óòõô</t>
  </si>
  <si>
    <t>ŏôș</t>
  </si>
  <si>
    <t>ăâîșț</t>
  </si>
  <si>
    <t>(ăâîșț)</t>
  </si>
  <si>
    <t xml:space="preserve">Filipino alphabet </t>
  </si>
  <si>
    <t>õóòô</t>
  </si>
  <si>
    <t>Dutch</t>
  </si>
  <si>
    <t>óö</t>
  </si>
  <si>
    <t xml:space="preserve">Somali Latin </t>
  </si>
  <si>
    <t xml:space="preserve">Standard Zhuang </t>
  </si>
  <si>
    <t xml:space="preserve">Bavarian </t>
  </si>
  <si>
    <t>òôåõöŏó</t>
  </si>
  <si>
    <t>àâåãăäèéêẽĕîòóôŏöûü</t>
  </si>
  <si>
    <t>(àâåãăäèéêẽĕîòóôŏöûü)</t>
  </si>
  <si>
    <t>(àâãăèéêẽĕîòóôŏû)</t>
  </si>
  <si>
    <t xml:space="preserve">Kazakh Latin </t>
  </si>
  <si>
    <t>öŏŋo̧ū</t>
  </si>
  <si>
    <t>óőö</t>
  </si>
  <si>
    <t>áéí óöőúüű</t>
  </si>
  <si>
    <t>(áéí óöőúüű)</t>
  </si>
  <si>
    <t>óůč</t>
  </si>
  <si>
    <t>öåóōõ</t>
  </si>
  <si>
    <t>åäö</t>
  </si>
  <si>
    <t>(åäö)</t>
  </si>
  <si>
    <t>Quechuan languages</t>
  </si>
  <si>
    <t>ñčĉ</t>
  </si>
  <si>
    <t>Ø (ñ)</t>
  </si>
  <si>
    <t>o̧ö</t>
  </si>
  <si>
    <t>çë</t>
  </si>
  <si>
    <t>(çë)</t>
  </si>
  <si>
    <t>Madurese</t>
  </si>
  <si>
    <t>ọòóôõ</t>
  </si>
  <si>
    <t>ñḍṭ</t>
  </si>
  <si>
    <t>(ñḍṭ)</t>
  </si>
  <si>
    <t>(ḍṭ)</t>
  </si>
  <si>
    <t xml:space="preserve">Guarani </t>
  </si>
  <si>
    <t>ãẽg̃ ĩ ñõũỹ</t>
  </si>
  <si>
    <t>(ãẽg̃ ĩ ñõũỹ)</t>
  </si>
  <si>
    <t>Latin Azerbaijani</t>
  </si>
  <si>
    <t>o̧ŏö</t>
  </si>
  <si>
    <t>çğöş</t>
  </si>
  <si>
    <t>ə (I?) (çğöşü)</t>
  </si>
  <si>
    <t>åóòôöō</t>
  </si>
  <si>
    <t>å</t>
  </si>
  <si>
    <t>æø (å)</t>
  </si>
  <si>
    <t>13.8*(10.1azerb._latin_script/23total_azerb._lang.)</t>
  </si>
  <si>
    <t>öåš</t>
  </si>
  <si>
    <t>Kituba</t>
  </si>
  <si>
    <t>óöčô</t>
  </si>
  <si>
    <t>Catalan</t>
  </si>
  <si>
    <t>óòöo̧</t>
  </si>
  <si>
    <t>Jamaican Patois</t>
  </si>
  <si>
    <t xml:space="preserve">Lithuanian </t>
  </si>
  <si>
    <t>óòõāąčȯ</t>
  </si>
  <si>
    <t>ąčęėįšųūž</t>
  </si>
  <si>
    <t>(ąčęėįšųūž)</t>
  </si>
  <si>
    <t>Slovene</t>
  </si>
  <si>
    <t>č</t>
  </si>
  <si>
    <t>čšž</t>
  </si>
  <si>
    <t>ćđ (čšž)</t>
  </si>
  <si>
    <t>(čšž)</t>
  </si>
  <si>
    <t xml:space="preserve">Latvian </t>
  </si>
  <si>
    <t>āčģķ</t>
  </si>
  <si>
    <t>(āčēģīķļņšūž)</t>
  </si>
  <si>
    <t xml:space="preserve">Aymara </t>
  </si>
  <si>
    <t>äñ</t>
  </si>
  <si>
    <t>äñü ï</t>
  </si>
  <si>
    <t>(äñü ï)</t>
  </si>
  <si>
    <t>(ï)</t>
  </si>
  <si>
    <t xml:space="preserve">Estonian </t>
  </si>
  <si>
    <t>žõö</t>
  </si>
  <si>
    <t>šžõäöü</t>
  </si>
  <si>
    <t>(šžõäöü)</t>
  </si>
  <si>
    <t>(šžõ)</t>
  </si>
  <si>
    <t xml:space="preserve">Icelandic </t>
  </si>
  <si>
    <t>áö</t>
  </si>
  <si>
    <t>áéíóúýö</t>
  </si>
  <si>
    <t>ðþæ (áéíóúýö)</t>
  </si>
  <si>
    <t>þ (áéíóúý)</t>
  </si>
  <si>
    <t xml:space="preserve">Irish </t>
  </si>
  <si>
    <t>ó</t>
  </si>
  <si>
    <t>éáóíú</t>
  </si>
  <si>
    <t>(éáóíú)</t>
  </si>
  <si>
    <t>ä</t>
  </si>
  <si>
    <t>ü</t>
  </si>
  <si>
    <t>ẞ</t>
  </si>
  <si>
    <t>ł</t>
  </si>
  <si>
    <t>Ø</t>
  </si>
  <si>
    <t>æ</t>
  </si>
  <si>
    <t>œ</t>
  </si>
  <si>
    <t>ç</t>
  </si>
  <si>
    <t>ş</t>
  </si>
  <si>
    <t>ğ</t>
  </si>
  <si>
    <t>Supportive</t>
  </si>
  <si>
    <t>ż</t>
  </si>
  <si>
    <t>ę</t>
  </si>
  <si>
    <t>ą</t>
  </si>
  <si>
    <t>ă</t>
  </si>
  <si>
    <t>î</t>
  </si>
  <si>
    <t>+(çş ğ öü) + iI feature</t>
  </si>
  <si>
    <t xml:space="preserve">+(ă âî șț) + cedilla to comma feature </t>
  </si>
  <si>
    <t>̧I (çş ğ öü)</t>
  </si>
  <si>
    <t>əı (çş ğ öü)</t>
  </si>
  <si>
    <t>+(ć čšž)</t>
  </si>
  <si>
    <t>Romanization is fully supported – ISO 9984; ALA-LC; Kartvelo translit; and other "standard latin based" versions.</t>
  </si>
  <si>
    <t>Romanization is fully supported – ISO 15919; and other "standard latin based" versions.</t>
  </si>
  <si>
    <t>Romanization is fully supported – Hübschmann-Meillet; ISO 9985; ALA-LC; and other "standard latin based" versions.</t>
  </si>
  <si>
    <t>Urdu (latin)</t>
  </si>
  <si>
    <t>Romanization is fully supported – ISO 15919.</t>
  </si>
  <si>
    <t>Notes</t>
  </si>
  <si>
    <t>Romanization is partially supported</t>
  </si>
  <si>
    <t>Romanization is supported</t>
  </si>
  <si>
    <t>Tatar (cyrillic)</t>
  </si>
  <si>
    <t>+(äëé)</t>
  </si>
  <si>
    <t>Kurdish (Hawar alphabet)</t>
  </si>
  <si>
    <t>û</t>
  </si>
  <si>
    <t>ê</t>
  </si>
  <si>
    <t>+(çşêîû)</t>
  </si>
  <si>
    <t>á</t>
  </si>
  <si>
    <t>é</t>
  </si>
  <si>
    <t>í</t>
  </si>
  <si>
    <t>ú</t>
  </si>
  <si>
    <t>Romanization is fully supported – ISO 15919; IAST.</t>
  </si>
  <si>
    <t>Romanization is fully supported – Mālē Leṭin; SAMT.</t>
  </si>
  <si>
    <t>Somali (latin)</t>
  </si>
  <si>
    <t>Uighur, Uyghur (latin)</t>
  </si>
  <si>
    <t>Uighur, Uyghur (Perso-Arabic)</t>
  </si>
  <si>
    <t>Bambara (latin)</t>
  </si>
  <si>
    <t>ɔ</t>
  </si>
  <si>
    <t>ɲ</t>
  </si>
  <si>
    <t>Allowing</t>
  </si>
  <si>
    <t>ɓ</t>
  </si>
  <si>
    <t>ɗ</t>
  </si>
  <si>
    <t>ƙ</t>
  </si>
  <si>
    <t>r̃</t>
  </si>
  <si>
    <t>ƴ</t>
  </si>
  <si>
    <t>+ɛɔŋɲ</t>
  </si>
  <si>
    <t>ā</t>
  </si>
  <si>
    <t>ē</t>
  </si>
  <si>
    <t>ī</t>
  </si>
  <si>
    <t>ō</t>
  </si>
  <si>
    <t>ū</t>
  </si>
  <si>
    <t>+(āēīōū)</t>
  </si>
  <si>
    <t>Romanization is fully supported – YIVO romanization; Harkavy romanization; LCAAJ transcription; German orthography.</t>
  </si>
  <si>
    <t>Romanization is fully supported – WRA; SRA; CCRA; SRA2; IAST.</t>
  </si>
  <si>
    <t xml:space="preserve"> Nagamese Creole</t>
  </si>
  <si>
    <t>+ɛɔ</t>
  </si>
  <si>
    <t>+(ọịụṅ)</t>
  </si>
  <si>
    <t>Quechua (Quechuan languages)</t>
  </si>
  <si>
    <t>Northern Sotho</t>
  </si>
  <si>
    <t>Yoruba (Nigeria)</t>
  </si>
  <si>
    <t>Yoruba (Benin)</t>
  </si>
  <si>
    <t>+(áéíóú)</t>
  </si>
  <si>
    <t>Romany (Pan-Vlax)</t>
  </si>
  <si>
    <t>Romany (International Standard)</t>
  </si>
  <si>
    <t>Romany (Anglicised)</t>
  </si>
  <si>
    <t xml:space="preserve"> Romani (Finnish)</t>
  </si>
  <si>
    <t>Romany (Cyrillic Kalderash dialect)</t>
  </si>
  <si>
    <t>Romany (Cyrillic Ruska Roma dialect)</t>
  </si>
  <si>
    <t xml:space="preserve"> Romani (official Macedonian)</t>
  </si>
  <si>
    <t xml:space="preserve"> Romani (Kepeski and Jusuf Macedonian)</t>
  </si>
  <si>
    <t>θʒ (ćźś ç ŏă)</t>
  </si>
  <si>
    <t>+(ḓḽṋṱ ṅ)</t>
  </si>
  <si>
    <t>(ãẽg̃ĩñõũỹ)</t>
  </si>
  <si>
    <t xml:space="preserve">Northern-Berber </t>
  </si>
  <si>
    <t>Southern-Berber</t>
  </si>
  <si>
    <t>ᵹ</t>
  </si>
  <si>
    <t>ſ</t>
  </si>
  <si>
    <t>þ</t>
  </si>
  <si>
    <t>ƿ</t>
  </si>
  <si>
    <t>(čěřšž ćńóŕśź)</t>
  </si>
  <si>
    <t>+ŋ</t>
  </si>
  <si>
    <t>+ᵹſþƿ</t>
  </si>
  <si>
    <t>+ɓɗŋɲƴ</t>
  </si>
  <si>
    <t>ə</t>
  </si>
  <si>
    <t>Supported + main mode easy type (1 + ñåäöü)</t>
  </si>
  <si>
    <t xml:space="preserve"> +(ć čšž)</t>
  </si>
  <si>
    <t>Croatian (Gaj's Latin alphabet)</t>
  </si>
  <si>
    <t>Old English / Icelandic</t>
  </si>
  <si>
    <t>z̤</t>
  </si>
  <si>
    <t>2 (partially)</t>
  </si>
  <si>
    <t>+(áíóúý)</t>
  </si>
  <si>
    <t>+(ĉĝĥĵŝŭ)</t>
  </si>
  <si>
    <t>Luxembourgish / Uyghur</t>
  </si>
  <si>
    <t>ħ</t>
  </si>
  <si>
    <t>+ħ (ċġż)</t>
  </si>
  <si>
    <t>+(öüë)</t>
  </si>
  <si>
    <t>6 (partially)</t>
  </si>
  <si>
    <t>ô</t>
  </si>
  <si>
    <t>+(š ôê)</t>
  </si>
  <si>
    <t>+(ẹọṣ)</t>
  </si>
  <si>
    <t>+(čžš)</t>
  </si>
  <si>
    <t>+(âêéôûú)</t>
  </si>
  <si>
    <t>Slovene / Croatian (Gaj's latin) / Romany (Pan-Vlax) /  Romani (official Macedonian)</t>
  </si>
  <si>
    <t>+(ć čžš)</t>
  </si>
  <si>
    <t>+(čž ćǵ)</t>
  </si>
  <si>
    <t>+(é)</t>
  </si>
  <si>
    <t>+(ç)</t>
  </si>
  <si>
    <t>ŧ</t>
  </si>
  <si>
    <t>+ŋŧ (áčšž)</t>
  </si>
  <si>
    <t>ґєії</t>
  </si>
  <si>
    <t>ђ</t>
  </si>
  <si>
    <t>ј</t>
  </si>
  <si>
    <t>ђјљњћџ</t>
  </si>
  <si>
    <t>ѓ</t>
  </si>
  <si>
    <t>ѕ</t>
  </si>
  <si>
    <t>ѓќ</t>
  </si>
  <si>
    <t>ѕјљњџ</t>
  </si>
  <si>
    <t>ө</t>
  </si>
  <si>
    <t>өү</t>
  </si>
  <si>
    <t>іў</t>
  </si>
  <si>
    <t>әӷӡқҟԥҭҳҵҷҽҿҩ</t>
  </si>
  <si>
    <t>ңө</t>
  </si>
  <si>
    <t>әөүҗңһ</t>
  </si>
  <si>
    <t>ғҙҡңөҫүһә</t>
  </si>
  <si>
    <t>ӑӗҫӳ</t>
  </si>
  <si>
    <t>ŏo̧oő</t>
  </si>
  <si>
    <t>(ӑӗҫӳ)</t>
  </si>
  <si>
    <t>з̧с̧</t>
  </si>
  <si>
    <t>ғ</t>
  </si>
  <si>
    <t>ґ</t>
  </si>
  <si>
    <t>әғқңөұүһі</t>
  </si>
  <si>
    <t xml:space="preserve">Uzbek </t>
  </si>
  <si>
    <t>є</t>
  </si>
  <si>
    <t>і</t>
  </si>
  <si>
    <t>ї</t>
  </si>
  <si>
    <t>љ</t>
  </si>
  <si>
    <t>њ</t>
  </si>
  <si>
    <t>ћ</t>
  </si>
  <si>
    <t>џ</t>
  </si>
  <si>
    <t>ў</t>
  </si>
  <si>
    <t>ә</t>
  </si>
  <si>
    <t>қ</t>
  </si>
  <si>
    <t>ң</t>
  </si>
  <si>
    <t>ұ</t>
  </si>
  <si>
    <t>ү</t>
  </si>
  <si>
    <t>һ</t>
  </si>
  <si>
    <t>ҳ</t>
  </si>
  <si>
    <t>ҷ</t>
  </si>
  <si>
    <t>җ</t>
  </si>
  <si>
    <t>ӯ</t>
  </si>
  <si>
    <t>о̄</t>
  </si>
  <si>
    <t>ғқҳҷ (ӯ)</t>
  </si>
  <si>
    <t>қғҳ (ӯ)</t>
  </si>
  <si>
    <t>ҙ</t>
  </si>
  <si>
    <t>ҡ</t>
  </si>
  <si>
    <t>ҫ</t>
  </si>
  <si>
    <t>ӑ</t>
  </si>
  <si>
    <t>ӗ</t>
  </si>
  <si>
    <t>ќ</t>
  </si>
  <si>
    <t xml:space="preserve">Montenegrin </t>
  </si>
  <si>
    <t>ђјљњћџз́с́</t>
  </si>
  <si>
    <t>з́</t>
  </si>
  <si>
    <t>с́</t>
  </si>
  <si>
    <t>ѣ</t>
  </si>
  <si>
    <t>Interslavic</t>
  </si>
  <si>
    <t>єјљњѣ</t>
  </si>
  <si>
    <t>їєґ</t>
  </si>
  <si>
    <t xml:space="preserve">Rusyn </t>
  </si>
  <si>
    <t xml:space="preserve">Ossetian </t>
  </si>
  <si>
    <t>ӕ</t>
  </si>
  <si>
    <t>ӂ</t>
  </si>
  <si>
    <t xml:space="preserve">Komi </t>
  </si>
  <si>
    <t>iӧ</t>
  </si>
  <si>
    <t>ӏ</t>
  </si>
  <si>
    <t>Northwest Caucasian group (Kabardian, Abaza, Adyghe)</t>
  </si>
  <si>
    <t>Northeast Caucasian group (Avar, Chechen, Dargin languages, Ingush, Lak, Lezgian, Tabasaran, Rutul, Aghul, Archi, Akhvakh, Andi, Karata, Tsakhur)</t>
  </si>
  <si>
    <t>Moldovan</t>
  </si>
  <si>
    <t>ѳ</t>
  </si>
  <si>
    <t>ѵ</t>
  </si>
  <si>
    <t>ị</t>
  </si>
  <si>
    <t>ụ</t>
  </si>
  <si>
    <t>Mossi</t>
  </si>
  <si>
    <t>ɩ</t>
  </si>
  <si>
    <t>ʋ</t>
  </si>
  <si>
    <t>ɖ</t>
  </si>
  <si>
    <t>Cyrillic</t>
  </si>
  <si>
    <t>ṅ</t>
  </si>
  <si>
    <t>+ґєії</t>
  </si>
  <si>
    <t>+ђјљњћџ</t>
  </si>
  <si>
    <t xml:space="preserve">l1 speakers </t>
  </si>
  <si>
    <t>total speakers</t>
  </si>
  <si>
    <t>+ѕјљњџ (ѓќ)</t>
  </si>
  <si>
    <t>+(äöü õ šž)</t>
  </si>
  <si>
    <t>+әғқңөұүһі</t>
  </si>
  <si>
    <t>+өү</t>
  </si>
  <si>
    <t>+қғҳ (ӯ)</t>
  </si>
  <si>
    <t>+іў</t>
  </si>
  <si>
    <t>+(ūz̤ẓṣṛṭ)</t>
  </si>
  <si>
    <t>+ə +(çş ğ öü) + iI feature</t>
  </si>
  <si>
    <t>+ңө</t>
  </si>
  <si>
    <t>+ғқҳҷ (ӯ)</t>
  </si>
  <si>
    <t>+әөүҗңһ</t>
  </si>
  <si>
    <t>ӷ</t>
  </si>
  <si>
    <t>ҽ</t>
  </si>
  <si>
    <t>ҿ</t>
  </si>
  <si>
    <t>ӡ</t>
  </si>
  <si>
    <t>ҵ</t>
  </si>
  <si>
    <t>ҟ</t>
  </si>
  <si>
    <t>3 (partially)</t>
  </si>
  <si>
    <r>
      <t xml:space="preserve">Bashkir / </t>
    </r>
    <r>
      <rPr>
        <sz val="11"/>
        <color rgb="FF00B050"/>
        <rFont val="Calibri"/>
        <family val="2"/>
        <charset val="204"/>
        <scheme val="minor"/>
      </rPr>
      <t>Chuvash (supportive)</t>
    </r>
    <r>
      <rPr>
        <sz val="11"/>
        <color theme="1"/>
        <rFont val="Calibri"/>
        <family val="2"/>
        <scheme val="minor"/>
      </rPr>
      <t xml:space="preserve"> / Tatar / (Romany (Kalderash))</t>
    </r>
  </si>
  <si>
    <t>+ғ</t>
  </si>
  <si>
    <t>+ґ</t>
  </si>
  <si>
    <t>+ӏ</t>
  </si>
  <si>
    <t>+ӕ</t>
  </si>
  <si>
    <t>Romanization is fully supported – IAST; Hunterian transliteration; National Library at Kolkata romanisation; and other "standard latin based"</t>
  </si>
  <si>
    <t>Romanization is fully supported – Hanyu Pinyin (ISO standard); Wade–Giles; Tongyong Pinyin; … … ... ; and other "standard latin based" versions</t>
  </si>
  <si>
    <t>Romanization is fully supported – BGN/PCGN; UNGEGN; ALA-LC; EI; Wehr; EALL; BS; DIN 31635; ISO 233; and other "standard latin based" versions</t>
  </si>
  <si>
    <t>ǝ</t>
  </si>
  <si>
    <t>ɣ</t>
  </si>
  <si>
    <t>ʕ</t>
  </si>
  <si>
    <t>ɍ</t>
  </si>
  <si>
    <t>Southern-Berber / Kanuri</t>
  </si>
  <si>
    <t>+əɍ</t>
  </si>
  <si>
    <t>ë</t>
  </si>
  <si>
    <t>+(çë)</t>
  </si>
  <si>
    <t>è</t>
  </si>
  <si>
    <t>+(èò)</t>
  </si>
  <si>
    <t>+(éè)</t>
  </si>
  <si>
    <t>+(ĩũ)</t>
  </si>
  <si>
    <t>Haitian / Javanese / Kikuyu</t>
  </si>
  <si>
    <t>o̧ō</t>
  </si>
  <si>
    <t>çşḡō</t>
  </si>
  <si>
    <t>(çşḡō)</t>
  </si>
  <si>
    <t>Uzbek</t>
  </si>
  <si>
    <t>Bavarian</t>
  </si>
  <si>
    <t>?</t>
  </si>
  <si>
    <t>(àèò éó âêîôû ăĕŏ ãẽ)</t>
  </si>
  <si>
    <t>Aymara</t>
  </si>
  <si>
    <t>Montenegrin</t>
  </si>
  <si>
    <t>Rusyn</t>
  </si>
  <si>
    <t>Komi</t>
  </si>
  <si>
    <t>North(west/east) Caucasian group</t>
  </si>
  <si>
    <t>Volta–Niger languages (Yoruba, Igbo, …)</t>
  </si>
  <si>
    <r>
      <t xml:space="preserve">Volta-Niger languages </t>
    </r>
    <r>
      <rPr>
        <sz val="11"/>
        <color rgb="FFFF0000"/>
        <rFont val="Calibri"/>
        <family val="2"/>
        <charset val="204"/>
        <scheme val="minor"/>
      </rPr>
      <t>(-Yoruba -Igbo)</t>
    </r>
  </si>
  <si>
    <t>+(ẹịọụ)</t>
  </si>
  <si>
    <t>+(iӧ)</t>
  </si>
  <si>
    <t>+ђјљњћџ (з́с́)</t>
  </si>
  <si>
    <t>+єјљњѣ</t>
  </si>
  <si>
    <t>+їєґ</t>
  </si>
  <si>
    <t>+ӂ</t>
  </si>
  <si>
    <t>+[ɛɩʋ] [ɔ] [ɖ] [ɓ]</t>
  </si>
  <si>
    <t>Mossi / Ahanta / Anyin / Fon / Ayizo / Bassa / Guere / …</t>
  </si>
  <si>
    <t>ð</t>
  </si>
  <si>
    <t>ҭ</t>
  </si>
  <si>
    <t>ҩ</t>
  </si>
  <si>
    <t>å</t>
  </si>
  <si>
    <t>ș</t>
  </si>
  <si>
    <t>ț</t>
  </si>
  <si>
    <t>ő</t>
  </si>
  <si>
    <t>ű</t>
  </si>
  <si>
    <t>č</t>
  </si>
  <si>
    <t>š</t>
  </si>
  <si>
    <t>ǵ</t>
  </si>
  <si>
    <t>ž</t>
  </si>
  <si>
    <t>ć</t>
  </si>
  <si>
    <t>ı</t>
  </si>
  <si>
    <t>â</t>
  </si>
  <si>
    <t>ė</t>
  </si>
  <si>
    <t>ọ</t>
  </si>
  <si>
    <t>ḓ</t>
  </si>
  <si>
    <t>ḽ</t>
  </si>
  <si>
    <t>ṋ</t>
  </si>
  <si>
    <t>ṱ</t>
  </si>
  <si>
    <t>ċ</t>
  </si>
  <si>
    <t>ġ</t>
  </si>
  <si>
    <t>ĩ</t>
  </si>
  <si>
    <t>ũ</t>
  </si>
  <si>
    <t>ḡ</t>
  </si>
  <si>
    <t>ṛ</t>
  </si>
  <si>
    <t>ṣ</t>
  </si>
  <si>
    <t>ṭ</t>
  </si>
  <si>
    <t>ẓ</t>
  </si>
  <si>
    <t>ĉ</t>
  </si>
  <si>
    <t>ŝ</t>
  </si>
  <si>
    <t>ĝ</t>
  </si>
  <si>
    <t>ĥ</t>
  </si>
  <si>
    <t>ĵ</t>
  </si>
  <si>
    <t>ǔ</t>
  </si>
  <si>
    <t>ẹ</t>
  </si>
  <si>
    <t>ӧ</t>
  </si>
  <si>
    <t>ӯ</t>
  </si>
  <si>
    <t>Norwegian Bokmål</t>
  </si>
  <si>
    <t>Friulian</t>
  </si>
  <si>
    <t>Avaric</t>
  </si>
  <si>
    <t>Fijian</t>
  </si>
  <si>
    <t>+(g̣ḥḳâêîôš)</t>
  </si>
  <si>
    <t>Ojibwe</t>
  </si>
  <si>
    <t>Tokelau</t>
  </si>
  <si>
    <t>&lt;0.0001%</t>
  </si>
  <si>
    <t>&lt;0.00001%</t>
  </si>
  <si>
    <t>Latin script</t>
  </si>
  <si>
    <t>Cyrillic script</t>
  </si>
  <si>
    <t>Other</t>
  </si>
  <si>
    <r>
      <t>+әқҳҷӷҭӡҟҵҽҿҩ</t>
    </r>
    <r>
      <rPr>
        <sz val="10"/>
        <color rgb="FFFF0000"/>
        <rFont val="Calibri"/>
        <family val="2"/>
        <scheme val="minor"/>
      </rPr>
      <t xml:space="preserve"> -ԥ</t>
    </r>
  </si>
  <si>
    <r>
      <t xml:space="preserve">+(ӑӗҫ) </t>
    </r>
    <r>
      <rPr>
        <sz val="10"/>
        <color rgb="FFFF0000"/>
        <rFont val="Calibri"/>
        <family val="2"/>
        <scheme val="minor"/>
      </rPr>
      <t>-(ӳ)</t>
    </r>
  </si>
  <si>
    <r>
      <t>+(å äö)</t>
    </r>
    <r>
      <rPr>
        <sz val="10"/>
        <color rgb="FFFF0000"/>
        <rFont val="Calibri"/>
        <family val="2"/>
        <scheme val="minor"/>
      </rPr>
      <t xml:space="preserve"> -(ȟšž)</t>
    </r>
  </si>
  <si>
    <r>
      <t>+ŋ</t>
    </r>
    <r>
      <rPr>
        <sz val="10"/>
        <color rgb="FFFF0000"/>
        <rFont val="Calibri"/>
        <family val="2"/>
        <scheme val="minor"/>
      </rPr>
      <t xml:space="preserve"> -(àéëñó)</t>
    </r>
  </si>
  <si>
    <r>
      <t>+ǝɣŋʕ</t>
    </r>
    <r>
      <rPr>
        <sz val="10"/>
        <color rgb="FFFF0000"/>
        <rFont val="Calibri"/>
        <family val="2"/>
        <scheme val="minor"/>
      </rPr>
      <t xml:space="preserve"> -(ăšžǰǧ ḅḍḥḷṣṭẓ)</t>
    </r>
  </si>
  <si>
    <r>
      <t xml:space="preserve">+(äü ñ) </t>
    </r>
    <r>
      <rPr>
        <sz val="10"/>
        <color rgb="FFFF0000"/>
        <rFont val="Calibri"/>
        <family val="2"/>
        <scheme val="minor"/>
      </rPr>
      <t>-(ï)</t>
    </r>
  </si>
  <si>
    <t>Other script languages</t>
  </si>
  <si>
    <t>Romanization is fully supported</t>
  </si>
  <si>
    <t>Fully supported (latin + łđIẞØæœ)</t>
  </si>
  <si>
    <t>Fully supported</t>
  </si>
  <si>
    <t>Supported with main mode</t>
  </si>
  <si>
    <t>Supported with other modes</t>
  </si>
  <si>
    <t>proof is required</t>
  </si>
  <si>
    <t>Supported + "easy type" mode</t>
  </si>
  <si>
    <t>Supported + partial "easy type" mode</t>
  </si>
  <si>
    <t>Supported without mods (only via diacritics)</t>
  </si>
  <si>
    <t>Allowing via mods (lang is unavailable w/o mode)</t>
  </si>
  <si>
    <t>Basic script</t>
  </si>
  <si>
    <t>Tatar</t>
  </si>
  <si>
    <r>
      <t xml:space="preserve">+ɛɣ </t>
    </r>
    <r>
      <rPr>
        <sz val="10"/>
        <color rgb="FFFF0000"/>
        <rFont val="Calibri"/>
        <family val="2"/>
        <scheme val="minor"/>
      </rPr>
      <t>-(čǧř ḍḥṛṣṭẓ)</t>
    </r>
  </si>
  <si>
    <t>Kabyle</t>
  </si>
  <si>
    <t>Crimean Tatar</t>
  </si>
  <si>
    <t>ḍ +(àèìòù)</t>
  </si>
  <si>
    <t>+(ü ñ ç)</t>
  </si>
  <si>
    <t>Maithili</t>
  </si>
  <si>
    <t>Nauruan</t>
  </si>
  <si>
    <t>(âôû ñ š)</t>
  </si>
  <si>
    <t>(áčďéěíňóřšťúůýž)</t>
  </si>
  <si>
    <t>áčďéěíňóřšťúůýž</t>
  </si>
  <si>
    <t>äğñöşūü</t>
  </si>
  <si>
    <t>I (äğñöşūü)</t>
  </si>
  <si>
    <t>(ñğşū)</t>
  </si>
  <si>
    <t>ń</t>
  </si>
  <si>
    <t>ś</t>
  </si>
  <si>
    <t>ź</t>
  </si>
  <si>
    <t>áäčďéíĺľňóôŕšťúýž</t>
  </si>
  <si>
    <t>(áäčďéíĺľňóôŕšťúýž)</t>
  </si>
  <si>
    <t>á</t>
  </si>
  <si>
    <t>ô</t>
  </si>
  <si>
    <t>ň</t>
  </si>
  <si>
    <t>ď</t>
  </si>
  <si>
    <t>ľ</t>
  </si>
  <si>
    <t>š</t>
  </si>
  <si>
    <t>ť</t>
  </si>
  <si>
    <t>ž</t>
  </si>
  <si>
    <t>é</t>
  </si>
  <si>
    <t>ě</t>
  </si>
  <si>
    <t>í</t>
  </si>
  <si>
    <t>ú</t>
  </si>
  <si>
    <t>ů</t>
  </si>
  <si>
    <t>ý</t>
  </si>
  <si>
    <t>ą</t>
  </si>
  <si>
    <t>ę</t>
  </si>
  <si>
    <t>ė</t>
  </si>
  <si>
    <t>ų</t>
  </si>
  <si>
    <t>ū</t>
  </si>
  <si>
    <t>į</t>
  </si>
  <si>
    <t>āčēģīķļņšūž</t>
  </si>
  <si>
    <t>ģ</t>
  </si>
  <si>
    <t>ļ</t>
  </si>
  <si>
    <t>ķ</t>
  </si>
  <si>
    <t>ņ</t>
  </si>
  <si>
    <t>ā</t>
  </si>
  <si>
    <t>ē</t>
  </si>
  <si>
    <t>ī</t>
  </si>
  <si>
    <t>Polish /8/</t>
  </si>
  <si>
    <t>Hungarian /9/</t>
  </si>
  <si>
    <t>Lithuanian /10/</t>
  </si>
  <si>
    <t>Latvian /11/</t>
  </si>
  <si>
    <t>Albanian / Northern Sotho</t>
  </si>
  <si>
    <t xml:space="preserve">Main five keys Latin modes </t>
  </si>
  <si>
    <t>African five keys Latin modes</t>
  </si>
  <si>
    <t>Six keys Latin modes</t>
  </si>
  <si>
    <t>Custom keys Latin modes</t>
  </si>
  <si>
    <r>
      <t>full custom keys mode &amp; partial mode w/o acute vowels +(öü őű)</t>
    </r>
    <r>
      <rPr>
        <sz val="10"/>
        <color rgb="FFFF0000"/>
        <rFont val="Calibri"/>
        <family val="2"/>
        <scheme val="minor"/>
      </rPr>
      <t xml:space="preserve"> -(áéíóú)</t>
    </r>
    <r>
      <rPr>
        <sz val="10"/>
        <color theme="1"/>
        <rFont val="Calibri"/>
        <family val="2"/>
        <scheme val="minor"/>
      </rPr>
      <t xml:space="preserve"> *can be used |acute vowels| mode for conversely type feature</t>
    </r>
  </si>
  <si>
    <r>
      <t>full custom keys mode &amp; partial mode: base +(ż ąę)</t>
    </r>
    <r>
      <rPr>
        <sz val="10"/>
        <color rgb="FFFF0000"/>
        <rFont val="Calibri"/>
        <family val="2"/>
        <scheme val="minor"/>
      </rPr>
      <t xml:space="preserve"> -(ćńóśź)    </t>
    </r>
    <r>
      <rPr>
        <sz val="10"/>
        <color theme="1"/>
        <rFont val="Calibri"/>
        <family val="2"/>
        <scheme val="minor"/>
      </rPr>
      <t xml:space="preserve"> * ł is not supported with 6/custom keys modes</t>
    </r>
  </si>
  <si>
    <r>
      <t xml:space="preserve">partial custom keys mode +(áéóúíý čěšž ů) </t>
    </r>
    <r>
      <rPr>
        <sz val="9"/>
        <color rgb="FFFF0000"/>
        <rFont val="Calibri"/>
        <family val="2"/>
        <scheme val="minor"/>
      </rPr>
      <t>-(řďťň)</t>
    </r>
    <r>
      <rPr>
        <sz val="9"/>
        <color theme="1"/>
        <rFont val="Calibri"/>
        <family val="2"/>
        <scheme val="minor"/>
      </rPr>
      <t xml:space="preserve"> *the simplest way is just use any 5k mode with ů reassignment on the letter part + use óǒ comb. diacr.</t>
    </r>
  </si>
  <si>
    <r>
      <t xml:space="preserve">partial custom keys mode +(čďľňšťž ô) </t>
    </r>
    <r>
      <rPr>
        <sz val="10"/>
        <color rgb="FFFF0000"/>
        <rFont val="Calibri"/>
        <family val="2"/>
        <charset val="204"/>
        <scheme val="minor"/>
      </rPr>
      <t>-acute forms (áéóíúýŕĺ)</t>
    </r>
    <r>
      <rPr>
        <sz val="10"/>
        <color theme="1"/>
        <rFont val="Calibri"/>
        <family val="2"/>
        <scheme val="minor"/>
      </rPr>
      <t xml:space="preserve"> *the simplest way is just use any 5k mode with ǒ reassignment on the letter part + use óǒ</t>
    </r>
  </si>
  <si>
    <t>* partial -ćńśź + base // there is also a custom keys mode</t>
  </si>
  <si>
    <t>Maori / Samoan / Niuean</t>
  </si>
  <si>
    <t>* "macron vowels" mode</t>
  </si>
  <si>
    <t>Irish / Sundanese / Luba-Katanga</t>
  </si>
  <si>
    <t>* "acute vowels" mode</t>
  </si>
  <si>
    <t>Czech /11/</t>
  </si>
  <si>
    <t>* partial -řďťň</t>
  </si>
  <si>
    <t>Slovak /11/</t>
  </si>
  <si>
    <t>* partial -acute forms áéíĺóŕúý</t>
  </si>
  <si>
    <t>* partial -áéíóú + base // there is also a custom keys mode</t>
  </si>
  <si>
    <t>* partial -ąęųj̨ż + base // there is also a custom keys mode</t>
  </si>
  <si>
    <t>* there is also a 5 keys mode</t>
  </si>
  <si>
    <r>
      <t xml:space="preserve">full custom keys mode &amp; partial mode +(čšž ė ū) </t>
    </r>
    <r>
      <rPr>
        <sz val="10"/>
        <color rgb="FFFF0000"/>
        <rFont val="Calibri"/>
        <family val="2"/>
        <scheme val="minor"/>
      </rPr>
      <t>-cedilla forms (ąęįų)</t>
    </r>
  </si>
  <si>
    <r>
      <t xml:space="preserve">full custom keys mode +(āēīū </t>
    </r>
    <r>
      <rPr>
        <sz val="10"/>
        <rFont val="Calibri"/>
        <family val="2"/>
        <charset val="204"/>
        <scheme val="minor"/>
      </rPr>
      <t>čšž ģ ķļņ)</t>
    </r>
  </si>
  <si>
    <t>Twi / Bambara / Lingala / Yoruba (Benin) / Kabyle / Akan / Northern Berber / Wolof</t>
  </si>
  <si>
    <t>Kazakh / Mongolian / Uzbek / Kyrgyz / Tajik / (Romany (Kalderash))</t>
  </si>
  <si>
    <t>Serbian / Macedonian / Bosnian / Montenegrin / Interslavic</t>
  </si>
  <si>
    <t>Ukrainian / Belarusian / Ossetian / Rusyn / Moldovan / Komi / Caucasian groups / Romany (Ruska Roma) / Russian before 1918 spelling reform</t>
  </si>
  <si>
    <t>* -ԥ</t>
  </si>
  <si>
    <t>Type</t>
  </si>
  <si>
    <t>+coverage</t>
  </si>
  <si>
    <t>i/ı</t>
  </si>
  <si>
    <t>+</t>
  </si>
  <si>
    <t>Common Turkic Alphabet</t>
  </si>
  <si>
    <t>Ң</t>
  </si>
  <si>
    <t>+/-</t>
  </si>
  <si>
    <t>Ө</t>
  </si>
  <si>
    <t>Kazakh (new 28.01.2021)</t>
  </si>
  <si>
    <t>ĭ</t>
  </si>
  <si>
    <t>Tatars of Romania</t>
  </si>
  <si>
    <t xml:space="preserve">Gagauz </t>
  </si>
  <si>
    <t>ê</t>
  </si>
  <si>
    <t>ţ</t>
  </si>
  <si>
    <t>Salar</t>
  </si>
  <si>
    <t>Turkic languages /12/</t>
  </si>
  <si>
    <t>Turkmen /8/</t>
  </si>
  <si>
    <r>
      <t xml:space="preserve">+(äöü </t>
    </r>
    <r>
      <rPr>
        <sz val="10"/>
        <rFont val="Calibri"/>
        <family val="2"/>
        <charset val="204"/>
        <scheme val="minor"/>
      </rPr>
      <t>çş žň ý)</t>
    </r>
  </si>
  <si>
    <r>
      <t>+(äöü</t>
    </r>
    <r>
      <rPr>
        <sz val="10"/>
        <rFont val="Calibri"/>
        <family val="2"/>
        <charset val="204"/>
        <scheme val="minor"/>
      </rPr>
      <t xml:space="preserve"> çş ğ ñ)</t>
    </r>
    <r>
      <rPr>
        <sz val="10"/>
        <color theme="1"/>
        <rFont val="Calibri"/>
        <family val="2"/>
        <scheme val="minor"/>
      </rPr>
      <t xml:space="preserve">  + iI feature</t>
    </r>
  </si>
  <si>
    <r>
      <t>+(ñğşū</t>
    </r>
    <r>
      <rPr>
        <sz val="10"/>
        <rFont val="Calibri"/>
        <family val="2"/>
        <charset val="204"/>
        <scheme val="minor"/>
      </rPr>
      <t xml:space="preserve">äöü) </t>
    </r>
    <r>
      <rPr>
        <sz val="10"/>
        <color theme="1"/>
        <rFont val="Calibri"/>
        <family val="2"/>
        <scheme val="minor"/>
      </rPr>
      <t xml:space="preserve"> + iI feature</t>
    </r>
  </si>
  <si>
    <r>
      <t>+þ +(ö)</t>
    </r>
    <r>
      <rPr>
        <sz val="10"/>
        <color rgb="FFFF0000"/>
        <rFont val="Calibri"/>
        <family val="2"/>
        <scheme val="minor"/>
      </rPr>
      <t xml:space="preserve"> -acute forms (áéíóúý)</t>
    </r>
  </si>
  <si>
    <t>+ɓɗƙƴ (r̃)</t>
  </si>
  <si>
    <t>1 (diacr)</t>
  </si>
  <si>
    <t>* ӑӗс̧ӳ are works with Cyrillic letters</t>
  </si>
  <si>
    <t>(ӝӟӥӧӵ) /umlaut is the one of diacritic symbols, which nice works with cyrillic symbols/</t>
  </si>
  <si>
    <r>
      <t xml:space="preserve">* is </t>
    </r>
    <r>
      <rPr>
        <sz val="11"/>
        <color theme="5" tint="-0.249977111117893"/>
        <rFont val="Calibri"/>
        <family val="2"/>
        <charset val="204"/>
        <scheme val="minor"/>
      </rPr>
      <t>allowing</t>
    </r>
    <r>
      <rPr>
        <sz val="11"/>
        <color theme="1"/>
        <rFont val="Calibri"/>
        <family val="2"/>
        <scheme val="minor"/>
      </rPr>
      <t xml:space="preserve"> for Azerbaijani</t>
    </r>
  </si>
  <si>
    <t>ӈ</t>
  </si>
  <si>
    <t>ҕ</t>
  </si>
  <si>
    <t>ҥ</t>
  </si>
  <si>
    <t>ӫ</t>
  </si>
  <si>
    <t>ӱ</t>
  </si>
  <si>
    <t>Urdu (Roman script)</t>
  </si>
  <si>
    <t>Yakut / Evenki / Even / Altai / Krymchak / Caucasian groups</t>
  </si>
  <si>
    <t>ҋ</t>
  </si>
  <si>
    <t>Tswana</t>
  </si>
  <si>
    <t>* 1 January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</si>
</sst>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000%"/>
    <numFmt numFmtId="165" formatCode="0.000%"/>
    <numFmt numFmtId="166" formatCode="0.0%"/>
    <numFmt numFmtId="167" formatCode="0.00000%"/>
    <numFmt numFmtId="168" formatCode="0.000000%"/>
    <numFmt numFmtId="169" formatCode="0.000000000%"/>
    <numFmt numFmtId="170" formatCode="0.0000000%"/>
  </numFmts>
  <fonts count="1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rgb="FF00B050"/>
      <name val="Calibri"/>
      <family val="2"/>
      <charset val="204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rgb="FFFF0000"/>
      <name val="Calibri"/>
      <family val="2"/>
      <charset val="204"/>
      <scheme val="minor"/>
    </font>
    <font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0"/>
      <name val="Calibri"/>
      <family val="2"/>
      <charset val="204"/>
      <scheme val="minor"/>
    </font>
    <font>
      <sz val="11"/>
      <color theme="5" tint="-0.249977111117893"/>
      <name val="Calibri"/>
      <family val="2"/>
      <charset val="204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0E39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DDB7B"/>
        <bgColor indexed="64"/>
      </patternFill>
    </fill>
    <fill>
      <patternFill patternType="solid">
        <fgColor rgb="FF93D050"/>
        <bgColor indexed="64"/>
      </patternFill>
    </fill>
    <fill>
      <patternFill patternType="solid">
        <fgColor rgb="FFD8EEC0"/>
        <bgColor indexed="64"/>
      </patternFill>
    </fill>
    <fill>
      <patternFill patternType="solid">
        <fgColor rgb="FFE60000"/>
        <bgColor indexed="64"/>
      </patternFill>
    </fill>
    <fill>
      <patternFill patternType="solid">
        <fgColor rgb="FFFF757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B7B7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tted">
        <color auto="1"/>
      </left>
      <right/>
      <top style="dotted">
        <color auto="1"/>
      </top>
      <bottom/>
      <diagonal/>
    </border>
    <border>
      <left/>
      <right/>
      <top style="dotted">
        <color auto="1"/>
      </top>
      <bottom/>
      <diagonal/>
    </border>
    <border>
      <left/>
      <right style="dotted">
        <color auto="1"/>
      </right>
      <top style="dotted">
        <color auto="1"/>
      </top>
      <bottom/>
      <diagonal/>
    </border>
    <border>
      <left style="dotted">
        <color auto="1"/>
      </left>
      <right/>
      <top/>
      <bottom style="dotted">
        <color auto="1"/>
      </bottom>
      <diagonal/>
    </border>
    <border>
      <left/>
      <right/>
      <top/>
      <bottom style="dotted">
        <color auto="1"/>
      </bottom>
      <diagonal/>
    </border>
    <border>
      <left/>
      <right style="dotted">
        <color auto="1"/>
      </right>
      <top/>
      <bottom style="dotted">
        <color auto="1"/>
      </bottom>
      <diagonal/>
    </border>
    <border>
      <left style="dotted">
        <color auto="1"/>
      </left>
      <right/>
      <top/>
      <bottom/>
      <diagonal/>
    </border>
    <border>
      <left/>
      <right style="dotted">
        <color auto="1"/>
      </right>
      <top/>
      <bottom/>
      <diagonal/>
    </border>
    <border>
      <left/>
      <right style="thin">
        <color indexed="64"/>
      </right>
      <top/>
      <bottom style="dotted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6" fillId="0" borderId="0" applyFont="0" applyFill="0" applyBorder="0" applyAlignment="0" applyProtection="0"/>
  </cellStyleXfs>
  <cellXfs count="185">
    <xf numFmtId="0" fontId="0" fillId="0" borderId="0" xfId="0"/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/>
    </xf>
    <xf numFmtId="0" fontId="0" fillId="3" borderId="0" xfId="0" applyFill="1"/>
    <xf numFmtId="0" fontId="0" fillId="0" borderId="0" xfId="0" applyAlignment="1">
      <alignment horizontal="left"/>
    </xf>
    <xf numFmtId="0" fontId="1" fillId="0" borderId="0" xfId="0" applyFont="1"/>
    <xf numFmtId="0" fontId="0" fillId="5" borderId="0" xfId="0" applyFill="1"/>
    <xf numFmtId="0" fontId="3" fillId="0" borderId="0" xfId="0" applyFont="1"/>
    <xf numFmtId="0" fontId="0" fillId="0" borderId="0" xfId="0" quotePrefix="1"/>
    <xf numFmtId="0" fontId="0" fillId="5" borderId="0" xfId="0" applyFill="1" applyAlignment="1">
      <alignment vertical="center" wrapText="1"/>
    </xf>
    <xf numFmtId="0" fontId="0" fillId="0" borderId="1" xfId="0" applyBorder="1"/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/>
    </xf>
    <xf numFmtId="0" fontId="0" fillId="4" borderId="0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7" borderId="0" xfId="0" applyFill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6" borderId="0" xfId="0" applyFill="1" applyAlignment="1">
      <alignment horizontal="center" vertical="center"/>
    </xf>
    <xf numFmtId="165" fontId="0" fillId="0" borderId="0" xfId="2" applyNumberFormat="1" applyFont="1"/>
    <xf numFmtId="0" fontId="0" fillId="9" borderId="0" xfId="0" applyFill="1" applyAlignment="1">
      <alignment horizontal="center" vertical="center"/>
    </xf>
    <xf numFmtId="0" fontId="5" fillId="9" borderId="0" xfId="0" applyFont="1" applyFill="1" applyAlignment="1">
      <alignment horizontal="center" vertical="center"/>
    </xf>
    <xf numFmtId="0" fontId="0" fillId="9" borderId="0" xfId="0" applyFill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165" fontId="0" fillId="0" borderId="0" xfId="0" applyNumberFormat="1" applyFill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166" fontId="0" fillId="0" borderId="0" xfId="0" applyNumberFormat="1" applyFill="1" applyAlignment="1">
      <alignment horizontal="center" vertical="center" wrapText="1"/>
    </xf>
    <xf numFmtId="165" fontId="0" fillId="0" borderId="0" xfId="0" applyNumberFormat="1"/>
    <xf numFmtId="0" fontId="0" fillId="0" borderId="0" xfId="0" applyAlignment="1">
      <alignment horizontal="center" vertical="center"/>
    </xf>
    <xf numFmtId="10" fontId="0" fillId="0" borderId="0" xfId="0" applyNumberFormat="1" applyFill="1" applyAlignment="1">
      <alignment horizontal="center" vertical="center" wrapText="1"/>
    </xf>
    <xf numFmtId="166" fontId="0" fillId="0" borderId="1" xfId="0" applyNumberForma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165" fontId="0" fillId="0" borderId="1" xfId="0" applyNumberFormat="1" applyFill="1" applyBorder="1" applyAlignment="1">
      <alignment horizontal="center" vertical="center"/>
    </xf>
    <xf numFmtId="167" fontId="0" fillId="0" borderId="0" xfId="0" applyNumberFormat="1" applyFill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167" fontId="0" fillId="0" borderId="1" xfId="0" applyNumberFormat="1" applyFill="1" applyBorder="1" applyAlignment="1">
      <alignment horizontal="center" vertical="center"/>
    </xf>
    <xf numFmtId="168" fontId="0" fillId="0" borderId="0" xfId="0" applyNumberFormat="1" applyFill="1" applyAlignment="1">
      <alignment horizontal="center" vertical="center"/>
    </xf>
    <xf numFmtId="168" fontId="0" fillId="0" borderId="1" xfId="0" applyNumberFormat="1" applyFill="1" applyBorder="1" applyAlignment="1">
      <alignment horizontal="center" vertical="center"/>
    </xf>
    <xf numFmtId="164" fontId="0" fillId="0" borderId="0" xfId="0" applyNumberFormat="1"/>
    <xf numFmtId="10" fontId="0" fillId="0" borderId="0" xfId="0" applyNumberFormat="1"/>
    <xf numFmtId="0" fontId="8" fillId="0" borderId="1" xfId="0" applyFont="1" applyBorder="1" applyAlignment="1">
      <alignment horizontal="left"/>
    </xf>
    <xf numFmtId="0" fontId="8" fillId="0" borderId="0" xfId="0" applyFont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8" fillId="0" borderId="0" xfId="0" quotePrefix="1" applyFont="1" applyFill="1" applyAlignment="1">
      <alignment horizontal="center"/>
    </xf>
    <xf numFmtId="0" fontId="8" fillId="0" borderId="0" xfId="0" applyFont="1" applyAlignment="1">
      <alignment horizont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/>
    </xf>
    <xf numFmtId="0" fontId="8" fillId="0" borderId="2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0" fontId="8" fillId="0" borderId="2" xfId="0" quotePrefix="1" applyFont="1" applyBorder="1" applyAlignment="1">
      <alignment horizontal="left"/>
    </xf>
    <xf numFmtId="0" fontId="8" fillId="2" borderId="2" xfId="0" applyFont="1" applyFill="1" applyBorder="1" applyAlignment="1">
      <alignment horizontal="left"/>
    </xf>
    <xf numFmtId="0" fontId="8" fillId="2" borderId="2" xfId="0" applyFont="1" applyFill="1" applyBorder="1" applyAlignment="1">
      <alignment horizontal="left" wrapText="1"/>
    </xf>
    <xf numFmtId="0" fontId="8" fillId="0" borderId="2" xfId="0" applyFont="1" applyBorder="1"/>
    <xf numFmtId="0" fontId="8" fillId="0" borderId="2" xfId="0" quotePrefix="1" applyFont="1" applyFill="1" applyBorder="1" applyAlignment="1">
      <alignment horizontal="left"/>
    </xf>
    <xf numFmtId="0" fontId="8" fillId="0" borderId="3" xfId="0" quotePrefix="1" applyFont="1" applyFill="1" applyBorder="1" applyAlignment="1">
      <alignment horizontal="left"/>
    </xf>
    <xf numFmtId="0" fontId="8" fillId="0" borderId="2" xfId="0" applyFont="1" applyFill="1" applyBorder="1" applyAlignment="1">
      <alignment horizontal="left"/>
    </xf>
    <xf numFmtId="0" fontId="8" fillId="0" borderId="2" xfId="0" quotePrefix="1" applyFont="1" applyBorder="1"/>
    <xf numFmtId="0" fontId="8" fillId="0" borderId="2" xfId="0" quotePrefix="1" applyFont="1" applyBorder="1" applyAlignment="1">
      <alignment vertical="center"/>
    </xf>
    <xf numFmtId="0" fontId="8" fillId="0" borderId="2" xfId="0" quotePrefix="1" applyFont="1" applyBorder="1" applyAlignment="1">
      <alignment horizontal="left" vertical="center"/>
    </xf>
    <xf numFmtId="0" fontId="8" fillId="0" borderId="2" xfId="0" applyFont="1" applyBorder="1" applyAlignment="1">
      <alignment horizontal="center" vertical="center"/>
    </xf>
    <xf numFmtId="0" fontId="8" fillId="0" borderId="0" xfId="0" applyFont="1" applyBorder="1" applyAlignment="1">
      <alignment horizontal="left"/>
    </xf>
    <xf numFmtId="9" fontId="0" fillId="0" borderId="0" xfId="0" applyNumberFormat="1"/>
    <xf numFmtId="0" fontId="0" fillId="0" borderId="0" xfId="0" applyBorder="1"/>
    <xf numFmtId="10" fontId="0" fillId="0" borderId="0" xfId="2" applyNumberFormat="1" applyFont="1" applyBorder="1"/>
    <xf numFmtId="164" fontId="0" fillId="0" borderId="0" xfId="2" applyNumberFormat="1" applyFont="1" applyBorder="1"/>
    <xf numFmtId="170" fontId="0" fillId="0" borderId="0" xfId="2" applyNumberFormat="1" applyFont="1" applyBorder="1"/>
    <xf numFmtId="169" fontId="0" fillId="0" borderId="0" xfId="2" applyNumberFormat="1" applyFont="1" applyBorder="1"/>
    <xf numFmtId="0" fontId="0" fillId="0" borderId="1" xfId="0" applyBorder="1" applyAlignment="1">
      <alignment horizontal="right"/>
    </xf>
    <xf numFmtId="165" fontId="0" fillId="12" borderId="4" xfId="0" applyNumberFormat="1" applyFill="1" applyBorder="1"/>
    <xf numFmtId="165" fontId="0" fillId="12" borderId="0" xfId="2" applyNumberFormat="1" applyFont="1" applyFill="1"/>
    <xf numFmtId="0" fontId="0" fillId="12" borderId="0" xfId="0" applyFill="1"/>
    <xf numFmtId="0" fontId="0" fillId="12" borderId="4" xfId="0" applyFill="1" applyBorder="1"/>
    <xf numFmtId="10" fontId="0" fillId="12" borderId="0" xfId="0" applyNumberFormat="1" applyFill="1"/>
    <xf numFmtId="0" fontId="0" fillId="0" borderId="0" xfId="0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167" fontId="0" fillId="0" borderId="0" xfId="0" applyNumberForma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left"/>
    </xf>
    <xf numFmtId="10" fontId="0" fillId="0" borderId="0" xfId="0" applyNumberFormat="1" applyFill="1" applyBorder="1" applyAlignment="1">
      <alignment horizontal="center" vertical="center" wrapText="1"/>
    </xf>
    <xf numFmtId="0" fontId="8" fillId="0" borderId="0" xfId="0" quotePrefix="1" applyNumberFormat="1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168" fontId="0" fillId="0" borderId="0" xfId="0" applyNumberFormat="1" applyFill="1" applyBorder="1" applyAlignment="1">
      <alignment horizontal="center" vertical="center"/>
    </xf>
    <xf numFmtId="167" fontId="0" fillId="0" borderId="0" xfId="0" applyNumberFormat="1"/>
    <xf numFmtId="0" fontId="2" fillId="0" borderId="0" xfId="1" applyFill="1" applyAlignment="1">
      <alignment vertical="center"/>
    </xf>
    <xf numFmtId="0" fontId="8" fillId="13" borderId="0" xfId="0" applyFont="1" applyFill="1" applyAlignment="1">
      <alignment horizontal="center"/>
    </xf>
    <xf numFmtId="0" fontId="8" fillId="15" borderId="0" xfId="0" applyFont="1" applyFill="1" applyAlignment="1">
      <alignment horizontal="center"/>
    </xf>
    <xf numFmtId="0" fontId="8" fillId="9" borderId="0" xfId="0" applyFont="1" applyFill="1" applyAlignment="1">
      <alignment horizontal="center"/>
    </xf>
    <xf numFmtId="0" fontId="8" fillId="14" borderId="0" xfId="0" applyFont="1" applyFill="1" applyAlignment="1">
      <alignment horizontal="center"/>
    </xf>
    <xf numFmtId="0" fontId="8" fillId="16" borderId="0" xfId="0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8" fillId="5" borderId="0" xfId="0" applyFont="1" applyFill="1" applyAlignment="1">
      <alignment horizontal="center" vertical="center"/>
    </xf>
    <xf numFmtId="0" fontId="8" fillId="18" borderId="0" xfId="0" applyFont="1" applyFill="1" applyAlignment="1">
      <alignment horizontal="center" vertical="center"/>
    </xf>
    <xf numFmtId="0" fontId="8" fillId="17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11" fillId="0" borderId="2" xfId="0" applyFont="1" applyBorder="1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quotePrefix="1" applyAlignment="1">
      <alignment horizontal="left" vertical="center"/>
    </xf>
    <xf numFmtId="0" fontId="0" fillId="19" borderId="2" xfId="0" applyFill="1" applyBorder="1" applyAlignment="1">
      <alignment horizontal="center" vertical="center"/>
    </xf>
    <xf numFmtId="0" fontId="0" fillId="19" borderId="0" xfId="0" applyFill="1" applyAlignment="1">
      <alignment horizontal="left" vertical="center"/>
    </xf>
    <xf numFmtId="0" fontId="0" fillId="20" borderId="0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13" fillId="0" borderId="2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0" fillId="21" borderId="0" xfId="0" applyFill="1" applyBorder="1" applyAlignment="1">
      <alignment horizontal="center" vertical="center"/>
    </xf>
    <xf numFmtId="166" fontId="0" fillId="0" borderId="0" xfId="2" applyNumberFormat="1" applyFont="1" applyFill="1" applyBorder="1" applyAlignment="1">
      <alignment horizontal="center" vertical="center"/>
    </xf>
    <xf numFmtId="166" fontId="0" fillId="0" borderId="0" xfId="2" applyNumberFormat="1" applyFont="1" applyBorder="1" applyAlignment="1">
      <alignment horizontal="center" vertical="center"/>
    </xf>
    <xf numFmtId="10" fontId="0" fillId="0" borderId="1" xfId="2" applyNumberFormat="1" applyFont="1" applyFill="1" applyBorder="1" applyAlignment="1">
      <alignment horizontal="center" vertical="center"/>
    </xf>
    <xf numFmtId="10" fontId="0" fillId="0" borderId="0" xfId="2" applyNumberFormat="1" applyFont="1" applyFill="1" applyBorder="1" applyAlignment="1">
      <alignment horizontal="center" vertical="center"/>
    </xf>
    <xf numFmtId="10" fontId="0" fillId="0" borderId="0" xfId="2" applyNumberFormat="1" applyFont="1" applyBorder="1" applyAlignment="1">
      <alignment horizontal="center" vertical="center"/>
    </xf>
    <xf numFmtId="165" fontId="0" fillId="0" borderId="0" xfId="2" applyNumberFormat="1" applyFont="1" applyFill="1" applyBorder="1" applyAlignment="1">
      <alignment horizontal="center" vertical="center"/>
    </xf>
    <xf numFmtId="164" fontId="0" fillId="0" borderId="0" xfId="2" applyNumberFormat="1" applyFont="1" applyFill="1" applyBorder="1" applyAlignment="1">
      <alignment horizontal="center" vertical="center"/>
    </xf>
    <xf numFmtId="167" fontId="0" fillId="0" borderId="0" xfId="2" applyNumberFormat="1" applyFont="1" applyFill="1" applyBorder="1" applyAlignment="1">
      <alignment horizontal="center" vertical="center"/>
    </xf>
    <xf numFmtId="165" fontId="0" fillId="0" borderId="1" xfId="2" applyNumberFormat="1" applyFont="1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2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166" fontId="0" fillId="0" borderId="1" xfId="2" quotePrefix="1" applyNumberFormat="1" applyFont="1" applyFill="1" applyBorder="1" applyAlignment="1">
      <alignment horizontal="center" vertical="center"/>
    </xf>
    <xf numFmtId="0" fontId="0" fillId="0" borderId="0" xfId="0" quotePrefix="1" applyAlignment="1">
      <alignment horizontal="center" vertical="center"/>
    </xf>
    <xf numFmtId="165" fontId="0" fillId="0" borderId="0" xfId="2" applyNumberFormat="1" applyFont="1" applyAlignment="1">
      <alignment horizontal="center" vertical="center"/>
    </xf>
    <xf numFmtId="0" fontId="0" fillId="0" borderId="2" xfId="0" quotePrefix="1" applyBorder="1" applyAlignment="1">
      <alignment horizontal="center" vertical="center"/>
    </xf>
    <xf numFmtId="0" fontId="0" fillId="2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0" fillId="0" borderId="3" xfId="0" applyBorder="1"/>
    <xf numFmtId="0" fontId="0" fillId="6" borderId="2" xfId="0" applyFill="1" applyBorder="1"/>
    <xf numFmtId="0" fontId="0" fillId="11" borderId="2" xfId="0" applyFill="1" applyBorder="1"/>
    <xf numFmtId="0" fontId="0" fillId="2" borderId="2" xfId="0" applyFill="1" applyBorder="1"/>
    <xf numFmtId="0" fontId="0" fillId="4" borderId="2" xfId="0" applyFill="1" applyBorder="1"/>
    <xf numFmtId="0" fontId="0" fillId="8" borderId="2" xfId="0" applyFill="1" applyBorder="1"/>
    <xf numFmtId="0" fontId="0" fillId="0" borderId="2" xfId="0" applyBorder="1"/>
    <xf numFmtId="0" fontId="8" fillId="0" borderId="3" xfId="0" quotePrefix="1" applyFont="1" applyBorder="1" applyAlignment="1">
      <alignment horizontal="left"/>
    </xf>
    <xf numFmtId="164" fontId="0" fillId="0" borderId="0" xfId="0" applyNumberFormat="1" applyFill="1" applyBorder="1" applyAlignment="1">
      <alignment horizontal="center" vertical="center"/>
    </xf>
    <xf numFmtId="0" fontId="8" fillId="0" borderId="0" xfId="0" quotePrefix="1" applyFont="1" applyFill="1" applyBorder="1" applyAlignment="1">
      <alignment horizontal="left"/>
    </xf>
    <xf numFmtId="0" fontId="0" fillId="0" borderId="8" xfId="0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164" fontId="0" fillId="0" borderId="10" xfId="0" applyNumberFormat="1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8" fillId="0" borderId="12" xfId="0" applyFont="1" applyFill="1" applyBorder="1" applyAlignment="1">
      <alignment horizontal="center" vertical="center"/>
    </xf>
    <xf numFmtId="164" fontId="0" fillId="0" borderId="13" xfId="0" applyNumberFormat="1" applyFill="1" applyBorder="1" applyAlignment="1">
      <alignment horizontal="center" vertical="center"/>
    </xf>
    <xf numFmtId="167" fontId="0" fillId="0" borderId="10" xfId="0" applyNumberFormat="1" applyFill="1" applyBorder="1" applyAlignment="1">
      <alignment horizontal="center" vertical="center"/>
    </xf>
    <xf numFmtId="167" fontId="0" fillId="0" borderId="13" xfId="0" applyNumberFormat="1" applyFill="1" applyBorder="1" applyAlignment="1">
      <alignment horizontal="center" vertical="center"/>
    </xf>
    <xf numFmtId="168" fontId="0" fillId="0" borderId="10" xfId="0" applyNumberFormat="1" applyFill="1" applyBorder="1" applyAlignment="1">
      <alignment horizontal="center" vertical="center"/>
    </xf>
    <xf numFmtId="168" fontId="0" fillId="0" borderId="13" xfId="0" applyNumberFormat="1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168" fontId="0" fillId="0" borderId="15" xfId="0" applyNumberFormat="1" applyFill="1" applyBorder="1" applyAlignment="1">
      <alignment horizontal="center" vertical="center"/>
    </xf>
    <xf numFmtId="168" fontId="0" fillId="0" borderId="10" xfId="0" applyNumberFormat="1" applyFill="1" applyBorder="1" applyAlignment="1">
      <alignment vertical="center"/>
    </xf>
    <xf numFmtId="168" fontId="0" fillId="0" borderId="13" xfId="0" applyNumberFormat="1" applyFill="1" applyBorder="1" applyAlignment="1">
      <alignment vertical="center"/>
    </xf>
    <xf numFmtId="0" fontId="0" fillId="0" borderId="8" xfId="0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168" fontId="0" fillId="0" borderId="0" xfId="0" applyNumberFormat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5" borderId="0" xfId="0" applyFill="1" applyAlignment="1">
      <alignment horizontal="right" vertical="center"/>
    </xf>
    <xf numFmtId="0" fontId="0" fillId="0" borderId="0" xfId="0" applyAlignment="1">
      <alignment horizontal="center" vertical="center"/>
    </xf>
    <xf numFmtId="165" fontId="0" fillId="0" borderId="0" xfId="0" applyNumberFormat="1" applyFill="1" applyAlignment="1">
      <alignment horizontal="center" vertical="center" wrapText="1"/>
    </xf>
    <xf numFmtId="165" fontId="0" fillId="0" borderId="0" xfId="0" applyNumberFormat="1" applyFill="1" applyBorder="1" applyAlignment="1">
      <alignment horizontal="center" vertical="center" wrapText="1"/>
    </xf>
    <xf numFmtId="165" fontId="0" fillId="0" borderId="1" xfId="0" applyNumberFormat="1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/>
    </xf>
    <xf numFmtId="10" fontId="0" fillId="0" borderId="12" xfId="0" applyNumberFormat="1" applyFill="1" applyBorder="1" applyAlignment="1">
      <alignment horizontal="center" vertical="center" wrapText="1"/>
    </xf>
    <xf numFmtId="0" fontId="8" fillId="0" borderId="12" xfId="0" applyFont="1" applyFill="1" applyBorder="1" applyAlignment="1">
      <alignment horizontal="center"/>
    </xf>
    <xf numFmtId="0" fontId="8" fillId="0" borderId="16" xfId="0" quotePrefix="1" applyFont="1" applyBorder="1" applyAlignment="1">
      <alignment horizontal="left"/>
    </xf>
    <xf numFmtId="164" fontId="0" fillId="0" borderId="12" xfId="0" applyNumberFormat="1" applyFill="1" applyBorder="1" applyAlignment="1">
      <alignment horizontal="center" vertical="center"/>
    </xf>
    <xf numFmtId="0" fontId="8" fillId="0" borderId="16" xfId="0" applyFont="1" applyFill="1" applyBorder="1" applyAlignment="1">
      <alignment horizontal="left" wrapText="1"/>
    </xf>
  </cellXfs>
  <cellStyles count="3">
    <cellStyle name="Hyperlink" xfId="1" builtinId="8"/>
    <cellStyle name="Normal" xfId="0" builtinId="0"/>
    <cellStyle name="Percent" xfId="2" builtinId="5"/>
  </cellStyles>
  <dxfs count="12">
    <dxf>
      <fill>
        <patternFill>
          <bgColor rgb="FFE60000"/>
        </patternFill>
      </fill>
    </dxf>
    <dxf>
      <fill>
        <patternFill>
          <bgColor theme="9"/>
        </patternFill>
      </fill>
    </dxf>
    <dxf>
      <fill>
        <patternFill>
          <bgColor rgb="FF93D050"/>
        </patternFill>
      </fill>
    </dxf>
    <dxf>
      <fill>
        <patternFill>
          <bgColor rgb="FFADDB7B"/>
        </patternFill>
      </fill>
    </dxf>
    <dxf>
      <fill>
        <patternFill>
          <bgColor rgb="FFC0E399"/>
        </patternFill>
      </fill>
    </dxf>
    <dxf>
      <fill>
        <patternFill>
          <bgColor rgb="FFD8EEC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7575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colors>
    <mruColors>
      <color rgb="FFFFB7B7"/>
      <color rgb="FFD8EEC0"/>
      <color rgb="FFFF7575"/>
      <color rgb="FFE60000"/>
      <color rgb="FFFFC000"/>
      <color rgb="FFFFFF00"/>
      <color rgb="FFC0E399"/>
      <color rgb="FFADDB7B"/>
      <color rgb="FF93D050"/>
      <color rgb="FFA4D76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3techs.com/technologies/overview/content_languag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40"/>
  <sheetViews>
    <sheetView tabSelected="1" workbookViewId="0">
      <selection activeCell="J14" activeCellId="1" sqref="J5:J6 J14:J15"/>
    </sheetView>
  </sheetViews>
  <sheetFormatPr defaultRowHeight="15" x14ac:dyDescent="0.25"/>
  <cols>
    <col min="1" max="1" width="36.140625" style="3" customWidth="1"/>
    <col min="2" max="2" width="10.85546875" style="52" bestFit="1" customWidth="1"/>
    <col min="3" max="3" width="10.140625" style="3" bestFit="1" customWidth="1"/>
    <col min="4" max="4" width="10.42578125" style="59" bestFit="1" customWidth="1"/>
    <col min="5" max="5" width="118.85546875" style="62" customWidth="1"/>
    <col min="6" max="6" width="19" bestFit="1" customWidth="1"/>
    <col min="7" max="7" width="2" bestFit="1" customWidth="1"/>
    <col min="8" max="8" width="45.85546875" customWidth="1"/>
    <col min="9" max="9" width="2.140625" hidden="1" customWidth="1"/>
    <col min="10" max="10" width="12.140625" bestFit="1" customWidth="1"/>
  </cols>
  <sheetData>
    <row r="1" spans="1:10" x14ac:dyDescent="0.25">
      <c r="A1" s="98" t="s">
        <v>32</v>
      </c>
      <c r="B1" s="98"/>
      <c r="C1" s="98"/>
      <c r="D1" s="98"/>
      <c r="E1" t="s">
        <v>1030</v>
      </c>
    </row>
    <row r="2" spans="1:10" x14ac:dyDescent="0.25">
      <c r="A2" s="22"/>
      <c r="B2" s="53"/>
      <c r="C2" s="22"/>
      <c r="D2" s="55"/>
      <c r="E2" s="75"/>
    </row>
    <row r="3" spans="1:10" s="11" customFormat="1" x14ac:dyDescent="0.25">
      <c r="A3" s="29" t="s">
        <v>38</v>
      </c>
      <c r="B3" s="60" t="s">
        <v>915</v>
      </c>
      <c r="C3" s="29" t="s">
        <v>37</v>
      </c>
      <c r="D3" s="61" t="s">
        <v>35</v>
      </c>
      <c r="E3" s="51" t="s">
        <v>613</v>
      </c>
      <c r="F3" s="82"/>
    </row>
    <row r="4" spans="1:10" x14ac:dyDescent="0.25">
      <c r="A4" s="22" t="s">
        <v>0</v>
      </c>
      <c r="B4" s="53" t="s">
        <v>95</v>
      </c>
      <c r="C4" s="37">
        <v>0.63600000000000001</v>
      </c>
      <c r="D4" s="55">
        <v>1</v>
      </c>
      <c r="H4" s="86" t="s">
        <v>895</v>
      </c>
      <c r="I4" s="83">
        <f>SUMIF($B$4:$B$1006,"Latin",$C$4:$C$1006)</f>
        <v>0.82285744999999955</v>
      </c>
      <c r="J4" s="87">
        <f>I4/($I$4+$I$13+$I$19)</f>
        <v>0.82175847130839563</v>
      </c>
    </row>
    <row r="5" spans="1:10" x14ac:dyDescent="0.25">
      <c r="A5" s="22" t="s">
        <v>1</v>
      </c>
      <c r="B5" s="53" t="s">
        <v>780</v>
      </c>
      <c r="C5" s="37">
        <v>7.0000000000000007E-2</v>
      </c>
      <c r="D5" s="55">
        <v>1</v>
      </c>
      <c r="G5" s="99">
        <v>1</v>
      </c>
      <c r="H5" s="77" t="s">
        <v>906</v>
      </c>
      <c r="I5" s="78">
        <f t="shared" ref="I5:I11" si="0">SUMIFS($C$4:$C$1006, $D$4:$D$1006, $G5, $B$4:$B$1006, "Latin") + SUMIFS($C$4:$C$1006, $D$4:$D$1006, "*" &amp; $G5 &amp; "*", $B$4:$B$1006, "Latin")</f>
        <v>0.70772632000000013</v>
      </c>
      <c r="J5" s="50">
        <f>I5/(SUM($I$5:$I$11)+SUM($I$14:$I$17)+SUM($I$20:$I$22))</f>
        <v>0.70678110628750657</v>
      </c>
    </row>
    <row r="6" spans="1:10" x14ac:dyDescent="0.25">
      <c r="A6" s="22" t="s">
        <v>2</v>
      </c>
      <c r="B6" s="53" t="s">
        <v>95</v>
      </c>
      <c r="C6" s="37">
        <v>3.9E-2</v>
      </c>
      <c r="D6" s="55">
        <v>3</v>
      </c>
      <c r="E6" s="64" t="s">
        <v>603</v>
      </c>
      <c r="G6" s="100">
        <v>2</v>
      </c>
      <c r="H6" t="s">
        <v>679</v>
      </c>
      <c r="I6" s="78">
        <f t="shared" si="0"/>
        <v>6.11868E-2</v>
      </c>
      <c r="J6" s="50">
        <f t="shared" ref="J6:J22" si="1">I6/(SUM($I$5:$I$11)+SUM($I$14:$I$17)+SUM($I$20:$I$22))</f>
        <v>6.1105081119764482E-2</v>
      </c>
    </row>
    <row r="7" spans="1:10" x14ac:dyDescent="0.25">
      <c r="A7" s="22" t="s">
        <v>3</v>
      </c>
      <c r="B7" s="53" t="s">
        <v>95</v>
      </c>
      <c r="C7" s="37">
        <v>3.5999999999999997E-2</v>
      </c>
      <c r="D7" s="55">
        <v>2</v>
      </c>
      <c r="G7" s="102">
        <v>3</v>
      </c>
      <c r="H7" t="s">
        <v>911</v>
      </c>
      <c r="I7" s="78">
        <f t="shared" si="0"/>
        <v>5.0387890000000039E-2</v>
      </c>
      <c r="J7" s="50">
        <f t="shared" si="1"/>
        <v>5.0320593753943203E-2</v>
      </c>
    </row>
    <row r="8" spans="1:10" x14ac:dyDescent="0.25">
      <c r="A8" s="22" t="s">
        <v>4</v>
      </c>
      <c r="B8" s="53" t="s">
        <v>897</v>
      </c>
      <c r="C8" s="37">
        <v>3.5000000000000003E-2</v>
      </c>
      <c r="D8" s="55">
        <v>7</v>
      </c>
      <c r="E8" s="65" t="s">
        <v>182</v>
      </c>
      <c r="G8" s="101">
        <v>4</v>
      </c>
      <c r="H8" t="s">
        <v>912</v>
      </c>
      <c r="I8" s="78">
        <f t="shared" si="0"/>
        <v>2.8500000000000001E-3</v>
      </c>
      <c r="J8" s="50">
        <f t="shared" si="1"/>
        <v>2.8461936429316254E-3</v>
      </c>
    </row>
    <row r="9" spans="1:10" x14ac:dyDescent="0.25">
      <c r="A9" s="22" t="s">
        <v>5</v>
      </c>
      <c r="B9" s="53" t="s">
        <v>95</v>
      </c>
      <c r="C9" s="37">
        <v>2.5000000000000001E-2</v>
      </c>
      <c r="D9" s="55">
        <v>1</v>
      </c>
      <c r="G9" s="103">
        <v>5</v>
      </c>
      <c r="H9" t="s">
        <v>913</v>
      </c>
      <c r="I9" s="78">
        <f t="shared" si="0"/>
        <v>1.9800000000000001E-6</v>
      </c>
      <c r="J9" s="49">
        <f t="shared" si="1"/>
        <v>1.9773555835103927E-6</v>
      </c>
    </row>
    <row r="10" spans="1:10" x14ac:dyDescent="0.25">
      <c r="A10" s="22" t="s">
        <v>6</v>
      </c>
      <c r="B10" s="53" t="s">
        <v>95</v>
      </c>
      <c r="C10" s="37">
        <v>0.02</v>
      </c>
      <c r="D10" s="55">
        <v>2</v>
      </c>
      <c r="G10" s="104">
        <v>6</v>
      </c>
      <c r="H10" t="s">
        <v>914</v>
      </c>
      <c r="I10" s="78">
        <f t="shared" si="0"/>
        <v>7.0436000000000012E-4</v>
      </c>
      <c r="J10" s="50">
        <f t="shared" si="1"/>
        <v>7.0341928222291924E-4</v>
      </c>
    </row>
    <row r="11" spans="1:10" x14ac:dyDescent="0.25">
      <c r="A11" s="22" t="s">
        <v>7</v>
      </c>
      <c r="B11" s="53" t="s">
        <v>897</v>
      </c>
      <c r="C11" s="37">
        <v>1.9E-2</v>
      </c>
      <c r="D11" s="55">
        <v>7</v>
      </c>
      <c r="E11" s="65" t="s">
        <v>181</v>
      </c>
      <c r="G11" s="107">
        <v>9</v>
      </c>
      <c r="H11" t="s">
        <v>36</v>
      </c>
      <c r="I11" s="79">
        <f t="shared" si="0"/>
        <v>9.9999999999999995E-8</v>
      </c>
      <c r="J11" s="97">
        <f t="shared" si="1"/>
        <v>9.9866443611635974E-8</v>
      </c>
    </row>
    <row r="12" spans="1:10" x14ac:dyDescent="0.25">
      <c r="A12" s="22" t="s">
        <v>8</v>
      </c>
      <c r="B12" s="53" t="s">
        <v>95</v>
      </c>
      <c r="C12" s="37">
        <v>1.9E-2</v>
      </c>
      <c r="D12" s="55">
        <v>1</v>
      </c>
      <c r="I12" s="80"/>
      <c r="J12" s="49"/>
    </row>
    <row r="13" spans="1:10" x14ac:dyDescent="0.25">
      <c r="A13" s="22" t="s">
        <v>9</v>
      </c>
      <c r="B13" s="53" t="s">
        <v>897</v>
      </c>
      <c r="C13" s="37">
        <v>1.2999999999999999E-2</v>
      </c>
      <c r="D13" s="55">
        <v>7</v>
      </c>
      <c r="E13" s="65" t="s">
        <v>810</v>
      </c>
      <c r="H13" s="85" t="s">
        <v>896</v>
      </c>
      <c r="I13" s="84">
        <f>SUMIF($B$4:$B$1006,"Cyrillic",$C$4:$C$1006)</f>
        <v>8.0058980000000016E-2</v>
      </c>
      <c r="J13" s="87">
        <f>I13/($I$4+$I$13+$I$19)</f>
        <v>7.9952056117750969E-2</v>
      </c>
    </row>
    <row r="14" spans="1:10" x14ac:dyDescent="0.25">
      <c r="A14" s="29" t="s">
        <v>10</v>
      </c>
      <c r="B14" s="54" t="s">
        <v>897</v>
      </c>
      <c r="C14" s="41">
        <v>1.2E-2</v>
      </c>
      <c r="D14" s="56">
        <v>7</v>
      </c>
      <c r="E14" s="91" t="s">
        <v>811</v>
      </c>
      <c r="G14" s="99">
        <v>1</v>
      </c>
      <c r="H14" t="s">
        <v>907</v>
      </c>
      <c r="I14" s="78">
        <f>SUMIFS($C$4:$C$1006, $D$4:$D$1006, $G14, $B$4:$B$1006, "Cyrillic") + SUMIFS($C$4:$C$1006, $D$4:$D$1006, "*" &amp; $G14 &amp; "*", $B$4:$B$1006, "Cyrillic")</f>
        <v>7.0902320000000005E-2</v>
      </c>
      <c r="J14" s="50">
        <f t="shared" si="1"/>
        <v>7.0807625422141696E-2</v>
      </c>
    </row>
    <row r="15" spans="1:10" x14ac:dyDescent="0.25">
      <c r="A15" s="22" t="s">
        <v>12</v>
      </c>
      <c r="B15" s="53" t="s">
        <v>95</v>
      </c>
      <c r="C15" s="40">
        <v>7.7000000000000002E-3</v>
      </c>
      <c r="D15" s="55">
        <v>1</v>
      </c>
      <c r="G15" s="100">
        <v>2</v>
      </c>
      <c r="H15" t="s">
        <v>908</v>
      </c>
      <c r="I15" s="78">
        <f>SUMIFS($C$4:$C$1006, $D$4:$D$1006, $G15, $B$4:$B$1006, "Cyrillic") + SUMIFS($C$4:$C$1006, $D$4:$D$1006, "*" &amp; $G15 &amp; "*", $B$4:$B$1006, "Cyrillic")</f>
        <v>6.1604600000000004E-3</v>
      </c>
      <c r="J15" s="50">
        <f t="shared" si="1"/>
        <v>6.1522323121173898E-3</v>
      </c>
    </row>
    <row r="16" spans="1:10" x14ac:dyDescent="0.25">
      <c r="A16" s="22" t="s">
        <v>11</v>
      </c>
      <c r="B16" s="53" t="s">
        <v>95</v>
      </c>
      <c r="C16" s="40">
        <v>7.1000000000000004E-3</v>
      </c>
      <c r="D16" s="55">
        <v>1</v>
      </c>
      <c r="G16" s="102">
        <v>3</v>
      </c>
      <c r="H16" t="s">
        <v>909</v>
      </c>
      <c r="I16" s="78">
        <f>SUMIFS($C$4:$C$1006, $D$4:$D$1006, $G16, $B$4:$B$1006, "Cyrillic") + SUMIFS($C$4:$C$1006, $D$4:$D$1006, "*" &amp; $G16 &amp; "*", $B$4:$B$1006, "Cyrillic")</f>
        <v>2.9961999999999996E-3</v>
      </c>
      <c r="J16" s="50">
        <f t="shared" si="1"/>
        <v>2.992198383491837E-3</v>
      </c>
    </row>
    <row r="17" spans="1:11" x14ac:dyDescent="0.25">
      <c r="A17" s="42" t="s">
        <v>13</v>
      </c>
      <c r="B17" s="89" t="s">
        <v>95</v>
      </c>
      <c r="C17" s="92">
        <v>6.8999999999999999E-3</v>
      </c>
      <c r="D17" s="57">
        <v>1</v>
      </c>
      <c r="G17" s="107">
        <v>9</v>
      </c>
      <c r="H17" t="s">
        <v>36</v>
      </c>
      <c r="I17" s="79">
        <f>SUMIFS($C$4:$C$1006, $D$4:$D$1006, $G17, $B$4:$B$1006, "Cyrillic") + SUMIFS($C$4:$C$1006, $D$4:$D$1006, "*" &amp; $G17 &amp; "*", $B$4:$B$1006, "Cyrillic")</f>
        <v>0</v>
      </c>
      <c r="J17" s="76">
        <f t="shared" si="1"/>
        <v>0</v>
      </c>
    </row>
    <row r="18" spans="1:11" x14ac:dyDescent="0.25">
      <c r="A18" s="42" t="s">
        <v>15</v>
      </c>
      <c r="B18" s="89" t="s">
        <v>780</v>
      </c>
      <c r="C18" s="92">
        <v>6.1000000000000004E-3</v>
      </c>
      <c r="D18" s="57">
        <v>2</v>
      </c>
      <c r="E18" s="64" t="s">
        <v>782</v>
      </c>
      <c r="I18" s="81"/>
      <c r="J18" s="49"/>
    </row>
    <row r="19" spans="1:11" x14ac:dyDescent="0.25">
      <c r="A19" s="42" t="s">
        <v>17</v>
      </c>
      <c r="B19" s="89" t="s">
        <v>897</v>
      </c>
      <c r="C19" s="92">
        <v>5.4999999999999997E-3</v>
      </c>
      <c r="D19" s="89">
        <v>7</v>
      </c>
      <c r="E19" s="65" t="s">
        <v>179</v>
      </c>
      <c r="H19" s="85" t="s">
        <v>904</v>
      </c>
      <c r="I19" s="84">
        <f>SUMIF($B$4:$B$1006,"Other",$C$4:$C$1006)</f>
        <v>9.8420920000000009E-2</v>
      </c>
      <c r="J19" s="87">
        <f>I19/($I$4+$I$13+$I$19)</f>
        <v>9.8289472573853412E-2</v>
      </c>
    </row>
    <row r="20" spans="1:11" x14ac:dyDescent="0.25">
      <c r="A20" s="22" t="s">
        <v>16</v>
      </c>
      <c r="B20" s="53" t="s">
        <v>95</v>
      </c>
      <c r="C20" s="40">
        <v>5.3E-3</v>
      </c>
      <c r="D20" s="55">
        <v>1</v>
      </c>
      <c r="G20" s="105">
        <v>7</v>
      </c>
      <c r="H20" t="s">
        <v>905</v>
      </c>
      <c r="I20" s="25">
        <f>SUMIFS($C$4:$C$1006, $D$4:$D$1006, $G20, $B$4:$B$1006, "Other") + SUMIFS($C$4:$C$1006, $D$4:$D$1006, "*" &amp; $G20 &amp; "*", $B$4:$B$1006, "Other")</f>
        <v>9.824192000000001E-2</v>
      </c>
      <c r="J20" s="50">
        <f t="shared" si="1"/>
        <v>9.8110711639788531E-2</v>
      </c>
    </row>
    <row r="21" spans="1:11" x14ac:dyDescent="0.25">
      <c r="A21" s="22" t="s">
        <v>18</v>
      </c>
      <c r="B21" s="53" t="s">
        <v>897</v>
      </c>
      <c r="C21" s="40">
        <v>5.0000000000000001E-3</v>
      </c>
      <c r="D21" s="53">
        <v>7</v>
      </c>
      <c r="E21" s="65" t="s">
        <v>178</v>
      </c>
      <c r="G21" s="106">
        <v>8</v>
      </c>
      <c r="H21" t="s">
        <v>614</v>
      </c>
      <c r="I21" s="25">
        <f>SUMIFS($C$4:$C$1006, $D$4:$D$1006, $G21, $B$4:$B$1006, "Other") + SUMIFS($C$4:$C$1006, $D$4:$D$1006, "*" &amp; $G21 &amp; "*", $B$4:$B$1006, "Other")</f>
        <v>1.7295E-4</v>
      </c>
      <c r="J21" s="50">
        <f t="shared" si="1"/>
        <v>1.7271901422632443E-4</v>
      </c>
    </row>
    <row r="22" spans="1:11" x14ac:dyDescent="0.25">
      <c r="A22" s="22" t="s">
        <v>19</v>
      </c>
      <c r="B22" s="53" t="s">
        <v>897</v>
      </c>
      <c r="C22" s="40">
        <v>4.8999999999999998E-3</v>
      </c>
      <c r="D22" s="53">
        <v>7</v>
      </c>
      <c r="E22" s="65" t="s">
        <v>177</v>
      </c>
      <c r="G22" s="107">
        <v>9</v>
      </c>
      <c r="H22" t="s">
        <v>36</v>
      </c>
      <c r="I22" s="25">
        <f>SUMIFS($C$4:$C$1006, $D$4:$D$1006, $G22, $B$4:$B$1006, "Other") + SUMIFS($C$4:$C$1006, $D$4:$D$1006, "*" &amp; $G22 &amp; "*", $B$4:$B$1006, "Other")</f>
        <v>6.0499999999999997E-6</v>
      </c>
      <c r="J22" s="49">
        <f t="shared" si="1"/>
        <v>6.041919838503976E-6</v>
      </c>
    </row>
    <row r="23" spans="1:11" x14ac:dyDescent="0.25">
      <c r="A23" s="22" t="s">
        <v>20</v>
      </c>
      <c r="B23" s="53" t="s">
        <v>95</v>
      </c>
      <c r="C23" s="40">
        <v>4.7000000000000002E-3</v>
      </c>
      <c r="D23" s="55">
        <v>3</v>
      </c>
      <c r="E23" s="64" t="s">
        <v>973</v>
      </c>
    </row>
    <row r="24" spans="1:11" x14ac:dyDescent="0.25">
      <c r="A24" s="22" t="s">
        <v>21</v>
      </c>
      <c r="B24" s="53" t="s">
        <v>95</v>
      </c>
      <c r="C24" s="40">
        <v>2.5000000000000001E-3</v>
      </c>
      <c r="D24" s="55">
        <v>3</v>
      </c>
      <c r="E24" s="64" t="s">
        <v>604</v>
      </c>
    </row>
    <row r="25" spans="1:11" x14ac:dyDescent="0.25">
      <c r="A25" s="22" t="s">
        <v>14</v>
      </c>
      <c r="B25" s="53" t="s">
        <v>897</v>
      </c>
      <c r="C25" s="40">
        <v>2.0999999999999999E-3</v>
      </c>
      <c r="D25" s="53">
        <v>7</v>
      </c>
      <c r="E25" s="66" t="s">
        <v>180</v>
      </c>
    </row>
    <row r="26" spans="1:11" x14ac:dyDescent="0.25">
      <c r="A26" s="22" t="s">
        <v>22</v>
      </c>
      <c r="B26" s="53" t="s">
        <v>95</v>
      </c>
      <c r="C26" s="40">
        <v>2.0999999999999999E-3</v>
      </c>
      <c r="D26" s="55">
        <v>4</v>
      </c>
      <c r="E26" s="115" t="s">
        <v>974</v>
      </c>
    </row>
    <row r="27" spans="1:11" x14ac:dyDescent="0.25">
      <c r="A27" s="22" t="s">
        <v>24</v>
      </c>
      <c r="B27" s="53" t="s">
        <v>780</v>
      </c>
      <c r="C27" s="40">
        <v>2E-3</v>
      </c>
      <c r="D27" s="55">
        <v>3</v>
      </c>
      <c r="E27" s="64" t="s">
        <v>783</v>
      </c>
    </row>
    <row r="28" spans="1:11" x14ac:dyDescent="0.25">
      <c r="A28" s="22" t="s">
        <v>23</v>
      </c>
      <c r="B28" s="53" t="s">
        <v>95</v>
      </c>
      <c r="C28" s="40">
        <v>1.9E-3</v>
      </c>
      <c r="D28" s="55">
        <v>2</v>
      </c>
      <c r="K28" s="62"/>
    </row>
    <row r="29" spans="1:11" x14ac:dyDescent="0.25">
      <c r="A29" s="22" t="s">
        <v>26</v>
      </c>
      <c r="B29" s="53" t="s">
        <v>95</v>
      </c>
      <c r="C29" s="40">
        <v>1.2999999999999999E-3</v>
      </c>
      <c r="D29" s="55">
        <v>2</v>
      </c>
    </row>
    <row r="30" spans="1:11" x14ac:dyDescent="0.25">
      <c r="A30" s="22" t="s">
        <v>25</v>
      </c>
      <c r="B30" s="53" t="s">
        <v>95</v>
      </c>
      <c r="C30" s="40">
        <v>1.2999999999999999E-3</v>
      </c>
      <c r="D30" s="55">
        <v>3</v>
      </c>
      <c r="E30" s="64" t="s">
        <v>972</v>
      </c>
    </row>
    <row r="31" spans="1:11" x14ac:dyDescent="0.25">
      <c r="A31" s="22" t="s">
        <v>27</v>
      </c>
      <c r="B31" s="53" t="s">
        <v>780</v>
      </c>
      <c r="C31" s="40">
        <v>8.9999999999999998E-4</v>
      </c>
      <c r="D31" s="55">
        <v>1</v>
      </c>
    </row>
    <row r="32" spans="1:11" x14ac:dyDescent="0.25">
      <c r="A32" s="22" t="s">
        <v>28</v>
      </c>
      <c r="B32" s="53" t="s">
        <v>95</v>
      </c>
      <c r="C32" s="40">
        <v>8.9999999999999998E-4</v>
      </c>
      <c r="D32" s="55">
        <v>2</v>
      </c>
    </row>
    <row r="33" spans="1:9" x14ac:dyDescent="0.25">
      <c r="A33" s="179" t="s">
        <v>681</v>
      </c>
      <c r="B33" s="158" t="s">
        <v>95</v>
      </c>
      <c r="C33" s="180">
        <v>8.0000000000000004E-4</v>
      </c>
      <c r="D33" s="181">
        <v>3</v>
      </c>
      <c r="E33" s="182" t="s">
        <v>680</v>
      </c>
    </row>
    <row r="34" spans="1:9" x14ac:dyDescent="0.25">
      <c r="A34" s="22" t="s">
        <v>29</v>
      </c>
      <c r="B34" s="53" t="s">
        <v>95</v>
      </c>
      <c r="C34" s="176">
        <v>7.5000000000000002E-4</v>
      </c>
      <c r="D34" s="55">
        <v>4</v>
      </c>
      <c r="E34" s="67" t="s">
        <v>975</v>
      </c>
      <c r="I34" s="38"/>
    </row>
    <row r="35" spans="1:9" x14ac:dyDescent="0.25">
      <c r="A35" s="22" t="s">
        <v>30</v>
      </c>
      <c r="B35" s="53" t="s">
        <v>897</v>
      </c>
      <c r="C35" s="176">
        <v>7.2000000000000005E-4</v>
      </c>
      <c r="D35" s="53">
        <v>7</v>
      </c>
      <c r="E35" s="66" t="s">
        <v>809</v>
      </c>
    </row>
    <row r="36" spans="1:9" x14ac:dyDescent="0.25">
      <c r="A36" s="42" t="s">
        <v>886</v>
      </c>
      <c r="B36" s="89" t="s">
        <v>95</v>
      </c>
      <c r="C36" s="177">
        <v>5.2999999999999998E-4</v>
      </c>
      <c r="D36" s="57">
        <v>2</v>
      </c>
    </row>
    <row r="37" spans="1:9" x14ac:dyDescent="0.25">
      <c r="A37" s="29" t="s">
        <v>31</v>
      </c>
      <c r="B37" s="54" t="s">
        <v>95</v>
      </c>
      <c r="C37" s="178">
        <v>5.0000000000000001E-4</v>
      </c>
      <c r="D37" s="56">
        <v>3</v>
      </c>
      <c r="E37" s="151" t="s">
        <v>988</v>
      </c>
    </row>
    <row r="38" spans="1:9" x14ac:dyDescent="0.25">
      <c r="A38" s="22" t="s">
        <v>39</v>
      </c>
      <c r="B38" s="53" t="s">
        <v>95</v>
      </c>
      <c r="C38" s="35">
        <v>4.8000000000000001E-4</v>
      </c>
      <c r="D38" s="55">
        <v>6</v>
      </c>
      <c r="E38" s="68" t="s">
        <v>793</v>
      </c>
    </row>
    <row r="39" spans="1:9" x14ac:dyDescent="0.25">
      <c r="A39" s="22" t="s">
        <v>33</v>
      </c>
      <c r="B39" s="53" t="s">
        <v>95</v>
      </c>
      <c r="C39" s="35">
        <v>4.0000000000000002E-4</v>
      </c>
      <c r="D39" s="55">
        <v>2</v>
      </c>
    </row>
    <row r="40" spans="1:9" x14ac:dyDescent="0.25">
      <c r="A40" s="22" t="s">
        <v>41</v>
      </c>
      <c r="B40" s="53" t="s">
        <v>95</v>
      </c>
      <c r="C40" s="35">
        <v>3.8999999999999999E-4</v>
      </c>
      <c r="D40" s="55">
        <v>3</v>
      </c>
      <c r="E40" s="64" t="s">
        <v>989</v>
      </c>
    </row>
    <row r="41" spans="1:9" x14ac:dyDescent="0.25">
      <c r="A41" s="22" t="s">
        <v>40</v>
      </c>
      <c r="B41" s="53" t="s">
        <v>95</v>
      </c>
      <c r="C41" s="35">
        <v>3.8000000000000002E-4</v>
      </c>
      <c r="D41" s="55">
        <v>3</v>
      </c>
      <c r="E41" s="64" t="s">
        <v>607</v>
      </c>
    </row>
    <row r="42" spans="1:9" x14ac:dyDescent="0.25">
      <c r="A42" s="22" t="s">
        <v>42</v>
      </c>
      <c r="B42" s="53" t="s">
        <v>95</v>
      </c>
      <c r="C42" s="35">
        <v>3.6000000000000002E-4</v>
      </c>
      <c r="D42" s="55">
        <v>3</v>
      </c>
      <c r="E42" s="68" t="s">
        <v>787</v>
      </c>
    </row>
    <row r="43" spans="1:9" x14ac:dyDescent="0.25">
      <c r="A43" s="22" t="s">
        <v>44</v>
      </c>
      <c r="B43" s="53" t="s">
        <v>780</v>
      </c>
      <c r="C43" s="35">
        <v>3.6000000000000002E-4</v>
      </c>
      <c r="D43" s="55">
        <v>3</v>
      </c>
      <c r="E43" s="64" t="s">
        <v>786</v>
      </c>
    </row>
    <row r="44" spans="1:9" x14ac:dyDescent="0.25">
      <c r="A44" s="22" t="s">
        <v>45</v>
      </c>
      <c r="B44" s="53" t="s">
        <v>897</v>
      </c>
      <c r="C44" s="35">
        <v>3.4000000000000002E-4</v>
      </c>
      <c r="D44" s="53">
        <v>7</v>
      </c>
      <c r="E44" s="66" t="s">
        <v>608</v>
      </c>
    </row>
    <row r="45" spans="1:9" x14ac:dyDescent="0.25">
      <c r="A45" s="22" t="s">
        <v>43</v>
      </c>
      <c r="B45" s="53" t="s">
        <v>95</v>
      </c>
      <c r="C45" s="35">
        <v>3.3E-4</v>
      </c>
      <c r="D45" s="55">
        <v>1</v>
      </c>
    </row>
    <row r="46" spans="1:9" x14ac:dyDescent="0.25">
      <c r="A46" s="22" t="s">
        <v>46</v>
      </c>
      <c r="B46" s="53" t="s">
        <v>780</v>
      </c>
      <c r="C46" s="35">
        <v>3.1E-4</v>
      </c>
      <c r="D46" s="55">
        <v>3</v>
      </c>
      <c r="E46" s="68" t="s">
        <v>783</v>
      </c>
    </row>
    <row r="47" spans="1:9" x14ac:dyDescent="0.25">
      <c r="A47" s="34" t="s">
        <v>49</v>
      </c>
      <c r="B47" s="53" t="s">
        <v>897</v>
      </c>
      <c r="C47" s="35">
        <v>2.3000000000000001E-4</v>
      </c>
      <c r="D47" s="53">
        <v>7</v>
      </c>
      <c r="E47" s="65" t="s">
        <v>609</v>
      </c>
    </row>
    <row r="48" spans="1:9" x14ac:dyDescent="0.25">
      <c r="A48" s="34" t="s">
        <v>48</v>
      </c>
      <c r="B48" s="53" t="s">
        <v>95</v>
      </c>
      <c r="C48" s="35">
        <v>2.2000000000000001E-4</v>
      </c>
      <c r="D48" s="55">
        <v>3</v>
      </c>
      <c r="E48" s="64" t="s">
        <v>819</v>
      </c>
    </row>
    <row r="49" spans="1:9" x14ac:dyDescent="0.25">
      <c r="A49" s="29" t="s">
        <v>47</v>
      </c>
      <c r="B49" s="54" t="s">
        <v>95</v>
      </c>
      <c r="C49" s="43">
        <v>2.1000000000000001E-4</v>
      </c>
      <c r="D49" s="56">
        <v>1</v>
      </c>
      <c r="E49" s="63"/>
    </row>
    <row r="50" spans="1:9" x14ac:dyDescent="0.25">
      <c r="A50" s="22" t="s">
        <v>50</v>
      </c>
      <c r="B50" s="53" t="s">
        <v>897</v>
      </c>
      <c r="C50" s="36">
        <v>1.93E-4</v>
      </c>
      <c r="D50" s="53">
        <v>7</v>
      </c>
      <c r="E50" s="65" t="s">
        <v>610</v>
      </c>
    </row>
    <row r="51" spans="1:9" x14ac:dyDescent="0.25">
      <c r="A51" s="154" t="s">
        <v>51</v>
      </c>
      <c r="B51" s="155" t="s">
        <v>95</v>
      </c>
      <c r="C51" s="156">
        <v>8.5000000000000006E-5</v>
      </c>
      <c r="D51" s="55">
        <v>3</v>
      </c>
      <c r="E51" s="68" t="s">
        <v>1014</v>
      </c>
    </row>
    <row r="52" spans="1:9" x14ac:dyDescent="0.25">
      <c r="A52" s="157" t="s">
        <v>51</v>
      </c>
      <c r="B52" s="158" t="s">
        <v>780</v>
      </c>
      <c r="C52" s="159">
        <v>8.5000000000000006E-5</v>
      </c>
      <c r="D52" s="55">
        <v>3</v>
      </c>
      <c r="E52" s="64" t="s">
        <v>788</v>
      </c>
    </row>
    <row r="53" spans="1:9" x14ac:dyDescent="0.25">
      <c r="A53" s="22" t="s">
        <v>53</v>
      </c>
      <c r="B53" s="53" t="s">
        <v>780</v>
      </c>
      <c r="C53" s="36">
        <v>1.17E-4</v>
      </c>
      <c r="D53" s="55">
        <v>3</v>
      </c>
      <c r="E53" s="68" t="s">
        <v>789</v>
      </c>
    </row>
    <row r="54" spans="1:9" x14ac:dyDescent="0.25">
      <c r="A54" s="154" t="s">
        <v>828</v>
      </c>
      <c r="B54" s="155" t="s">
        <v>95</v>
      </c>
      <c r="C54" s="156">
        <v>5.5000000000000002E-5</v>
      </c>
      <c r="D54" s="55">
        <v>1</v>
      </c>
    </row>
    <row r="55" spans="1:9" x14ac:dyDescent="0.25">
      <c r="A55" s="157" t="s">
        <v>828</v>
      </c>
      <c r="B55" s="158" t="s">
        <v>780</v>
      </c>
      <c r="C55" s="159">
        <v>5.5000000000000002E-5</v>
      </c>
      <c r="D55" s="55">
        <v>3</v>
      </c>
      <c r="E55" s="68" t="s">
        <v>790</v>
      </c>
    </row>
    <row r="56" spans="1:9" x14ac:dyDescent="0.25">
      <c r="A56" s="22" t="s">
        <v>52</v>
      </c>
      <c r="B56" s="53" t="s">
        <v>95</v>
      </c>
      <c r="C56" s="36">
        <v>1.0900000000000001E-4</v>
      </c>
      <c r="D56" s="55" t="s">
        <v>691</v>
      </c>
      <c r="E56" s="68" t="s">
        <v>1015</v>
      </c>
    </row>
    <row r="57" spans="1:9" x14ac:dyDescent="0.25">
      <c r="A57" s="42" t="s">
        <v>611</v>
      </c>
      <c r="B57" s="89" t="s">
        <v>95</v>
      </c>
      <c r="C57" s="152">
        <v>1.03E-4</v>
      </c>
      <c r="D57" s="57">
        <v>3</v>
      </c>
      <c r="E57" s="68" t="s">
        <v>792</v>
      </c>
    </row>
    <row r="58" spans="1:9" x14ac:dyDescent="0.25">
      <c r="A58" s="179" t="s">
        <v>54</v>
      </c>
      <c r="B58" s="158" t="s">
        <v>897</v>
      </c>
      <c r="C58" s="183">
        <v>1.02E-4</v>
      </c>
      <c r="D58" s="158">
        <v>7</v>
      </c>
      <c r="E58" s="184" t="s">
        <v>809</v>
      </c>
      <c r="F58" s="15" t="s">
        <v>910</v>
      </c>
    </row>
    <row r="59" spans="1:9" x14ac:dyDescent="0.25">
      <c r="A59" s="22" t="s">
        <v>55</v>
      </c>
      <c r="B59" s="53" t="s">
        <v>780</v>
      </c>
      <c r="C59" s="36">
        <v>5.8999999999999998E-5</v>
      </c>
      <c r="D59" s="55">
        <v>2</v>
      </c>
      <c r="E59" s="68" t="s">
        <v>791</v>
      </c>
    </row>
    <row r="60" spans="1:9" x14ac:dyDescent="0.25">
      <c r="A60" s="22" t="s">
        <v>56</v>
      </c>
      <c r="B60" s="53" t="s">
        <v>95</v>
      </c>
      <c r="C60" s="36">
        <v>5.8E-5</v>
      </c>
      <c r="D60" s="55">
        <v>6</v>
      </c>
      <c r="E60" s="68" t="s">
        <v>817</v>
      </c>
    </row>
    <row r="61" spans="1:9" x14ac:dyDescent="0.25">
      <c r="A61" s="22" t="s">
        <v>58</v>
      </c>
      <c r="B61" s="53" t="s">
        <v>95</v>
      </c>
      <c r="C61" s="36">
        <v>4.6E-5</v>
      </c>
      <c r="D61" s="55">
        <v>2</v>
      </c>
      <c r="I61" s="5"/>
    </row>
    <row r="62" spans="1:9" x14ac:dyDescent="0.25">
      <c r="A62" s="22" t="s">
        <v>57</v>
      </c>
      <c r="B62" s="53" t="s">
        <v>897</v>
      </c>
      <c r="C62" s="36">
        <v>4.3999999999999999E-5</v>
      </c>
      <c r="D62" s="53">
        <v>7</v>
      </c>
      <c r="E62" s="65" t="s">
        <v>612</v>
      </c>
    </row>
    <row r="63" spans="1:9" x14ac:dyDescent="0.25">
      <c r="A63" s="22" t="s">
        <v>59</v>
      </c>
      <c r="B63" s="53" t="s">
        <v>897</v>
      </c>
      <c r="C63" s="36">
        <v>4.3000000000000002E-5</v>
      </c>
      <c r="D63" s="53">
        <v>7</v>
      </c>
      <c r="E63" s="65" t="s">
        <v>612</v>
      </c>
    </row>
    <row r="64" spans="1:9" x14ac:dyDescent="0.25">
      <c r="A64" s="22" t="s">
        <v>60</v>
      </c>
      <c r="B64" s="53" t="s">
        <v>897</v>
      </c>
      <c r="C64" s="36">
        <v>3.1999999999999999E-5</v>
      </c>
      <c r="D64" s="53">
        <v>8</v>
      </c>
      <c r="E64" s="62" t="s">
        <v>614</v>
      </c>
    </row>
    <row r="65" spans="1:9" x14ac:dyDescent="0.25">
      <c r="A65" s="22" t="s">
        <v>66</v>
      </c>
      <c r="B65" s="53" t="s">
        <v>897</v>
      </c>
      <c r="C65" s="36">
        <v>2.9E-5</v>
      </c>
      <c r="D65" s="53">
        <v>8</v>
      </c>
      <c r="E65" s="62" t="s">
        <v>615</v>
      </c>
    </row>
    <row r="66" spans="1:9" x14ac:dyDescent="0.25">
      <c r="A66" s="22" t="s">
        <v>63</v>
      </c>
      <c r="B66" s="53" t="s">
        <v>897</v>
      </c>
      <c r="C66" s="36">
        <v>2.8E-5</v>
      </c>
      <c r="D66" s="53">
        <v>8</v>
      </c>
      <c r="E66" s="62" t="s">
        <v>615</v>
      </c>
    </row>
    <row r="67" spans="1:9" x14ac:dyDescent="0.25">
      <c r="A67" s="22" t="s">
        <v>62</v>
      </c>
      <c r="B67" s="53" t="s">
        <v>95</v>
      </c>
      <c r="C67" s="36">
        <v>2.6999999999999999E-5</v>
      </c>
      <c r="D67" s="55">
        <v>1</v>
      </c>
    </row>
    <row r="68" spans="1:9" x14ac:dyDescent="0.25">
      <c r="A68" s="22" t="s">
        <v>67</v>
      </c>
      <c r="B68" s="53" t="s">
        <v>780</v>
      </c>
      <c r="C68" s="36">
        <v>2.5000000000000001E-5</v>
      </c>
      <c r="D68" s="55" t="s">
        <v>803</v>
      </c>
      <c r="E68" s="68" t="s">
        <v>898</v>
      </c>
      <c r="I68" s="5"/>
    </row>
    <row r="69" spans="1:9" x14ac:dyDescent="0.25">
      <c r="A69" s="22" t="s">
        <v>69</v>
      </c>
      <c r="B69" s="53" t="s">
        <v>95</v>
      </c>
      <c r="C69" s="36">
        <v>2.4000000000000001E-5</v>
      </c>
      <c r="D69" s="55">
        <v>2</v>
      </c>
    </row>
    <row r="70" spans="1:9" x14ac:dyDescent="0.25">
      <c r="A70" s="22" t="s">
        <v>61</v>
      </c>
      <c r="B70" s="53" t="s">
        <v>95</v>
      </c>
      <c r="C70" s="36">
        <v>2.4000000000000001E-5</v>
      </c>
      <c r="D70" s="55">
        <v>6</v>
      </c>
      <c r="E70" s="68" t="s">
        <v>703</v>
      </c>
    </row>
    <row r="71" spans="1:9" x14ac:dyDescent="0.25">
      <c r="A71" s="22" t="s">
        <v>65</v>
      </c>
      <c r="B71" s="53" t="s">
        <v>95</v>
      </c>
      <c r="C71" s="36">
        <v>2.4000000000000001E-5</v>
      </c>
      <c r="D71" s="55">
        <v>2</v>
      </c>
    </row>
    <row r="72" spans="1:9" x14ac:dyDescent="0.25">
      <c r="A72" s="22" t="s">
        <v>64</v>
      </c>
      <c r="B72" s="53" t="s">
        <v>95</v>
      </c>
      <c r="C72" s="36">
        <v>2.3E-5</v>
      </c>
      <c r="D72" s="55">
        <v>2</v>
      </c>
    </row>
    <row r="73" spans="1:9" x14ac:dyDescent="0.25">
      <c r="A73" s="22" t="s">
        <v>71</v>
      </c>
      <c r="B73" s="53" t="s">
        <v>897</v>
      </c>
      <c r="C73" s="36">
        <v>2.1999999999999999E-5</v>
      </c>
      <c r="D73" s="53">
        <v>8</v>
      </c>
      <c r="E73" s="62" t="s">
        <v>615</v>
      </c>
      <c r="I73" s="5"/>
    </row>
    <row r="74" spans="1:9" x14ac:dyDescent="0.25">
      <c r="A74" s="22" t="s">
        <v>68</v>
      </c>
      <c r="B74" s="53" t="s">
        <v>95</v>
      </c>
      <c r="C74" s="36">
        <v>2.0000000000000002E-5</v>
      </c>
      <c r="D74" s="55">
        <v>2</v>
      </c>
    </row>
    <row r="75" spans="1:9" x14ac:dyDescent="0.25">
      <c r="A75" s="29" t="s">
        <v>70</v>
      </c>
      <c r="B75" s="54" t="s">
        <v>95</v>
      </c>
      <c r="C75" s="45">
        <v>2.0000000000000002E-5</v>
      </c>
      <c r="D75" s="56">
        <v>6</v>
      </c>
      <c r="E75" s="69" t="s">
        <v>650</v>
      </c>
    </row>
    <row r="76" spans="1:9" x14ac:dyDescent="0.25">
      <c r="A76" s="22" t="s">
        <v>73</v>
      </c>
      <c r="B76" s="53" t="s">
        <v>897</v>
      </c>
      <c r="C76" s="44">
        <v>1.7799999999999999E-5</v>
      </c>
      <c r="D76" s="53">
        <v>7</v>
      </c>
      <c r="E76" s="65" t="s">
        <v>612</v>
      </c>
    </row>
    <row r="77" spans="1:9" x14ac:dyDescent="0.25">
      <c r="A77" s="22" t="s">
        <v>76</v>
      </c>
      <c r="B77" s="53" t="s">
        <v>897</v>
      </c>
      <c r="C77" s="44">
        <v>1.7099999999999999E-5</v>
      </c>
      <c r="D77" s="53">
        <v>7</v>
      </c>
      <c r="E77" s="65" t="s">
        <v>612</v>
      </c>
    </row>
    <row r="78" spans="1:9" x14ac:dyDescent="0.25">
      <c r="A78" s="22" t="s">
        <v>80</v>
      </c>
      <c r="B78" s="53" t="s">
        <v>897</v>
      </c>
      <c r="C78" s="44">
        <v>1.6900000000000001E-5</v>
      </c>
      <c r="D78" s="53">
        <v>7</v>
      </c>
      <c r="E78" s="65" t="s">
        <v>612</v>
      </c>
    </row>
    <row r="79" spans="1:9" x14ac:dyDescent="0.25">
      <c r="A79" s="22" t="s">
        <v>72</v>
      </c>
      <c r="B79" s="53" t="s">
        <v>95</v>
      </c>
      <c r="C79" s="44">
        <v>1.5E-5</v>
      </c>
      <c r="D79" s="55">
        <v>1</v>
      </c>
    </row>
    <row r="80" spans="1:9" x14ac:dyDescent="0.25">
      <c r="A80" s="22" t="s">
        <v>77</v>
      </c>
      <c r="B80" s="53" t="s">
        <v>780</v>
      </c>
      <c r="C80" s="44">
        <v>1.38E-5</v>
      </c>
      <c r="D80" s="55">
        <v>3</v>
      </c>
      <c r="E80" s="68" t="s">
        <v>794</v>
      </c>
    </row>
    <row r="81" spans="1:5" x14ac:dyDescent="0.25">
      <c r="A81" s="22" t="s">
        <v>618</v>
      </c>
      <c r="B81" s="53" t="s">
        <v>95</v>
      </c>
      <c r="C81" s="44">
        <v>1.33E-5</v>
      </c>
      <c r="D81" s="55">
        <v>3</v>
      </c>
      <c r="E81" s="64" t="s">
        <v>621</v>
      </c>
    </row>
    <row r="82" spans="1:5" x14ac:dyDescent="0.25">
      <c r="A82" s="22" t="s">
        <v>79</v>
      </c>
      <c r="B82" s="53" t="s">
        <v>780</v>
      </c>
      <c r="C82" s="44">
        <v>1.2999999999999999E-5</v>
      </c>
      <c r="D82" s="55">
        <v>3</v>
      </c>
      <c r="E82" s="68" t="s">
        <v>795</v>
      </c>
    </row>
    <row r="83" spans="1:5" x14ac:dyDescent="0.25">
      <c r="A83" s="154" t="s">
        <v>916</v>
      </c>
      <c r="B83" s="155" t="s">
        <v>95</v>
      </c>
      <c r="C83" s="160">
        <v>6.3999999999999997E-6</v>
      </c>
      <c r="D83" s="55">
        <v>2</v>
      </c>
      <c r="E83" s="68" t="s">
        <v>1013</v>
      </c>
    </row>
    <row r="84" spans="1:5" x14ac:dyDescent="0.25">
      <c r="A84" s="157" t="s">
        <v>916</v>
      </c>
      <c r="B84" s="158" t="s">
        <v>780</v>
      </c>
      <c r="C84" s="161">
        <v>6.3999999999999997E-6</v>
      </c>
      <c r="D84" s="55">
        <v>3</v>
      </c>
      <c r="E84" s="68" t="s">
        <v>796</v>
      </c>
    </row>
    <row r="85" spans="1:5" x14ac:dyDescent="0.25">
      <c r="A85" s="22" t="s">
        <v>74</v>
      </c>
      <c r="B85" s="53" t="s">
        <v>897</v>
      </c>
      <c r="C85" s="44">
        <v>1.2500000000000001E-5</v>
      </c>
      <c r="D85" s="53">
        <v>8</v>
      </c>
      <c r="E85" s="62" t="s">
        <v>615</v>
      </c>
    </row>
    <row r="86" spans="1:5" x14ac:dyDescent="0.25">
      <c r="A86" s="22" t="s">
        <v>75</v>
      </c>
      <c r="B86" s="53" t="s">
        <v>897</v>
      </c>
      <c r="C86" s="44">
        <v>1.17E-5</v>
      </c>
      <c r="D86" s="53">
        <v>8</v>
      </c>
      <c r="E86" s="62" t="s">
        <v>615</v>
      </c>
    </row>
    <row r="87" spans="1:5" x14ac:dyDescent="0.25">
      <c r="A87" s="22" t="s">
        <v>78</v>
      </c>
      <c r="B87" s="53" t="s">
        <v>95</v>
      </c>
      <c r="C87" s="44">
        <v>1.1E-5</v>
      </c>
      <c r="D87" s="55">
        <v>1</v>
      </c>
    </row>
    <row r="88" spans="1:5" x14ac:dyDescent="0.25">
      <c r="A88" s="42" t="s">
        <v>85</v>
      </c>
      <c r="B88" s="89" t="s">
        <v>780</v>
      </c>
      <c r="C88" s="90">
        <v>1.0900000000000001E-5</v>
      </c>
      <c r="D88" s="57">
        <v>3</v>
      </c>
      <c r="E88" s="70" t="s">
        <v>718</v>
      </c>
    </row>
    <row r="89" spans="1:5" x14ac:dyDescent="0.25">
      <c r="A89" s="22" t="s">
        <v>81</v>
      </c>
      <c r="B89" s="53" t="s">
        <v>897</v>
      </c>
      <c r="C89" s="44">
        <v>1.01E-5</v>
      </c>
      <c r="D89" s="53">
        <v>8</v>
      </c>
      <c r="E89" s="62" t="s">
        <v>615</v>
      </c>
    </row>
    <row r="90" spans="1:5" x14ac:dyDescent="0.25">
      <c r="A90" s="22" t="s">
        <v>92</v>
      </c>
      <c r="B90" s="53" t="s">
        <v>95</v>
      </c>
      <c r="C90" s="44">
        <v>9.3000000000000007E-6</v>
      </c>
      <c r="D90" s="55">
        <v>1</v>
      </c>
    </row>
    <row r="91" spans="1:5" x14ac:dyDescent="0.25">
      <c r="A91" s="22" t="s">
        <v>86</v>
      </c>
      <c r="B91" s="53" t="s">
        <v>897</v>
      </c>
      <c r="C91" s="44">
        <v>9.0999999999999993E-6</v>
      </c>
      <c r="D91" s="53">
        <v>8</v>
      </c>
      <c r="E91" s="62" t="s">
        <v>615</v>
      </c>
    </row>
    <row r="92" spans="1:5" x14ac:dyDescent="0.25">
      <c r="A92" s="22" t="s">
        <v>91</v>
      </c>
      <c r="B92" s="53" t="s">
        <v>95</v>
      </c>
      <c r="C92" s="44">
        <v>8.8000000000000004E-6</v>
      </c>
      <c r="D92" s="55">
        <v>1</v>
      </c>
    </row>
    <row r="93" spans="1:5" x14ac:dyDescent="0.25">
      <c r="A93" s="22" t="s">
        <v>83</v>
      </c>
      <c r="B93" s="53" t="s">
        <v>95</v>
      </c>
      <c r="C93" s="44">
        <v>8.6999999999999997E-6</v>
      </c>
      <c r="D93" s="55">
        <v>2</v>
      </c>
      <c r="E93" s="64" t="s">
        <v>1012</v>
      </c>
    </row>
    <row r="94" spans="1:5" x14ac:dyDescent="0.25">
      <c r="A94" s="22" t="s">
        <v>87</v>
      </c>
      <c r="B94" s="53" t="s">
        <v>897</v>
      </c>
      <c r="C94" s="44">
        <v>8.1999999999999994E-6</v>
      </c>
      <c r="D94" s="53">
        <v>7</v>
      </c>
      <c r="E94" s="65" t="s">
        <v>626</v>
      </c>
    </row>
    <row r="95" spans="1:5" x14ac:dyDescent="0.25">
      <c r="A95" s="22" t="s">
        <v>84</v>
      </c>
      <c r="B95" s="53" t="s">
        <v>95</v>
      </c>
      <c r="C95" s="44">
        <v>8.1999999999999994E-6</v>
      </c>
      <c r="D95" s="55">
        <v>1</v>
      </c>
    </row>
    <row r="96" spans="1:5" x14ac:dyDescent="0.25">
      <c r="A96" s="34" t="s">
        <v>89</v>
      </c>
      <c r="B96" s="53" t="s">
        <v>897</v>
      </c>
      <c r="C96" s="44">
        <v>7.7999999999999999E-6</v>
      </c>
      <c r="D96" s="53">
        <v>7</v>
      </c>
      <c r="E96" s="65" t="s">
        <v>627</v>
      </c>
    </row>
    <row r="97" spans="1:5" x14ac:dyDescent="0.25">
      <c r="A97" s="22" t="s">
        <v>82</v>
      </c>
      <c r="B97" s="53" t="s">
        <v>95</v>
      </c>
      <c r="C97" s="44">
        <v>7.4000000000000003E-6</v>
      </c>
      <c r="D97" s="55">
        <v>3</v>
      </c>
      <c r="E97" s="68" t="s">
        <v>685</v>
      </c>
    </row>
    <row r="98" spans="1:5" x14ac:dyDescent="0.25">
      <c r="A98" s="22" t="s">
        <v>95</v>
      </c>
      <c r="B98" s="53" t="s">
        <v>95</v>
      </c>
      <c r="C98" s="44">
        <v>6.2999999999999998E-6</v>
      </c>
      <c r="D98" s="55">
        <v>1</v>
      </c>
    </row>
    <row r="99" spans="1:5" x14ac:dyDescent="0.25">
      <c r="A99" s="22" t="s">
        <v>96</v>
      </c>
      <c r="B99" s="53" t="s">
        <v>897</v>
      </c>
      <c r="C99" s="44">
        <v>6.2999999999999998E-6</v>
      </c>
      <c r="D99" s="53">
        <v>8</v>
      </c>
      <c r="E99" s="62" t="s">
        <v>615</v>
      </c>
    </row>
    <row r="100" spans="1:5" x14ac:dyDescent="0.25">
      <c r="A100" s="22" t="s">
        <v>94</v>
      </c>
      <c r="B100" s="53" t="s">
        <v>95</v>
      </c>
      <c r="C100" s="44">
        <v>6.1E-6</v>
      </c>
      <c r="D100" s="55">
        <v>3</v>
      </c>
      <c r="E100" s="68" t="s">
        <v>686</v>
      </c>
    </row>
    <row r="101" spans="1:5" x14ac:dyDescent="0.25">
      <c r="A101" s="22" t="s">
        <v>90</v>
      </c>
      <c r="B101" s="53" t="s">
        <v>95</v>
      </c>
      <c r="C101" s="44">
        <v>6.1E-6</v>
      </c>
      <c r="D101" s="55">
        <v>3</v>
      </c>
      <c r="E101" s="68" t="s">
        <v>656</v>
      </c>
    </row>
    <row r="102" spans="1:5" x14ac:dyDescent="0.25">
      <c r="A102" s="22" t="s">
        <v>93</v>
      </c>
      <c r="B102" s="53" t="s">
        <v>95</v>
      </c>
      <c r="C102" s="44">
        <v>5.8000000000000004E-6</v>
      </c>
      <c r="D102" s="55">
        <v>1</v>
      </c>
    </row>
    <row r="103" spans="1:5" x14ac:dyDescent="0.25">
      <c r="A103" s="22" t="s">
        <v>100</v>
      </c>
      <c r="B103" s="53" t="s">
        <v>95</v>
      </c>
      <c r="C103" s="44">
        <v>4.8999999999999997E-6</v>
      </c>
      <c r="D103" s="55">
        <v>6</v>
      </c>
      <c r="E103" s="68" t="s">
        <v>689</v>
      </c>
    </row>
    <row r="104" spans="1:5" x14ac:dyDescent="0.25">
      <c r="A104" s="22" t="s">
        <v>628</v>
      </c>
      <c r="B104" s="53" t="s">
        <v>95</v>
      </c>
      <c r="C104" s="44">
        <v>4.8999999999999997E-6</v>
      </c>
      <c r="D104" s="55">
        <v>1</v>
      </c>
    </row>
    <row r="105" spans="1:5" x14ac:dyDescent="0.25">
      <c r="A105" s="42" t="s">
        <v>88</v>
      </c>
      <c r="B105" s="89" t="s">
        <v>897</v>
      </c>
      <c r="C105" s="90">
        <v>4.6999999999999999E-6</v>
      </c>
      <c r="D105" s="89">
        <v>9</v>
      </c>
    </row>
    <row r="106" spans="1:5" x14ac:dyDescent="0.25">
      <c r="A106" s="22" t="s">
        <v>97</v>
      </c>
      <c r="B106" s="53" t="s">
        <v>95</v>
      </c>
      <c r="C106" s="44">
        <v>4.6999999999999999E-6</v>
      </c>
      <c r="D106" s="55">
        <v>1</v>
      </c>
    </row>
    <row r="107" spans="1:5" x14ac:dyDescent="0.25">
      <c r="A107" s="34" t="s">
        <v>98</v>
      </c>
      <c r="B107" s="53" t="s">
        <v>95</v>
      </c>
      <c r="C107" s="44">
        <v>4.4000000000000002E-6</v>
      </c>
      <c r="D107" s="55">
        <v>3</v>
      </c>
      <c r="E107" s="68" t="s">
        <v>617</v>
      </c>
    </row>
    <row r="108" spans="1:5" x14ac:dyDescent="0.25">
      <c r="A108" s="22" t="s">
        <v>99</v>
      </c>
      <c r="B108" s="53" t="s">
        <v>897</v>
      </c>
      <c r="C108" s="44">
        <v>4.1999999999999996E-6</v>
      </c>
      <c r="D108" s="53">
        <v>8</v>
      </c>
      <c r="E108" s="62" t="s">
        <v>615</v>
      </c>
    </row>
    <row r="109" spans="1:5" x14ac:dyDescent="0.25">
      <c r="A109" s="22" t="s">
        <v>104</v>
      </c>
      <c r="B109" s="53" t="s">
        <v>897</v>
      </c>
      <c r="C109" s="44">
        <v>3.8E-6</v>
      </c>
      <c r="D109" s="53">
        <v>8</v>
      </c>
      <c r="E109" s="62" t="s">
        <v>615</v>
      </c>
    </row>
    <row r="110" spans="1:5" x14ac:dyDescent="0.25">
      <c r="A110" s="22" t="s">
        <v>101</v>
      </c>
      <c r="B110" s="53" t="s">
        <v>95</v>
      </c>
      <c r="C110" s="44">
        <v>2.7999999999999999E-6</v>
      </c>
      <c r="D110" s="55">
        <v>1</v>
      </c>
    </row>
    <row r="111" spans="1:5" x14ac:dyDescent="0.25">
      <c r="A111" s="22" t="s">
        <v>106</v>
      </c>
      <c r="B111" s="53" t="s">
        <v>95</v>
      </c>
      <c r="C111" s="44">
        <v>2.5000000000000002E-6</v>
      </c>
      <c r="D111" s="55">
        <v>1</v>
      </c>
    </row>
    <row r="112" spans="1:5" x14ac:dyDescent="0.25">
      <c r="A112" s="22" t="s">
        <v>103</v>
      </c>
      <c r="B112" s="53" t="s">
        <v>95</v>
      </c>
      <c r="C112" s="44">
        <v>2.0999999999999998E-6</v>
      </c>
      <c r="D112" s="55">
        <v>6</v>
      </c>
      <c r="E112" s="64" t="s">
        <v>1016</v>
      </c>
    </row>
    <row r="113" spans="1:12" x14ac:dyDescent="0.25">
      <c r="A113" s="154" t="s">
        <v>629</v>
      </c>
      <c r="B113" s="155" t="s">
        <v>95</v>
      </c>
      <c r="C113" s="160">
        <v>9.9999999999999995E-7</v>
      </c>
      <c r="D113" s="55">
        <v>3</v>
      </c>
      <c r="E113" s="68" t="s">
        <v>690</v>
      </c>
    </row>
    <row r="114" spans="1:12" x14ac:dyDescent="0.25">
      <c r="A114" s="157" t="s">
        <v>630</v>
      </c>
      <c r="B114" s="158" t="s">
        <v>897</v>
      </c>
      <c r="C114" s="161">
        <v>9.9999999999999995E-7</v>
      </c>
      <c r="D114" s="53">
        <v>9</v>
      </c>
      <c r="E114" s="70"/>
    </row>
    <row r="115" spans="1:12" x14ac:dyDescent="0.25">
      <c r="A115" s="22" t="s">
        <v>105</v>
      </c>
      <c r="B115" s="53" t="s">
        <v>95</v>
      </c>
      <c r="C115" s="44">
        <v>1.9E-6</v>
      </c>
      <c r="D115" s="55">
        <v>1</v>
      </c>
    </row>
    <row r="116" spans="1:12" x14ac:dyDescent="0.25">
      <c r="A116" s="22" t="s">
        <v>631</v>
      </c>
      <c r="B116" s="53" t="s">
        <v>95</v>
      </c>
      <c r="C116" s="44">
        <v>1.7E-6</v>
      </c>
      <c r="D116" s="55">
        <v>6</v>
      </c>
      <c r="E116" s="64" t="s">
        <v>640</v>
      </c>
    </row>
    <row r="117" spans="1:12" x14ac:dyDescent="0.25">
      <c r="A117" s="22" t="s">
        <v>125</v>
      </c>
      <c r="B117" s="53" t="s">
        <v>95</v>
      </c>
      <c r="C117" s="44">
        <v>1.5999999999999999E-6</v>
      </c>
      <c r="D117" s="55">
        <v>1</v>
      </c>
    </row>
    <row r="118" spans="1:12" x14ac:dyDescent="0.25">
      <c r="A118" s="22" t="s">
        <v>126</v>
      </c>
      <c r="B118" s="53" t="s">
        <v>95</v>
      </c>
      <c r="C118" s="44">
        <v>1.5999999999999999E-6</v>
      </c>
      <c r="D118" s="55">
        <v>1</v>
      </c>
    </row>
    <row r="119" spans="1:12" x14ac:dyDescent="0.25">
      <c r="A119" s="22" t="s">
        <v>111</v>
      </c>
      <c r="B119" s="53" t="s">
        <v>897</v>
      </c>
      <c r="C119" s="44">
        <v>1.5E-6</v>
      </c>
      <c r="D119" s="53">
        <v>8</v>
      </c>
      <c r="E119" s="62" t="s">
        <v>615</v>
      </c>
    </row>
    <row r="120" spans="1:12" x14ac:dyDescent="0.25">
      <c r="A120" s="22" t="s">
        <v>116</v>
      </c>
      <c r="B120" s="53" t="s">
        <v>897</v>
      </c>
      <c r="C120" s="44">
        <v>1.5E-6</v>
      </c>
      <c r="D120" s="53">
        <v>8</v>
      </c>
      <c r="E120" s="62" t="s">
        <v>615</v>
      </c>
    </row>
    <row r="121" spans="1:12" x14ac:dyDescent="0.25">
      <c r="A121" s="22" t="s">
        <v>108</v>
      </c>
      <c r="B121" s="53" t="s">
        <v>780</v>
      </c>
      <c r="C121" s="44">
        <v>1.3999999999999999E-6</v>
      </c>
      <c r="D121" s="55" t="s">
        <v>1017</v>
      </c>
      <c r="E121" s="62" t="s">
        <v>1018</v>
      </c>
      <c r="K121" s="62"/>
    </row>
    <row r="122" spans="1:12" x14ac:dyDescent="0.25">
      <c r="A122" s="22" t="s">
        <v>118</v>
      </c>
      <c r="B122" s="53" t="s">
        <v>95</v>
      </c>
      <c r="C122" s="44">
        <v>1.3999999999999999E-6</v>
      </c>
      <c r="D122" s="55">
        <v>3</v>
      </c>
      <c r="E122" s="68" t="s">
        <v>822</v>
      </c>
      <c r="G122" s="34"/>
      <c r="H122" s="53"/>
      <c r="I122" s="44"/>
      <c r="J122" s="55"/>
      <c r="K122" s="75"/>
    </row>
    <row r="123" spans="1:12" x14ac:dyDescent="0.25">
      <c r="A123" s="22" t="s">
        <v>112</v>
      </c>
      <c r="B123" s="53" t="s">
        <v>95</v>
      </c>
      <c r="C123" s="44">
        <v>1.3E-6</v>
      </c>
      <c r="D123" s="55">
        <v>1</v>
      </c>
      <c r="L123" s="68" t="s">
        <v>899</v>
      </c>
    </row>
    <row r="124" spans="1:12" x14ac:dyDescent="0.25">
      <c r="A124" s="22" t="s">
        <v>124</v>
      </c>
      <c r="B124" s="53" t="s">
        <v>95</v>
      </c>
      <c r="C124" s="44">
        <v>1.1999999999999999E-6</v>
      </c>
      <c r="D124" s="55">
        <v>1</v>
      </c>
      <c r="L124" s="153"/>
    </row>
    <row r="125" spans="1:12" x14ac:dyDescent="0.25">
      <c r="A125" s="22" t="s">
        <v>113</v>
      </c>
      <c r="B125" s="53" t="s">
        <v>95</v>
      </c>
      <c r="C125" s="44">
        <v>1.1999999999999999E-6</v>
      </c>
      <c r="D125" s="55">
        <v>1</v>
      </c>
    </row>
    <row r="126" spans="1:12" x14ac:dyDescent="0.25">
      <c r="A126" s="22" t="s">
        <v>121</v>
      </c>
      <c r="B126" s="53" t="s">
        <v>95</v>
      </c>
      <c r="C126" s="44">
        <v>1.1999999999999999E-6</v>
      </c>
      <c r="D126" s="55">
        <v>1</v>
      </c>
    </row>
    <row r="127" spans="1:12" x14ac:dyDescent="0.25">
      <c r="A127" s="29" t="s">
        <v>109</v>
      </c>
      <c r="B127" s="54" t="s">
        <v>95</v>
      </c>
      <c r="C127" s="46">
        <v>1.1000000000000001E-6</v>
      </c>
      <c r="D127" s="56">
        <v>3</v>
      </c>
      <c r="E127" s="69" t="s">
        <v>821</v>
      </c>
    </row>
    <row r="128" spans="1:12" x14ac:dyDescent="0.25">
      <c r="C128" s="16" t="s">
        <v>893</v>
      </c>
      <c r="D128" s="57"/>
      <c r="E128" s="68"/>
    </row>
    <row r="129" spans="1:5" x14ac:dyDescent="0.25">
      <c r="A129" s="22" t="s">
        <v>123</v>
      </c>
      <c r="B129" s="53" t="s">
        <v>95</v>
      </c>
      <c r="C129" s="47">
        <v>9.7999999999999993E-7</v>
      </c>
      <c r="D129" s="55">
        <v>1</v>
      </c>
    </row>
    <row r="130" spans="1:5" x14ac:dyDescent="0.25">
      <c r="A130" s="22" t="s">
        <v>107</v>
      </c>
      <c r="B130" s="53" t="s">
        <v>95</v>
      </c>
      <c r="C130" s="47">
        <v>9.7000000000000003E-7</v>
      </c>
      <c r="D130" s="55">
        <v>3</v>
      </c>
      <c r="E130" s="64" t="s">
        <v>646</v>
      </c>
    </row>
    <row r="131" spans="1:5" x14ac:dyDescent="0.25">
      <c r="A131" s="22" t="s">
        <v>110</v>
      </c>
      <c r="B131" s="53" t="s">
        <v>95</v>
      </c>
      <c r="C131" s="47">
        <v>9.5999999999999991E-7</v>
      </c>
      <c r="D131" s="55">
        <v>1</v>
      </c>
    </row>
    <row r="132" spans="1:5" x14ac:dyDescent="0.25">
      <c r="A132" s="22" t="s">
        <v>115</v>
      </c>
      <c r="B132" s="53" t="s">
        <v>897</v>
      </c>
      <c r="C132" s="47">
        <v>9.5000000000000001E-7</v>
      </c>
      <c r="D132" s="53">
        <v>8</v>
      </c>
      <c r="E132" s="62" t="s">
        <v>615</v>
      </c>
    </row>
    <row r="133" spans="1:5" x14ac:dyDescent="0.25">
      <c r="A133" s="154" t="s">
        <v>129</v>
      </c>
      <c r="B133" s="155" t="s">
        <v>897</v>
      </c>
      <c r="C133" s="162">
        <v>4.7E-7</v>
      </c>
      <c r="D133" s="53">
        <v>7</v>
      </c>
      <c r="E133" s="65" t="s">
        <v>648</v>
      </c>
    </row>
    <row r="134" spans="1:5" x14ac:dyDescent="0.25">
      <c r="A134" s="157" t="s">
        <v>649</v>
      </c>
      <c r="B134" s="158" t="s">
        <v>95</v>
      </c>
      <c r="C134" s="163">
        <v>4.7E-7</v>
      </c>
      <c r="D134" s="55">
        <v>1</v>
      </c>
    </row>
    <row r="135" spans="1:5" x14ac:dyDescent="0.25">
      <c r="A135" s="22" t="s">
        <v>130</v>
      </c>
      <c r="B135" s="53" t="s">
        <v>95</v>
      </c>
      <c r="C135" s="47">
        <v>9.2999999999999999E-7</v>
      </c>
      <c r="D135" s="55">
        <v>2</v>
      </c>
    </row>
    <row r="136" spans="1:5" x14ac:dyDescent="0.25">
      <c r="A136" s="22" t="s">
        <v>139</v>
      </c>
      <c r="B136" s="53" t="s">
        <v>95</v>
      </c>
      <c r="C136" s="47">
        <v>9.1999999999999998E-7</v>
      </c>
      <c r="D136" s="55">
        <v>1</v>
      </c>
    </row>
    <row r="137" spans="1:5" x14ac:dyDescent="0.25">
      <c r="A137" s="22" t="s">
        <v>134</v>
      </c>
      <c r="B137" s="53" t="s">
        <v>95</v>
      </c>
      <c r="C137" s="47">
        <v>9.0999999999999997E-7</v>
      </c>
      <c r="D137" s="55">
        <v>6</v>
      </c>
      <c r="E137" s="64" t="s">
        <v>650</v>
      </c>
    </row>
    <row r="138" spans="1:5" x14ac:dyDescent="0.25">
      <c r="A138" s="22" t="s">
        <v>156</v>
      </c>
      <c r="B138" s="53" t="s">
        <v>95</v>
      </c>
      <c r="C138" s="47">
        <v>8.9999999999999996E-7</v>
      </c>
      <c r="D138" s="55">
        <v>3</v>
      </c>
      <c r="E138" s="64" t="s">
        <v>646</v>
      </c>
    </row>
    <row r="139" spans="1:5" x14ac:dyDescent="0.25">
      <c r="A139" s="22" t="s">
        <v>119</v>
      </c>
      <c r="B139" s="53" t="s">
        <v>95</v>
      </c>
      <c r="C139" s="47">
        <v>8.8999999999999995E-7</v>
      </c>
      <c r="D139" s="55">
        <v>1</v>
      </c>
    </row>
    <row r="140" spans="1:5" x14ac:dyDescent="0.25">
      <c r="A140" s="22" t="s">
        <v>144</v>
      </c>
      <c r="B140" s="53" t="s">
        <v>95</v>
      </c>
      <c r="C140" s="47">
        <v>8.8000000000000004E-7</v>
      </c>
      <c r="D140" s="55">
        <v>3</v>
      </c>
      <c r="E140" s="64" t="s">
        <v>666</v>
      </c>
    </row>
    <row r="141" spans="1:5" x14ac:dyDescent="0.25">
      <c r="A141" s="22" t="s">
        <v>120</v>
      </c>
      <c r="B141" s="53" t="s">
        <v>95</v>
      </c>
      <c r="C141" s="47">
        <v>8.7000000000000003E-7</v>
      </c>
      <c r="D141" s="55">
        <v>3</v>
      </c>
      <c r="E141" s="68" t="s">
        <v>696</v>
      </c>
    </row>
    <row r="142" spans="1:5" x14ac:dyDescent="0.25">
      <c r="A142" s="22" t="s">
        <v>146</v>
      </c>
      <c r="B142" s="53" t="s">
        <v>95</v>
      </c>
      <c r="C142" s="47">
        <v>8.6000000000000002E-7</v>
      </c>
      <c r="D142" s="58">
        <v>3</v>
      </c>
      <c r="E142" s="68" t="s">
        <v>921</v>
      </c>
    </row>
    <row r="143" spans="1:5" x14ac:dyDescent="0.25">
      <c r="A143" s="22" t="s">
        <v>131</v>
      </c>
      <c r="B143" s="53" t="s">
        <v>95</v>
      </c>
      <c r="C143" s="47">
        <v>8.5000000000000001E-7</v>
      </c>
      <c r="D143" s="55">
        <v>1</v>
      </c>
    </row>
    <row r="144" spans="1:5" x14ac:dyDescent="0.25">
      <c r="A144" s="22" t="s">
        <v>117</v>
      </c>
      <c r="B144" s="53" t="s">
        <v>95</v>
      </c>
      <c r="C144" s="47">
        <v>8.4E-7</v>
      </c>
      <c r="D144" s="55">
        <v>1</v>
      </c>
    </row>
    <row r="145" spans="1:6" x14ac:dyDescent="0.25">
      <c r="A145" s="22" t="s">
        <v>122</v>
      </c>
      <c r="B145" s="53" t="s">
        <v>95</v>
      </c>
      <c r="C145" s="47">
        <v>8.2999999999999999E-7</v>
      </c>
      <c r="D145" s="55">
        <v>1</v>
      </c>
    </row>
    <row r="146" spans="1:6" x14ac:dyDescent="0.25">
      <c r="A146" s="22" t="s">
        <v>141</v>
      </c>
      <c r="B146" s="53" t="s">
        <v>95</v>
      </c>
      <c r="C146" s="47">
        <v>8.1999999999999998E-7</v>
      </c>
      <c r="D146" s="55">
        <v>1</v>
      </c>
    </row>
    <row r="147" spans="1:6" x14ac:dyDescent="0.25">
      <c r="A147" s="22" t="s">
        <v>135</v>
      </c>
      <c r="B147" s="53" t="s">
        <v>95</v>
      </c>
      <c r="C147" s="47">
        <v>8.0999999999999997E-7</v>
      </c>
      <c r="D147" s="55">
        <v>2</v>
      </c>
      <c r="F147" s="95"/>
    </row>
    <row r="148" spans="1:6" x14ac:dyDescent="0.25">
      <c r="A148" s="22" t="s">
        <v>652</v>
      </c>
      <c r="B148" s="53" t="s">
        <v>95</v>
      </c>
      <c r="C148" s="47">
        <v>7.9999999999999996E-7</v>
      </c>
      <c r="D148" s="55">
        <v>2</v>
      </c>
    </row>
    <row r="149" spans="1:6" x14ac:dyDescent="0.25">
      <c r="A149" s="154" t="s">
        <v>657</v>
      </c>
      <c r="B149" s="155" t="s">
        <v>95</v>
      </c>
      <c r="C149" s="162">
        <v>9.9999999999999995E-8</v>
      </c>
      <c r="D149" s="55">
        <v>3</v>
      </c>
      <c r="E149" s="68" t="s">
        <v>695</v>
      </c>
    </row>
    <row r="150" spans="1:6" x14ac:dyDescent="0.25">
      <c r="A150" s="164" t="s">
        <v>658</v>
      </c>
      <c r="B150" s="89" t="s">
        <v>95</v>
      </c>
      <c r="C150" s="165">
        <v>9.9999999999999995E-8</v>
      </c>
      <c r="D150" s="53">
        <v>9</v>
      </c>
      <c r="E150" s="62" t="s">
        <v>665</v>
      </c>
    </row>
    <row r="151" spans="1:6" x14ac:dyDescent="0.25">
      <c r="A151" s="164" t="s">
        <v>659</v>
      </c>
      <c r="B151" s="89" t="s">
        <v>95</v>
      </c>
      <c r="C151" s="165">
        <v>9.9999999999999995E-8</v>
      </c>
      <c r="D151" s="55">
        <v>1</v>
      </c>
    </row>
    <row r="152" spans="1:6" x14ac:dyDescent="0.25">
      <c r="A152" s="164" t="s">
        <v>663</v>
      </c>
      <c r="B152" s="89" t="s">
        <v>95</v>
      </c>
      <c r="C152" s="165">
        <v>9.9999999999999995E-8</v>
      </c>
      <c r="D152" s="55">
        <v>3</v>
      </c>
      <c r="E152" s="68" t="s">
        <v>698</v>
      </c>
    </row>
    <row r="153" spans="1:6" x14ac:dyDescent="0.25">
      <c r="A153" s="164" t="s">
        <v>664</v>
      </c>
      <c r="B153" s="89" t="s">
        <v>95</v>
      </c>
      <c r="C153" s="165">
        <v>9.9999999999999995E-8</v>
      </c>
      <c r="D153" s="55">
        <v>3</v>
      </c>
      <c r="E153" s="68" t="s">
        <v>699</v>
      </c>
    </row>
    <row r="154" spans="1:6" x14ac:dyDescent="0.25">
      <c r="A154" s="164" t="s">
        <v>660</v>
      </c>
      <c r="B154" s="89" t="s">
        <v>95</v>
      </c>
      <c r="C154" s="165">
        <v>9.9999999999999995E-8</v>
      </c>
      <c r="D154" s="55" t="s">
        <v>684</v>
      </c>
      <c r="E154" s="68" t="s">
        <v>900</v>
      </c>
    </row>
    <row r="155" spans="1:6" x14ac:dyDescent="0.25">
      <c r="A155" s="164" t="s">
        <v>661</v>
      </c>
      <c r="B155" s="89" t="s">
        <v>780</v>
      </c>
      <c r="C155" s="165">
        <v>9.9999999999999995E-8</v>
      </c>
      <c r="D155" s="55">
        <v>3</v>
      </c>
      <c r="E155" s="68" t="s">
        <v>805</v>
      </c>
    </row>
    <row r="156" spans="1:6" x14ac:dyDescent="0.25">
      <c r="A156" s="157" t="s">
        <v>662</v>
      </c>
      <c r="B156" s="158" t="s">
        <v>780</v>
      </c>
      <c r="C156" s="163">
        <v>9.9999999999999995E-8</v>
      </c>
      <c r="D156" s="55">
        <v>2</v>
      </c>
      <c r="E156" s="68" t="s">
        <v>806</v>
      </c>
    </row>
    <row r="157" spans="1:6" x14ac:dyDescent="0.25">
      <c r="A157" s="22" t="s">
        <v>143</v>
      </c>
      <c r="B157" s="53" t="s">
        <v>95</v>
      </c>
      <c r="C157" s="47">
        <v>7.8999999999999995E-7</v>
      </c>
      <c r="D157" s="55">
        <v>3</v>
      </c>
      <c r="E157" s="68" t="s">
        <v>700</v>
      </c>
    </row>
    <row r="158" spans="1:6" x14ac:dyDescent="0.25">
      <c r="A158" s="154" t="s">
        <v>654</v>
      </c>
      <c r="B158" s="155" t="s">
        <v>95</v>
      </c>
      <c r="C158" s="166">
        <v>3.9000000000000002E-7</v>
      </c>
      <c r="D158" s="55">
        <v>3</v>
      </c>
      <c r="E158" s="68" t="s">
        <v>694</v>
      </c>
    </row>
    <row r="159" spans="1:6" x14ac:dyDescent="0.25">
      <c r="A159" s="157" t="s">
        <v>655</v>
      </c>
      <c r="B159" s="158" t="s">
        <v>95</v>
      </c>
      <c r="C159" s="167">
        <v>3.9000000000000002E-7</v>
      </c>
      <c r="D159" s="55">
        <v>6</v>
      </c>
      <c r="E159" s="64" t="s">
        <v>650</v>
      </c>
    </row>
    <row r="160" spans="1:6" x14ac:dyDescent="0.25">
      <c r="A160" s="22" t="s">
        <v>165</v>
      </c>
      <c r="B160" s="53" t="s">
        <v>780</v>
      </c>
      <c r="C160" s="47">
        <v>7.7000000000000004E-7</v>
      </c>
      <c r="D160" s="55">
        <v>2</v>
      </c>
      <c r="E160" s="64" t="s">
        <v>807</v>
      </c>
    </row>
    <row r="161" spans="1:6" x14ac:dyDescent="0.25">
      <c r="A161" s="34" t="s">
        <v>887</v>
      </c>
      <c r="B161" s="53" t="s">
        <v>95</v>
      </c>
      <c r="C161" s="47">
        <v>7.6000000000000003E-7</v>
      </c>
      <c r="D161" s="55">
        <v>3</v>
      </c>
      <c r="E161" s="64" t="s">
        <v>701</v>
      </c>
    </row>
    <row r="162" spans="1:6" x14ac:dyDescent="0.25">
      <c r="A162" s="22" t="s">
        <v>151</v>
      </c>
      <c r="B162" s="53" t="s">
        <v>95</v>
      </c>
      <c r="C162" s="47">
        <v>7.5000000000000002E-7</v>
      </c>
      <c r="D162" s="55">
        <v>5</v>
      </c>
      <c r="E162" s="64" t="s">
        <v>667</v>
      </c>
    </row>
    <row r="163" spans="1:6" x14ac:dyDescent="0.25">
      <c r="A163" s="22" t="s">
        <v>138</v>
      </c>
      <c r="B163" s="53" t="s">
        <v>95</v>
      </c>
      <c r="C163" s="47">
        <v>7.4000000000000001E-7</v>
      </c>
      <c r="D163" s="55">
        <v>1</v>
      </c>
    </row>
    <row r="164" spans="1:6" x14ac:dyDescent="0.25">
      <c r="A164" s="22" t="s">
        <v>152</v>
      </c>
      <c r="B164" s="53" t="s">
        <v>95</v>
      </c>
      <c r="C164" s="47">
        <v>7.3E-7</v>
      </c>
      <c r="D164" s="55">
        <v>1</v>
      </c>
    </row>
    <row r="165" spans="1:6" x14ac:dyDescent="0.25">
      <c r="A165" s="22" t="s">
        <v>133</v>
      </c>
      <c r="B165" s="53" t="s">
        <v>95</v>
      </c>
      <c r="C165" s="47">
        <v>7.1999999999999999E-7</v>
      </c>
      <c r="D165" s="55">
        <v>3</v>
      </c>
      <c r="E165" s="71" t="s">
        <v>651</v>
      </c>
    </row>
    <row r="166" spans="1:6" x14ac:dyDescent="0.25">
      <c r="A166" s="154" t="s">
        <v>918</v>
      </c>
      <c r="B166" s="155" t="s">
        <v>95</v>
      </c>
      <c r="C166" s="162">
        <v>3.4999999999999998E-7</v>
      </c>
      <c r="D166" s="55" t="s">
        <v>691</v>
      </c>
      <c r="E166" s="64" t="s">
        <v>917</v>
      </c>
    </row>
    <row r="167" spans="1:6" x14ac:dyDescent="0.25">
      <c r="A167" s="157" t="s">
        <v>918</v>
      </c>
      <c r="B167" s="158" t="s">
        <v>897</v>
      </c>
      <c r="C167" s="163">
        <v>3.4999999999999998E-7</v>
      </c>
      <c r="D167" s="55">
        <v>9</v>
      </c>
      <c r="E167" s="64"/>
    </row>
    <row r="168" spans="1:6" x14ac:dyDescent="0.25">
      <c r="A168" s="22" t="s">
        <v>154</v>
      </c>
      <c r="B168" s="53" t="s">
        <v>95</v>
      </c>
      <c r="C168" s="47">
        <v>6.8999999999999996E-7</v>
      </c>
      <c r="D168" s="55">
        <v>2</v>
      </c>
    </row>
    <row r="169" spans="1:6" x14ac:dyDescent="0.25">
      <c r="A169" s="22" t="s">
        <v>155</v>
      </c>
      <c r="B169" s="53" t="s">
        <v>95</v>
      </c>
      <c r="C169" s="47">
        <v>6.7999999999999995E-7</v>
      </c>
      <c r="D169" s="55">
        <v>6</v>
      </c>
      <c r="E169" s="64" t="s">
        <v>676</v>
      </c>
      <c r="F169" s="95"/>
    </row>
    <row r="170" spans="1:6" x14ac:dyDescent="0.25">
      <c r="A170" s="22" t="s">
        <v>142</v>
      </c>
      <c r="B170" s="53" t="s">
        <v>95</v>
      </c>
      <c r="C170" s="47">
        <v>6.7000000000000004E-7</v>
      </c>
      <c r="D170" s="93">
        <v>5</v>
      </c>
      <c r="E170" s="70" t="s">
        <v>920</v>
      </c>
    </row>
    <row r="171" spans="1:6" x14ac:dyDescent="0.25">
      <c r="A171" s="154" t="s">
        <v>136</v>
      </c>
      <c r="B171" s="155" t="s">
        <v>95</v>
      </c>
      <c r="C171" s="162">
        <v>3.3000000000000002E-7</v>
      </c>
      <c r="D171" s="55">
        <v>1</v>
      </c>
    </row>
    <row r="172" spans="1:6" x14ac:dyDescent="0.25">
      <c r="A172" s="157" t="s">
        <v>653</v>
      </c>
      <c r="B172" s="158" t="s">
        <v>95</v>
      </c>
      <c r="C172" s="163">
        <v>3.3000000000000002E-7</v>
      </c>
      <c r="D172" s="55">
        <v>3</v>
      </c>
      <c r="E172" s="68" t="s">
        <v>693</v>
      </c>
    </row>
    <row r="173" spans="1:6" x14ac:dyDescent="0.25">
      <c r="A173" s="22" t="s">
        <v>157</v>
      </c>
      <c r="B173" s="53" t="s">
        <v>95</v>
      </c>
      <c r="C173" s="47">
        <v>6.5000000000000002E-7</v>
      </c>
      <c r="D173" s="55">
        <v>2</v>
      </c>
    </row>
    <row r="174" spans="1:6" x14ac:dyDescent="0.25">
      <c r="A174" s="39" t="s">
        <v>892</v>
      </c>
      <c r="B174" s="53" t="s">
        <v>95</v>
      </c>
      <c r="C174" s="47">
        <v>6.4000000000000001E-7</v>
      </c>
      <c r="D174" s="59">
        <v>1</v>
      </c>
    </row>
    <row r="175" spans="1:6" x14ac:dyDescent="0.25">
      <c r="A175" s="22" t="s">
        <v>158</v>
      </c>
      <c r="B175" s="53" t="s">
        <v>780</v>
      </c>
      <c r="C175" s="47">
        <v>6.3E-7</v>
      </c>
      <c r="D175" s="55">
        <v>1</v>
      </c>
      <c r="E175" s="64" t="s">
        <v>1019</v>
      </c>
    </row>
    <row r="176" spans="1:6" x14ac:dyDescent="0.25">
      <c r="A176" s="22" t="s">
        <v>160</v>
      </c>
      <c r="B176" s="53" t="s">
        <v>95</v>
      </c>
      <c r="C176" s="47">
        <v>6.1999999999999999E-7</v>
      </c>
      <c r="D176" s="55">
        <v>2</v>
      </c>
    </row>
    <row r="177" spans="1:6" x14ac:dyDescent="0.25">
      <c r="A177" s="22" t="s">
        <v>145</v>
      </c>
      <c r="B177" s="53" t="s">
        <v>95</v>
      </c>
      <c r="C177" s="47">
        <v>6.0999999999999998E-7</v>
      </c>
      <c r="D177" s="55">
        <v>1</v>
      </c>
    </row>
    <row r="178" spans="1:6" x14ac:dyDescent="0.25">
      <c r="A178" s="22" t="s">
        <v>127</v>
      </c>
      <c r="B178" s="53" t="s">
        <v>897</v>
      </c>
      <c r="C178" s="47">
        <v>5.9999999999999997E-7</v>
      </c>
      <c r="D178" s="53">
        <v>7</v>
      </c>
      <c r="E178" s="65" t="s">
        <v>647</v>
      </c>
      <c r="F178" s="94"/>
    </row>
    <row r="179" spans="1:6" x14ac:dyDescent="0.25">
      <c r="A179" s="22" t="s">
        <v>128</v>
      </c>
      <c r="B179" s="53" t="s">
        <v>95</v>
      </c>
      <c r="C179" s="47">
        <v>5.8999999999999996E-7</v>
      </c>
      <c r="D179" s="55">
        <v>1</v>
      </c>
    </row>
    <row r="180" spans="1:6" x14ac:dyDescent="0.25">
      <c r="A180" s="22" t="s">
        <v>163</v>
      </c>
      <c r="B180" s="53" t="s">
        <v>95</v>
      </c>
      <c r="C180" s="47">
        <v>5.7999999999999995E-7</v>
      </c>
      <c r="D180" s="55">
        <v>6</v>
      </c>
      <c r="E180" s="64" t="s">
        <v>650</v>
      </c>
    </row>
    <row r="181" spans="1:6" x14ac:dyDescent="0.25">
      <c r="A181" s="168" t="s">
        <v>919</v>
      </c>
      <c r="B181" s="169" t="s">
        <v>780</v>
      </c>
      <c r="C181" s="162">
        <v>2.8999999999999998E-7</v>
      </c>
      <c r="D181" s="59">
        <v>1</v>
      </c>
    </row>
    <row r="182" spans="1:6" x14ac:dyDescent="0.25">
      <c r="A182" s="170" t="s">
        <v>919</v>
      </c>
      <c r="B182" s="171" t="s">
        <v>95</v>
      </c>
      <c r="C182" s="163">
        <v>2.8999999999999998E-7</v>
      </c>
      <c r="D182" s="59">
        <v>3</v>
      </c>
    </row>
    <row r="183" spans="1:6" x14ac:dyDescent="0.25">
      <c r="A183" s="34" t="s">
        <v>889</v>
      </c>
      <c r="B183" s="53" t="s">
        <v>95</v>
      </c>
      <c r="C183" s="47">
        <v>5.7000000000000005E-7</v>
      </c>
      <c r="D183" s="55">
        <v>1</v>
      </c>
    </row>
    <row r="184" spans="1:6" x14ac:dyDescent="0.25">
      <c r="A184" s="22" t="s">
        <v>167</v>
      </c>
      <c r="B184" s="53" t="s">
        <v>95</v>
      </c>
      <c r="C184" s="47">
        <v>5.6000000000000004E-7</v>
      </c>
      <c r="D184" s="55">
        <v>6</v>
      </c>
      <c r="E184" s="64" t="s">
        <v>677</v>
      </c>
    </row>
    <row r="185" spans="1:6" x14ac:dyDescent="0.25">
      <c r="A185" s="22" t="s">
        <v>150</v>
      </c>
      <c r="B185" s="53" t="s">
        <v>95</v>
      </c>
      <c r="C185" s="47">
        <v>5.5000000000000003E-7</v>
      </c>
      <c r="D185" s="55">
        <v>6</v>
      </c>
      <c r="E185" s="64" t="s">
        <v>675</v>
      </c>
    </row>
    <row r="186" spans="1:6" x14ac:dyDescent="0.25">
      <c r="A186" s="34" t="s">
        <v>922</v>
      </c>
      <c r="B186" s="53" t="s">
        <v>897</v>
      </c>
      <c r="C186" s="47">
        <v>5.4000000000000002E-7</v>
      </c>
      <c r="D186" s="53">
        <v>7</v>
      </c>
      <c r="E186" s="65" t="s">
        <v>612</v>
      </c>
    </row>
    <row r="187" spans="1:6" x14ac:dyDescent="0.25">
      <c r="A187" s="22" t="s">
        <v>168</v>
      </c>
      <c r="B187" s="53" t="s">
        <v>95</v>
      </c>
      <c r="C187" s="47">
        <v>5.3000000000000001E-7</v>
      </c>
      <c r="D187" s="55">
        <v>3</v>
      </c>
      <c r="E187" s="68" t="s">
        <v>701</v>
      </c>
    </row>
    <row r="188" spans="1:6" x14ac:dyDescent="0.25">
      <c r="A188" s="22" t="s">
        <v>169</v>
      </c>
      <c r="B188" s="53" t="s">
        <v>95</v>
      </c>
      <c r="C188" s="47">
        <v>5.2E-7</v>
      </c>
      <c r="D188" s="55">
        <v>1</v>
      </c>
    </row>
    <row r="189" spans="1:6" x14ac:dyDescent="0.25">
      <c r="A189" s="22" t="s">
        <v>170</v>
      </c>
      <c r="B189" s="53" t="s">
        <v>897</v>
      </c>
      <c r="C189" s="47">
        <v>5.0999999999999999E-7</v>
      </c>
      <c r="D189" s="53">
        <v>7</v>
      </c>
      <c r="E189" s="62" t="s">
        <v>615</v>
      </c>
    </row>
    <row r="190" spans="1:6" x14ac:dyDescent="0.25">
      <c r="A190" s="22" t="s">
        <v>172</v>
      </c>
      <c r="B190" s="53" t="s">
        <v>95</v>
      </c>
      <c r="C190" s="47">
        <v>4.9999999999999998E-7</v>
      </c>
      <c r="D190" s="55">
        <v>1</v>
      </c>
    </row>
    <row r="191" spans="1:6" x14ac:dyDescent="0.25">
      <c r="A191" s="22" t="s">
        <v>173</v>
      </c>
      <c r="B191" s="53" t="s">
        <v>780</v>
      </c>
      <c r="C191" s="47">
        <v>4.8999999999999997E-7</v>
      </c>
      <c r="D191" s="55">
        <v>2</v>
      </c>
      <c r="E191" s="64" t="s">
        <v>808</v>
      </c>
    </row>
    <row r="192" spans="1:6" x14ac:dyDescent="0.25">
      <c r="A192" s="22" t="s">
        <v>174</v>
      </c>
      <c r="B192" s="53" t="s">
        <v>95</v>
      </c>
      <c r="C192" s="47">
        <v>4.7999999999999996E-7</v>
      </c>
      <c r="D192" s="55">
        <v>1</v>
      </c>
    </row>
    <row r="193" spans="1:6" x14ac:dyDescent="0.25">
      <c r="A193" s="3" t="s">
        <v>1029</v>
      </c>
      <c r="B193" s="52" t="s">
        <v>95</v>
      </c>
      <c r="C193" s="172">
        <v>4.7E-7</v>
      </c>
      <c r="D193" s="59">
        <v>1</v>
      </c>
    </row>
    <row r="194" spans="1:6" x14ac:dyDescent="0.25">
      <c r="A194" s="22" t="s">
        <v>159</v>
      </c>
      <c r="B194" s="53" t="s">
        <v>95</v>
      </c>
      <c r="C194" s="47">
        <v>4.5999999999999999E-7</v>
      </c>
      <c r="D194" s="55">
        <v>5</v>
      </c>
      <c r="E194" s="62" t="s">
        <v>674</v>
      </c>
      <c r="F194" s="95"/>
    </row>
    <row r="195" spans="1:6" x14ac:dyDescent="0.25">
      <c r="A195" s="22" t="s">
        <v>161</v>
      </c>
      <c r="B195" s="53" t="s">
        <v>95</v>
      </c>
      <c r="C195" s="47">
        <v>4.4999999999999998E-7</v>
      </c>
      <c r="D195" s="55">
        <v>1</v>
      </c>
    </row>
    <row r="196" spans="1:6" x14ac:dyDescent="0.25">
      <c r="A196" s="42" t="s">
        <v>176</v>
      </c>
      <c r="B196" s="89" t="s">
        <v>95</v>
      </c>
      <c r="C196" s="96">
        <v>4.4000000000000002E-7</v>
      </c>
      <c r="D196" s="57" t="s">
        <v>691</v>
      </c>
      <c r="E196" s="64" t="s">
        <v>901</v>
      </c>
    </row>
    <row r="197" spans="1:6" x14ac:dyDescent="0.25">
      <c r="A197" s="29" t="s">
        <v>162</v>
      </c>
      <c r="B197" s="54" t="s">
        <v>95</v>
      </c>
      <c r="C197" s="48">
        <v>4.3000000000000001E-7</v>
      </c>
      <c r="D197" s="56">
        <v>1</v>
      </c>
      <c r="E197" s="63"/>
    </row>
    <row r="198" spans="1:6" x14ac:dyDescent="0.25">
      <c r="C198" s="21" t="s">
        <v>894</v>
      </c>
    </row>
    <row r="199" spans="1:6" x14ac:dyDescent="0.25">
      <c r="A199" s="22" t="s">
        <v>140</v>
      </c>
      <c r="B199" s="53" t="s">
        <v>95</v>
      </c>
      <c r="C199" s="44">
        <v>9.9999999999999995E-8</v>
      </c>
      <c r="D199" s="55">
        <v>3</v>
      </c>
      <c r="E199" s="64" t="s">
        <v>656</v>
      </c>
    </row>
    <row r="200" spans="1:6" x14ac:dyDescent="0.25">
      <c r="A200" s="22" t="s">
        <v>149</v>
      </c>
      <c r="B200" s="53" t="s">
        <v>95</v>
      </c>
      <c r="C200" s="44">
        <v>9.9999999999999995E-8</v>
      </c>
      <c r="D200" s="58">
        <v>3</v>
      </c>
      <c r="E200" s="64" t="s">
        <v>656</v>
      </c>
    </row>
    <row r="201" spans="1:6" x14ac:dyDescent="0.25">
      <c r="A201" s="3" t="s">
        <v>923</v>
      </c>
      <c r="B201" s="52" t="s">
        <v>95</v>
      </c>
      <c r="C201" s="44">
        <v>9.9999999999999995E-8</v>
      </c>
      <c r="D201" s="59">
        <v>5</v>
      </c>
      <c r="E201" s="64" t="s">
        <v>924</v>
      </c>
    </row>
    <row r="202" spans="1:6" x14ac:dyDescent="0.25">
      <c r="A202" s="22" t="s">
        <v>114</v>
      </c>
      <c r="B202" s="53" t="s">
        <v>95</v>
      </c>
      <c r="C202" s="44">
        <v>9.9999999999999995E-8</v>
      </c>
      <c r="D202" s="55">
        <v>2</v>
      </c>
    </row>
    <row r="203" spans="1:6" x14ac:dyDescent="0.25">
      <c r="A203" s="34" t="s">
        <v>888</v>
      </c>
      <c r="B203" s="53" t="s">
        <v>780</v>
      </c>
      <c r="C203" s="44">
        <v>9.9999999999999995E-8</v>
      </c>
      <c r="D203" s="55">
        <v>2</v>
      </c>
      <c r="E203" s="64" t="s">
        <v>807</v>
      </c>
    </row>
    <row r="204" spans="1:6" x14ac:dyDescent="0.25">
      <c r="A204" s="22" t="s">
        <v>148</v>
      </c>
      <c r="B204" s="53" t="s">
        <v>95</v>
      </c>
      <c r="C204" s="44">
        <v>9.9999999999999995E-8</v>
      </c>
      <c r="D204" s="55">
        <v>1</v>
      </c>
    </row>
    <row r="205" spans="1:6" x14ac:dyDescent="0.25">
      <c r="A205" s="22" t="s">
        <v>132</v>
      </c>
      <c r="B205" s="53" t="s">
        <v>95</v>
      </c>
      <c r="C205" s="44">
        <v>9.9999999999999995E-8</v>
      </c>
      <c r="D205" s="55">
        <v>1</v>
      </c>
    </row>
    <row r="206" spans="1:6" x14ac:dyDescent="0.25">
      <c r="A206" s="34" t="s">
        <v>891</v>
      </c>
      <c r="B206" s="53" t="s">
        <v>95</v>
      </c>
      <c r="C206" s="44">
        <v>9.9999999999999995E-8</v>
      </c>
      <c r="D206" s="55">
        <v>3</v>
      </c>
      <c r="E206" s="64" t="s">
        <v>890</v>
      </c>
    </row>
    <row r="207" spans="1:6" x14ac:dyDescent="0.25">
      <c r="A207" s="22" t="s">
        <v>147</v>
      </c>
      <c r="B207" s="53" t="s">
        <v>897</v>
      </c>
      <c r="C207" s="44">
        <v>9.9999999999999995E-8</v>
      </c>
      <c r="D207" s="53">
        <v>8</v>
      </c>
      <c r="E207" s="62" t="s">
        <v>615</v>
      </c>
    </row>
    <row r="208" spans="1:6" x14ac:dyDescent="0.25">
      <c r="A208" s="22" t="s">
        <v>668</v>
      </c>
      <c r="B208" s="53" t="s">
        <v>95</v>
      </c>
      <c r="C208" s="44">
        <v>9.9999999999999995E-8</v>
      </c>
      <c r="D208" s="55" t="s">
        <v>691</v>
      </c>
      <c r="E208" s="64" t="s">
        <v>917</v>
      </c>
    </row>
    <row r="209" spans="1:6" x14ac:dyDescent="0.25">
      <c r="A209" s="22" t="s">
        <v>669</v>
      </c>
      <c r="B209" s="53" t="s">
        <v>95</v>
      </c>
      <c r="C209" s="44">
        <v>9.9999999999999995E-8</v>
      </c>
      <c r="D209" s="55" t="s">
        <v>691</v>
      </c>
      <c r="E209" s="68" t="s">
        <v>902</v>
      </c>
    </row>
    <row r="210" spans="1:6" x14ac:dyDescent="0.25">
      <c r="A210" s="22" t="s">
        <v>153</v>
      </c>
      <c r="B210" s="53" t="s">
        <v>95</v>
      </c>
      <c r="C210" s="44">
        <v>9.9999999999999995E-8</v>
      </c>
      <c r="D210" s="55">
        <v>3</v>
      </c>
      <c r="E210" s="68" t="s">
        <v>823</v>
      </c>
    </row>
    <row r="211" spans="1:6" x14ac:dyDescent="0.25">
      <c r="A211" s="22" t="s">
        <v>164</v>
      </c>
      <c r="B211" s="53" t="s">
        <v>897</v>
      </c>
      <c r="C211" s="44">
        <v>9.9999999999999995E-8</v>
      </c>
      <c r="D211" s="53">
        <v>8</v>
      </c>
      <c r="E211" s="62" t="s">
        <v>615</v>
      </c>
    </row>
    <row r="212" spans="1:6" x14ac:dyDescent="0.25">
      <c r="A212" s="22" t="s">
        <v>166</v>
      </c>
      <c r="B212" s="53" t="s">
        <v>897</v>
      </c>
      <c r="C212" s="44">
        <v>9.9999999999999995E-8</v>
      </c>
      <c r="D212" s="53">
        <v>8</v>
      </c>
      <c r="E212" s="62" t="s">
        <v>615</v>
      </c>
      <c r="F212" s="15" t="s">
        <v>910</v>
      </c>
    </row>
    <row r="213" spans="1:6" x14ac:dyDescent="0.25">
      <c r="A213" s="22" t="s">
        <v>171</v>
      </c>
      <c r="B213" s="53" t="s">
        <v>95</v>
      </c>
      <c r="C213" s="44">
        <v>9.9999999999999995E-8</v>
      </c>
      <c r="D213" s="55">
        <v>3</v>
      </c>
      <c r="E213" s="64" t="s">
        <v>646</v>
      </c>
    </row>
    <row r="214" spans="1:6" x14ac:dyDescent="0.25">
      <c r="A214" s="29" t="s">
        <v>175</v>
      </c>
      <c r="B214" s="54" t="s">
        <v>95</v>
      </c>
      <c r="C214" s="46">
        <v>9.9999999999999995E-8</v>
      </c>
      <c r="D214" s="56">
        <v>1</v>
      </c>
      <c r="E214" s="63"/>
    </row>
    <row r="215" spans="1:6" x14ac:dyDescent="0.25">
      <c r="A215" s="3" t="s">
        <v>829</v>
      </c>
      <c r="B215" s="53" t="s">
        <v>95</v>
      </c>
      <c r="C215" s="3" t="s">
        <v>830</v>
      </c>
      <c r="D215" s="59">
        <v>5</v>
      </c>
      <c r="E215" s="62" t="s">
        <v>831</v>
      </c>
    </row>
    <row r="216" spans="1:6" x14ac:dyDescent="0.25">
      <c r="A216" s="3" t="s">
        <v>534</v>
      </c>
      <c r="B216" s="53" t="s">
        <v>95</v>
      </c>
      <c r="C216" s="3" t="s">
        <v>830</v>
      </c>
      <c r="D216" s="59">
        <v>5</v>
      </c>
      <c r="E216" s="67" t="s">
        <v>538</v>
      </c>
    </row>
    <row r="217" spans="1:6" x14ac:dyDescent="0.25">
      <c r="A217" s="3" t="s">
        <v>551</v>
      </c>
      <c r="B217" s="53" t="s">
        <v>95</v>
      </c>
      <c r="C217" s="3" t="s">
        <v>830</v>
      </c>
      <c r="D217" s="59">
        <v>1</v>
      </c>
    </row>
    <row r="218" spans="1:6" x14ac:dyDescent="0.25">
      <c r="A218" s="3" t="s">
        <v>555</v>
      </c>
      <c r="B218" s="53" t="s">
        <v>95</v>
      </c>
      <c r="C218" s="3" t="s">
        <v>830</v>
      </c>
      <c r="D218" s="59">
        <v>1</v>
      </c>
    </row>
    <row r="219" spans="1:6" x14ac:dyDescent="0.25">
      <c r="A219" s="3" t="s">
        <v>832</v>
      </c>
      <c r="B219" s="53" t="s">
        <v>95</v>
      </c>
      <c r="C219" s="3" t="s">
        <v>830</v>
      </c>
      <c r="D219" s="59" t="s">
        <v>684</v>
      </c>
      <c r="E219" s="64" t="s">
        <v>903</v>
      </c>
    </row>
    <row r="220" spans="1:6" x14ac:dyDescent="0.25">
      <c r="A220" s="3" t="s">
        <v>833</v>
      </c>
      <c r="B220" s="53" t="s">
        <v>780</v>
      </c>
      <c r="C220" s="3" t="s">
        <v>830</v>
      </c>
      <c r="D220" s="59">
        <v>3</v>
      </c>
      <c r="E220" s="71" t="s">
        <v>841</v>
      </c>
    </row>
    <row r="221" spans="1:6" x14ac:dyDescent="0.25">
      <c r="A221" s="3" t="s">
        <v>759</v>
      </c>
      <c r="B221" s="53" t="s">
        <v>780</v>
      </c>
      <c r="C221" s="3" t="s">
        <v>830</v>
      </c>
      <c r="D221" s="59">
        <v>3</v>
      </c>
      <c r="E221" s="71" t="s">
        <v>842</v>
      </c>
    </row>
    <row r="222" spans="1:6" x14ac:dyDescent="0.25">
      <c r="A222" s="3" t="s">
        <v>834</v>
      </c>
      <c r="B222" s="53" t="s">
        <v>780</v>
      </c>
      <c r="C222" s="3" t="s">
        <v>830</v>
      </c>
      <c r="D222" s="59">
        <v>2</v>
      </c>
      <c r="E222" s="71" t="s">
        <v>843</v>
      </c>
    </row>
    <row r="223" spans="1:6" x14ac:dyDescent="0.25">
      <c r="A223" s="3" t="s">
        <v>771</v>
      </c>
      <c r="B223" s="53" t="s">
        <v>780</v>
      </c>
      <c r="C223" s="3" t="s">
        <v>830</v>
      </c>
      <c r="D223" s="59">
        <v>2</v>
      </c>
      <c r="E223" s="71" t="s">
        <v>844</v>
      </c>
    </row>
    <row r="224" spans="1:6" x14ac:dyDescent="0.25">
      <c r="A224" s="3" t="s">
        <v>835</v>
      </c>
      <c r="B224" s="53" t="s">
        <v>780</v>
      </c>
      <c r="C224" s="3" t="s">
        <v>830</v>
      </c>
      <c r="D224" s="59">
        <v>2</v>
      </c>
      <c r="E224" s="64" t="s">
        <v>840</v>
      </c>
    </row>
    <row r="225" spans="1:7" x14ac:dyDescent="0.25">
      <c r="A225" s="3" t="s">
        <v>836</v>
      </c>
      <c r="B225" s="53" t="s">
        <v>780</v>
      </c>
      <c r="C225" s="3" t="s">
        <v>830</v>
      </c>
      <c r="D225" s="59">
        <v>2</v>
      </c>
      <c r="E225" s="72" t="s">
        <v>807</v>
      </c>
    </row>
    <row r="226" spans="1:7" x14ac:dyDescent="0.25">
      <c r="A226" s="3" t="s">
        <v>838</v>
      </c>
      <c r="B226" s="53" t="s">
        <v>95</v>
      </c>
      <c r="C226" s="3" t="s">
        <v>830</v>
      </c>
      <c r="D226" s="59">
        <v>3</v>
      </c>
      <c r="E226" s="64" t="s">
        <v>839</v>
      </c>
    </row>
    <row r="227" spans="1:7" ht="30" x14ac:dyDescent="0.25">
      <c r="A227" s="31" t="s">
        <v>846</v>
      </c>
      <c r="B227" s="53" t="s">
        <v>95</v>
      </c>
      <c r="C227" s="3" t="s">
        <v>830</v>
      </c>
      <c r="D227" s="52">
        <v>6</v>
      </c>
      <c r="E227" s="73" t="s">
        <v>845</v>
      </c>
    </row>
    <row r="240" spans="1:7" x14ac:dyDescent="0.25">
      <c r="E240" s="74"/>
      <c r="F240" s="20"/>
      <c r="G240" s="20"/>
    </row>
  </sheetData>
  <sortState ref="A24:E26">
    <sortCondition descending="1" ref="C24:C26"/>
  </sortState>
  <conditionalFormatting sqref="B1:B1048576">
    <cfRule type="containsText" dxfId="11" priority="22" operator="containsText" text="Other">
      <formula>NOT(ISERROR(SEARCH("Other",B1)))</formula>
    </cfRule>
    <cfRule type="containsText" dxfId="10" priority="23" operator="containsText" text="Cyrillic">
      <formula>NOT(ISERROR(SEARCH("Cyrillic",B1)))</formula>
    </cfRule>
    <cfRule type="containsText" dxfId="9" priority="24" operator="containsText" text="Latin">
      <formula>NOT(ISERROR(SEARCH("Latin",B1)))</formula>
    </cfRule>
  </conditionalFormatting>
  <hyperlinks>
    <hyperlink ref="A1" r:id="rId1" xr:uid="{0AF1AA49-1A1D-4D66-806E-5CDAFE313B40}"/>
  </hyperlinks>
  <pageMargins left="0.7" right="0.7" top="0.75" bottom="0.75" header="0.3" footer="0.3"/>
  <pageSetup paperSize="0" orientation="portrait" horizontalDpi="0" verticalDpi="0" copie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82" operator="containsText" id="{A5DEA9FF-B947-4522-9F76-0FFFA1AE17EC}">
            <xm:f>NOT(ISERROR(SEARCH(8,D1)))</xm:f>
            <xm:f>8</xm:f>
            <x14:dxf>
              <fill>
                <patternFill>
                  <bgColor rgb="FFFF7575"/>
                </patternFill>
              </fill>
            </x14:dxf>
          </x14:cfRule>
          <x14:cfRule type="containsText" priority="183" operator="containsText" id="{4A267990-B5EE-4D0F-B3CF-C13B6911531A}">
            <xm:f>NOT(ISERROR(SEARCH(7,D1)))</xm:f>
            <xm:f>7</xm:f>
            <x14:dxf>
              <fill>
                <patternFill>
                  <bgColor rgb="FFFFC000"/>
                </patternFill>
              </fill>
            </x14:dxf>
          </x14:cfRule>
          <x14:cfRule type="containsText" priority="184" operator="containsText" id="{70F6E1E3-E142-498C-8C76-A4F7F1093377}">
            <xm:f>NOT(ISERROR(SEARCH(6,D1)))</xm:f>
            <xm:f>6</xm:f>
            <x14:dxf>
              <fill>
                <patternFill>
                  <bgColor rgb="FFFFFF00"/>
                </patternFill>
              </fill>
            </x14:dxf>
          </x14:cfRule>
          <x14:cfRule type="containsText" priority="185" operator="containsText" id="{22AD8BE9-C340-4C83-9BB8-547CAE5F17D3}">
            <xm:f>NOT(ISERROR(SEARCH(5,D1)))</xm:f>
            <xm:f>5</xm:f>
            <x14:dxf>
              <fill>
                <patternFill>
                  <bgColor rgb="FFD8EEC0"/>
                </patternFill>
              </fill>
            </x14:dxf>
          </x14:cfRule>
          <x14:cfRule type="containsText" priority="186" operator="containsText" id="{F022C02B-849E-491E-BBC7-8F47F0C0724C}">
            <xm:f>NOT(ISERROR(SEARCH(4,D1)))</xm:f>
            <xm:f>4</xm:f>
            <x14:dxf>
              <fill>
                <patternFill>
                  <bgColor rgb="FFC0E399"/>
                </patternFill>
              </fill>
            </x14:dxf>
          </x14:cfRule>
          <x14:cfRule type="containsText" priority="187" operator="containsText" id="{1BE844CF-9DE1-4B21-9DE4-2AE276411F0A}">
            <xm:f>NOT(ISERROR(SEARCH(3,D1)))</xm:f>
            <xm:f>3</xm:f>
            <x14:dxf>
              <fill>
                <patternFill>
                  <bgColor rgb="FFADDB7B"/>
                </patternFill>
              </fill>
            </x14:dxf>
          </x14:cfRule>
          <x14:cfRule type="containsText" priority="188" operator="containsText" id="{641548D1-6ABF-457D-887A-7ABD6BC1FD40}">
            <xm:f>NOT(ISERROR(SEARCH(2,D1)))</xm:f>
            <xm:f>2</xm:f>
            <x14:dxf>
              <fill>
                <patternFill>
                  <bgColor rgb="FF93D050"/>
                </patternFill>
              </fill>
            </x14:dxf>
          </x14:cfRule>
          <x14:cfRule type="containsText" priority="398" operator="containsText" id="{C47D7D58-676C-494F-A638-E1A495389A85}">
            <xm:f>NOT(ISERROR(SEARCH(1,D1)))</xm:f>
            <xm:f>1</xm:f>
            <x14:dxf>
              <fill>
                <patternFill>
                  <bgColor theme="9"/>
                </patternFill>
              </fill>
            </x14:dxf>
          </x14:cfRule>
          <x14:cfRule type="containsText" priority="181" operator="containsText" id="{F1DD1BF3-9779-496D-A448-DC654339F997}">
            <xm:f>NOT(ISERROR(SEARCH(9,D1)))</xm:f>
            <xm:f>9</xm:f>
            <x14:dxf>
              <fill>
                <patternFill>
                  <bgColor rgb="FFE60000"/>
                </patternFill>
              </fill>
            </x14:dxf>
          </x14:cfRule>
          <xm:sqref>D1:D1048576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1639C-385C-47BC-8A27-65B4241092EB}">
  <dimension ref="A1:U54"/>
  <sheetViews>
    <sheetView workbookViewId="0"/>
  </sheetViews>
  <sheetFormatPr defaultRowHeight="15" x14ac:dyDescent="0.25"/>
  <cols>
    <col min="1" max="1" width="76.7109375" style="12" bestFit="1" customWidth="1"/>
    <col min="2" max="2" width="10.7109375" style="13" bestFit="1" customWidth="1"/>
    <col min="3" max="3" width="10" style="126" bestFit="1" customWidth="1"/>
    <col min="4" max="15" width="9.140625" style="3"/>
    <col min="16" max="16" width="53.140625" style="116" bestFit="1" customWidth="1"/>
    <col min="17" max="16384" width="9.140625" style="3"/>
  </cols>
  <sheetData>
    <row r="1" spans="1:16" s="108" customFormat="1" x14ac:dyDescent="0.25">
      <c r="A1" s="121" t="s">
        <v>968</v>
      </c>
      <c r="B1" s="112" t="s">
        <v>995</v>
      </c>
      <c r="C1" s="138" t="s">
        <v>996</v>
      </c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6"/>
    </row>
    <row r="2" spans="1:16" x14ac:dyDescent="0.25">
      <c r="A2" s="12" t="s">
        <v>34</v>
      </c>
      <c r="B2" s="13" t="s">
        <v>597</v>
      </c>
      <c r="C2" s="129">
        <f>Languages!C7+Languages!C9+Languages!C10+Languages!C12+Languages!C28+Languages!C29+Languages!C32+Languages!C36+Languages!C39+Languages!C61+Languages!C72+Languages!C71+Languages!C69+Languages!C74</f>
        <v>0.105167</v>
      </c>
      <c r="D2" s="18" t="s">
        <v>477</v>
      </c>
      <c r="E2" s="18" t="s">
        <v>850</v>
      </c>
      <c r="F2" s="18" t="s">
        <v>587</v>
      </c>
      <c r="G2" s="18" t="s">
        <v>423</v>
      </c>
      <c r="H2" s="18" t="s">
        <v>588</v>
      </c>
      <c r="I2" s="113" t="s">
        <v>590</v>
      </c>
      <c r="J2" s="18" t="s">
        <v>492</v>
      </c>
      <c r="K2" s="18" t="s">
        <v>860</v>
      </c>
      <c r="L2" s="18" t="s">
        <v>589</v>
      </c>
      <c r="M2" s="18" t="s">
        <v>591</v>
      </c>
      <c r="N2" s="18" t="s">
        <v>592</v>
      </c>
      <c r="O2" s="18" t="s">
        <v>593</v>
      </c>
    </row>
    <row r="3" spans="1:16" x14ac:dyDescent="0.25">
      <c r="A3" s="12" t="s">
        <v>2</v>
      </c>
      <c r="B3" s="13" t="s">
        <v>597</v>
      </c>
      <c r="C3" s="125">
        <f>Languages!C6</f>
        <v>3.9E-2</v>
      </c>
      <c r="D3" s="32" t="s">
        <v>594</v>
      </c>
      <c r="E3" s="32" t="s">
        <v>595</v>
      </c>
      <c r="F3" s="32" t="s">
        <v>596</v>
      </c>
      <c r="G3" s="18" t="s">
        <v>423</v>
      </c>
      <c r="H3" s="18" t="s">
        <v>588</v>
      </c>
      <c r="I3" s="114" t="s">
        <v>590</v>
      </c>
      <c r="J3" s="18" t="s">
        <v>492</v>
      </c>
      <c r="K3" s="30" t="s">
        <v>860</v>
      </c>
      <c r="L3" s="18" t="s">
        <v>589</v>
      </c>
      <c r="M3" s="18" t="s">
        <v>591</v>
      </c>
      <c r="N3" s="18" t="s">
        <v>592</v>
      </c>
      <c r="O3" s="18" t="s">
        <v>593</v>
      </c>
    </row>
    <row r="4" spans="1:16" x14ac:dyDescent="0.25">
      <c r="A4" s="118" t="s">
        <v>20</v>
      </c>
      <c r="B4" s="42" t="s">
        <v>597</v>
      </c>
      <c r="C4" s="128">
        <f>Languages!C23</f>
        <v>4.7000000000000002E-3</v>
      </c>
      <c r="D4" s="18" t="s">
        <v>477</v>
      </c>
      <c r="E4" s="34" t="s">
        <v>600</v>
      </c>
      <c r="F4" s="34" t="s">
        <v>599</v>
      </c>
      <c r="G4" s="34" t="s">
        <v>598</v>
      </c>
      <c r="H4" s="34" t="s">
        <v>584</v>
      </c>
      <c r="I4" s="114" t="s">
        <v>590</v>
      </c>
      <c r="J4" s="18" t="s">
        <v>492</v>
      </c>
      <c r="K4" s="18" t="s">
        <v>860</v>
      </c>
      <c r="L4" s="18" t="s">
        <v>589</v>
      </c>
      <c r="M4" s="18" t="s">
        <v>591</v>
      </c>
      <c r="N4" s="18" t="s">
        <v>592</v>
      </c>
      <c r="O4" s="18" t="s">
        <v>593</v>
      </c>
      <c r="P4" s="119" t="s">
        <v>976</v>
      </c>
    </row>
    <row r="5" spans="1:16" x14ac:dyDescent="0.25">
      <c r="A5" s="12" t="s">
        <v>21</v>
      </c>
      <c r="B5" s="13" t="s">
        <v>597</v>
      </c>
      <c r="C5" s="128">
        <f>Languages!C25</f>
        <v>2.0999999999999999E-3</v>
      </c>
      <c r="D5" s="32" t="s">
        <v>602</v>
      </c>
      <c r="E5" s="32" t="s">
        <v>601</v>
      </c>
      <c r="F5" s="32" t="s">
        <v>861</v>
      </c>
      <c r="G5" s="32" t="s">
        <v>851</v>
      </c>
      <c r="H5" s="32" t="s">
        <v>852</v>
      </c>
      <c r="I5" s="114" t="s">
        <v>590</v>
      </c>
      <c r="J5" s="18" t="s">
        <v>492</v>
      </c>
      <c r="K5" s="18" t="s">
        <v>860</v>
      </c>
      <c r="L5" s="18" t="s">
        <v>589</v>
      </c>
      <c r="M5" s="18" t="s">
        <v>591</v>
      </c>
      <c r="N5" s="18" t="s">
        <v>592</v>
      </c>
      <c r="O5" s="18" t="s">
        <v>593</v>
      </c>
    </row>
    <row r="6" spans="1:16" x14ac:dyDescent="0.25">
      <c r="A6" s="118" t="s">
        <v>25</v>
      </c>
      <c r="B6" s="42" t="s">
        <v>597</v>
      </c>
      <c r="C6" s="128">
        <f>Languages!C30</f>
        <v>1.2999999999999999E-3</v>
      </c>
      <c r="D6" s="18" t="s">
        <v>477</v>
      </c>
      <c r="E6" s="34" t="s">
        <v>853</v>
      </c>
      <c r="F6" s="34" t="s">
        <v>854</v>
      </c>
      <c r="G6" s="18" t="s">
        <v>423</v>
      </c>
      <c r="H6" s="18" t="s">
        <v>588</v>
      </c>
      <c r="I6" s="114" t="s">
        <v>590</v>
      </c>
      <c r="J6" s="18" t="s">
        <v>492</v>
      </c>
      <c r="K6" s="18" t="s">
        <v>860</v>
      </c>
      <c r="L6" s="18" t="s">
        <v>589</v>
      </c>
      <c r="M6" s="18" t="s">
        <v>591</v>
      </c>
      <c r="N6" s="18" t="s">
        <v>592</v>
      </c>
      <c r="O6" s="18" t="s">
        <v>593</v>
      </c>
      <c r="P6" s="119" t="s">
        <v>985</v>
      </c>
    </row>
    <row r="7" spans="1:16" x14ac:dyDescent="0.25">
      <c r="A7" s="17" t="s">
        <v>697</v>
      </c>
      <c r="B7" s="13" t="s">
        <v>597</v>
      </c>
      <c r="C7" s="128">
        <f>Languages!C41+Languages!C33+Languages!C149+Languages!C152</f>
        <v>1.1802000000000002E-3</v>
      </c>
      <c r="D7" s="32" t="s">
        <v>855</v>
      </c>
      <c r="E7" s="32" t="s">
        <v>856</v>
      </c>
      <c r="F7" s="33" t="s">
        <v>858</v>
      </c>
      <c r="G7" s="32" t="s">
        <v>857</v>
      </c>
      <c r="H7" s="33" t="s">
        <v>859</v>
      </c>
      <c r="I7" s="114" t="s">
        <v>590</v>
      </c>
      <c r="J7" s="18" t="s">
        <v>492</v>
      </c>
      <c r="K7" s="18" t="s">
        <v>860</v>
      </c>
      <c r="L7" s="18" t="s">
        <v>589</v>
      </c>
      <c r="M7" s="18" t="s">
        <v>591</v>
      </c>
      <c r="N7" s="18" t="s">
        <v>592</v>
      </c>
      <c r="O7" s="18" t="s">
        <v>593</v>
      </c>
    </row>
    <row r="8" spans="1:16" x14ac:dyDescent="0.25">
      <c r="A8" s="118" t="s">
        <v>31</v>
      </c>
      <c r="B8" s="42" t="s">
        <v>597</v>
      </c>
      <c r="C8" s="128">
        <f>Languages!C37</f>
        <v>5.0000000000000001E-4</v>
      </c>
      <c r="D8" s="34" t="s">
        <v>855</v>
      </c>
      <c r="E8" s="34" t="s">
        <v>856</v>
      </c>
      <c r="F8" s="34" t="s">
        <v>858</v>
      </c>
      <c r="G8" s="34" t="s">
        <v>862</v>
      </c>
      <c r="H8" s="34" t="s">
        <v>645</v>
      </c>
      <c r="I8" s="114" t="s">
        <v>590</v>
      </c>
      <c r="J8" s="18" t="s">
        <v>492</v>
      </c>
      <c r="K8" s="18" t="s">
        <v>860</v>
      </c>
      <c r="L8" s="18" t="s">
        <v>589</v>
      </c>
      <c r="M8" s="18" t="s">
        <v>591</v>
      </c>
      <c r="N8" s="18" t="s">
        <v>592</v>
      </c>
      <c r="O8" s="18" t="s">
        <v>593</v>
      </c>
      <c r="P8" s="119" t="s">
        <v>986</v>
      </c>
    </row>
    <row r="9" spans="1:16" x14ac:dyDescent="0.25">
      <c r="A9" s="12" t="s">
        <v>967</v>
      </c>
      <c r="B9" s="13" t="s">
        <v>597</v>
      </c>
      <c r="C9" s="128">
        <f>Languages!C48+Languages!C172</f>
        <v>2.2033E-4</v>
      </c>
      <c r="D9" s="32" t="s">
        <v>594</v>
      </c>
      <c r="E9" s="33" t="s">
        <v>856</v>
      </c>
      <c r="F9" s="33" t="s">
        <v>620</v>
      </c>
      <c r="G9" s="32" t="s">
        <v>692</v>
      </c>
      <c r="H9" s="32" t="s">
        <v>818</v>
      </c>
      <c r="I9" s="114" t="s">
        <v>590</v>
      </c>
      <c r="J9" s="18" t="s">
        <v>492</v>
      </c>
      <c r="K9" s="18" t="s">
        <v>860</v>
      </c>
      <c r="L9" s="18" t="s">
        <v>589</v>
      </c>
      <c r="M9" s="18" t="s">
        <v>591</v>
      </c>
      <c r="N9" s="18" t="s">
        <v>592</v>
      </c>
      <c r="O9" s="18" t="s">
        <v>593</v>
      </c>
      <c r="P9" s="3"/>
    </row>
    <row r="10" spans="1:16" x14ac:dyDescent="0.25">
      <c r="A10" s="111" t="s">
        <v>682</v>
      </c>
      <c r="B10" s="136" t="s">
        <v>634</v>
      </c>
      <c r="C10" s="133">
        <f>Languages!C56+Languages!C169</f>
        <v>1.0968000000000001E-4</v>
      </c>
      <c r="D10" s="29" t="s">
        <v>672</v>
      </c>
      <c r="E10" s="29" t="s">
        <v>673</v>
      </c>
      <c r="F10" s="29" t="s">
        <v>670</v>
      </c>
      <c r="G10" s="29" t="s">
        <v>423</v>
      </c>
      <c r="H10" s="29" t="s">
        <v>671</v>
      </c>
      <c r="I10" s="134" t="s">
        <v>590</v>
      </c>
      <c r="J10" s="137" t="s">
        <v>847</v>
      </c>
      <c r="K10" s="135" t="s">
        <v>860</v>
      </c>
      <c r="L10" s="135" t="s">
        <v>589</v>
      </c>
      <c r="M10" s="135" t="s">
        <v>591</v>
      </c>
      <c r="N10" s="135" t="s">
        <v>592</v>
      </c>
      <c r="O10" s="135" t="s">
        <v>593</v>
      </c>
      <c r="P10" s="3"/>
    </row>
    <row r="11" spans="1:16" x14ac:dyDescent="0.25">
      <c r="A11" s="12" t="s">
        <v>828</v>
      </c>
      <c r="B11" s="13" t="s">
        <v>597</v>
      </c>
      <c r="C11" s="130">
        <f>Languages!C54</f>
        <v>5.5000000000000002E-5</v>
      </c>
      <c r="D11" s="32" t="s">
        <v>594</v>
      </c>
      <c r="E11" s="32" t="s">
        <v>595</v>
      </c>
      <c r="F11" s="33" t="s">
        <v>872</v>
      </c>
      <c r="G11" s="33" t="s">
        <v>644</v>
      </c>
      <c r="H11" s="30" t="s">
        <v>477</v>
      </c>
      <c r="I11" s="114" t="s">
        <v>590</v>
      </c>
      <c r="J11" s="18" t="s">
        <v>492</v>
      </c>
      <c r="K11" s="18" t="s">
        <v>860</v>
      </c>
      <c r="L11" s="18" t="s">
        <v>589</v>
      </c>
      <c r="M11" s="18" t="s">
        <v>591</v>
      </c>
      <c r="N11" s="18" t="s">
        <v>592</v>
      </c>
      <c r="O11" s="18" t="s">
        <v>593</v>
      </c>
    </row>
    <row r="12" spans="1:16" x14ac:dyDescent="0.25">
      <c r="A12" s="12" t="s">
        <v>618</v>
      </c>
      <c r="B12" s="13" t="s">
        <v>597</v>
      </c>
      <c r="C12" s="130">
        <f>Languages!C81</f>
        <v>1.33E-5</v>
      </c>
      <c r="D12" s="32" t="s">
        <v>594</v>
      </c>
      <c r="E12" s="32" t="s">
        <v>595</v>
      </c>
      <c r="F12" s="32" t="s">
        <v>620</v>
      </c>
      <c r="G12" s="32" t="s">
        <v>602</v>
      </c>
      <c r="H12" s="32" t="s">
        <v>619</v>
      </c>
      <c r="I12" s="114" t="s">
        <v>590</v>
      </c>
      <c r="J12" s="18" t="s">
        <v>492</v>
      </c>
      <c r="K12" s="18" t="s">
        <v>860</v>
      </c>
      <c r="L12" s="18" t="s">
        <v>589</v>
      </c>
      <c r="M12" s="18" t="s">
        <v>591</v>
      </c>
      <c r="N12" s="18" t="s">
        <v>592</v>
      </c>
      <c r="O12" s="18" t="s">
        <v>593</v>
      </c>
    </row>
    <row r="13" spans="1:16" x14ac:dyDescent="0.25">
      <c r="A13" s="12" t="s">
        <v>979</v>
      </c>
      <c r="B13" s="13" t="s">
        <v>597</v>
      </c>
      <c r="C13" s="131">
        <f>Languages!C101+Languages!C157+Languages!C199</f>
        <v>6.99E-6</v>
      </c>
      <c r="D13" s="32" t="s">
        <v>622</v>
      </c>
      <c r="E13" s="32" t="s">
        <v>623</v>
      </c>
      <c r="F13" s="32" t="s">
        <v>624</v>
      </c>
      <c r="G13" s="32" t="s">
        <v>584</v>
      </c>
      <c r="H13" s="32" t="s">
        <v>625</v>
      </c>
      <c r="I13" s="114" t="s">
        <v>590</v>
      </c>
      <c r="J13" s="18" t="s">
        <v>492</v>
      </c>
      <c r="K13" s="18" t="s">
        <v>860</v>
      </c>
      <c r="L13" s="18" t="s">
        <v>589</v>
      </c>
      <c r="M13" s="18" t="s">
        <v>591</v>
      </c>
      <c r="N13" s="18" t="s">
        <v>592</v>
      </c>
      <c r="O13" s="18" t="s">
        <v>593</v>
      </c>
      <c r="P13" s="116" t="s">
        <v>980</v>
      </c>
    </row>
    <row r="14" spans="1:16" x14ac:dyDescent="0.25">
      <c r="A14" s="12" t="s">
        <v>687</v>
      </c>
      <c r="B14" s="13" t="s">
        <v>597</v>
      </c>
      <c r="C14" s="131">
        <f>Languages!C107+Languages!C113</f>
        <v>5.4E-6</v>
      </c>
      <c r="D14" s="32" t="s">
        <v>623</v>
      </c>
      <c r="E14" s="32" t="s">
        <v>818</v>
      </c>
      <c r="F14" s="18" t="s">
        <v>587</v>
      </c>
      <c r="G14" s="18" t="s">
        <v>423</v>
      </c>
      <c r="H14" s="18" t="s">
        <v>588</v>
      </c>
      <c r="I14" s="114" t="s">
        <v>590</v>
      </c>
      <c r="J14" s="18" t="s">
        <v>492</v>
      </c>
      <c r="K14" s="18" t="s">
        <v>860</v>
      </c>
      <c r="L14" s="18" t="s">
        <v>589</v>
      </c>
      <c r="M14" s="18" t="s">
        <v>591</v>
      </c>
      <c r="N14" s="18" t="s">
        <v>592</v>
      </c>
      <c r="O14" s="18" t="s">
        <v>593</v>
      </c>
    </row>
    <row r="15" spans="1:16" x14ac:dyDescent="0.25">
      <c r="A15" s="12" t="s">
        <v>100</v>
      </c>
      <c r="B15" s="120" t="s">
        <v>634</v>
      </c>
      <c r="C15" s="131">
        <f>Languages!C103</f>
        <v>4.8999999999999997E-6</v>
      </c>
      <c r="D15" s="18" t="s">
        <v>477</v>
      </c>
      <c r="E15" s="32" t="s">
        <v>868</v>
      </c>
      <c r="F15" s="32" t="s">
        <v>869</v>
      </c>
      <c r="G15" s="32" t="s">
        <v>598</v>
      </c>
      <c r="H15" s="32" t="s">
        <v>688</v>
      </c>
      <c r="I15" s="114" t="s">
        <v>590</v>
      </c>
      <c r="J15" s="18" t="s">
        <v>492</v>
      </c>
      <c r="K15" s="18" t="s">
        <v>860</v>
      </c>
      <c r="L15" s="18" t="s">
        <v>589</v>
      </c>
      <c r="M15" s="18" t="s">
        <v>591</v>
      </c>
      <c r="N15" s="18" t="s">
        <v>592</v>
      </c>
      <c r="O15" s="18" t="s">
        <v>593</v>
      </c>
    </row>
    <row r="16" spans="1:16" x14ac:dyDescent="0.25">
      <c r="A16" s="12" t="s">
        <v>824</v>
      </c>
      <c r="B16" s="13" t="s">
        <v>597</v>
      </c>
      <c r="C16" s="132">
        <f>Languages!C127+Languages!C122+Languages!C210</f>
        <v>2.5999999999999997E-6</v>
      </c>
      <c r="D16" s="33" t="s">
        <v>623</v>
      </c>
      <c r="E16" s="33" t="s">
        <v>820</v>
      </c>
      <c r="F16" s="33" t="s">
        <v>439</v>
      </c>
      <c r="G16" s="33" t="s">
        <v>870</v>
      </c>
      <c r="H16" s="33" t="s">
        <v>871</v>
      </c>
      <c r="I16" s="114" t="s">
        <v>590</v>
      </c>
      <c r="J16" s="18" t="s">
        <v>492</v>
      </c>
      <c r="K16" s="18" t="s">
        <v>860</v>
      </c>
      <c r="L16" s="18" t="s">
        <v>589</v>
      </c>
      <c r="M16" s="18" t="s">
        <v>591</v>
      </c>
      <c r="N16" s="18" t="s">
        <v>592</v>
      </c>
      <c r="O16" s="18" t="s">
        <v>593</v>
      </c>
    </row>
    <row r="17" spans="1:21" x14ac:dyDescent="0.25">
      <c r="A17" s="110" t="s">
        <v>977</v>
      </c>
      <c r="B17" s="13" t="s">
        <v>597</v>
      </c>
      <c r="C17" s="132">
        <f>Languages!C130+Languages!C138+Languages!C213</f>
        <v>1.9699999999999998E-6</v>
      </c>
      <c r="D17" s="32" t="s">
        <v>641</v>
      </c>
      <c r="E17" s="32" t="s">
        <v>642</v>
      </c>
      <c r="F17" s="32" t="s">
        <v>643</v>
      </c>
      <c r="G17" s="32" t="s">
        <v>644</v>
      </c>
      <c r="H17" s="32" t="s">
        <v>645</v>
      </c>
      <c r="I17" s="114" t="s">
        <v>590</v>
      </c>
      <c r="J17" s="18" t="s">
        <v>492</v>
      </c>
      <c r="K17" s="18" t="s">
        <v>860</v>
      </c>
      <c r="L17" s="18" t="s">
        <v>589</v>
      </c>
      <c r="M17" s="18" t="s">
        <v>591</v>
      </c>
      <c r="N17" s="18" t="s">
        <v>592</v>
      </c>
      <c r="O17" s="18" t="s">
        <v>593</v>
      </c>
      <c r="P17" s="116" t="s">
        <v>978</v>
      </c>
    </row>
    <row r="18" spans="1:21" x14ac:dyDescent="0.25">
      <c r="B18" s="3"/>
      <c r="C18" s="3"/>
    </row>
    <row r="19" spans="1:21" x14ac:dyDescent="0.25">
      <c r="A19" s="121" t="s">
        <v>969</v>
      </c>
      <c r="B19" s="112"/>
      <c r="C19" s="127"/>
      <c r="D19" s="112"/>
      <c r="E19" s="112"/>
      <c r="F19" s="112"/>
      <c r="G19" s="112"/>
      <c r="H19" s="112"/>
      <c r="I19" s="112"/>
      <c r="J19" s="112"/>
      <c r="K19" s="112"/>
      <c r="L19" s="112"/>
      <c r="M19" s="112"/>
      <c r="N19" s="112"/>
      <c r="O19" s="112"/>
    </row>
    <row r="20" spans="1:21" x14ac:dyDescent="0.25">
      <c r="A20" s="12" t="s">
        <v>816</v>
      </c>
      <c r="B20" s="120" t="s">
        <v>634</v>
      </c>
      <c r="C20" s="130">
        <f>Languages!C209+Languages!C60</f>
        <v>5.8100000000000003E-5</v>
      </c>
      <c r="D20" s="33" t="s">
        <v>812</v>
      </c>
      <c r="E20" s="33" t="s">
        <v>224</v>
      </c>
      <c r="F20" s="33" t="s">
        <v>813</v>
      </c>
      <c r="G20" s="33" t="s">
        <v>814</v>
      </c>
      <c r="H20" s="33" t="s">
        <v>815</v>
      </c>
      <c r="I20" s="114" t="s">
        <v>590</v>
      </c>
      <c r="J20" s="18" t="s">
        <v>492</v>
      </c>
      <c r="K20" s="18" t="s">
        <v>860</v>
      </c>
      <c r="L20" s="18" t="s">
        <v>589</v>
      </c>
      <c r="M20" s="18" t="s">
        <v>591</v>
      </c>
      <c r="N20" s="18" t="s">
        <v>592</v>
      </c>
      <c r="O20" s="18" t="s">
        <v>593</v>
      </c>
    </row>
    <row r="21" spans="1:21" s="14" customFormat="1" x14ac:dyDescent="0.25">
      <c r="A21" s="17" t="s">
        <v>990</v>
      </c>
      <c r="B21" s="120" t="s">
        <v>634</v>
      </c>
      <c r="C21" s="130">
        <f>Languages!C75+Languages!C116+Languages!C137+Languages!C159+Languages!C166+Languages!C208+Languages!C196+Languages!C180+Languages!C185</f>
        <v>2.5020000000000001E-5</v>
      </c>
      <c r="D21" s="18" t="s">
        <v>477</v>
      </c>
      <c r="E21" s="32" t="s">
        <v>224</v>
      </c>
      <c r="F21" s="32" t="s">
        <v>633</v>
      </c>
      <c r="G21" s="32" t="s">
        <v>459</v>
      </c>
      <c r="H21" s="32" t="s">
        <v>632</v>
      </c>
      <c r="I21" s="114" t="s">
        <v>590</v>
      </c>
      <c r="J21" s="18" t="s">
        <v>492</v>
      </c>
      <c r="K21" s="18" t="s">
        <v>860</v>
      </c>
      <c r="L21" s="18" t="s">
        <v>589</v>
      </c>
      <c r="M21" s="18" t="s">
        <v>591</v>
      </c>
      <c r="N21" s="18" t="s">
        <v>592</v>
      </c>
      <c r="O21" s="18" t="s">
        <v>593</v>
      </c>
      <c r="P21" s="116"/>
    </row>
    <row r="22" spans="1:21" s="20" customFormat="1" x14ac:dyDescent="0.25">
      <c r="A22" s="12" t="s">
        <v>103</v>
      </c>
      <c r="B22" s="120" t="s">
        <v>634</v>
      </c>
      <c r="C22" s="131">
        <f>Languages!C112</f>
        <v>2.0999999999999998E-6</v>
      </c>
      <c r="D22" s="32" t="s">
        <v>635</v>
      </c>
      <c r="E22" s="32" t="s">
        <v>636</v>
      </c>
      <c r="F22" s="32" t="s">
        <v>637</v>
      </c>
      <c r="G22" s="32" t="s">
        <v>638</v>
      </c>
      <c r="H22" s="32" t="s">
        <v>639</v>
      </c>
      <c r="I22" s="114" t="s">
        <v>590</v>
      </c>
      <c r="J22" s="18" t="s">
        <v>492</v>
      </c>
      <c r="K22" s="18" t="s">
        <v>860</v>
      </c>
      <c r="L22" s="18" t="s">
        <v>589</v>
      </c>
      <c r="M22" s="18" t="s">
        <v>591</v>
      </c>
      <c r="N22" s="18" t="s">
        <v>592</v>
      </c>
      <c r="O22" s="18" t="s">
        <v>593</v>
      </c>
      <c r="P22" s="116"/>
    </row>
    <row r="23" spans="1:21" s="20" customFormat="1" x14ac:dyDescent="0.25">
      <c r="A23" s="12" t="s">
        <v>144</v>
      </c>
      <c r="B23" s="124" t="s">
        <v>597</v>
      </c>
      <c r="C23" s="132">
        <f>Languages!C140</f>
        <v>8.8000000000000004E-7</v>
      </c>
      <c r="D23" s="32" t="s">
        <v>781</v>
      </c>
      <c r="E23" s="32" t="s">
        <v>864</v>
      </c>
      <c r="F23" s="32" t="s">
        <v>865</v>
      </c>
      <c r="G23" s="32" t="s">
        <v>866</v>
      </c>
      <c r="H23" s="32" t="s">
        <v>867</v>
      </c>
      <c r="I23" s="114" t="s">
        <v>590</v>
      </c>
      <c r="J23" s="18" t="s">
        <v>492</v>
      </c>
      <c r="K23" s="18" t="s">
        <v>860</v>
      </c>
      <c r="L23" s="18" t="s">
        <v>589</v>
      </c>
      <c r="M23" s="18" t="s">
        <v>591</v>
      </c>
      <c r="N23" s="18" t="s">
        <v>592</v>
      </c>
      <c r="O23" s="18" t="s">
        <v>593</v>
      </c>
      <c r="P23" s="116"/>
    </row>
    <row r="24" spans="1:21" s="20" customFormat="1" x14ac:dyDescent="0.25">
      <c r="A24" s="12" t="s">
        <v>214</v>
      </c>
      <c r="B24" s="120" t="s">
        <v>634</v>
      </c>
      <c r="C24" s="132">
        <f>Languages!C184</f>
        <v>5.6000000000000004E-7</v>
      </c>
      <c r="D24" s="32" t="s">
        <v>635</v>
      </c>
      <c r="E24" s="32" t="s">
        <v>636</v>
      </c>
      <c r="F24" s="32" t="s">
        <v>224</v>
      </c>
      <c r="G24" s="32" t="s">
        <v>633</v>
      </c>
      <c r="H24" s="32" t="s">
        <v>639</v>
      </c>
      <c r="I24" s="114" t="s">
        <v>590</v>
      </c>
      <c r="J24" s="18" t="s">
        <v>492</v>
      </c>
      <c r="K24" s="18" t="s">
        <v>860</v>
      </c>
      <c r="L24" s="18" t="s">
        <v>589</v>
      </c>
      <c r="M24" s="18" t="s">
        <v>591</v>
      </c>
      <c r="N24" s="18" t="s">
        <v>592</v>
      </c>
      <c r="O24" s="18" t="s">
        <v>593</v>
      </c>
      <c r="P24" s="116"/>
    </row>
    <row r="25" spans="1:21" s="108" customFormat="1" x14ac:dyDescent="0.25">
      <c r="A25" s="12" t="s">
        <v>776</v>
      </c>
      <c r="B25" s="120" t="s">
        <v>634</v>
      </c>
      <c r="C25" s="128" t="s">
        <v>830</v>
      </c>
      <c r="D25" s="33" t="s">
        <v>635</v>
      </c>
      <c r="E25" s="33" t="s">
        <v>777</v>
      </c>
      <c r="F25" s="33" t="s">
        <v>778</v>
      </c>
      <c r="G25" s="33" t="s">
        <v>459</v>
      </c>
      <c r="H25" s="33" t="s">
        <v>632</v>
      </c>
      <c r="I25" s="114" t="s">
        <v>590</v>
      </c>
      <c r="J25" s="30" t="s">
        <v>779</v>
      </c>
      <c r="K25" s="18" t="s">
        <v>860</v>
      </c>
      <c r="L25" s="18" t="s">
        <v>589</v>
      </c>
      <c r="M25" s="18" t="s">
        <v>591</v>
      </c>
      <c r="N25" s="18" t="s">
        <v>592</v>
      </c>
      <c r="O25" s="18" t="s">
        <v>593</v>
      </c>
      <c r="P25" s="116"/>
    </row>
    <row r="26" spans="1:21" s="108" customFormat="1" x14ac:dyDescent="0.25">
      <c r="A26" s="12"/>
      <c r="P26" s="116"/>
    </row>
    <row r="27" spans="1:21" s="108" customFormat="1" x14ac:dyDescent="0.25">
      <c r="A27" s="121" t="s">
        <v>970</v>
      </c>
      <c r="B27" s="112"/>
      <c r="C27" s="127"/>
      <c r="D27" s="112"/>
      <c r="E27" s="112"/>
      <c r="F27" s="112"/>
      <c r="G27" s="112"/>
      <c r="H27" s="112"/>
      <c r="I27" s="112"/>
      <c r="J27" s="112"/>
      <c r="K27" s="112"/>
      <c r="L27" s="112"/>
      <c r="M27" s="112"/>
      <c r="N27" s="112"/>
      <c r="O27" s="112"/>
      <c r="P27" s="116"/>
    </row>
    <row r="28" spans="1:21" s="108" customFormat="1" x14ac:dyDescent="0.25">
      <c r="A28" s="12" t="s">
        <v>42</v>
      </c>
      <c r="B28" s="13" t="s">
        <v>597</v>
      </c>
      <c r="C28" s="128">
        <f>Languages!C42</f>
        <v>3.6000000000000002E-4</v>
      </c>
      <c r="D28" s="108" t="s">
        <v>427</v>
      </c>
      <c r="E28" s="108" t="s">
        <v>856</v>
      </c>
      <c r="F28" s="18" t="s">
        <v>587</v>
      </c>
      <c r="G28" s="18" t="s">
        <v>423</v>
      </c>
      <c r="H28" s="18" t="s">
        <v>588</v>
      </c>
      <c r="I28" s="108" t="s">
        <v>858</v>
      </c>
      <c r="J28" s="114" t="s">
        <v>492</v>
      </c>
      <c r="K28" s="18" t="s">
        <v>860</v>
      </c>
      <c r="L28" s="18" t="s">
        <v>589</v>
      </c>
      <c r="M28" s="18" t="s">
        <v>591</v>
      </c>
      <c r="N28" s="18" t="s">
        <v>592</v>
      </c>
      <c r="O28" s="18" t="s">
        <v>593</v>
      </c>
    </row>
    <row r="29" spans="1:21" s="108" customFormat="1" x14ac:dyDescent="0.25">
      <c r="A29" s="111" t="s">
        <v>1026</v>
      </c>
      <c r="B29" s="112" t="s">
        <v>597</v>
      </c>
      <c r="C29" s="127">
        <f>Languages!C57</f>
        <v>1.03E-4</v>
      </c>
      <c r="D29" s="112" t="s">
        <v>645</v>
      </c>
      <c r="E29" s="112" t="s">
        <v>873</v>
      </c>
      <c r="F29" s="112" t="s">
        <v>874</v>
      </c>
      <c r="G29" s="112" t="s">
        <v>875</v>
      </c>
      <c r="H29" s="112" t="s">
        <v>876</v>
      </c>
      <c r="I29" s="112" t="s">
        <v>683</v>
      </c>
      <c r="J29" s="134" t="s">
        <v>492</v>
      </c>
      <c r="K29" s="135" t="s">
        <v>860</v>
      </c>
      <c r="L29" s="135" t="s">
        <v>589</v>
      </c>
      <c r="M29" s="135" t="s">
        <v>591</v>
      </c>
      <c r="N29" s="135" t="s">
        <v>592</v>
      </c>
      <c r="O29" s="135" t="s">
        <v>593</v>
      </c>
      <c r="P29" s="116"/>
      <c r="Q29" s="20"/>
      <c r="R29" s="20"/>
      <c r="S29" s="20"/>
      <c r="T29" s="20"/>
    </row>
    <row r="30" spans="1:21" s="108" customFormat="1" x14ac:dyDescent="0.25">
      <c r="A30" s="12" t="s">
        <v>61</v>
      </c>
      <c r="B30" s="120" t="s">
        <v>634</v>
      </c>
      <c r="C30" s="130">
        <f>Languages!C70</f>
        <v>2.4000000000000001E-5</v>
      </c>
      <c r="D30" s="33" t="s">
        <v>855</v>
      </c>
      <c r="E30" s="33" t="s">
        <v>856</v>
      </c>
      <c r="F30" s="33" t="s">
        <v>858</v>
      </c>
      <c r="G30" s="33" t="s">
        <v>622</v>
      </c>
      <c r="H30" s="33" t="s">
        <v>224</v>
      </c>
      <c r="I30" s="33" t="s">
        <v>702</v>
      </c>
      <c r="J30" s="114" t="s">
        <v>492</v>
      </c>
      <c r="K30" s="18" t="s">
        <v>860</v>
      </c>
      <c r="L30" s="18" t="s">
        <v>589</v>
      </c>
      <c r="M30" s="18" t="s">
        <v>591</v>
      </c>
      <c r="N30" s="18" t="s">
        <v>592</v>
      </c>
      <c r="O30" s="18" t="s">
        <v>593</v>
      </c>
      <c r="P30" s="116"/>
      <c r="Q30" s="20"/>
      <c r="R30" s="20"/>
      <c r="S30" s="20"/>
      <c r="T30" s="20"/>
    </row>
    <row r="31" spans="1:21" s="14" customFormat="1" x14ac:dyDescent="0.25">
      <c r="A31" s="12" t="s">
        <v>94</v>
      </c>
      <c r="B31" s="13" t="s">
        <v>597</v>
      </c>
      <c r="C31" s="130">
        <f>Languages!C100</f>
        <v>6.1E-6</v>
      </c>
      <c r="D31" s="33" t="s">
        <v>877</v>
      </c>
      <c r="E31" s="33" t="s">
        <v>878</v>
      </c>
      <c r="F31" s="33" t="s">
        <v>879</v>
      </c>
      <c r="G31" s="33" t="s">
        <v>880</v>
      </c>
      <c r="H31" s="33" t="s">
        <v>881</v>
      </c>
      <c r="I31" s="33" t="s">
        <v>882</v>
      </c>
      <c r="J31" s="114" t="s">
        <v>492</v>
      </c>
      <c r="K31" s="18" t="s">
        <v>860</v>
      </c>
      <c r="L31" s="18" t="s">
        <v>589</v>
      </c>
      <c r="M31" s="18" t="s">
        <v>591</v>
      </c>
      <c r="N31" s="18" t="s">
        <v>592</v>
      </c>
      <c r="O31" s="18" t="s">
        <v>593</v>
      </c>
      <c r="P31" s="116"/>
      <c r="Q31" s="3"/>
      <c r="R31" s="3"/>
      <c r="S31" s="3"/>
      <c r="T31" s="3"/>
      <c r="U31" s="20"/>
    </row>
    <row r="32" spans="1:21" s="14" customFormat="1" x14ac:dyDescent="0.25">
      <c r="A32" s="12" t="s">
        <v>837</v>
      </c>
      <c r="B32" s="13" t="s">
        <v>597</v>
      </c>
      <c r="C32" s="131">
        <f>Languages!C158+Languages!C165</f>
        <v>1.11E-6</v>
      </c>
      <c r="D32" s="32" t="s">
        <v>781</v>
      </c>
      <c r="E32" s="33" t="s">
        <v>874</v>
      </c>
      <c r="F32" s="33" t="s">
        <v>883</v>
      </c>
      <c r="G32" s="32" t="s">
        <v>863</v>
      </c>
      <c r="H32" s="32" t="s">
        <v>775</v>
      </c>
      <c r="I32" s="32" t="s">
        <v>774</v>
      </c>
      <c r="J32" s="114" t="s">
        <v>492</v>
      </c>
      <c r="K32" s="18" t="s">
        <v>860</v>
      </c>
      <c r="L32" s="18" t="s">
        <v>589</v>
      </c>
      <c r="M32" s="18" t="s">
        <v>591</v>
      </c>
      <c r="N32" s="18" t="s">
        <v>592</v>
      </c>
      <c r="O32" s="18" t="s">
        <v>593</v>
      </c>
      <c r="P32" s="116"/>
      <c r="Q32" s="3"/>
      <c r="R32" s="3"/>
      <c r="S32" s="3"/>
      <c r="T32" s="3"/>
      <c r="U32" s="20"/>
    </row>
    <row r="33" spans="1:21" s="14" customFormat="1" x14ac:dyDescent="0.25">
      <c r="A33" s="12" t="s">
        <v>120</v>
      </c>
      <c r="B33" s="13" t="s">
        <v>597</v>
      </c>
      <c r="C33" s="131">
        <f>Languages!C141</f>
        <v>8.7000000000000003E-7</v>
      </c>
      <c r="D33" s="33" t="s">
        <v>861</v>
      </c>
      <c r="E33" s="33" t="s">
        <v>620</v>
      </c>
      <c r="F33" s="33" t="s">
        <v>623</v>
      </c>
      <c r="G33" s="33" t="s">
        <v>692</v>
      </c>
      <c r="H33" s="33" t="s">
        <v>619</v>
      </c>
      <c r="I33" s="33" t="s">
        <v>625</v>
      </c>
      <c r="J33" s="114" t="s">
        <v>492</v>
      </c>
      <c r="K33" s="18" t="s">
        <v>860</v>
      </c>
      <c r="L33" s="18" t="s">
        <v>589</v>
      </c>
      <c r="M33" s="18" t="s">
        <v>591</v>
      </c>
      <c r="N33" s="18" t="s">
        <v>592</v>
      </c>
      <c r="O33" s="18" t="s">
        <v>593</v>
      </c>
      <c r="P33" s="116"/>
      <c r="Q33" s="3"/>
      <c r="R33" s="3"/>
      <c r="S33" s="3"/>
      <c r="T33" s="3"/>
      <c r="U33" s="20"/>
    </row>
    <row r="34" spans="1:21" x14ac:dyDescent="0.25">
      <c r="U34" s="20"/>
    </row>
    <row r="35" spans="1:21" x14ac:dyDescent="0.25">
      <c r="A35" s="121" t="s">
        <v>971</v>
      </c>
      <c r="B35" s="112"/>
      <c r="C35" s="127"/>
      <c r="D35" s="29"/>
      <c r="E35" s="112"/>
      <c r="F35" s="112"/>
      <c r="G35" s="112"/>
      <c r="H35" s="29"/>
      <c r="I35" s="29"/>
      <c r="J35" s="112"/>
      <c r="K35" s="29"/>
      <c r="L35" s="29"/>
      <c r="M35" s="29"/>
      <c r="N35" s="29"/>
      <c r="O35" s="29"/>
      <c r="U35" s="20"/>
    </row>
    <row r="36" spans="1:21" x14ac:dyDescent="0.25">
      <c r="A36" s="122" t="s">
        <v>963</v>
      </c>
      <c r="B36" s="13" t="s">
        <v>597</v>
      </c>
      <c r="C36" s="128">
        <f>Languages!C23</f>
        <v>4.7000000000000002E-3</v>
      </c>
      <c r="D36" s="34" t="s">
        <v>859</v>
      </c>
      <c r="E36" s="88" t="s">
        <v>930</v>
      </c>
      <c r="F36" s="88" t="s">
        <v>584</v>
      </c>
      <c r="G36" s="88" t="s">
        <v>931</v>
      </c>
      <c r="H36" s="34" t="s">
        <v>932</v>
      </c>
      <c r="I36" s="18" t="s">
        <v>590</v>
      </c>
      <c r="J36" s="34" t="s">
        <v>600</v>
      </c>
      <c r="K36" s="34" t="s">
        <v>599</v>
      </c>
      <c r="L36" s="18" t="s">
        <v>589</v>
      </c>
      <c r="M36" s="18" t="s">
        <v>591</v>
      </c>
      <c r="N36" s="18" t="s">
        <v>592</v>
      </c>
      <c r="O36" s="34" t="s">
        <v>598</v>
      </c>
      <c r="P36" s="116" t="s">
        <v>987</v>
      </c>
    </row>
    <row r="37" spans="1:21" x14ac:dyDescent="0.25">
      <c r="A37" s="123" t="s">
        <v>981</v>
      </c>
      <c r="B37" s="13" t="s">
        <v>597</v>
      </c>
      <c r="C37" s="128">
        <f>Languages!C26</f>
        <v>2.0999999999999999E-3</v>
      </c>
      <c r="D37" s="34" t="s">
        <v>935</v>
      </c>
      <c r="E37" s="108" t="s">
        <v>943</v>
      </c>
      <c r="F37" s="88" t="s">
        <v>584</v>
      </c>
      <c r="G37" s="88" t="s">
        <v>945</v>
      </c>
      <c r="H37" s="34" t="s">
        <v>946</v>
      </c>
      <c r="I37" s="34" t="s">
        <v>948</v>
      </c>
      <c r="J37" s="34" t="s">
        <v>947</v>
      </c>
      <c r="K37" s="88" t="s">
        <v>944</v>
      </c>
      <c r="L37" s="18" t="s">
        <v>589</v>
      </c>
      <c r="M37" s="34" t="s">
        <v>940</v>
      </c>
      <c r="N37" s="34" t="s">
        <v>561</v>
      </c>
      <c r="O37" s="34" t="s">
        <v>942</v>
      </c>
      <c r="P37" s="117" t="s">
        <v>982</v>
      </c>
    </row>
    <row r="38" spans="1:21" x14ac:dyDescent="0.25">
      <c r="A38" s="122" t="s">
        <v>964</v>
      </c>
      <c r="B38" s="13" t="s">
        <v>597</v>
      </c>
      <c r="C38" s="128">
        <f>Languages!C30</f>
        <v>1.2999999999999999E-3</v>
      </c>
      <c r="D38" s="88" t="s">
        <v>622</v>
      </c>
      <c r="E38" s="88" t="s">
        <v>623</v>
      </c>
      <c r="F38" s="88" t="s">
        <v>584</v>
      </c>
      <c r="G38" s="88" t="s">
        <v>624</v>
      </c>
      <c r="H38" s="88" t="s">
        <v>625</v>
      </c>
      <c r="I38" s="18" t="s">
        <v>590</v>
      </c>
      <c r="J38" s="34" t="s">
        <v>423</v>
      </c>
      <c r="K38" s="34" t="s">
        <v>588</v>
      </c>
      <c r="L38" s="18" t="s">
        <v>589</v>
      </c>
      <c r="M38" s="18" t="s">
        <v>591</v>
      </c>
      <c r="N38" s="34" t="s">
        <v>853</v>
      </c>
      <c r="O38" s="34" t="s">
        <v>854</v>
      </c>
      <c r="P38" s="116" t="s">
        <v>987</v>
      </c>
    </row>
    <row r="39" spans="1:21" s="20" customFormat="1" x14ac:dyDescent="0.25">
      <c r="A39" s="123" t="s">
        <v>983</v>
      </c>
      <c r="B39" s="13" t="s">
        <v>597</v>
      </c>
      <c r="C39" s="128">
        <f>Languages!C34</f>
        <v>7.5000000000000002E-4</v>
      </c>
      <c r="D39" s="88" t="s">
        <v>937</v>
      </c>
      <c r="E39" s="34" t="s">
        <v>936</v>
      </c>
      <c r="F39" s="18" t="s">
        <v>587</v>
      </c>
      <c r="G39" s="18" t="s">
        <v>423</v>
      </c>
      <c r="H39" s="18" t="s">
        <v>588</v>
      </c>
      <c r="I39" s="34" t="s">
        <v>939</v>
      </c>
      <c r="J39" s="34" t="s">
        <v>938</v>
      </c>
      <c r="K39" s="34" t="s">
        <v>941</v>
      </c>
      <c r="L39" s="18" t="s">
        <v>589</v>
      </c>
      <c r="M39" s="34" t="s">
        <v>940</v>
      </c>
      <c r="N39" s="34" t="s">
        <v>561</v>
      </c>
      <c r="O39" s="34" t="s">
        <v>942</v>
      </c>
      <c r="P39" s="117" t="s">
        <v>984</v>
      </c>
    </row>
    <row r="40" spans="1:21" s="88" customFormat="1" x14ac:dyDescent="0.25">
      <c r="A40" s="123" t="s">
        <v>1010</v>
      </c>
      <c r="B40" s="120" t="s">
        <v>597</v>
      </c>
      <c r="C40" s="128">
        <f>Languages!C38+Languages!C51+Languages!C83+Languages!C182</f>
        <v>5.7169000000000002E-4</v>
      </c>
      <c r="D40" s="18" t="s">
        <v>477</v>
      </c>
      <c r="E40" s="109" t="s">
        <v>1007</v>
      </c>
      <c r="F40" s="18" t="s">
        <v>587</v>
      </c>
      <c r="G40" s="18" t="s">
        <v>423</v>
      </c>
      <c r="H40" s="18" t="s">
        <v>588</v>
      </c>
      <c r="I40" s="34" t="s">
        <v>645</v>
      </c>
      <c r="J40" s="88" t="s">
        <v>678</v>
      </c>
      <c r="K40" s="30" t="s">
        <v>860</v>
      </c>
      <c r="L40" s="34" t="s">
        <v>1008</v>
      </c>
      <c r="M40" s="34" t="s">
        <v>595</v>
      </c>
      <c r="N40" s="34" t="s">
        <v>594</v>
      </c>
      <c r="O40" s="34" t="s">
        <v>596</v>
      </c>
      <c r="P40" s="116" t="s">
        <v>1020</v>
      </c>
    </row>
    <row r="41" spans="1:21" s="88" customFormat="1" x14ac:dyDescent="0.25">
      <c r="A41" s="122" t="s">
        <v>965</v>
      </c>
      <c r="B41" s="13" t="s">
        <v>597</v>
      </c>
      <c r="C41" s="128">
        <f>Languages!C37</f>
        <v>5.0000000000000001E-4</v>
      </c>
      <c r="D41" s="34" t="s">
        <v>949</v>
      </c>
      <c r="E41" s="88" t="s">
        <v>950</v>
      </c>
      <c r="F41" s="88" t="s">
        <v>951</v>
      </c>
      <c r="G41" s="88" t="s">
        <v>952</v>
      </c>
      <c r="H41" s="88" t="s">
        <v>953</v>
      </c>
      <c r="I41" s="18" t="s">
        <v>590</v>
      </c>
      <c r="J41" s="34" t="s">
        <v>954</v>
      </c>
      <c r="K41" s="34" t="s">
        <v>598</v>
      </c>
      <c r="L41" s="18" t="s">
        <v>589</v>
      </c>
      <c r="M41" s="34" t="s">
        <v>940</v>
      </c>
      <c r="N41" s="34" t="s">
        <v>561</v>
      </c>
      <c r="O41" s="34" t="s">
        <v>942</v>
      </c>
      <c r="P41" s="116" t="s">
        <v>987</v>
      </c>
    </row>
    <row r="42" spans="1:21" s="88" customFormat="1" x14ac:dyDescent="0.25">
      <c r="A42" s="123" t="s">
        <v>966</v>
      </c>
      <c r="B42" s="13" t="s">
        <v>597</v>
      </c>
      <c r="C42" s="128">
        <f>Languages!C40</f>
        <v>3.8999999999999999E-4</v>
      </c>
      <c r="D42" s="34" t="s">
        <v>960</v>
      </c>
      <c r="E42" s="88" t="s">
        <v>961</v>
      </c>
      <c r="F42" s="88" t="s">
        <v>962</v>
      </c>
      <c r="G42" s="88" t="s">
        <v>953</v>
      </c>
      <c r="H42" s="88" t="s">
        <v>956</v>
      </c>
      <c r="I42" s="88" t="s">
        <v>957</v>
      </c>
      <c r="J42" s="34" t="s">
        <v>958</v>
      </c>
      <c r="K42" s="34" t="s">
        <v>959</v>
      </c>
      <c r="L42" s="18" t="s">
        <v>589</v>
      </c>
      <c r="M42" s="34" t="s">
        <v>940</v>
      </c>
      <c r="N42" s="34" t="s">
        <v>561</v>
      </c>
      <c r="O42" s="34" t="s">
        <v>942</v>
      </c>
      <c r="P42" s="117"/>
    </row>
    <row r="43" spans="1:21" s="109" customFormat="1" x14ac:dyDescent="0.25">
      <c r="A43" s="88" t="s">
        <v>1011</v>
      </c>
      <c r="B43" s="13" t="s">
        <v>597</v>
      </c>
      <c r="C43" s="140">
        <f>Languages!C93</f>
        <v>8.6999999999999997E-6</v>
      </c>
      <c r="D43" s="34" t="s">
        <v>594</v>
      </c>
      <c r="E43" s="34" t="s">
        <v>595</v>
      </c>
      <c r="F43" s="18" t="s">
        <v>587</v>
      </c>
      <c r="G43" s="18" t="s">
        <v>423</v>
      </c>
      <c r="H43" s="18" t="s">
        <v>588</v>
      </c>
      <c r="I43" s="88" t="s">
        <v>948</v>
      </c>
      <c r="J43" s="88" t="s">
        <v>937</v>
      </c>
      <c r="K43" s="18" t="s">
        <v>860</v>
      </c>
      <c r="L43" s="18" t="s">
        <v>589</v>
      </c>
      <c r="M43" s="18" t="s">
        <v>591</v>
      </c>
      <c r="N43" s="18" t="s">
        <v>592</v>
      </c>
      <c r="O43" s="88" t="s">
        <v>942</v>
      </c>
    </row>
    <row r="44" spans="1:21" s="88" customFormat="1" x14ac:dyDescent="0.25">
      <c r="P44" s="109"/>
    </row>
    <row r="45" spans="1:21" s="88" customFormat="1" x14ac:dyDescent="0.25">
      <c r="A45" s="121" t="s">
        <v>780</v>
      </c>
      <c r="B45" s="112"/>
      <c r="C45" s="127"/>
      <c r="D45" s="112"/>
      <c r="E45" s="112"/>
      <c r="F45" s="112"/>
      <c r="G45" s="112"/>
      <c r="H45" s="112"/>
      <c r="I45" s="112"/>
      <c r="J45" s="112"/>
      <c r="K45" s="112"/>
      <c r="L45" s="112"/>
      <c r="M45" s="112"/>
      <c r="N45" s="112"/>
      <c r="O45" s="112"/>
      <c r="P45" s="116"/>
    </row>
    <row r="46" spans="1:21" s="88" customFormat="1" ht="30" x14ac:dyDescent="0.25">
      <c r="A46" s="17" t="s">
        <v>993</v>
      </c>
      <c r="B46" s="120" t="s">
        <v>634</v>
      </c>
      <c r="C46" s="128">
        <f>Languages!C18+Languages!C59+Languages!C191+Languages!C160+Languages!C156+Languages!C203</f>
        <v>6.1604600000000004E-3</v>
      </c>
      <c r="D46" s="14" t="s">
        <v>724</v>
      </c>
      <c r="E46" s="14" t="s">
        <v>727</v>
      </c>
      <c r="F46" s="14" t="s">
        <v>728</v>
      </c>
      <c r="G46" s="1" t="s">
        <v>729</v>
      </c>
      <c r="H46" s="1" t="s">
        <v>768</v>
      </c>
      <c r="I46" s="1" t="s">
        <v>734</v>
      </c>
      <c r="J46" s="1" t="s">
        <v>758</v>
      </c>
      <c r="K46" s="1" t="s">
        <v>773</v>
      </c>
      <c r="L46" s="1" t="s">
        <v>772</v>
      </c>
      <c r="M46" s="3" t="s">
        <v>765</v>
      </c>
      <c r="N46" s="30" t="s">
        <v>764</v>
      </c>
      <c r="O46" s="1" t="s">
        <v>884</v>
      </c>
      <c r="P46" s="116"/>
    </row>
    <row r="47" spans="1:21" s="88" customFormat="1" x14ac:dyDescent="0.25">
      <c r="A47" s="17" t="s">
        <v>992</v>
      </c>
      <c r="B47" s="120" t="s">
        <v>634</v>
      </c>
      <c r="C47" s="128">
        <f>Languages!C27+Languages!C46+Languages!C43</f>
        <v>2.6700000000000001E-3</v>
      </c>
      <c r="D47" s="3" t="s">
        <v>708</v>
      </c>
      <c r="E47" s="3" t="s">
        <v>753</v>
      </c>
      <c r="F47" s="1" t="s">
        <v>705</v>
      </c>
      <c r="G47" s="1" t="s">
        <v>732</v>
      </c>
      <c r="H47" s="1" t="s">
        <v>730</v>
      </c>
      <c r="I47" s="1" t="s">
        <v>731</v>
      </c>
      <c r="J47" s="3" t="s">
        <v>758</v>
      </c>
      <c r="K47" s="1" t="s">
        <v>733</v>
      </c>
      <c r="L47" s="1" t="s">
        <v>706</v>
      </c>
      <c r="M47" s="1" t="s">
        <v>709</v>
      </c>
      <c r="N47" s="3" t="s">
        <v>756</v>
      </c>
      <c r="O47" s="3" t="s">
        <v>757</v>
      </c>
      <c r="P47" s="116"/>
    </row>
    <row r="48" spans="1:21" s="88" customFormat="1" x14ac:dyDescent="0.25">
      <c r="A48" s="17" t="s">
        <v>991</v>
      </c>
      <c r="B48" s="120" t="s">
        <v>634</v>
      </c>
      <c r="C48" s="128">
        <f>Languages!C52+Languages!C55+Languages!C53+Languages!C80+Languages!C82+Languages!C155</f>
        <v>2.8390000000000002E-4</v>
      </c>
      <c r="D48" s="14" t="s">
        <v>723</v>
      </c>
      <c r="E48" s="14" t="s">
        <v>736</v>
      </c>
      <c r="F48" s="14" t="s">
        <v>737</v>
      </c>
      <c r="G48" s="14" t="s">
        <v>742</v>
      </c>
      <c r="H48" s="14" t="s">
        <v>741</v>
      </c>
      <c r="I48" s="14" t="s">
        <v>739</v>
      </c>
      <c r="J48" s="14" t="s">
        <v>735</v>
      </c>
      <c r="K48" s="14" t="s">
        <v>740</v>
      </c>
      <c r="L48" s="14" t="s">
        <v>712</v>
      </c>
      <c r="M48" s="14" t="s">
        <v>728</v>
      </c>
      <c r="N48" s="14" t="s">
        <v>738</v>
      </c>
      <c r="O48" s="14" t="s">
        <v>885</v>
      </c>
      <c r="P48" s="116"/>
    </row>
    <row r="49" spans="1:16" s="88" customFormat="1" x14ac:dyDescent="0.25">
      <c r="A49" s="12" t="s">
        <v>804</v>
      </c>
      <c r="B49" s="120" t="s">
        <v>634</v>
      </c>
      <c r="C49" s="130">
        <f>Languages!C88+Languages!C181+Languages!C121</f>
        <v>1.2590000000000001E-5</v>
      </c>
      <c r="D49" s="14" t="s">
        <v>723</v>
      </c>
      <c r="E49" s="14" t="s">
        <v>749</v>
      </c>
      <c r="F49" s="14" t="s">
        <v>737</v>
      </c>
      <c r="G49" s="14" t="s">
        <v>751</v>
      </c>
      <c r="H49" s="14" t="s">
        <v>752</v>
      </c>
      <c r="I49" s="14" t="s">
        <v>739</v>
      </c>
      <c r="J49" s="14" t="s">
        <v>735</v>
      </c>
      <c r="K49" s="14" t="s">
        <v>740</v>
      </c>
      <c r="L49" s="14" t="s">
        <v>712</v>
      </c>
      <c r="M49" s="14" t="s">
        <v>743</v>
      </c>
      <c r="N49" s="14" t="s">
        <v>748</v>
      </c>
      <c r="O49" s="14" t="s">
        <v>750</v>
      </c>
      <c r="P49" s="116"/>
    </row>
    <row r="50" spans="1:16" s="88" customFormat="1" x14ac:dyDescent="0.25">
      <c r="A50" s="12" t="s">
        <v>67</v>
      </c>
      <c r="B50" s="120" t="s">
        <v>634</v>
      </c>
      <c r="C50" s="130">
        <f>Languages!C68</f>
        <v>2.5000000000000001E-5</v>
      </c>
      <c r="D50" s="3" t="s">
        <v>797</v>
      </c>
      <c r="E50" s="3" t="s">
        <v>736</v>
      </c>
      <c r="F50" s="3" t="s">
        <v>802</v>
      </c>
      <c r="G50" s="3" t="s">
        <v>742</v>
      </c>
      <c r="H50" s="3" t="s">
        <v>741</v>
      </c>
      <c r="I50" s="3" t="s">
        <v>849</v>
      </c>
      <c r="J50" s="3" t="s">
        <v>735</v>
      </c>
      <c r="K50" s="3" t="s">
        <v>801</v>
      </c>
      <c r="L50" s="3" t="s">
        <v>800</v>
      </c>
      <c r="M50" s="23" t="s">
        <v>848</v>
      </c>
      <c r="N50" s="3" t="s">
        <v>798</v>
      </c>
      <c r="O50" s="3" t="s">
        <v>799</v>
      </c>
      <c r="P50" s="116" t="s">
        <v>994</v>
      </c>
    </row>
    <row r="51" spans="1:16" s="88" customFormat="1" x14ac:dyDescent="0.25">
      <c r="A51" s="12" t="s">
        <v>1027</v>
      </c>
      <c r="B51" s="120" t="s">
        <v>634</v>
      </c>
      <c r="C51" s="128" t="s">
        <v>830</v>
      </c>
      <c r="D51" s="34" t="s">
        <v>1022</v>
      </c>
      <c r="E51" s="88" t="s">
        <v>1023</v>
      </c>
      <c r="F51" s="88" t="s">
        <v>1028</v>
      </c>
      <c r="G51" s="88" t="s">
        <v>740</v>
      </c>
      <c r="H51" s="34" t="s">
        <v>768</v>
      </c>
      <c r="I51" s="88" t="s">
        <v>739</v>
      </c>
      <c r="J51" s="34" t="s">
        <v>1021</v>
      </c>
      <c r="K51" s="34" t="s">
        <v>706</v>
      </c>
      <c r="L51" s="34" t="s">
        <v>712</v>
      </c>
      <c r="M51" s="34" t="s">
        <v>1024</v>
      </c>
      <c r="N51" s="34" t="s">
        <v>1025</v>
      </c>
      <c r="O51" s="34" t="s">
        <v>884</v>
      </c>
      <c r="P51" s="117"/>
    </row>
    <row r="52" spans="1:16" s="88" customFormat="1" x14ac:dyDescent="0.25">
      <c r="A52" s="12"/>
      <c r="B52" s="13"/>
      <c r="C52" s="128"/>
      <c r="D52" s="34"/>
      <c r="G52" s="34"/>
      <c r="H52" s="34"/>
      <c r="I52" s="34"/>
      <c r="J52" s="34"/>
      <c r="K52" s="34"/>
      <c r="L52" s="34"/>
      <c r="M52" s="34"/>
      <c r="N52" s="34"/>
      <c r="O52" s="34"/>
      <c r="P52" s="117"/>
    </row>
    <row r="53" spans="1:16" s="88" customFormat="1" x14ac:dyDescent="0.25">
      <c r="A53" s="12"/>
      <c r="B53" s="13"/>
      <c r="C53" s="128"/>
      <c r="D53" s="34"/>
      <c r="G53" s="34"/>
      <c r="H53" s="34"/>
      <c r="I53" s="34"/>
      <c r="J53" s="34"/>
      <c r="K53" s="34"/>
      <c r="L53" s="34"/>
      <c r="O53" s="34"/>
      <c r="P53" s="117"/>
    </row>
    <row r="54" spans="1:16" s="88" customFormat="1" x14ac:dyDescent="0.25">
      <c r="A54" s="12"/>
      <c r="B54" s="13"/>
      <c r="C54" s="128"/>
      <c r="D54" s="34"/>
      <c r="G54" s="34"/>
      <c r="H54" s="34"/>
      <c r="J54" s="34"/>
      <c r="K54" s="34"/>
      <c r="L54" s="34"/>
      <c r="M54" s="34"/>
      <c r="N54" s="34"/>
      <c r="O54" s="34"/>
      <c r="P54" s="116"/>
    </row>
  </sheetData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DDD62-9AB9-4798-A481-46E84DB95683}">
  <dimension ref="A1:H47"/>
  <sheetViews>
    <sheetView workbookViewId="0"/>
  </sheetViews>
  <sheetFormatPr defaultRowHeight="15" x14ac:dyDescent="0.25"/>
  <cols>
    <col min="1" max="1" width="19.5703125" style="150" bestFit="1" customWidth="1"/>
    <col min="2" max="2" width="15.85546875" bestFit="1" customWidth="1"/>
    <col min="3" max="3" width="21.5703125" bestFit="1" customWidth="1"/>
    <col min="4" max="4" width="23" bestFit="1" customWidth="1"/>
    <col min="5" max="5" width="18.5703125" bestFit="1" customWidth="1"/>
    <col min="6" max="6" width="13.85546875" bestFit="1" customWidth="1"/>
    <col min="7" max="7" width="13.5703125" bestFit="1" customWidth="1"/>
    <col min="8" max="8" width="46.85546875" bestFit="1" customWidth="1"/>
  </cols>
  <sheetData>
    <row r="1" spans="1:8" ht="45" x14ac:dyDescent="0.25">
      <c r="A1" s="144"/>
      <c r="B1" s="11" t="s">
        <v>470</v>
      </c>
      <c r="C1" s="11" t="s">
        <v>471</v>
      </c>
      <c r="D1" s="11" t="s">
        <v>472</v>
      </c>
      <c r="E1" s="11" t="s">
        <v>473</v>
      </c>
      <c r="F1" s="143" t="s">
        <v>474</v>
      </c>
      <c r="G1" s="143" t="s">
        <v>785</v>
      </c>
      <c r="H1" s="11" t="s">
        <v>475</v>
      </c>
    </row>
    <row r="2" spans="1:8" x14ac:dyDescent="0.25">
      <c r="A2" s="145" t="s">
        <v>0</v>
      </c>
      <c r="B2" t="s">
        <v>349</v>
      </c>
      <c r="C2" t="s">
        <v>349</v>
      </c>
      <c r="D2" t="s">
        <v>349</v>
      </c>
      <c r="F2" s="7">
        <v>379</v>
      </c>
      <c r="G2">
        <v>1850</v>
      </c>
    </row>
    <row r="3" spans="1:8" x14ac:dyDescent="0.25">
      <c r="A3" s="145" t="s">
        <v>3</v>
      </c>
      <c r="B3" t="s">
        <v>476</v>
      </c>
      <c r="C3" t="s">
        <v>477</v>
      </c>
      <c r="D3" t="s">
        <v>478</v>
      </c>
      <c r="F3" s="7">
        <v>480</v>
      </c>
      <c r="G3">
        <v>586</v>
      </c>
    </row>
    <row r="4" spans="1:8" x14ac:dyDescent="0.25">
      <c r="A4" s="145" t="s">
        <v>11</v>
      </c>
      <c r="B4" t="s">
        <v>479</v>
      </c>
      <c r="C4" t="s">
        <v>480</v>
      </c>
      <c r="D4" t="s">
        <v>349</v>
      </c>
      <c r="F4" s="7">
        <v>221</v>
      </c>
      <c r="G4">
        <v>274</v>
      </c>
    </row>
    <row r="5" spans="1:8" x14ac:dyDescent="0.25">
      <c r="A5" s="146" t="s">
        <v>2</v>
      </c>
      <c r="B5" t="s">
        <v>481</v>
      </c>
      <c r="C5" t="s">
        <v>482</v>
      </c>
      <c r="D5" t="s">
        <v>605</v>
      </c>
      <c r="E5" t="s">
        <v>483</v>
      </c>
      <c r="F5" s="7">
        <v>79.400000000000006</v>
      </c>
      <c r="G5">
        <v>88</v>
      </c>
    </row>
    <row r="6" spans="1:8" x14ac:dyDescent="0.25">
      <c r="A6" s="145" t="s">
        <v>5</v>
      </c>
      <c r="B6" t="s">
        <v>484</v>
      </c>
      <c r="C6" t="s">
        <v>349</v>
      </c>
      <c r="D6" s="9" t="s">
        <v>485</v>
      </c>
      <c r="F6" s="7">
        <v>77.2</v>
      </c>
      <c r="G6">
        <v>274</v>
      </c>
    </row>
    <row r="7" spans="1:8" x14ac:dyDescent="0.25">
      <c r="A7" s="145" t="s">
        <v>486</v>
      </c>
      <c r="B7" t="s">
        <v>423</v>
      </c>
      <c r="C7" t="s">
        <v>487</v>
      </c>
      <c r="D7" t="s">
        <v>488</v>
      </c>
      <c r="F7" s="7">
        <v>76.099999999999994</v>
      </c>
      <c r="G7">
        <v>132</v>
      </c>
      <c r="H7" t="s">
        <v>489</v>
      </c>
    </row>
    <row r="8" spans="1:8" x14ac:dyDescent="0.25">
      <c r="A8" s="145" t="s">
        <v>8</v>
      </c>
      <c r="B8" t="s">
        <v>490</v>
      </c>
      <c r="C8" t="s">
        <v>491</v>
      </c>
      <c r="D8" s="9" t="s">
        <v>492</v>
      </c>
      <c r="F8" s="7">
        <v>76</v>
      </c>
      <c r="G8">
        <v>76</v>
      </c>
    </row>
    <row r="9" spans="1:8" x14ac:dyDescent="0.25">
      <c r="A9" s="147" t="s">
        <v>493</v>
      </c>
      <c r="B9" t="s">
        <v>494</v>
      </c>
      <c r="C9" t="s">
        <v>495</v>
      </c>
      <c r="D9" t="s">
        <v>496</v>
      </c>
      <c r="E9" t="s">
        <v>496</v>
      </c>
      <c r="F9" s="7">
        <v>68.3</v>
      </c>
      <c r="G9">
        <v>82</v>
      </c>
    </row>
    <row r="10" spans="1:8" x14ac:dyDescent="0.25">
      <c r="A10" s="145" t="s">
        <v>13</v>
      </c>
      <c r="B10" t="s">
        <v>497</v>
      </c>
      <c r="C10" t="s">
        <v>349</v>
      </c>
      <c r="D10" t="s">
        <v>349</v>
      </c>
      <c r="F10" s="7">
        <v>64.8</v>
      </c>
      <c r="G10">
        <v>85</v>
      </c>
    </row>
    <row r="11" spans="1:8" x14ac:dyDescent="0.25">
      <c r="A11" s="145" t="s">
        <v>498</v>
      </c>
      <c r="B11" t="s">
        <v>349</v>
      </c>
      <c r="C11" t="s">
        <v>349</v>
      </c>
      <c r="D11" t="s">
        <v>349</v>
      </c>
      <c r="F11" s="7">
        <v>43.4</v>
      </c>
      <c r="G11">
        <v>200</v>
      </c>
    </row>
    <row r="12" spans="1:8" x14ac:dyDescent="0.25">
      <c r="A12" s="148" t="s">
        <v>20</v>
      </c>
      <c r="B12" t="s">
        <v>499</v>
      </c>
      <c r="C12" t="s">
        <v>500</v>
      </c>
      <c r="D12" t="s">
        <v>501</v>
      </c>
      <c r="E12" t="s">
        <v>502</v>
      </c>
      <c r="F12" s="7">
        <v>39.700000000000003</v>
      </c>
      <c r="G12">
        <v>50</v>
      </c>
    </row>
    <row r="13" spans="1:8" x14ac:dyDescent="0.25">
      <c r="A13" s="146" t="s">
        <v>503</v>
      </c>
      <c r="B13" t="s">
        <v>825</v>
      </c>
      <c r="C13" t="s">
        <v>826</v>
      </c>
      <c r="D13" t="s">
        <v>827</v>
      </c>
      <c r="E13" t="s">
        <v>827</v>
      </c>
      <c r="F13" s="7">
        <v>25.1</v>
      </c>
      <c r="G13">
        <v>34</v>
      </c>
    </row>
    <row r="14" spans="1:8" x14ac:dyDescent="0.25">
      <c r="A14" s="145" t="s">
        <v>97</v>
      </c>
      <c r="B14" t="s">
        <v>504</v>
      </c>
      <c r="C14" t="s">
        <v>349</v>
      </c>
      <c r="D14" t="s">
        <v>349</v>
      </c>
      <c r="F14">
        <v>25</v>
      </c>
      <c r="G14">
        <v>25</v>
      </c>
    </row>
    <row r="15" spans="1:8" x14ac:dyDescent="0.25">
      <c r="A15" s="146" t="s">
        <v>21</v>
      </c>
      <c r="B15" t="s">
        <v>505</v>
      </c>
      <c r="C15" t="s">
        <v>506</v>
      </c>
      <c r="D15" t="s">
        <v>507</v>
      </c>
      <c r="E15" t="s">
        <v>507</v>
      </c>
      <c r="F15" s="7">
        <v>24.3</v>
      </c>
      <c r="G15">
        <v>30</v>
      </c>
    </row>
    <row r="16" spans="1:8" x14ac:dyDescent="0.25">
      <c r="A16" s="145" t="s">
        <v>124</v>
      </c>
      <c r="B16" t="s">
        <v>349</v>
      </c>
      <c r="C16" t="s">
        <v>349</v>
      </c>
      <c r="D16" t="s">
        <v>349</v>
      </c>
      <c r="F16" s="7">
        <v>24</v>
      </c>
      <c r="G16">
        <v>37.4</v>
      </c>
    </row>
    <row r="17" spans="1:7" x14ac:dyDescent="0.25">
      <c r="A17" s="145" t="s">
        <v>84</v>
      </c>
      <c r="B17" t="s">
        <v>349</v>
      </c>
      <c r="C17" t="s">
        <v>349</v>
      </c>
      <c r="D17" t="s">
        <v>349</v>
      </c>
      <c r="F17" s="174">
        <v>23.6</v>
      </c>
      <c r="G17" s="173">
        <v>45</v>
      </c>
    </row>
    <row r="18" spans="1:7" x14ac:dyDescent="0.25">
      <c r="A18" s="145" t="s">
        <v>508</v>
      </c>
      <c r="B18" t="s">
        <v>509</v>
      </c>
      <c r="C18" t="s">
        <v>477</v>
      </c>
      <c r="D18" t="s">
        <v>478</v>
      </c>
      <c r="F18" s="174"/>
      <c r="G18" s="173"/>
    </row>
    <row r="19" spans="1:7" x14ac:dyDescent="0.25">
      <c r="A19" s="145" t="s">
        <v>510</v>
      </c>
      <c r="B19" t="s">
        <v>511</v>
      </c>
      <c r="C19" t="s">
        <v>349</v>
      </c>
      <c r="D19" t="s">
        <v>349</v>
      </c>
      <c r="F19" s="7">
        <v>23.1</v>
      </c>
      <c r="G19">
        <v>30</v>
      </c>
    </row>
    <row r="20" spans="1:7" x14ac:dyDescent="0.25">
      <c r="A20" s="145" t="s">
        <v>512</v>
      </c>
      <c r="B20" t="s">
        <v>349</v>
      </c>
      <c r="C20" t="s">
        <v>349</v>
      </c>
      <c r="D20" t="s">
        <v>349</v>
      </c>
      <c r="F20" s="10">
        <v>16.2</v>
      </c>
      <c r="G20">
        <v>21.8</v>
      </c>
    </row>
    <row r="21" spans="1:7" x14ac:dyDescent="0.25">
      <c r="A21" s="145" t="s">
        <v>47</v>
      </c>
      <c r="B21" t="s">
        <v>349</v>
      </c>
      <c r="C21" t="s">
        <v>349</v>
      </c>
      <c r="D21" t="s">
        <v>349</v>
      </c>
      <c r="F21" s="7">
        <v>16.100000000000001</v>
      </c>
      <c r="G21">
        <v>200</v>
      </c>
    </row>
    <row r="22" spans="1:7" x14ac:dyDescent="0.25">
      <c r="A22" s="145" t="s">
        <v>513</v>
      </c>
      <c r="B22" t="s">
        <v>349</v>
      </c>
      <c r="C22" t="s">
        <v>349</v>
      </c>
      <c r="D22" t="s">
        <v>349</v>
      </c>
      <c r="F22" s="7">
        <v>16</v>
      </c>
      <c r="G22">
        <v>16</v>
      </c>
    </row>
    <row r="23" spans="1:7" x14ac:dyDescent="0.25">
      <c r="A23" s="145" t="s">
        <v>131</v>
      </c>
      <c r="B23" t="s">
        <v>349</v>
      </c>
      <c r="C23" t="s">
        <v>349</v>
      </c>
      <c r="D23" t="s">
        <v>349</v>
      </c>
      <c r="F23" s="7">
        <v>15.9</v>
      </c>
      <c r="G23">
        <v>27.5</v>
      </c>
    </row>
    <row r="24" spans="1:7" x14ac:dyDescent="0.25">
      <c r="A24" s="148" t="s">
        <v>514</v>
      </c>
      <c r="B24" t="s">
        <v>515</v>
      </c>
      <c r="C24" t="s">
        <v>516</v>
      </c>
      <c r="D24" t="s">
        <v>517</v>
      </c>
      <c r="E24" t="s">
        <v>518</v>
      </c>
      <c r="F24" s="7">
        <v>14.1</v>
      </c>
      <c r="G24">
        <v>14.1</v>
      </c>
    </row>
    <row r="25" spans="1:7" x14ac:dyDescent="0.25">
      <c r="A25" s="149" t="s">
        <v>519</v>
      </c>
      <c r="B25" t="s">
        <v>520</v>
      </c>
      <c r="C25" t="s">
        <v>927</v>
      </c>
      <c r="D25" t="s">
        <v>928</v>
      </c>
      <c r="E25" t="s">
        <v>929</v>
      </c>
      <c r="F25" s="7">
        <v>12.9</v>
      </c>
      <c r="G25">
        <v>12.9</v>
      </c>
    </row>
    <row r="26" spans="1:7" x14ac:dyDescent="0.25">
      <c r="A26" s="148" t="s">
        <v>25</v>
      </c>
      <c r="B26" t="s">
        <v>521</v>
      </c>
      <c r="C26" t="s">
        <v>522</v>
      </c>
      <c r="D26" t="s">
        <v>523</v>
      </c>
      <c r="E26" t="s">
        <v>523</v>
      </c>
      <c r="F26" s="7">
        <v>12.6</v>
      </c>
      <c r="G26">
        <v>12.6</v>
      </c>
    </row>
    <row r="27" spans="1:7" x14ac:dyDescent="0.25">
      <c r="A27" s="148" t="s">
        <v>22</v>
      </c>
      <c r="B27" t="s">
        <v>524</v>
      </c>
      <c r="C27" t="s">
        <v>926</v>
      </c>
      <c r="D27" t="s">
        <v>925</v>
      </c>
      <c r="E27" t="s">
        <v>925</v>
      </c>
      <c r="F27" s="7">
        <v>10.7</v>
      </c>
      <c r="G27">
        <v>14</v>
      </c>
    </row>
    <row r="28" spans="1:7" x14ac:dyDescent="0.25">
      <c r="A28" s="145" t="s">
        <v>23</v>
      </c>
      <c r="B28" t="s">
        <v>525</v>
      </c>
      <c r="C28" t="s">
        <v>526</v>
      </c>
      <c r="D28" t="s">
        <v>527</v>
      </c>
      <c r="F28">
        <v>10</v>
      </c>
      <c r="G28">
        <v>13.2</v>
      </c>
    </row>
    <row r="29" spans="1:7" x14ac:dyDescent="0.25">
      <c r="A29" s="145" t="s">
        <v>528</v>
      </c>
      <c r="B29" t="s">
        <v>529</v>
      </c>
      <c r="C29" t="s">
        <v>477</v>
      </c>
      <c r="D29" t="s">
        <v>530</v>
      </c>
      <c r="F29">
        <v>10</v>
      </c>
      <c r="G29">
        <v>10</v>
      </c>
    </row>
    <row r="30" spans="1:7" x14ac:dyDescent="0.25">
      <c r="A30" s="146" t="s">
        <v>48</v>
      </c>
      <c r="B30" t="s">
        <v>531</v>
      </c>
      <c r="C30" t="s">
        <v>532</v>
      </c>
      <c r="D30" t="s">
        <v>533</v>
      </c>
      <c r="E30" t="s">
        <v>533</v>
      </c>
      <c r="F30">
        <v>7.5</v>
      </c>
      <c r="G30">
        <v>7.5</v>
      </c>
    </row>
    <row r="31" spans="1:7" x14ac:dyDescent="0.25">
      <c r="A31" s="147" t="s">
        <v>534</v>
      </c>
      <c r="B31" t="s">
        <v>535</v>
      </c>
      <c r="C31" t="s">
        <v>536</v>
      </c>
      <c r="D31" t="s">
        <v>537</v>
      </c>
      <c r="E31" t="s">
        <v>538</v>
      </c>
      <c r="F31">
        <v>6.7</v>
      </c>
      <c r="G31">
        <v>6.7</v>
      </c>
    </row>
    <row r="32" spans="1:7" x14ac:dyDescent="0.25">
      <c r="A32" s="147" t="s">
        <v>539</v>
      </c>
      <c r="B32" t="s">
        <v>427</v>
      </c>
      <c r="C32" t="s">
        <v>540</v>
      </c>
      <c r="D32" t="s">
        <v>541</v>
      </c>
      <c r="E32" t="s">
        <v>541</v>
      </c>
      <c r="F32">
        <v>6.5</v>
      </c>
      <c r="G32">
        <v>6.5</v>
      </c>
    </row>
    <row r="33" spans="1:8" x14ac:dyDescent="0.25">
      <c r="A33" s="149" t="s">
        <v>542</v>
      </c>
      <c r="B33" t="s">
        <v>543</v>
      </c>
      <c r="C33" t="s">
        <v>544</v>
      </c>
      <c r="D33" t="s">
        <v>606</v>
      </c>
      <c r="E33" t="s">
        <v>545</v>
      </c>
      <c r="F33" s="7">
        <v>6.06</v>
      </c>
      <c r="G33">
        <v>10.1</v>
      </c>
      <c r="H33" t="s">
        <v>549</v>
      </c>
    </row>
    <row r="34" spans="1:8" x14ac:dyDescent="0.25">
      <c r="A34" s="145" t="s">
        <v>26</v>
      </c>
      <c r="B34" t="s">
        <v>546</v>
      </c>
      <c r="C34" t="s">
        <v>547</v>
      </c>
      <c r="D34" t="s">
        <v>548</v>
      </c>
      <c r="F34">
        <v>6</v>
      </c>
      <c r="G34">
        <v>6</v>
      </c>
    </row>
    <row r="35" spans="1:8" x14ac:dyDescent="0.25">
      <c r="A35" s="145" t="s">
        <v>28</v>
      </c>
      <c r="B35" t="s">
        <v>550</v>
      </c>
      <c r="C35" t="s">
        <v>526</v>
      </c>
      <c r="D35" t="s">
        <v>527</v>
      </c>
      <c r="F35">
        <v>5.8</v>
      </c>
      <c r="G35">
        <v>5.8</v>
      </c>
    </row>
    <row r="36" spans="1:8" x14ac:dyDescent="0.25">
      <c r="A36" s="145" t="s">
        <v>551</v>
      </c>
      <c r="B36" t="s">
        <v>349</v>
      </c>
      <c r="C36" t="s">
        <v>349</v>
      </c>
      <c r="D36" t="s">
        <v>349</v>
      </c>
      <c r="F36">
        <v>5.4</v>
      </c>
      <c r="G36">
        <v>5.4</v>
      </c>
    </row>
    <row r="37" spans="1:8" x14ac:dyDescent="0.25">
      <c r="A37" s="145" t="s">
        <v>33</v>
      </c>
      <c r="B37" t="s">
        <v>546</v>
      </c>
      <c r="C37" t="s">
        <v>547</v>
      </c>
      <c r="D37" t="s">
        <v>548</v>
      </c>
      <c r="F37">
        <v>5.32</v>
      </c>
      <c r="G37">
        <v>5.32</v>
      </c>
    </row>
    <row r="38" spans="1:8" x14ac:dyDescent="0.25">
      <c r="A38" s="148" t="s">
        <v>29</v>
      </c>
      <c r="B38" t="s">
        <v>552</v>
      </c>
      <c r="C38" t="s">
        <v>933</v>
      </c>
      <c r="D38" t="s">
        <v>934</v>
      </c>
      <c r="E38" t="s">
        <v>934</v>
      </c>
      <c r="F38">
        <v>5.2</v>
      </c>
      <c r="G38">
        <v>5.2</v>
      </c>
    </row>
    <row r="39" spans="1:8" x14ac:dyDescent="0.25">
      <c r="A39" s="145" t="s">
        <v>553</v>
      </c>
      <c r="B39" t="s">
        <v>554</v>
      </c>
      <c r="C39" t="s">
        <v>349</v>
      </c>
      <c r="D39" t="s">
        <v>349</v>
      </c>
      <c r="F39">
        <v>4.0999999999999996</v>
      </c>
      <c r="G39">
        <v>10</v>
      </c>
    </row>
    <row r="40" spans="1:8" x14ac:dyDescent="0.25">
      <c r="A40" s="145" t="s">
        <v>555</v>
      </c>
      <c r="B40" t="s">
        <v>349</v>
      </c>
      <c r="C40" t="s">
        <v>349</v>
      </c>
      <c r="D40" t="s">
        <v>349</v>
      </c>
      <c r="F40">
        <v>3.2</v>
      </c>
      <c r="G40">
        <v>3.2</v>
      </c>
    </row>
    <row r="41" spans="1:8" x14ac:dyDescent="0.25">
      <c r="A41" s="148" t="s">
        <v>556</v>
      </c>
      <c r="B41" t="s">
        <v>557</v>
      </c>
      <c r="C41" t="s">
        <v>558</v>
      </c>
      <c r="D41" t="s">
        <v>559</v>
      </c>
      <c r="E41" t="s">
        <v>559</v>
      </c>
      <c r="F41">
        <v>3</v>
      </c>
      <c r="G41">
        <v>3</v>
      </c>
    </row>
    <row r="42" spans="1:8" x14ac:dyDescent="0.25">
      <c r="A42" s="147" t="s">
        <v>560</v>
      </c>
      <c r="B42" t="s">
        <v>561</v>
      </c>
      <c r="C42" t="s">
        <v>562</v>
      </c>
      <c r="D42" t="s">
        <v>563</v>
      </c>
      <c r="E42" t="s">
        <v>564</v>
      </c>
      <c r="F42">
        <v>2.5</v>
      </c>
      <c r="G42">
        <v>2.5</v>
      </c>
    </row>
    <row r="43" spans="1:8" x14ac:dyDescent="0.25">
      <c r="A43" s="148" t="s">
        <v>565</v>
      </c>
      <c r="B43" t="s">
        <v>566</v>
      </c>
      <c r="C43" t="s">
        <v>955</v>
      </c>
      <c r="D43" t="s">
        <v>567</v>
      </c>
      <c r="E43" t="s">
        <v>567</v>
      </c>
      <c r="F43">
        <v>1.75</v>
      </c>
      <c r="G43">
        <v>1.75</v>
      </c>
    </row>
    <row r="44" spans="1:8" x14ac:dyDescent="0.25">
      <c r="A44" s="147" t="s">
        <v>568</v>
      </c>
      <c r="B44" t="s">
        <v>569</v>
      </c>
      <c r="C44" t="s">
        <v>570</v>
      </c>
      <c r="D44" t="s">
        <v>571</v>
      </c>
      <c r="E44" t="s">
        <v>572</v>
      </c>
      <c r="F44">
        <v>1.7</v>
      </c>
      <c r="G44">
        <v>1.7</v>
      </c>
    </row>
    <row r="45" spans="1:8" x14ac:dyDescent="0.25">
      <c r="A45" s="148" t="s">
        <v>573</v>
      </c>
      <c r="B45" t="s">
        <v>574</v>
      </c>
      <c r="C45" t="s">
        <v>575</v>
      </c>
      <c r="D45" t="s">
        <v>576</v>
      </c>
      <c r="E45" t="s">
        <v>577</v>
      </c>
      <c r="F45">
        <v>1.1000000000000001</v>
      </c>
      <c r="G45">
        <v>1.1000000000000001</v>
      </c>
    </row>
    <row r="46" spans="1:8" x14ac:dyDescent="0.25">
      <c r="A46" s="149" t="s">
        <v>578</v>
      </c>
      <c r="B46" t="s">
        <v>579</v>
      </c>
      <c r="C46" t="s">
        <v>580</v>
      </c>
      <c r="D46" t="s">
        <v>581</v>
      </c>
      <c r="E46" t="s">
        <v>582</v>
      </c>
      <c r="F46">
        <v>0.314</v>
      </c>
      <c r="G46">
        <v>0.314</v>
      </c>
    </row>
    <row r="47" spans="1:8" x14ac:dyDescent="0.25">
      <c r="A47" s="147" t="s">
        <v>583</v>
      </c>
      <c r="B47" t="s">
        <v>584</v>
      </c>
      <c r="C47" t="s">
        <v>585</v>
      </c>
      <c r="D47" t="s">
        <v>586</v>
      </c>
      <c r="E47" t="s">
        <v>586</v>
      </c>
      <c r="F47">
        <v>0.17</v>
      </c>
      <c r="G47">
        <v>1.76</v>
      </c>
    </row>
  </sheetData>
  <mergeCells count="2">
    <mergeCell ref="G17:G18"/>
    <mergeCell ref="F17:F1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7C04C-6275-4CD9-99A9-B1BEC22EB97C}">
  <dimension ref="A1:H28"/>
  <sheetViews>
    <sheetView workbookViewId="0"/>
  </sheetViews>
  <sheetFormatPr defaultRowHeight="15" x14ac:dyDescent="0.25"/>
  <cols>
    <col min="1" max="1" width="51.28515625" bestFit="1" customWidth="1"/>
    <col min="2" max="2" width="15.85546875" bestFit="1" customWidth="1"/>
    <col min="3" max="3" width="14.42578125" bestFit="1" customWidth="1"/>
    <col min="4" max="4" width="16.5703125" customWidth="1"/>
    <col min="5" max="5" width="14.85546875" bestFit="1" customWidth="1"/>
    <col min="6" max="6" width="13.85546875" bestFit="1" customWidth="1"/>
    <col min="7" max="7" width="13.5703125" customWidth="1"/>
    <col min="8" max="8" width="54.42578125" customWidth="1"/>
  </cols>
  <sheetData>
    <row r="1" spans="1:8" x14ac:dyDescent="0.25">
      <c r="B1" t="s">
        <v>470</v>
      </c>
      <c r="C1" t="s">
        <v>471</v>
      </c>
      <c r="D1" t="s">
        <v>472</v>
      </c>
      <c r="E1" t="s">
        <v>473</v>
      </c>
      <c r="F1" s="2" t="s">
        <v>784</v>
      </c>
      <c r="G1" s="2" t="s">
        <v>785</v>
      </c>
      <c r="H1" t="s">
        <v>475</v>
      </c>
    </row>
    <row r="2" spans="1:8" x14ac:dyDescent="0.25">
      <c r="A2" s="24" t="s">
        <v>1</v>
      </c>
      <c r="B2" t="s">
        <v>349</v>
      </c>
      <c r="C2" t="s">
        <v>349</v>
      </c>
      <c r="D2" t="s">
        <v>349</v>
      </c>
      <c r="F2" s="14">
        <v>150</v>
      </c>
      <c r="G2" s="14">
        <v>260</v>
      </c>
    </row>
    <row r="3" spans="1:8" x14ac:dyDescent="0.25">
      <c r="A3" s="26" t="s">
        <v>15</v>
      </c>
      <c r="D3" t="s">
        <v>704</v>
      </c>
      <c r="E3" t="s">
        <v>704</v>
      </c>
      <c r="F3" s="14">
        <v>35</v>
      </c>
      <c r="G3" s="14">
        <v>40</v>
      </c>
    </row>
    <row r="4" spans="1:8" x14ac:dyDescent="0.25">
      <c r="A4" s="26" t="s">
        <v>24</v>
      </c>
      <c r="D4" t="s">
        <v>707</v>
      </c>
      <c r="E4" t="s">
        <v>707</v>
      </c>
      <c r="F4" s="14">
        <v>12</v>
      </c>
      <c r="G4" s="14">
        <v>12</v>
      </c>
    </row>
    <row r="5" spans="1:8" x14ac:dyDescent="0.25">
      <c r="A5" s="24" t="s">
        <v>27</v>
      </c>
      <c r="B5" t="s">
        <v>349</v>
      </c>
      <c r="C5" t="s">
        <v>349</v>
      </c>
      <c r="D5" t="s">
        <v>349</v>
      </c>
      <c r="F5" s="14">
        <v>8</v>
      </c>
      <c r="G5" s="14">
        <v>8</v>
      </c>
    </row>
    <row r="6" spans="1:8" x14ac:dyDescent="0.25">
      <c r="A6" s="26" t="s">
        <v>44</v>
      </c>
      <c r="B6" t="s">
        <v>584</v>
      </c>
      <c r="C6" t="s">
        <v>710</v>
      </c>
      <c r="D6" t="s">
        <v>711</v>
      </c>
      <c r="E6" t="s">
        <v>711</v>
      </c>
      <c r="F6" s="14">
        <v>1.4</v>
      </c>
      <c r="G6" s="14">
        <v>3.5</v>
      </c>
    </row>
    <row r="7" spans="1:8" x14ac:dyDescent="0.25">
      <c r="A7" s="26" t="s">
        <v>46</v>
      </c>
      <c r="D7" t="s">
        <v>707</v>
      </c>
      <c r="E7" t="s">
        <v>707</v>
      </c>
      <c r="F7" s="14">
        <v>2.5</v>
      </c>
      <c r="G7" s="14">
        <v>2.5</v>
      </c>
    </row>
    <row r="8" spans="1:8" x14ac:dyDescent="0.25">
      <c r="A8" s="26" t="s">
        <v>51</v>
      </c>
      <c r="D8" t="s">
        <v>725</v>
      </c>
      <c r="E8" t="s">
        <v>725</v>
      </c>
      <c r="F8" s="14">
        <v>13.2</v>
      </c>
      <c r="G8" s="14">
        <v>13.2</v>
      </c>
    </row>
    <row r="9" spans="1:8" x14ac:dyDescent="0.25">
      <c r="A9" s="26" t="s">
        <v>53</v>
      </c>
      <c r="D9" t="s">
        <v>713</v>
      </c>
      <c r="E9" t="s">
        <v>713</v>
      </c>
      <c r="F9" s="14">
        <v>5.2</v>
      </c>
      <c r="G9" s="14">
        <v>5.2</v>
      </c>
    </row>
    <row r="10" spans="1:8" x14ac:dyDescent="0.25">
      <c r="A10" s="26" t="s">
        <v>726</v>
      </c>
      <c r="D10" t="s">
        <v>747</v>
      </c>
      <c r="E10" t="s">
        <v>747</v>
      </c>
      <c r="F10" s="14">
        <v>34</v>
      </c>
      <c r="G10" s="14">
        <v>34</v>
      </c>
    </row>
    <row r="11" spans="1:8" x14ac:dyDescent="0.25">
      <c r="A11" s="26" t="s">
        <v>55</v>
      </c>
      <c r="D11" t="s">
        <v>714</v>
      </c>
      <c r="E11" t="s">
        <v>714</v>
      </c>
      <c r="F11" s="14">
        <v>5.0999999999999996</v>
      </c>
      <c r="G11" s="14">
        <v>6.3</v>
      </c>
    </row>
    <row r="12" spans="1:8" x14ac:dyDescent="0.25">
      <c r="A12" s="21" t="s">
        <v>67</v>
      </c>
      <c r="D12" t="s">
        <v>715</v>
      </c>
      <c r="E12" t="s">
        <v>715</v>
      </c>
      <c r="F12" s="14">
        <v>0.19</v>
      </c>
      <c r="G12" s="14">
        <v>0.3</v>
      </c>
    </row>
    <row r="13" spans="1:8" x14ac:dyDescent="0.25">
      <c r="A13" s="26" t="s">
        <v>77</v>
      </c>
      <c r="D13" t="s">
        <v>716</v>
      </c>
      <c r="E13" t="s">
        <v>716</v>
      </c>
      <c r="F13" s="14">
        <v>4.3</v>
      </c>
      <c r="G13" s="14">
        <v>4.3</v>
      </c>
    </row>
    <row r="14" spans="1:8" x14ac:dyDescent="0.25">
      <c r="A14" s="26" t="s">
        <v>79</v>
      </c>
      <c r="B14" t="s">
        <v>745</v>
      </c>
      <c r="C14" t="s">
        <v>744</v>
      </c>
      <c r="D14" t="s">
        <v>746</v>
      </c>
      <c r="E14" t="s">
        <v>746</v>
      </c>
      <c r="F14" s="14">
        <v>8.1</v>
      </c>
      <c r="G14" s="14">
        <v>8.1</v>
      </c>
    </row>
    <row r="15" spans="1:8" x14ac:dyDescent="0.25">
      <c r="A15" s="26" t="s">
        <v>616</v>
      </c>
      <c r="D15" t="s">
        <v>717</v>
      </c>
      <c r="E15" t="s">
        <v>717</v>
      </c>
      <c r="F15" s="14">
        <v>5.2</v>
      </c>
      <c r="G15" s="14">
        <v>5.2</v>
      </c>
    </row>
    <row r="16" spans="1:8" x14ac:dyDescent="0.25">
      <c r="A16" s="27" t="s">
        <v>85</v>
      </c>
      <c r="C16" t="s">
        <v>722</v>
      </c>
      <c r="D16" t="s">
        <v>718</v>
      </c>
      <c r="E16" t="s">
        <v>718</v>
      </c>
      <c r="F16" s="14">
        <v>1.4</v>
      </c>
      <c r="G16" s="14">
        <v>1.4</v>
      </c>
    </row>
    <row r="17" spans="1:7" x14ac:dyDescent="0.25">
      <c r="A17" s="26" t="s">
        <v>108</v>
      </c>
      <c r="B17" t="s">
        <v>720</v>
      </c>
      <c r="C17" t="s">
        <v>719</v>
      </c>
      <c r="D17" t="s">
        <v>721</v>
      </c>
      <c r="E17" t="s">
        <v>721</v>
      </c>
      <c r="F17" s="14">
        <v>1</v>
      </c>
      <c r="G17" s="14">
        <v>1</v>
      </c>
    </row>
    <row r="18" spans="1:7" x14ac:dyDescent="0.25">
      <c r="A18" s="26" t="s">
        <v>661</v>
      </c>
      <c r="D18" t="s">
        <v>723</v>
      </c>
      <c r="E18" t="s">
        <v>723</v>
      </c>
      <c r="F18" s="175">
        <v>3.5</v>
      </c>
      <c r="G18" s="175">
        <v>3.5</v>
      </c>
    </row>
    <row r="19" spans="1:7" x14ac:dyDescent="0.25">
      <c r="A19" s="26" t="s">
        <v>662</v>
      </c>
      <c r="D19" t="s">
        <v>724</v>
      </c>
      <c r="E19" t="s">
        <v>724</v>
      </c>
      <c r="F19" s="175"/>
      <c r="G19" s="175"/>
    </row>
    <row r="20" spans="1:7" x14ac:dyDescent="0.25">
      <c r="A20" s="26" t="s">
        <v>754</v>
      </c>
      <c r="D20" t="s">
        <v>755</v>
      </c>
      <c r="E20" t="s">
        <v>755</v>
      </c>
      <c r="F20" s="14">
        <v>0.23</v>
      </c>
      <c r="G20" s="14">
        <v>0.23</v>
      </c>
    </row>
    <row r="21" spans="1:7" x14ac:dyDescent="0.25">
      <c r="A21" s="26" t="s">
        <v>759</v>
      </c>
      <c r="D21" t="s">
        <v>760</v>
      </c>
      <c r="E21" t="s">
        <v>760</v>
      </c>
      <c r="F21" s="14">
        <v>0.01</v>
      </c>
      <c r="G21" s="14">
        <v>0.01</v>
      </c>
    </row>
    <row r="22" spans="1:7" x14ac:dyDescent="0.25">
      <c r="A22" s="26" t="s">
        <v>762</v>
      </c>
      <c r="D22" t="s">
        <v>761</v>
      </c>
      <c r="E22" t="s">
        <v>761</v>
      </c>
      <c r="F22" s="14">
        <v>0.1</v>
      </c>
      <c r="G22" s="14">
        <v>0.1</v>
      </c>
    </row>
    <row r="23" spans="1:7" x14ac:dyDescent="0.25">
      <c r="A23" s="26" t="s">
        <v>763</v>
      </c>
      <c r="D23" t="s">
        <v>764</v>
      </c>
      <c r="E23" t="s">
        <v>764</v>
      </c>
      <c r="F23" s="14">
        <v>0.6</v>
      </c>
      <c r="G23" s="14">
        <v>0.6</v>
      </c>
    </row>
    <row r="24" spans="1:7" x14ac:dyDescent="0.25">
      <c r="A24" s="26" t="s">
        <v>771</v>
      </c>
      <c r="D24" t="s">
        <v>765</v>
      </c>
      <c r="E24" t="s">
        <v>765</v>
      </c>
      <c r="F24" s="14">
        <v>0.47</v>
      </c>
      <c r="G24" s="14">
        <v>0.47</v>
      </c>
    </row>
    <row r="25" spans="1:7" x14ac:dyDescent="0.25">
      <c r="A25" s="26" t="s">
        <v>766</v>
      </c>
      <c r="D25" t="s">
        <v>767</v>
      </c>
      <c r="E25" t="s">
        <v>767</v>
      </c>
      <c r="F25" s="14">
        <v>0.2</v>
      </c>
      <c r="G25" s="14">
        <v>0.2</v>
      </c>
    </row>
    <row r="26" spans="1:7" x14ac:dyDescent="0.25">
      <c r="A26" s="26" t="s">
        <v>769</v>
      </c>
      <c r="D26" t="s">
        <v>768</v>
      </c>
      <c r="E26" t="s">
        <v>768</v>
      </c>
      <c r="F26" s="14">
        <v>1.3</v>
      </c>
      <c r="G26" s="14">
        <v>2.4</v>
      </c>
    </row>
    <row r="27" spans="1:7" ht="45" x14ac:dyDescent="0.25">
      <c r="A27" s="28" t="s">
        <v>770</v>
      </c>
      <c r="D27" s="19" t="s">
        <v>768</v>
      </c>
      <c r="E27" s="19" t="s">
        <v>768</v>
      </c>
      <c r="F27" s="14">
        <v>5.2</v>
      </c>
      <c r="G27" s="14">
        <v>5.2</v>
      </c>
    </row>
    <row r="28" spans="1:7" x14ac:dyDescent="0.25">
      <c r="A28" s="1"/>
      <c r="F28" s="14"/>
      <c r="G28" s="14"/>
    </row>
  </sheetData>
  <mergeCells count="2">
    <mergeCell ref="F18:F19"/>
    <mergeCell ref="G18:G1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2BA8A-8033-48C5-82D9-E4D112EC98EE}">
  <dimension ref="A1:U190"/>
  <sheetViews>
    <sheetView workbookViewId="0"/>
  </sheetViews>
  <sheetFormatPr defaultRowHeight="15" x14ac:dyDescent="0.25"/>
  <sheetData>
    <row r="1" spans="1:8" x14ac:dyDescent="0.25">
      <c r="A1" s="6" t="s">
        <v>183</v>
      </c>
      <c r="B1" s="6" t="s">
        <v>184</v>
      </c>
      <c r="C1" s="6" t="s">
        <v>185</v>
      </c>
      <c r="D1" s="6" t="s">
        <v>186</v>
      </c>
      <c r="E1" s="6" t="s">
        <v>187</v>
      </c>
      <c r="F1" s="6" t="s">
        <v>188</v>
      </c>
      <c r="G1" s="6" t="s">
        <v>189</v>
      </c>
    </row>
    <row r="2" spans="1:8" x14ac:dyDescent="0.25">
      <c r="A2" t="s">
        <v>190</v>
      </c>
      <c r="D2" t="s">
        <v>191</v>
      </c>
      <c r="F2">
        <v>1.3</v>
      </c>
      <c r="G2">
        <v>1.3</v>
      </c>
      <c r="H2" s="6" t="s">
        <v>192</v>
      </c>
    </row>
    <row r="3" spans="1:8" x14ac:dyDescent="0.25">
      <c r="A3" t="s">
        <v>102</v>
      </c>
      <c r="D3" t="s">
        <v>193</v>
      </c>
      <c r="E3" t="s">
        <v>193</v>
      </c>
      <c r="F3">
        <v>4.0999999999999996</v>
      </c>
      <c r="G3">
        <v>14</v>
      </c>
    </row>
    <row r="4" spans="1:8" x14ac:dyDescent="0.25">
      <c r="A4" t="s">
        <v>194</v>
      </c>
      <c r="D4" t="s">
        <v>193</v>
      </c>
      <c r="E4" t="s">
        <v>193</v>
      </c>
      <c r="F4">
        <v>6.85</v>
      </c>
      <c r="G4">
        <v>10.3</v>
      </c>
    </row>
    <row r="5" spans="1:8" x14ac:dyDescent="0.25">
      <c r="A5" t="s">
        <v>195</v>
      </c>
      <c r="D5" t="s">
        <v>193</v>
      </c>
      <c r="E5" t="s">
        <v>193</v>
      </c>
      <c r="F5">
        <v>5</v>
      </c>
      <c r="G5">
        <v>5</v>
      </c>
    </row>
    <row r="6" spans="1:8" x14ac:dyDescent="0.25">
      <c r="E6" s="6" t="s">
        <v>196</v>
      </c>
    </row>
    <row r="7" spans="1:8" x14ac:dyDescent="0.25">
      <c r="A7" t="s">
        <v>197</v>
      </c>
      <c r="D7" t="s">
        <v>198</v>
      </c>
      <c r="E7" t="s">
        <v>198</v>
      </c>
      <c r="F7">
        <v>1.06</v>
      </c>
      <c r="G7">
        <v>1.06</v>
      </c>
    </row>
    <row r="8" spans="1:8" x14ac:dyDescent="0.25">
      <c r="D8" s="6" t="s">
        <v>199</v>
      </c>
    </row>
    <row r="9" spans="1:8" x14ac:dyDescent="0.25">
      <c r="A9" t="s">
        <v>200</v>
      </c>
      <c r="D9" t="s">
        <v>201</v>
      </c>
      <c r="E9" t="s">
        <v>201</v>
      </c>
      <c r="F9">
        <v>0.42</v>
      </c>
      <c r="G9">
        <v>0.42</v>
      </c>
    </row>
    <row r="10" spans="1:8" x14ac:dyDescent="0.25">
      <c r="A10" t="s">
        <v>202</v>
      </c>
      <c r="D10" t="s">
        <v>203</v>
      </c>
      <c r="E10" t="s">
        <v>203</v>
      </c>
      <c r="F10">
        <v>1.5</v>
      </c>
      <c r="G10">
        <v>1.5</v>
      </c>
    </row>
    <row r="11" spans="1:8" x14ac:dyDescent="0.25">
      <c r="A11" t="s">
        <v>204</v>
      </c>
      <c r="D11" t="s">
        <v>205</v>
      </c>
      <c r="E11" t="s">
        <v>205</v>
      </c>
      <c r="F11">
        <v>1.3</v>
      </c>
      <c r="G11">
        <v>1.3</v>
      </c>
    </row>
    <row r="12" spans="1:8" x14ac:dyDescent="0.25">
      <c r="C12" s="6" t="s">
        <v>206</v>
      </c>
      <c r="D12" s="6" t="s">
        <v>207</v>
      </c>
      <c r="E12" s="6" t="s">
        <v>208</v>
      </c>
    </row>
    <row r="13" spans="1:8" x14ac:dyDescent="0.25">
      <c r="A13" t="s">
        <v>209</v>
      </c>
      <c r="D13" t="s">
        <v>210</v>
      </c>
      <c r="E13" t="s">
        <v>210</v>
      </c>
      <c r="F13">
        <v>2.1</v>
      </c>
      <c r="G13">
        <v>2.1</v>
      </c>
    </row>
    <row r="15" spans="1:8" x14ac:dyDescent="0.25">
      <c r="A15" s="6" t="s">
        <v>211</v>
      </c>
      <c r="B15" s="6" t="s">
        <v>212</v>
      </c>
      <c r="C15" s="6" t="s">
        <v>213</v>
      </c>
    </row>
    <row r="16" spans="1:8" x14ac:dyDescent="0.25">
      <c r="A16" t="s">
        <v>214</v>
      </c>
      <c r="B16" t="s">
        <v>215</v>
      </c>
      <c r="C16" t="s">
        <v>216</v>
      </c>
      <c r="D16" t="s">
        <v>217</v>
      </c>
      <c r="E16" t="s">
        <v>218</v>
      </c>
      <c r="F16">
        <v>65</v>
      </c>
      <c r="G16">
        <v>65</v>
      </c>
    </row>
    <row r="17" spans="1:7" x14ac:dyDescent="0.25">
      <c r="A17" t="s">
        <v>219</v>
      </c>
      <c r="D17" t="s">
        <v>220</v>
      </c>
      <c r="E17" t="s">
        <v>220</v>
      </c>
      <c r="F17">
        <v>1.4</v>
      </c>
      <c r="G17">
        <v>1.4</v>
      </c>
    </row>
    <row r="18" spans="1:7" x14ac:dyDescent="0.25">
      <c r="C18" s="6" t="s">
        <v>221</v>
      </c>
    </row>
    <row r="19" spans="1:7" x14ac:dyDescent="0.25">
      <c r="A19" t="s">
        <v>222</v>
      </c>
      <c r="D19" t="s">
        <v>223</v>
      </c>
      <c r="E19" t="s">
        <v>224</v>
      </c>
      <c r="F19">
        <v>5.5</v>
      </c>
      <c r="G19">
        <v>5.5</v>
      </c>
    </row>
    <row r="20" spans="1:7" x14ac:dyDescent="0.25">
      <c r="B20" s="6" t="s">
        <v>225</v>
      </c>
    </row>
    <row r="21" spans="1:7" x14ac:dyDescent="0.25">
      <c r="A21" t="s">
        <v>226</v>
      </c>
      <c r="D21" t="s">
        <v>193</v>
      </c>
      <c r="E21" t="s">
        <v>193</v>
      </c>
      <c r="F21">
        <v>0.53</v>
      </c>
      <c r="G21">
        <v>0.53</v>
      </c>
    </row>
    <row r="22" spans="1:7" x14ac:dyDescent="0.25">
      <c r="A22" t="s">
        <v>227</v>
      </c>
      <c r="D22" t="s">
        <v>228</v>
      </c>
      <c r="E22" t="s">
        <v>228</v>
      </c>
      <c r="F22">
        <v>2.5</v>
      </c>
      <c r="G22">
        <v>4.3</v>
      </c>
    </row>
    <row r="23" spans="1:7" x14ac:dyDescent="0.25">
      <c r="B23" s="6" t="s">
        <v>229</v>
      </c>
      <c r="C23" s="6"/>
    </row>
    <row r="24" spans="1:7" x14ac:dyDescent="0.25">
      <c r="A24" t="s">
        <v>230</v>
      </c>
      <c r="D24" t="s">
        <v>198</v>
      </c>
      <c r="E24" t="s">
        <v>198</v>
      </c>
      <c r="F24">
        <v>0.75</v>
      </c>
      <c r="G24">
        <v>0.75</v>
      </c>
    </row>
    <row r="25" spans="1:7" x14ac:dyDescent="0.25">
      <c r="A25" t="s">
        <v>231</v>
      </c>
      <c r="D25" t="s">
        <v>193</v>
      </c>
      <c r="E25" t="s">
        <v>193</v>
      </c>
      <c r="F25">
        <v>0.46</v>
      </c>
      <c r="G25">
        <v>0.46</v>
      </c>
    </row>
    <row r="26" spans="1:7" x14ac:dyDescent="0.25">
      <c r="A26" t="s">
        <v>232</v>
      </c>
      <c r="D26" t="s">
        <v>193</v>
      </c>
      <c r="E26" t="s">
        <v>193</v>
      </c>
      <c r="F26">
        <v>0.21</v>
      </c>
      <c r="G26">
        <v>0.21</v>
      </c>
    </row>
    <row r="27" spans="1:7" x14ac:dyDescent="0.25">
      <c r="B27" s="6" t="s">
        <v>233</v>
      </c>
      <c r="C27" s="6" t="s">
        <v>234</v>
      </c>
      <c r="D27" s="6" t="s">
        <v>235</v>
      </c>
      <c r="E27" s="6" t="s">
        <v>236</v>
      </c>
      <c r="F27" s="6" t="s">
        <v>237</v>
      </c>
    </row>
    <row r="28" spans="1:7" x14ac:dyDescent="0.25">
      <c r="A28" t="s">
        <v>238</v>
      </c>
      <c r="D28" t="s">
        <v>239</v>
      </c>
      <c r="E28" t="s">
        <v>239</v>
      </c>
      <c r="F28">
        <v>7.8</v>
      </c>
      <c r="G28">
        <v>7.8</v>
      </c>
    </row>
    <row r="29" spans="1:7" x14ac:dyDescent="0.25">
      <c r="A29" t="s">
        <v>240</v>
      </c>
      <c r="D29" t="s">
        <v>241</v>
      </c>
      <c r="E29" t="s">
        <v>241</v>
      </c>
      <c r="F29">
        <v>0.72</v>
      </c>
      <c r="G29">
        <v>0.72</v>
      </c>
    </row>
    <row r="30" spans="1:7" x14ac:dyDescent="0.25">
      <c r="A30" t="s">
        <v>242</v>
      </c>
      <c r="D30" t="s">
        <v>243</v>
      </c>
      <c r="E30" t="s">
        <v>243</v>
      </c>
      <c r="F30">
        <v>1.1000000000000001</v>
      </c>
      <c r="G30">
        <v>1.1000000000000001</v>
      </c>
    </row>
    <row r="31" spans="1:7" x14ac:dyDescent="0.25">
      <c r="A31" t="s">
        <v>244</v>
      </c>
      <c r="D31" t="s">
        <v>245</v>
      </c>
      <c r="E31" t="s">
        <v>245</v>
      </c>
      <c r="F31">
        <v>0.24</v>
      </c>
      <c r="G31">
        <v>0.24</v>
      </c>
    </row>
    <row r="32" spans="1:7" x14ac:dyDescent="0.25">
      <c r="A32" t="s">
        <v>246</v>
      </c>
      <c r="D32" t="s">
        <v>247</v>
      </c>
      <c r="E32" t="s">
        <v>247</v>
      </c>
      <c r="F32">
        <v>3.2</v>
      </c>
      <c r="G32">
        <v>3.2</v>
      </c>
    </row>
    <row r="33" spans="1:7" x14ac:dyDescent="0.25">
      <c r="A33" t="s">
        <v>248</v>
      </c>
      <c r="D33" t="s">
        <v>198</v>
      </c>
      <c r="E33" t="s">
        <v>198</v>
      </c>
      <c r="F33">
        <v>0.23</v>
      </c>
      <c r="G33">
        <v>0.23</v>
      </c>
    </row>
    <row r="34" spans="1:7" x14ac:dyDescent="0.25">
      <c r="A34" t="s">
        <v>249</v>
      </c>
      <c r="C34" t="s">
        <v>250</v>
      </c>
      <c r="D34" t="s">
        <v>251</v>
      </c>
      <c r="E34" t="s">
        <v>251</v>
      </c>
      <c r="F34">
        <v>0.44</v>
      </c>
      <c r="G34">
        <v>0.44</v>
      </c>
    </row>
    <row r="35" spans="1:7" x14ac:dyDescent="0.25">
      <c r="F35" s="6" t="s">
        <v>252</v>
      </c>
    </row>
    <row r="36" spans="1:7" x14ac:dyDescent="0.25">
      <c r="A36" t="s">
        <v>253</v>
      </c>
      <c r="D36" t="s">
        <v>198</v>
      </c>
      <c r="E36" t="s">
        <v>198</v>
      </c>
      <c r="F36">
        <v>0.44</v>
      </c>
      <c r="G36">
        <v>0.44</v>
      </c>
    </row>
    <row r="37" spans="1:7" x14ac:dyDescent="0.25">
      <c r="A37" t="s">
        <v>254</v>
      </c>
      <c r="D37" t="s">
        <v>255</v>
      </c>
      <c r="E37" t="s">
        <v>255</v>
      </c>
      <c r="F37">
        <v>0.28000000000000003</v>
      </c>
      <c r="G37">
        <v>0.28000000000000003</v>
      </c>
    </row>
    <row r="38" spans="1:7" x14ac:dyDescent="0.25">
      <c r="A38" t="s">
        <v>256</v>
      </c>
      <c r="D38" t="s">
        <v>255</v>
      </c>
      <c r="E38" t="s">
        <v>255</v>
      </c>
      <c r="F38">
        <v>0.9</v>
      </c>
      <c r="G38">
        <v>0.9</v>
      </c>
    </row>
    <row r="39" spans="1:7" x14ac:dyDescent="0.25">
      <c r="F39" s="6" t="s">
        <v>257</v>
      </c>
    </row>
    <row r="40" spans="1:7" x14ac:dyDescent="0.25">
      <c r="A40" t="s">
        <v>258</v>
      </c>
      <c r="D40" t="s">
        <v>259</v>
      </c>
      <c r="E40" t="s">
        <v>259</v>
      </c>
      <c r="F40">
        <v>0.3</v>
      </c>
      <c r="G40">
        <v>0.3</v>
      </c>
    </row>
    <row r="41" spans="1:7" x14ac:dyDescent="0.25">
      <c r="A41" t="s">
        <v>260</v>
      </c>
      <c r="D41" t="s">
        <v>261</v>
      </c>
      <c r="E41" t="s">
        <v>261</v>
      </c>
      <c r="F41">
        <v>0.15</v>
      </c>
      <c r="G41">
        <v>0.15</v>
      </c>
    </row>
    <row r="42" spans="1:7" x14ac:dyDescent="0.25">
      <c r="D42" s="6" t="s">
        <v>262</v>
      </c>
      <c r="E42" s="6" t="s">
        <v>263</v>
      </c>
    </row>
    <row r="43" spans="1:7" x14ac:dyDescent="0.25">
      <c r="A43" t="s">
        <v>264</v>
      </c>
      <c r="D43" t="s">
        <v>265</v>
      </c>
      <c r="E43" t="s">
        <v>266</v>
      </c>
      <c r="F43">
        <v>1</v>
      </c>
      <c r="G43">
        <v>1</v>
      </c>
    </row>
    <row r="44" spans="1:7" x14ac:dyDescent="0.25">
      <c r="A44" t="s">
        <v>267</v>
      </c>
      <c r="D44" t="s">
        <v>268</v>
      </c>
      <c r="E44" t="s">
        <v>268</v>
      </c>
      <c r="F44">
        <v>0.3</v>
      </c>
      <c r="G44">
        <v>0.3</v>
      </c>
    </row>
    <row r="45" spans="1:7" x14ac:dyDescent="0.25">
      <c r="A45" s="4" t="s">
        <v>269</v>
      </c>
      <c r="D45" t="s">
        <v>270</v>
      </c>
      <c r="E45" t="s">
        <v>270</v>
      </c>
      <c r="F45">
        <v>0.26</v>
      </c>
      <c r="G45">
        <v>0.26</v>
      </c>
    </row>
    <row r="46" spans="1:7" x14ac:dyDescent="0.25">
      <c r="A46" t="s">
        <v>271</v>
      </c>
      <c r="D46" t="s">
        <v>272</v>
      </c>
      <c r="E46" t="s">
        <v>272</v>
      </c>
      <c r="F46">
        <v>0.21</v>
      </c>
      <c r="G46">
        <v>0.21</v>
      </c>
    </row>
    <row r="47" spans="1:7" x14ac:dyDescent="0.25">
      <c r="A47" t="s">
        <v>273</v>
      </c>
      <c r="D47" t="s">
        <v>251</v>
      </c>
      <c r="E47" t="s">
        <v>251</v>
      </c>
      <c r="F47">
        <v>0.18</v>
      </c>
      <c r="G47">
        <v>0.18</v>
      </c>
    </row>
    <row r="48" spans="1:7" x14ac:dyDescent="0.25">
      <c r="B48" s="6" t="s">
        <v>233</v>
      </c>
    </row>
    <row r="49" spans="1:7" x14ac:dyDescent="0.25">
      <c r="A49" t="s">
        <v>274</v>
      </c>
      <c r="D49" t="s">
        <v>203</v>
      </c>
      <c r="E49" t="s">
        <v>203</v>
      </c>
      <c r="F49">
        <v>0.56000000000000005</v>
      </c>
      <c r="G49">
        <v>0.56000000000000005</v>
      </c>
    </row>
    <row r="50" spans="1:7" x14ac:dyDescent="0.25">
      <c r="A50" t="s">
        <v>275</v>
      </c>
      <c r="D50" t="s">
        <v>276</v>
      </c>
      <c r="E50" t="s">
        <v>276</v>
      </c>
      <c r="F50">
        <v>0.4</v>
      </c>
      <c r="G50">
        <v>0.5</v>
      </c>
    </row>
    <row r="51" spans="1:7" x14ac:dyDescent="0.25">
      <c r="A51" t="s">
        <v>277</v>
      </c>
      <c r="D51" t="s">
        <v>203</v>
      </c>
      <c r="E51" t="s">
        <v>203</v>
      </c>
      <c r="F51">
        <v>0.1</v>
      </c>
      <c r="G51">
        <v>0.5</v>
      </c>
    </row>
    <row r="52" spans="1:7" x14ac:dyDescent="0.25">
      <c r="C52" s="6" t="s">
        <v>278</v>
      </c>
      <c r="D52" s="6" t="s">
        <v>279</v>
      </c>
      <c r="E52" s="6" t="s">
        <v>280</v>
      </c>
    </row>
    <row r="53" spans="1:7" x14ac:dyDescent="0.25">
      <c r="A53" t="s">
        <v>281</v>
      </c>
      <c r="D53" t="s">
        <v>282</v>
      </c>
      <c r="E53" t="s">
        <v>282</v>
      </c>
      <c r="F53">
        <v>0.22</v>
      </c>
      <c r="G53">
        <v>0.22</v>
      </c>
    </row>
    <row r="54" spans="1:7" x14ac:dyDescent="0.25">
      <c r="A54" t="s">
        <v>283</v>
      </c>
      <c r="D54" t="s">
        <v>203</v>
      </c>
      <c r="E54" t="s">
        <v>203</v>
      </c>
      <c r="F54">
        <v>1.02</v>
      </c>
      <c r="G54">
        <v>1.02</v>
      </c>
    </row>
    <row r="55" spans="1:7" x14ac:dyDescent="0.25">
      <c r="B55" s="6" t="s">
        <v>284</v>
      </c>
      <c r="C55" s="6" t="s">
        <v>285</v>
      </c>
      <c r="D55" s="6" t="s">
        <v>286</v>
      </c>
      <c r="E55" s="6" t="s">
        <v>287</v>
      </c>
      <c r="F55" s="6" t="s">
        <v>288</v>
      </c>
    </row>
    <row r="56" spans="1:7" x14ac:dyDescent="0.25">
      <c r="A56" t="s">
        <v>163</v>
      </c>
      <c r="D56" t="s">
        <v>203</v>
      </c>
      <c r="E56" t="s">
        <v>203</v>
      </c>
      <c r="F56">
        <v>11.2</v>
      </c>
      <c r="G56">
        <v>11.2</v>
      </c>
    </row>
    <row r="57" spans="1:7" x14ac:dyDescent="0.25">
      <c r="A57" t="s">
        <v>289</v>
      </c>
      <c r="D57" t="s">
        <v>203</v>
      </c>
      <c r="E57" t="s">
        <v>203</v>
      </c>
      <c r="F57">
        <v>4.7</v>
      </c>
      <c r="G57">
        <v>4.7</v>
      </c>
    </row>
    <row r="58" spans="1:7" x14ac:dyDescent="0.25">
      <c r="A58" t="s">
        <v>290</v>
      </c>
      <c r="D58" t="s">
        <v>203</v>
      </c>
      <c r="E58" t="s">
        <v>203</v>
      </c>
      <c r="F58">
        <v>0.41</v>
      </c>
      <c r="G58">
        <v>0.41</v>
      </c>
    </row>
    <row r="59" spans="1:7" x14ac:dyDescent="0.25">
      <c r="A59" t="s">
        <v>291</v>
      </c>
      <c r="D59" t="s">
        <v>198</v>
      </c>
      <c r="E59" t="s">
        <v>198</v>
      </c>
      <c r="F59">
        <v>0.18</v>
      </c>
      <c r="G59">
        <v>0.18</v>
      </c>
    </row>
    <row r="60" spans="1:7" x14ac:dyDescent="0.25">
      <c r="A60" t="s">
        <v>292</v>
      </c>
      <c r="D60" t="s">
        <v>293</v>
      </c>
      <c r="E60" t="s">
        <v>293</v>
      </c>
      <c r="F60">
        <v>0.17</v>
      </c>
      <c r="G60">
        <v>0.17</v>
      </c>
    </row>
    <row r="61" spans="1:7" x14ac:dyDescent="0.25">
      <c r="A61" t="s">
        <v>294</v>
      </c>
      <c r="D61" t="s">
        <v>293</v>
      </c>
      <c r="E61" t="s">
        <v>293</v>
      </c>
      <c r="F61">
        <v>1.5</v>
      </c>
      <c r="G61">
        <v>1.5</v>
      </c>
    </row>
    <row r="62" spans="1:7" x14ac:dyDescent="0.25">
      <c r="F62" s="6" t="s">
        <v>295</v>
      </c>
    </row>
    <row r="63" spans="1:7" x14ac:dyDescent="0.25">
      <c r="A63" t="s">
        <v>296</v>
      </c>
      <c r="D63" t="s">
        <v>198</v>
      </c>
      <c r="E63" t="s">
        <v>198</v>
      </c>
      <c r="F63">
        <v>0.23</v>
      </c>
      <c r="G63">
        <v>0.23</v>
      </c>
    </row>
    <row r="64" spans="1:7" x14ac:dyDescent="0.25">
      <c r="C64" s="6" t="s">
        <v>285</v>
      </c>
    </row>
    <row r="65" spans="1:7" x14ac:dyDescent="0.25">
      <c r="A65" t="s">
        <v>297</v>
      </c>
      <c r="D65" t="s">
        <v>198</v>
      </c>
      <c r="E65" t="s">
        <v>198</v>
      </c>
      <c r="F65">
        <v>9.3000000000000007</v>
      </c>
      <c r="G65">
        <v>9.3000000000000007</v>
      </c>
    </row>
    <row r="66" spans="1:7" x14ac:dyDescent="0.25">
      <c r="D66" s="6" t="s">
        <v>298</v>
      </c>
    </row>
    <row r="67" spans="1:7" x14ac:dyDescent="0.25">
      <c r="A67" s="4" t="s">
        <v>299</v>
      </c>
      <c r="D67" t="s">
        <v>300</v>
      </c>
      <c r="E67" t="s">
        <v>300</v>
      </c>
      <c r="F67">
        <v>7</v>
      </c>
      <c r="G67">
        <v>7</v>
      </c>
    </row>
    <row r="68" spans="1:7" x14ac:dyDescent="0.25">
      <c r="A68" t="s">
        <v>301</v>
      </c>
      <c r="D68" t="s">
        <v>302</v>
      </c>
      <c r="E68" t="s">
        <v>302</v>
      </c>
      <c r="F68">
        <v>2.2000000000000002</v>
      </c>
      <c r="G68">
        <v>2.2000000000000002</v>
      </c>
    </row>
    <row r="69" spans="1:7" x14ac:dyDescent="0.25">
      <c r="A69" t="s">
        <v>303</v>
      </c>
      <c r="D69" t="s">
        <v>304</v>
      </c>
      <c r="E69" t="s">
        <v>304</v>
      </c>
      <c r="F69">
        <v>0.55000000000000004</v>
      </c>
      <c r="G69">
        <v>0.55000000000000004</v>
      </c>
    </row>
    <row r="70" spans="1:7" x14ac:dyDescent="0.25">
      <c r="A70" t="s">
        <v>305</v>
      </c>
      <c r="D70" t="s">
        <v>306</v>
      </c>
      <c r="E70" t="s">
        <v>306</v>
      </c>
      <c r="F70">
        <v>0.33</v>
      </c>
      <c r="G70">
        <v>0.33</v>
      </c>
    </row>
    <row r="71" spans="1:7" x14ac:dyDescent="0.25">
      <c r="A71" t="s">
        <v>307</v>
      </c>
      <c r="D71" t="s">
        <v>302</v>
      </c>
      <c r="E71" t="s">
        <v>302</v>
      </c>
      <c r="F71">
        <v>0.4</v>
      </c>
      <c r="G71">
        <v>0.4</v>
      </c>
    </row>
    <row r="72" spans="1:7" x14ac:dyDescent="0.25">
      <c r="C72" s="6" t="s">
        <v>285</v>
      </c>
    </row>
    <row r="73" spans="1:7" x14ac:dyDescent="0.25">
      <c r="A73" t="s">
        <v>308</v>
      </c>
      <c r="D73" t="s">
        <v>203</v>
      </c>
      <c r="E73" t="s">
        <v>203</v>
      </c>
      <c r="F73">
        <v>0.38</v>
      </c>
      <c r="G73">
        <v>0.38</v>
      </c>
    </row>
    <row r="74" spans="1:7" x14ac:dyDescent="0.25">
      <c r="C74" s="6" t="s">
        <v>309</v>
      </c>
      <c r="D74" s="6" t="s">
        <v>310</v>
      </c>
    </row>
    <row r="75" spans="1:7" x14ac:dyDescent="0.25">
      <c r="A75" t="s">
        <v>137</v>
      </c>
      <c r="B75" t="s">
        <v>311</v>
      </c>
      <c r="C75" t="s">
        <v>312</v>
      </c>
      <c r="D75" t="s">
        <v>313</v>
      </c>
      <c r="E75" t="s">
        <v>313</v>
      </c>
      <c r="F75" s="7">
        <v>37.799999999999997</v>
      </c>
      <c r="G75">
        <v>50</v>
      </c>
    </row>
    <row r="76" spans="1:7" x14ac:dyDescent="0.25">
      <c r="A76" t="s">
        <v>314</v>
      </c>
      <c r="C76" t="s">
        <v>315</v>
      </c>
      <c r="F76">
        <v>0.51</v>
      </c>
      <c r="G76">
        <v>0.51</v>
      </c>
    </row>
    <row r="77" spans="1:7" x14ac:dyDescent="0.25">
      <c r="A77" t="s">
        <v>316</v>
      </c>
      <c r="C77" t="s">
        <v>317</v>
      </c>
      <c r="F77">
        <v>1</v>
      </c>
      <c r="G77">
        <v>1</v>
      </c>
    </row>
    <row r="78" spans="1:7" x14ac:dyDescent="0.25">
      <c r="D78" s="6" t="s">
        <v>318</v>
      </c>
    </row>
    <row r="79" spans="1:7" x14ac:dyDescent="0.25">
      <c r="A79" t="s">
        <v>319</v>
      </c>
      <c r="C79" t="s">
        <v>320</v>
      </c>
      <c r="D79" t="s">
        <v>321</v>
      </c>
      <c r="E79" t="s">
        <v>321</v>
      </c>
      <c r="F79">
        <v>1.6</v>
      </c>
      <c r="G79">
        <v>1.6</v>
      </c>
    </row>
    <row r="80" spans="1:7" x14ac:dyDescent="0.25">
      <c r="A80" t="s">
        <v>322</v>
      </c>
      <c r="C80" t="s">
        <v>320</v>
      </c>
      <c r="D80" t="s">
        <v>321</v>
      </c>
      <c r="E80" t="s">
        <v>321</v>
      </c>
      <c r="F80">
        <v>0.27</v>
      </c>
      <c r="G80">
        <v>0.27</v>
      </c>
    </row>
    <row r="81" spans="1:7" x14ac:dyDescent="0.25">
      <c r="A81" t="s">
        <v>323</v>
      </c>
      <c r="C81" t="s">
        <v>320</v>
      </c>
      <c r="D81" t="s">
        <v>321</v>
      </c>
      <c r="E81" t="s">
        <v>321</v>
      </c>
      <c r="F81">
        <v>0.3</v>
      </c>
      <c r="G81">
        <v>0.3</v>
      </c>
    </row>
    <row r="82" spans="1:7" x14ac:dyDescent="0.25">
      <c r="A82" t="s">
        <v>324</v>
      </c>
      <c r="C82" t="s">
        <v>325</v>
      </c>
      <c r="F82">
        <v>0.1</v>
      </c>
      <c r="G82">
        <v>0.1</v>
      </c>
    </row>
    <row r="83" spans="1:7" x14ac:dyDescent="0.25">
      <c r="A83" t="s">
        <v>326</v>
      </c>
      <c r="C83" t="s">
        <v>327</v>
      </c>
      <c r="F83">
        <v>0.1</v>
      </c>
      <c r="G83">
        <v>0.1</v>
      </c>
    </row>
    <row r="84" spans="1:7" x14ac:dyDescent="0.25">
      <c r="A84" t="s">
        <v>328</v>
      </c>
      <c r="C84" t="s">
        <v>320</v>
      </c>
      <c r="D84" t="s">
        <v>321</v>
      </c>
      <c r="E84" t="s">
        <v>321</v>
      </c>
      <c r="F84">
        <v>0.42</v>
      </c>
      <c r="G84">
        <v>0.42</v>
      </c>
    </row>
    <row r="85" spans="1:7" x14ac:dyDescent="0.25">
      <c r="A85" t="s">
        <v>329</v>
      </c>
      <c r="C85" t="s">
        <v>320</v>
      </c>
      <c r="D85" t="s">
        <v>321</v>
      </c>
      <c r="E85" t="s">
        <v>321</v>
      </c>
      <c r="F85">
        <v>2</v>
      </c>
      <c r="G85">
        <v>2</v>
      </c>
    </row>
    <row r="86" spans="1:7" x14ac:dyDescent="0.25">
      <c r="D86" s="6" t="s">
        <v>330</v>
      </c>
    </row>
    <row r="87" spans="1:7" x14ac:dyDescent="0.25">
      <c r="A87" t="s">
        <v>133</v>
      </c>
      <c r="B87" t="s">
        <v>311</v>
      </c>
      <c r="C87" t="s">
        <v>331</v>
      </c>
      <c r="D87" t="s">
        <v>332</v>
      </c>
      <c r="E87" t="s">
        <v>333</v>
      </c>
      <c r="F87" s="7">
        <v>27</v>
      </c>
      <c r="G87">
        <v>42</v>
      </c>
    </row>
    <row r="88" spans="1:7" x14ac:dyDescent="0.25">
      <c r="A88" t="s">
        <v>334</v>
      </c>
      <c r="B88" t="s">
        <v>311</v>
      </c>
      <c r="C88" t="s">
        <v>335</v>
      </c>
      <c r="D88" t="s">
        <v>336</v>
      </c>
      <c r="E88" t="s">
        <v>336</v>
      </c>
      <c r="F88">
        <v>0.55000000000000004</v>
      </c>
      <c r="G88">
        <v>0.55000000000000004</v>
      </c>
    </row>
    <row r="89" spans="1:7" x14ac:dyDescent="0.25">
      <c r="A89" t="s">
        <v>337</v>
      </c>
      <c r="B89" t="s">
        <v>311</v>
      </c>
      <c r="C89" t="s">
        <v>338</v>
      </c>
      <c r="D89" t="s">
        <v>339</v>
      </c>
      <c r="E89" t="s">
        <v>339</v>
      </c>
      <c r="F89">
        <v>0.8</v>
      </c>
      <c r="G89">
        <v>0.8</v>
      </c>
    </row>
    <row r="90" spans="1:7" x14ac:dyDescent="0.25">
      <c r="A90" t="s">
        <v>340</v>
      </c>
      <c r="B90" t="s">
        <v>311</v>
      </c>
      <c r="C90" t="s">
        <v>341</v>
      </c>
      <c r="D90" t="s">
        <v>342</v>
      </c>
      <c r="E90" t="s">
        <v>342</v>
      </c>
      <c r="F90">
        <v>0.54</v>
      </c>
      <c r="G90">
        <v>0.54</v>
      </c>
    </row>
    <row r="91" spans="1:7" x14ac:dyDescent="0.25">
      <c r="A91" t="s">
        <v>343</v>
      </c>
      <c r="B91" t="s">
        <v>311</v>
      </c>
      <c r="C91" t="s">
        <v>344</v>
      </c>
      <c r="D91" t="s">
        <v>345</v>
      </c>
      <c r="E91" t="s">
        <v>345</v>
      </c>
      <c r="F91">
        <v>1.2</v>
      </c>
      <c r="G91">
        <v>1.2</v>
      </c>
    </row>
    <row r="92" spans="1:7" x14ac:dyDescent="0.25">
      <c r="D92" s="6" t="s">
        <v>346</v>
      </c>
    </row>
    <row r="93" spans="1:7" x14ac:dyDescent="0.25">
      <c r="A93" t="s">
        <v>347</v>
      </c>
      <c r="C93" t="s">
        <v>320</v>
      </c>
      <c r="D93" t="s">
        <v>321</v>
      </c>
      <c r="E93" t="s">
        <v>321</v>
      </c>
      <c r="F93">
        <v>3</v>
      </c>
      <c r="G93">
        <v>3</v>
      </c>
    </row>
    <row r="94" spans="1:7" x14ac:dyDescent="0.25">
      <c r="A94" t="s">
        <v>348</v>
      </c>
      <c r="D94" t="s">
        <v>349</v>
      </c>
      <c r="F94">
        <v>0.8</v>
      </c>
      <c r="G94">
        <v>1</v>
      </c>
    </row>
    <row r="95" spans="1:7" x14ac:dyDescent="0.25">
      <c r="D95" s="6" t="s">
        <v>350</v>
      </c>
    </row>
    <row r="96" spans="1:7" x14ac:dyDescent="0.25">
      <c r="A96" t="s">
        <v>351</v>
      </c>
      <c r="D96" t="s">
        <v>349</v>
      </c>
      <c r="F96">
        <v>0.6</v>
      </c>
      <c r="G96">
        <v>0.6</v>
      </c>
    </row>
    <row r="97" spans="1:7" x14ac:dyDescent="0.25">
      <c r="A97" t="s">
        <v>352</v>
      </c>
      <c r="D97" t="s">
        <v>349</v>
      </c>
      <c r="F97">
        <v>0.25</v>
      </c>
      <c r="G97">
        <v>0.25</v>
      </c>
    </row>
    <row r="98" spans="1:7" x14ac:dyDescent="0.25">
      <c r="B98" s="6" t="s">
        <v>353</v>
      </c>
      <c r="C98" s="6" t="s">
        <v>354</v>
      </c>
      <c r="D98" s="6" t="s">
        <v>355</v>
      </c>
    </row>
    <row r="99" spans="1:7" x14ac:dyDescent="0.25">
      <c r="A99" t="s">
        <v>356</v>
      </c>
      <c r="C99" t="s">
        <v>357</v>
      </c>
      <c r="F99">
        <v>0.25</v>
      </c>
      <c r="G99">
        <v>0.25</v>
      </c>
    </row>
    <row r="100" spans="1:7" x14ac:dyDescent="0.25">
      <c r="A100" t="s">
        <v>358</v>
      </c>
      <c r="D100" t="s">
        <v>359</v>
      </c>
      <c r="E100" t="s">
        <v>359</v>
      </c>
      <c r="F100">
        <v>1.5</v>
      </c>
      <c r="G100">
        <v>1.5</v>
      </c>
    </row>
    <row r="101" spans="1:7" x14ac:dyDescent="0.25">
      <c r="A101" t="s">
        <v>360</v>
      </c>
      <c r="D101" t="s">
        <v>361</v>
      </c>
      <c r="F101">
        <v>0.4</v>
      </c>
      <c r="G101">
        <v>2.4</v>
      </c>
    </row>
    <row r="102" spans="1:7" x14ac:dyDescent="0.25">
      <c r="D102" s="6" t="s">
        <v>362</v>
      </c>
    </row>
    <row r="103" spans="1:7" x14ac:dyDescent="0.25">
      <c r="A103" t="s">
        <v>363</v>
      </c>
      <c r="D103" t="s">
        <v>203</v>
      </c>
      <c r="E103" t="s">
        <v>203</v>
      </c>
      <c r="F103">
        <v>0.2</v>
      </c>
      <c r="G103">
        <v>0.2</v>
      </c>
    </row>
    <row r="104" spans="1:7" x14ac:dyDescent="0.25">
      <c r="A104" t="s">
        <v>364</v>
      </c>
      <c r="D104" t="s">
        <v>321</v>
      </c>
      <c r="E104" t="s">
        <v>321</v>
      </c>
      <c r="F104">
        <v>0.1</v>
      </c>
      <c r="G104">
        <v>0.1</v>
      </c>
    </row>
    <row r="105" spans="1:7" x14ac:dyDescent="0.25">
      <c r="A105" t="s">
        <v>365</v>
      </c>
      <c r="D105" t="s">
        <v>366</v>
      </c>
      <c r="F105">
        <v>0.2</v>
      </c>
      <c r="G105">
        <v>0.2</v>
      </c>
    </row>
    <row r="106" spans="1:7" x14ac:dyDescent="0.25">
      <c r="C106" s="6" t="s">
        <v>367</v>
      </c>
      <c r="D106" s="6" t="s">
        <v>368</v>
      </c>
    </row>
    <row r="107" spans="1:7" x14ac:dyDescent="0.25">
      <c r="A107" t="s">
        <v>369</v>
      </c>
      <c r="D107" t="s">
        <v>370</v>
      </c>
      <c r="E107" t="s">
        <v>370</v>
      </c>
      <c r="F107">
        <v>0.11</v>
      </c>
      <c r="G107">
        <v>0.11</v>
      </c>
    </row>
    <row r="108" spans="1:7" x14ac:dyDescent="0.25">
      <c r="D108" s="6" t="s">
        <v>371</v>
      </c>
    </row>
    <row r="109" spans="1:7" x14ac:dyDescent="0.25">
      <c r="A109" t="s">
        <v>372</v>
      </c>
      <c r="D109" t="s">
        <v>349</v>
      </c>
      <c r="F109">
        <v>15</v>
      </c>
      <c r="G109">
        <v>15</v>
      </c>
    </row>
    <row r="110" spans="1:7" x14ac:dyDescent="0.25">
      <c r="A110" t="s">
        <v>373</v>
      </c>
      <c r="D110" s="8" t="s">
        <v>374</v>
      </c>
      <c r="E110" s="8" t="s">
        <v>375</v>
      </c>
      <c r="F110">
        <v>0.25</v>
      </c>
      <c r="G110">
        <v>0.25</v>
      </c>
    </row>
    <row r="111" spans="1:7" x14ac:dyDescent="0.25">
      <c r="A111" t="s">
        <v>376</v>
      </c>
      <c r="D111" s="8" t="s">
        <v>375</v>
      </c>
      <c r="E111" s="8" t="s">
        <v>375</v>
      </c>
      <c r="F111">
        <v>0.3</v>
      </c>
      <c r="G111">
        <v>0.3</v>
      </c>
    </row>
    <row r="112" spans="1:7" x14ac:dyDescent="0.25">
      <c r="A112" t="s">
        <v>377</v>
      </c>
      <c r="D112" s="8" t="s">
        <v>378</v>
      </c>
      <c r="E112" s="8" t="s">
        <v>378</v>
      </c>
      <c r="F112">
        <v>0.14000000000000001</v>
      </c>
      <c r="G112">
        <v>0.14000000000000001</v>
      </c>
    </row>
    <row r="113" spans="1:20" x14ac:dyDescent="0.25">
      <c r="A113" t="s">
        <v>379</v>
      </c>
      <c r="D113" s="8" t="s">
        <v>380</v>
      </c>
      <c r="E113" s="8" t="s">
        <v>380</v>
      </c>
      <c r="F113">
        <v>0.35</v>
      </c>
      <c r="G113">
        <v>1.1000000000000001</v>
      </c>
    </row>
    <row r="114" spans="1:20" x14ac:dyDescent="0.25">
      <c r="A114" t="s">
        <v>381</v>
      </c>
      <c r="D114" s="8" t="s">
        <v>382</v>
      </c>
      <c r="E114" s="8" t="s">
        <v>382</v>
      </c>
      <c r="F114">
        <v>0.21</v>
      </c>
      <c r="G114">
        <v>0.21</v>
      </c>
    </row>
    <row r="115" spans="1:20" x14ac:dyDescent="0.25">
      <c r="A115" t="s">
        <v>383</v>
      </c>
      <c r="D115" s="8" t="s">
        <v>384</v>
      </c>
      <c r="E115" s="8" t="s">
        <v>384</v>
      </c>
      <c r="F115">
        <v>0.21</v>
      </c>
      <c r="G115">
        <v>0.21</v>
      </c>
    </row>
    <row r="116" spans="1:20" x14ac:dyDescent="0.25">
      <c r="A116" t="s">
        <v>385</v>
      </c>
      <c r="D116" s="8" t="s">
        <v>386</v>
      </c>
      <c r="E116" s="8" t="s">
        <v>386</v>
      </c>
      <c r="F116">
        <v>0.24</v>
      </c>
      <c r="G116">
        <v>0.24</v>
      </c>
    </row>
    <row r="117" spans="1:20" x14ac:dyDescent="0.25">
      <c r="A117" t="s">
        <v>387</v>
      </c>
      <c r="D117" t="s">
        <v>349</v>
      </c>
      <c r="F117">
        <v>15</v>
      </c>
      <c r="G117">
        <v>15</v>
      </c>
    </row>
    <row r="118" spans="1:20" x14ac:dyDescent="0.25">
      <c r="A118" t="s">
        <v>388</v>
      </c>
      <c r="D118" s="8" t="s">
        <v>349</v>
      </c>
      <c r="F118">
        <v>12</v>
      </c>
      <c r="G118">
        <v>12</v>
      </c>
    </row>
    <row r="119" spans="1:20" x14ac:dyDescent="0.25">
      <c r="A119" t="s">
        <v>389</v>
      </c>
      <c r="D119" s="8" t="s">
        <v>349</v>
      </c>
      <c r="F119">
        <v>6.5</v>
      </c>
      <c r="G119">
        <v>6.5</v>
      </c>
    </row>
    <row r="120" spans="1:20" x14ac:dyDescent="0.25">
      <c r="A120" t="s">
        <v>390</v>
      </c>
      <c r="D120" s="8" t="s">
        <v>349</v>
      </c>
      <c r="F120">
        <v>3.1</v>
      </c>
      <c r="G120">
        <v>3.1</v>
      </c>
    </row>
    <row r="121" spans="1:20" x14ac:dyDescent="0.25">
      <c r="A121" t="s">
        <v>391</v>
      </c>
      <c r="D121" s="8" t="s">
        <v>349</v>
      </c>
      <c r="F121">
        <v>2.1</v>
      </c>
      <c r="G121">
        <v>2.1</v>
      </c>
    </row>
    <row r="122" spans="1:20" x14ac:dyDescent="0.25">
      <c r="A122" t="s">
        <v>392</v>
      </c>
      <c r="D122" s="8" t="s">
        <v>349</v>
      </c>
      <c r="F122">
        <v>9.5</v>
      </c>
      <c r="G122">
        <v>9.5</v>
      </c>
    </row>
    <row r="123" spans="1:20" x14ac:dyDescent="0.25">
      <c r="D123" s="8"/>
      <c r="E123" s="6" t="s">
        <v>393</v>
      </c>
      <c r="F123" s="6" t="s">
        <v>394</v>
      </c>
    </row>
    <row r="124" spans="1:20" x14ac:dyDescent="0.25">
      <c r="A124" t="s">
        <v>395</v>
      </c>
      <c r="D124" s="8" t="s">
        <v>396</v>
      </c>
      <c r="E124" s="8" t="s">
        <v>396</v>
      </c>
      <c r="F124">
        <v>0.3</v>
      </c>
      <c r="G124">
        <v>0.3</v>
      </c>
    </row>
    <row r="125" spans="1:20" x14ac:dyDescent="0.25">
      <c r="A125" t="s">
        <v>397</v>
      </c>
      <c r="D125" s="8" t="s">
        <v>398</v>
      </c>
      <c r="E125" s="8" t="s">
        <v>398</v>
      </c>
      <c r="F125">
        <v>0.57999999999999996</v>
      </c>
      <c r="G125">
        <v>0.57999999999999996</v>
      </c>
    </row>
    <row r="126" spans="1:20" x14ac:dyDescent="0.25">
      <c r="A126" t="s">
        <v>399</v>
      </c>
      <c r="D126" s="8" t="s">
        <v>400</v>
      </c>
      <c r="E126" s="8" t="s">
        <v>400</v>
      </c>
      <c r="F126">
        <v>0.86</v>
      </c>
      <c r="G126">
        <v>0.86</v>
      </c>
    </row>
    <row r="127" spans="1:20" x14ac:dyDescent="0.25">
      <c r="A127" t="s">
        <v>401</v>
      </c>
      <c r="D127" s="8" t="s">
        <v>282</v>
      </c>
      <c r="E127" s="8" t="s">
        <v>282</v>
      </c>
      <c r="F127">
        <v>1</v>
      </c>
      <c r="G127">
        <v>1</v>
      </c>
      <c r="S127" s="8"/>
      <c r="T127" s="8"/>
    </row>
    <row r="128" spans="1:20" x14ac:dyDescent="0.25">
      <c r="A128" t="s">
        <v>402</v>
      </c>
      <c r="D128" s="8" t="s">
        <v>403</v>
      </c>
      <c r="E128" s="8" t="s">
        <v>403</v>
      </c>
      <c r="F128">
        <v>0.11</v>
      </c>
      <c r="G128">
        <v>0.11</v>
      </c>
      <c r="S128" s="8"/>
      <c r="T128" s="8"/>
    </row>
    <row r="129" spans="1:21" x14ac:dyDescent="0.25">
      <c r="D129" s="8"/>
      <c r="E129" s="8"/>
      <c r="F129" s="6" t="s">
        <v>404</v>
      </c>
      <c r="S129" s="8"/>
      <c r="T129" s="8"/>
    </row>
    <row r="130" spans="1:21" x14ac:dyDescent="0.25">
      <c r="A130" t="s">
        <v>134</v>
      </c>
      <c r="D130" t="s">
        <v>203</v>
      </c>
      <c r="E130" t="s">
        <v>203</v>
      </c>
      <c r="F130">
        <v>20</v>
      </c>
      <c r="G130">
        <v>45</v>
      </c>
      <c r="S130" s="8"/>
      <c r="T130" s="8"/>
    </row>
    <row r="131" spans="1:21" x14ac:dyDescent="0.25">
      <c r="A131" t="s">
        <v>405</v>
      </c>
      <c r="D131" s="8" t="s">
        <v>349</v>
      </c>
      <c r="E131" s="8"/>
      <c r="F131">
        <v>0.25</v>
      </c>
      <c r="G131">
        <v>0.25</v>
      </c>
      <c r="S131" s="8"/>
      <c r="T131" s="8"/>
    </row>
    <row r="132" spans="1:21" x14ac:dyDescent="0.25">
      <c r="A132" t="s">
        <v>406</v>
      </c>
      <c r="D132" s="8" t="s">
        <v>203</v>
      </c>
      <c r="E132" s="8" t="s">
        <v>203</v>
      </c>
      <c r="F132">
        <v>0.11</v>
      </c>
      <c r="G132">
        <v>0.11</v>
      </c>
      <c r="S132" s="8"/>
      <c r="T132" s="8"/>
    </row>
    <row r="133" spans="1:21" x14ac:dyDescent="0.25">
      <c r="A133" t="s">
        <v>407</v>
      </c>
      <c r="D133" s="8" t="s">
        <v>203</v>
      </c>
      <c r="E133" s="8" t="s">
        <v>203</v>
      </c>
      <c r="F133">
        <v>0.22</v>
      </c>
      <c r="G133">
        <v>0.22</v>
      </c>
      <c r="S133" s="8"/>
      <c r="T133" s="8"/>
    </row>
    <row r="134" spans="1:21" x14ac:dyDescent="0.25">
      <c r="A134" t="s">
        <v>408</v>
      </c>
      <c r="B134" t="s">
        <v>409</v>
      </c>
      <c r="D134" s="8" t="s">
        <v>349</v>
      </c>
      <c r="E134" s="8"/>
      <c r="F134">
        <v>0.11</v>
      </c>
      <c r="G134">
        <v>0.11</v>
      </c>
      <c r="S134" s="8"/>
      <c r="T134" s="8"/>
    </row>
    <row r="135" spans="1:21" x14ac:dyDescent="0.25">
      <c r="A135" t="s">
        <v>122</v>
      </c>
      <c r="D135" s="8" t="s">
        <v>349</v>
      </c>
      <c r="E135" s="8"/>
      <c r="F135">
        <v>6.5</v>
      </c>
      <c r="G135">
        <v>11.5</v>
      </c>
      <c r="S135" s="8"/>
      <c r="T135" s="8"/>
    </row>
    <row r="136" spans="1:21" x14ac:dyDescent="0.25">
      <c r="D136" s="8"/>
      <c r="E136" s="8"/>
      <c r="G136" s="6" t="s">
        <v>410</v>
      </c>
      <c r="S136" s="8"/>
      <c r="T136" s="8"/>
    </row>
    <row r="137" spans="1:21" x14ac:dyDescent="0.25">
      <c r="A137" t="s">
        <v>411</v>
      </c>
      <c r="D137" s="8" t="s">
        <v>349</v>
      </c>
      <c r="E137" s="8"/>
      <c r="F137">
        <v>0.15</v>
      </c>
      <c r="G137">
        <v>0.15</v>
      </c>
      <c r="S137" s="8"/>
      <c r="T137" s="8"/>
    </row>
    <row r="138" spans="1:21" x14ac:dyDescent="0.25">
      <c r="A138" t="s">
        <v>412</v>
      </c>
      <c r="D138" s="8" t="s">
        <v>349</v>
      </c>
      <c r="E138" s="8"/>
      <c r="F138">
        <v>0.61</v>
      </c>
      <c r="G138">
        <v>0.61</v>
      </c>
      <c r="S138" s="8"/>
      <c r="T138" s="8"/>
      <c r="U138" s="8"/>
    </row>
    <row r="139" spans="1:21" x14ac:dyDescent="0.25">
      <c r="A139" t="s">
        <v>413</v>
      </c>
      <c r="D139" s="8" t="s">
        <v>349</v>
      </c>
      <c r="E139" s="8"/>
      <c r="F139" s="7">
        <v>12.1</v>
      </c>
      <c r="G139">
        <v>12.1</v>
      </c>
      <c r="S139" s="8"/>
      <c r="T139" s="8"/>
    </row>
    <row r="140" spans="1:21" x14ac:dyDescent="0.25">
      <c r="A140" t="s">
        <v>414</v>
      </c>
      <c r="D140" t="s">
        <v>349</v>
      </c>
      <c r="F140">
        <v>11.25</v>
      </c>
      <c r="G140">
        <v>11.25</v>
      </c>
    </row>
    <row r="141" spans="1:21" x14ac:dyDescent="0.25">
      <c r="A141" t="s">
        <v>415</v>
      </c>
      <c r="D141" s="8" t="s">
        <v>224</v>
      </c>
      <c r="E141" s="8" t="s">
        <v>224</v>
      </c>
      <c r="F141">
        <v>8.5</v>
      </c>
      <c r="G141">
        <v>8.5</v>
      </c>
    </row>
    <row r="142" spans="1:21" x14ac:dyDescent="0.25">
      <c r="A142" t="s">
        <v>416</v>
      </c>
      <c r="D142" s="8" t="s">
        <v>349</v>
      </c>
      <c r="E142" s="8"/>
      <c r="F142">
        <v>3.4</v>
      </c>
      <c r="G142">
        <v>3.4</v>
      </c>
    </row>
    <row r="143" spans="1:21" x14ac:dyDescent="0.25">
      <c r="A143" t="s">
        <v>417</v>
      </c>
      <c r="D143" s="8" t="s">
        <v>349</v>
      </c>
      <c r="E143" s="8"/>
      <c r="F143">
        <v>1.6</v>
      </c>
      <c r="G143">
        <v>1.6</v>
      </c>
    </row>
    <row r="144" spans="1:21" x14ac:dyDescent="0.25">
      <c r="A144" t="s">
        <v>418</v>
      </c>
      <c r="D144" s="8" t="s">
        <v>224</v>
      </c>
      <c r="E144" s="8" t="s">
        <v>224</v>
      </c>
      <c r="F144">
        <v>3.1</v>
      </c>
      <c r="G144">
        <v>3.1</v>
      </c>
      <c r="S144" s="8"/>
      <c r="T144" s="8"/>
    </row>
    <row r="145" spans="1:7" x14ac:dyDescent="0.25">
      <c r="A145" t="s">
        <v>419</v>
      </c>
      <c r="D145" s="8" t="s">
        <v>224</v>
      </c>
      <c r="E145" s="8" t="s">
        <v>224</v>
      </c>
      <c r="F145">
        <v>0.41</v>
      </c>
      <c r="G145">
        <v>0.41</v>
      </c>
    </row>
    <row r="146" spans="1:7" x14ac:dyDescent="0.25">
      <c r="A146" t="s">
        <v>417</v>
      </c>
      <c r="D146" s="8" t="s">
        <v>349</v>
      </c>
      <c r="E146" s="8"/>
      <c r="F146">
        <v>0.14000000000000001</v>
      </c>
      <c r="G146">
        <v>0.14000000000000001</v>
      </c>
    </row>
    <row r="147" spans="1:7" x14ac:dyDescent="0.25">
      <c r="A147" t="s">
        <v>420</v>
      </c>
      <c r="D147" s="8" t="s">
        <v>349</v>
      </c>
      <c r="E147" s="8"/>
      <c r="F147">
        <v>0.21</v>
      </c>
      <c r="G147">
        <v>0.21</v>
      </c>
    </row>
    <row r="148" spans="1:7" x14ac:dyDescent="0.25">
      <c r="A148" t="s">
        <v>421</v>
      </c>
      <c r="D148" s="8" t="s">
        <v>224</v>
      </c>
      <c r="E148" s="8" t="s">
        <v>224</v>
      </c>
      <c r="F148">
        <v>0.34</v>
      </c>
      <c r="G148">
        <v>0.34</v>
      </c>
    </row>
    <row r="149" spans="1:7" x14ac:dyDescent="0.25">
      <c r="A149" t="s">
        <v>422</v>
      </c>
      <c r="B149" t="s">
        <v>423</v>
      </c>
      <c r="D149" s="8" t="s">
        <v>349</v>
      </c>
      <c r="E149" s="8"/>
      <c r="F149">
        <v>0.69</v>
      </c>
      <c r="G149">
        <v>0.69</v>
      </c>
    </row>
    <row r="150" spans="1:7" x14ac:dyDescent="0.25">
      <c r="A150" t="s">
        <v>424</v>
      </c>
      <c r="B150" t="s">
        <v>423</v>
      </c>
      <c r="D150" s="8" t="s">
        <v>349</v>
      </c>
      <c r="E150" s="8"/>
      <c r="F150">
        <v>2.7</v>
      </c>
      <c r="G150">
        <v>2.7</v>
      </c>
    </row>
    <row r="151" spans="1:7" x14ac:dyDescent="0.25">
      <c r="D151" s="8"/>
      <c r="E151" s="8"/>
      <c r="F151" s="6" t="s">
        <v>425</v>
      </c>
    </row>
    <row r="152" spans="1:7" x14ac:dyDescent="0.25">
      <c r="A152" t="s">
        <v>426</v>
      </c>
      <c r="B152" t="s">
        <v>427</v>
      </c>
      <c r="D152" s="8" t="s">
        <v>349</v>
      </c>
      <c r="E152" s="8"/>
      <c r="F152" s="8">
        <v>2</v>
      </c>
      <c r="G152">
        <v>2</v>
      </c>
    </row>
    <row r="153" spans="1:7" x14ac:dyDescent="0.25">
      <c r="A153" t="s">
        <v>428</v>
      </c>
      <c r="B153" t="s">
        <v>427</v>
      </c>
      <c r="D153" s="8" t="s">
        <v>349</v>
      </c>
      <c r="E153" s="8"/>
      <c r="F153" s="8">
        <v>6.6</v>
      </c>
      <c r="G153">
        <v>6.6</v>
      </c>
    </row>
    <row r="154" spans="1:7" x14ac:dyDescent="0.25">
      <c r="A154" t="s">
        <v>429</v>
      </c>
      <c r="D154" s="8" t="s">
        <v>349</v>
      </c>
      <c r="E154" s="8"/>
      <c r="F154" s="8">
        <v>3.9</v>
      </c>
      <c r="G154">
        <v>4.5</v>
      </c>
    </row>
    <row r="155" spans="1:7" x14ac:dyDescent="0.25">
      <c r="A155" t="s">
        <v>430</v>
      </c>
      <c r="D155" s="8" t="s">
        <v>349</v>
      </c>
      <c r="E155" s="8"/>
      <c r="F155" s="8">
        <v>0.38</v>
      </c>
      <c r="G155">
        <v>0.38</v>
      </c>
    </row>
    <row r="156" spans="1:7" x14ac:dyDescent="0.25">
      <c r="A156" t="s">
        <v>431</v>
      </c>
      <c r="D156" s="8" t="s">
        <v>349</v>
      </c>
      <c r="E156" s="8"/>
      <c r="F156" s="8">
        <v>0.4</v>
      </c>
      <c r="G156">
        <v>0.4</v>
      </c>
    </row>
    <row r="157" spans="1:7" x14ac:dyDescent="0.25">
      <c r="A157" t="s">
        <v>432</v>
      </c>
      <c r="D157" s="8" t="s">
        <v>349</v>
      </c>
      <c r="E157" s="8"/>
      <c r="F157" s="8">
        <v>1.1000000000000001</v>
      </c>
      <c r="G157">
        <v>1.1000000000000001</v>
      </c>
    </row>
    <row r="158" spans="1:7" x14ac:dyDescent="0.25">
      <c r="A158" t="s">
        <v>433</v>
      </c>
      <c r="D158" s="8" t="s">
        <v>434</v>
      </c>
      <c r="E158" s="8" t="s">
        <v>434</v>
      </c>
      <c r="F158" s="8">
        <v>0.15</v>
      </c>
      <c r="G158">
        <v>0.15</v>
      </c>
    </row>
    <row r="159" spans="1:7" x14ac:dyDescent="0.25">
      <c r="A159" t="s">
        <v>78</v>
      </c>
      <c r="D159" s="8" t="s">
        <v>349</v>
      </c>
      <c r="E159" s="8"/>
      <c r="F159" s="8">
        <v>5</v>
      </c>
      <c r="G159">
        <v>100</v>
      </c>
    </row>
    <row r="160" spans="1:7" x14ac:dyDescent="0.25">
      <c r="D160" s="8"/>
      <c r="E160" s="8"/>
      <c r="F160" s="6" t="s">
        <v>435</v>
      </c>
    </row>
    <row r="161" spans="1:7" x14ac:dyDescent="0.25">
      <c r="A161" t="s">
        <v>436</v>
      </c>
      <c r="B161" t="s">
        <v>437</v>
      </c>
      <c r="D161" s="8" t="s">
        <v>349</v>
      </c>
      <c r="E161" s="8"/>
      <c r="F161" s="8">
        <v>1.3</v>
      </c>
      <c r="G161">
        <v>3</v>
      </c>
    </row>
    <row r="162" spans="1:7" x14ac:dyDescent="0.25">
      <c r="A162" t="s">
        <v>438</v>
      </c>
      <c r="B162" t="s">
        <v>439</v>
      </c>
      <c r="D162" s="8" t="s">
        <v>349</v>
      </c>
      <c r="E162" s="8"/>
      <c r="F162" s="8">
        <v>7.4</v>
      </c>
      <c r="G162">
        <v>7.4</v>
      </c>
    </row>
    <row r="163" spans="1:7" x14ac:dyDescent="0.25">
      <c r="A163" t="s">
        <v>440</v>
      </c>
      <c r="D163" s="8" t="s">
        <v>349</v>
      </c>
      <c r="E163" s="8"/>
      <c r="F163" s="8">
        <v>1.85</v>
      </c>
      <c r="G163">
        <v>1.85</v>
      </c>
    </row>
    <row r="164" spans="1:7" x14ac:dyDescent="0.25">
      <c r="A164" t="s">
        <v>101</v>
      </c>
      <c r="D164" s="8" t="s">
        <v>349</v>
      </c>
      <c r="E164" s="8"/>
      <c r="F164" s="8">
        <v>0.38</v>
      </c>
      <c r="G164">
        <v>0.38</v>
      </c>
    </row>
    <row r="165" spans="1:7" x14ac:dyDescent="0.25">
      <c r="A165" t="s">
        <v>145</v>
      </c>
      <c r="D165" s="8" t="s">
        <v>349</v>
      </c>
      <c r="E165" s="8"/>
      <c r="F165" s="8">
        <v>8.1999999999999993</v>
      </c>
      <c r="G165">
        <v>20</v>
      </c>
    </row>
    <row r="166" spans="1:7" x14ac:dyDescent="0.25">
      <c r="A166" t="s">
        <v>105</v>
      </c>
      <c r="D166" s="8" t="s">
        <v>349</v>
      </c>
      <c r="E166" s="8"/>
      <c r="F166" s="8">
        <v>12</v>
      </c>
      <c r="G166">
        <v>28</v>
      </c>
    </row>
    <row r="167" spans="1:7" x14ac:dyDescent="0.25">
      <c r="A167" t="s">
        <v>441</v>
      </c>
      <c r="D167" s="8" t="s">
        <v>349</v>
      </c>
      <c r="E167" s="8"/>
      <c r="F167" s="8">
        <v>5</v>
      </c>
      <c r="G167">
        <v>5</v>
      </c>
    </row>
    <row r="168" spans="1:7" x14ac:dyDescent="0.25">
      <c r="A168" t="s">
        <v>442</v>
      </c>
      <c r="D168" s="8" t="s">
        <v>349</v>
      </c>
      <c r="E168" s="8"/>
      <c r="F168" s="8">
        <v>1.1000000000000001</v>
      </c>
      <c r="G168">
        <v>2.5</v>
      </c>
    </row>
    <row r="169" spans="1:7" x14ac:dyDescent="0.25">
      <c r="A169" t="s">
        <v>443</v>
      </c>
      <c r="D169" s="8" t="s">
        <v>349</v>
      </c>
      <c r="E169" s="8"/>
      <c r="F169" s="8">
        <v>2.2999999999999998</v>
      </c>
      <c r="G169">
        <v>4.7</v>
      </c>
    </row>
    <row r="170" spans="1:7" x14ac:dyDescent="0.25">
      <c r="A170" t="s">
        <v>444</v>
      </c>
      <c r="D170" s="8" t="s">
        <v>349</v>
      </c>
      <c r="E170" s="8"/>
      <c r="F170">
        <v>4.0999999999999996</v>
      </c>
      <c r="G170">
        <v>7.7</v>
      </c>
    </row>
    <row r="171" spans="1:7" x14ac:dyDescent="0.25">
      <c r="A171" t="s">
        <v>445</v>
      </c>
      <c r="D171" s="8" t="s">
        <v>349</v>
      </c>
      <c r="E171" s="8"/>
      <c r="F171" s="8">
        <v>4.7</v>
      </c>
      <c r="G171">
        <v>13.8</v>
      </c>
    </row>
    <row r="172" spans="1:7" x14ac:dyDescent="0.25">
      <c r="A172" t="s">
        <v>446</v>
      </c>
      <c r="D172" s="8" t="s">
        <v>349</v>
      </c>
      <c r="E172" s="8"/>
      <c r="F172" s="8">
        <v>5.6</v>
      </c>
      <c r="G172">
        <v>13.5</v>
      </c>
    </row>
    <row r="173" spans="1:7" x14ac:dyDescent="0.25">
      <c r="A173" t="s">
        <v>447</v>
      </c>
      <c r="D173" s="8" t="s">
        <v>349</v>
      </c>
      <c r="E173" s="8"/>
      <c r="F173" s="8">
        <v>0.73</v>
      </c>
      <c r="G173">
        <v>0.73</v>
      </c>
    </row>
    <row r="174" spans="1:7" x14ac:dyDescent="0.25">
      <c r="A174" t="s">
        <v>448</v>
      </c>
      <c r="D174" s="8" t="s">
        <v>349</v>
      </c>
      <c r="E174" s="8"/>
      <c r="F174" s="8">
        <v>1.2</v>
      </c>
      <c r="G174">
        <v>1.2</v>
      </c>
    </row>
    <row r="175" spans="1:7" x14ac:dyDescent="0.25">
      <c r="A175" t="s">
        <v>449</v>
      </c>
      <c r="D175" s="8" t="s">
        <v>349</v>
      </c>
      <c r="E175" s="8"/>
      <c r="F175" s="8">
        <v>0.72</v>
      </c>
      <c r="G175">
        <v>0.72</v>
      </c>
    </row>
    <row r="176" spans="1:7" x14ac:dyDescent="0.25">
      <c r="A176" t="s">
        <v>175</v>
      </c>
      <c r="D176" s="8" t="s">
        <v>349</v>
      </c>
      <c r="E176" s="8"/>
      <c r="F176" s="8">
        <v>3.7</v>
      </c>
      <c r="G176">
        <v>7.1</v>
      </c>
    </row>
    <row r="177" spans="1:7" x14ac:dyDescent="0.25">
      <c r="C177" s="6" t="s">
        <v>450</v>
      </c>
      <c r="F177" s="8"/>
    </row>
    <row r="178" spans="1:7" x14ac:dyDescent="0.25">
      <c r="A178" t="s">
        <v>451</v>
      </c>
      <c r="D178" s="8" t="s">
        <v>349</v>
      </c>
      <c r="F178" s="8">
        <v>0.1</v>
      </c>
      <c r="G178">
        <v>0.1</v>
      </c>
    </row>
    <row r="179" spans="1:7" x14ac:dyDescent="0.25">
      <c r="A179" t="s">
        <v>452</v>
      </c>
      <c r="D179" s="8" t="s">
        <v>453</v>
      </c>
      <c r="E179" s="8" t="s">
        <v>453</v>
      </c>
      <c r="F179" s="8">
        <v>0.13</v>
      </c>
      <c r="G179">
        <v>0.13</v>
      </c>
    </row>
    <row r="180" spans="1:7" x14ac:dyDescent="0.25">
      <c r="C180" s="6" t="s">
        <v>454</v>
      </c>
      <c r="F180" s="8"/>
    </row>
    <row r="181" spans="1:7" x14ac:dyDescent="0.25">
      <c r="A181" t="s">
        <v>455</v>
      </c>
      <c r="D181" s="8" t="s">
        <v>203</v>
      </c>
      <c r="E181" s="8" t="s">
        <v>203</v>
      </c>
      <c r="F181" s="8">
        <v>1</v>
      </c>
      <c r="G181">
        <v>1</v>
      </c>
    </row>
    <row r="182" spans="1:7" x14ac:dyDescent="0.25">
      <c r="A182" t="s">
        <v>456</v>
      </c>
      <c r="D182" s="8" t="s">
        <v>457</v>
      </c>
      <c r="E182" s="8" t="s">
        <v>457</v>
      </c>
      <c r="F182">
        <v>0.3</v>
      </c>
      <c r="G182">
        <v>0.3</v>
      </c>
    </row>
    <row r="183" spans="1:7" x14ac:dyDescent="0.25">
      <c r="A183" t="s">
        <v>458</v>
      </c>
      <c r="D183" s="8" t="s">
        <v>459</v>
      </c>
      <c r="E183" s="8" t="s">
        <v>459</v>
      </c>
      <c r="F183">
        <v>0.5</v>
      </c>
      <c r="G183">
        <v>0.5</v>
      </c>
    </row>
    <row r="184" spans="1:7" x14ac:dyDescent="0.25">
      <c r="A184" t="s">
        <v>460</v>
      </c>
      <c r="D184" s="8" t="s">
        <v>349</v>
      </c>
      <c r="F184">
        <v>0.5</v>
      </c>
      <c r="G184">
        <v>0.5</v>
      </c>
    </row>
    <row r="185" spans="1:7" x14ac:dyDescent="0.25">
      <c r="A185" t="s">
        <v>461</v>
      </c>
      <c r="D185" s="8" t="s">
        <v>349</v>
      </c>
      <c r="F185">
        <v>0.3</v>
      </c>
      <c r="G185">
        <v>0.3</v>
      </c>
    </row>
    <row r="186" spans="1:7" x14ac:dyDescent="0.25">
      <c r="B186" s="6" t="s">
        <v>462</v>
      </c>
    </row>
    <row r="187" spans="1:7" x14ac:dyDescent="0.25">
      <c r="A187" t="s">
        <v>463</v>
      </c>
      <c r="D187" t="s">
        <v>464</v>
      </c>
      <c r="E187" t="s">
        <v>464</v>
      </c>
      <c r="F187">
        <v>0.2</v>
      </c>
      <c r="G187">
        <v>0.2</v>
      </c>
    </row>
    <row r="188" spans="1:7" x14ac:dyDescent="0.25">
      <c r="A188" t="s">
        <v>465</v>
      </c>
      <c r="D188" s="8" t="s">
        <v>198</v>
      </c>
      <c r="E188" s="8" t="s">
        <v>198</v>
      </c>
      <c r="F188">
        <v>0.2</v>
      </c>
      <c r="G188">
        <v>0.2</v>
      </c>
    </row>
    <row r="189" spans="1:7" x14ac:dyDescent="0.25">
      <c r="A189" t="s">
        <v>466</v>
      </c>
      <c r="D189" t="s">
        <v>467</v>
      </c>
      <c r="E189" t="s">
        <v>467</v>
      </c>
      <c r="F189">
        <v>0.41</v>
      </c>
      <c r="G189">
        <v>0.41</v>
      </c>
    </row>
    <row r="190" spans="1:7" x14ac:dyDescent="0.25">
      <c r="A190" t="s">
        <v>468</v>
      </c>
      <c r="D190" s="8" t="s">
        <v>469</v>
      </c>
      <c r="E190" s="8" t="s">
        <v>469</v>
      </c>
      <c r="F190">
        <v>0.32</v>
      </c>
      <c r="G190">
        <v>0.32</v>
      </c>
    </row>
  </sheetData>
  <conditionalFormatting sqref="F2:F190">
    <cfRule type="dataBar" priority="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{8948E0C3-555C-4DF8-B32D-F318DBBFCFAD}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948E0C3-555C-4DF8-B32D-F318DBBFCFA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F2:F190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A3FA0-EF17-4397-B5E7-F4A5139D3C20}">
  <dimension ref="A1:Q11"/>
  <sheetViews>
    <sheetView workbookViewId="0"/>
  </sheetViews>
  <sheetFormatPr defaultRowHeight="15" x14ac:dyDescent="0.25"/>
  <cols>
    <col min="1" max="1" width="23.7109375" style="109" bestFit="1" customWidth="1"/>
    <col min="2" max="16384" width="9.140625" style="109"/>
  </cols>
  <sheetData>
    <row r="1" spans="1:17" x14ac:dyDescent="0.25">
      <c r="A1" s="111"/>
      <c r="B1" s="112" t="s">
        <v>997</v>
      </c>
      <c r="C1" s="112" t="s">
        <v>594</v>
      </c>
      <c r="D1" s="112" t="s">
        <v>595</v>
      </c>
      <c r="E1" s="112" t="s">
        <v>596</v>
      </c>
      <c r="F1" s="112" t="s">
        <v>587</v>
      </c>
      <c r="G1" s="112" t="s">
        <v>423</v>
      </c>
      <c r="H1" s="112" t="s">
        <v>588</v>
      </c>
      <c r="I1" s="112" t="s">
        <v>477</v>
      </c>
      <c r="J1" s="112" t="s">
        <v>953</v>
      </c>
      <c r="K1" s="112" t="s">
        <v>678</v>
      </c>
      <c r="L1" s="142" t="s">
        <v>1000</v>
      </c>
      <c r="M1" s="142" t="s">
        <v>1002</v>
      </c>
      <c r="N1" s="142" t="s">
        <v>1004</v>
      </c>
      <c r="O1" s="112" t="s">
        <v>1007</v>
      </c>
      <c r="P1" s="111" t="s">
        <v>1008</v>
      </c>
      <c r="Q1" s="112"/>
    </row>
    <row r="2" spans="1:17" x14ac:dyDescent="0.25">
      <c r="A2" s="12" t="s">
        <v>2</v>
      </c>
      <c r="B2" s="109" t="s">
        <v>998</v>
      </c>
      <c r="C2" s="109" t="s">
        <v>998</v>
      </c>
      <c r="D2" s="109" t="s">
        <v>998</v>
      </c>
      <c r="E2" s="109" t="s">
        <v>998</v>
      </c>
      <c r="G2" s="109" t="s">
        <v>998</v>
      </c>
      <c r="H2" s="109" t="s">
        <v>998</v>
      </c>
      <c r="P2" s="12"/>
      <c r="Q2" s="109">
        <f>COUNTA(B2:P2)</f>
        <v>6</v>
      </c>
    </row>
    <row r="3" spans="1:17" x14ac:dyDescent="0.25">
      <c r="A3" s="12" t="s">
        <v>999</v>
      </c>
      <c r="B3" s="109" t="s">
        <v>998</v>
      </c>
      <c r="C3" s="109" t="s">
        <v>998</v>
      </c>
      <c r="D3" s="109" t="s">
        <v>998</v>
      </c>
      <c r="E3" s="109" t="s">
        <v>998</v>
      </c>
      <c r="F3" s="109" t="s">
        <v>998</v>
      </c>
      <c r="G3" s="109" t="s">
        <v>998</v>
      </c>
      <c r="H3" s="109" t="s">
        <v>998</v>
      </c>
      <c r="I3" s="109" t="s">
        <v>998</v>
      </c>
      <c r="P3" s="12"/>
      <c r="Q3" s="109">
        <f t="shared" ref="Q3:Q10" si="0">COUNTA(B3:P3)</f>
        <v>8</v>
      </c>
    </row>
    <row r="4" spans="1:17" x14ac:dyDescent="0.25">
      <c r="A4" s="12" t="s">
        <v>916</v>
      </c>
      <c r="B4" s="109" t="s">
        <v>998</v>
      </c>
      <c r="C4" s="109" t="s">
        <v>998</v>
      </c>
      <c r="D4" s="109" t="s">
        <v>998</v>
      </c>
      <c r="E4" s="109" t="s">
        <v>998</v>
      </c>
      <c r="F4" s="139" t="s">
        <v>1001</v>
      </c>
      <c r="G4" s="139" t="s">
        <v>1001</v>
      </c>
      <c r="H4" s="109" t="s">
        <v>998</v>
      </c>
      <c r="I4" s="139" t="s">
        <v>1001</v>
      </c>
      <c r="K4" s="139" t="s">
        <v>1001</v>
      </c>
      <c r="L4" s="139" t="s">
        <v>1001</v>
      </c>
      <c r="M4" s="139" t="s">
        <v>1001</v>
      </c>
      <c r="N4" s="139"/>
      <c r="O4" s="139"/>
      <c r="P4" s="141"/>
      <c r="Q4" s="109">
        <f t="shared" si="0"/>
        <v>11</v>
      </c>
    </row>
    <row r="5" spans="1:17" x14ac:dyDescent="0.25">
      <c r="A5" s="12" t="s">
        <v>1003</v>
      </c>
      <c r="B5" s="109" t="s">
        <v>998</v>
      </c>
      <c r="D5" s="109" t="s">
        <v>998</v>
      </c>
      <c r="E5" s="109" t="s">
        <v>998</v>
      </c>
      <c r="F5" s="109" t="s">
        <v>998</v>
      </c>
      <c r="G5" s="109" t="s">
        <v>998</v>
      </c>
      <c r="H5" s="109" t="s">
        <v>998</v>
      </c>
      <c r="I5" s="109" t="s">
        <v>998</v>
      </c>
      <c r="J5" s="109" t="s">
        <v>998</v>
      </c>
      <c r="P5" s="12"/>
      <c r="Q5" s="109">
        <f t="shared" si="0"/>
        <v>8</v>
      </c>
    </row>
    <row r="6" spans="1:17" x14ac:dyDescent="0.25">
      <c r="A6" s="12" t="s">
        <v>919</v>
      </c>
      <c r="B6" s="109" t="s">
        <v>998</v>
      </c>
      <c r="C6" s="109" t="s">
        <v>998</v>
      </c>
      <c r="D6" s="109" t="s">
        <v>998</v>
      </c>
      <c r="E6" s="109" t="s">
        <v>998</v>
      </c>
      <c r="G6" s="109" t="s">
        <v>998</v>
      </c>
      <c r="H6" s="109" t="s">
        <v>998</v>
      </c>
      <c r="I6" s="109" t="s">
        <v>998</v>
      </c>
      <c r="P6" s="12"/>
      <c r="Q6" s="109">
        <f t="shared" si="0"/>
        <v>7</v>
      </c>
    </row>
    <row r="7" spans="1:17" x14ac:dyDescent="0.25">
      <c r="A7" s="12" t="s">
        <v>1005</v>
      </c>
      <c r="B7" s="109" t="s">
        <v>998</v>
      </c>
      <c r="C7" s="109" t="s">
        <v>998</v>
      </c>
      <c r="D7" s="109" t="s">
        <v>998</v>
      </c>
      <c r="G7" s="109" t="s">
        <v>998</v>
      </c>
      <c r="H7" s="109" t="s">
        <v>998</v>
      </c>
      <c r="I7" s="109" t="s">
        <v>998</v>
      </c>
      <c r="N7" s="109" t="s">
        <v>998</v>
      </c>
      <c r="P7" s="12"/>
      <c r="Q7" s="109">
        <f t="shared" si="0"/>
        <v>7</v>
      </c>
    </row>
    <row r="8" spans="1:17" x14ac:dyDescent="0.25">
      <c r="A8" s="12" t="s">
        <v>39</v>
      </c>
      <c r="B8" s="109" t="s">
        <v>998</v>
      </c>
      <c r="C8" s="109" t="s">
        <v>998</v>
      </c>
      <c r="D8" s="109" t="s">
        <v>998</v>
      </c>
      <c r="E8" s="109" t="s">
        <v>998</v>
      </c>
      <c r="G8" s="109" t="s">
        <v>998</v>
      </c>
      <c r="H8" s="109" t="s">
        <v>998</v>
      </c>
      <c r="K8" s="109" t="s">
        <v>998</v>
      </c>
      <c r="P8" s="12"/>
      <c r="Q8" s="109">
        <f t="shared" si="0"/>
        <v>7</v>
      </c>
    </row>
    <row r="9" spans="1:17" x14ac:dyDescent="0.25">
      <c r="A9" s="12" t="s">
        <v>1006</v>
      </c>
      <c r="B9" s="109" t="s">
        <v>998</v>
      </c>
      <c r="C9" s="109" t="s">
        <v>998</v>
      </c>
      <c r="D9" s="109" t="s">
        <v>998</v>
      </c>
      <c r="F9" s="109" t="s">
        <v>998</v>
      </c>
      <c r="G9" s="109" t="s">
        <v>998</v>
      </c>
      <c r="H9" s="109" t="s">
        <v>998</v>
      </c>
      <c r="O9" s="109" t="s">
        <v>998</v>
      </c>
      <c r="P9" s="12" t="s">
        <v>998</v>
      </c>
      <c r="Q9" s="109">
        <f t="shared" si="0"/>
        <v>8</v>
      </c>
    </row>
    <row r="10" spans="1:17" x14ac:dyDescent="0.25">
      <c r="A10" s="111" t="s">
        <v>1009</v>
      </c>
      <c r="B10" s="112" t="s">
        <v>998</v>
      </c>
      <c r="C10" s="112" t="s">
        <v>998</v>
      </c>
      <c r="D10" s="112" t="s">
        <v>998</v>
      </c>
      <c r="E10" s="112" t="s">
        <v>998</v>
      </c>
      <c r="F10" s="112"/>
      <c r="G10" s="112" t="s">
        <v>998</v>
      </c>
      <c r="H10" s="112" t="s">
        <v>998</v>
      </c>
      <c r="I10" s="112" t="s">
        <v>998</v>
      </c>
      <c r="J10" s="112"/>
      <c r="K10" s="112"/>
      <c r="L10" s="112"/>
      <c r="M10" s="112"/>
      <c r="N10" s="112"/>
      <c r="O10" s="112"/>
      <c r="P10" s="111"/>
      <c r="Q10" s="112">
        <f t="shared" si="0"/>
        <v>7</v>
      </c>
    </row>
    <row r="11" spans="1:17" x14ac:dyDescent="0.25">
      <c r="A11" s="12"/>
      <c r="B11" s="109">
        <f>COUNTA(B2:B10)</f>
        <v>9</v>
      </c>
      <c r="C11" s="109">
        <f t="shared" ref="C11:P11" si="1">COUNTA(C2:C10)</f>
        <v>8</v>
      </c>
      <c r="D11" s="109">
        <f t="shared" si="1"/>
        <v>9</v>
      </c>
      <c r="E11" s="109">
        <f t="shared" si="1"/>
        <v>7</v>
      </c>
      <c r="F11" s="109">
        <f t="shared" si="1"/>
        <v>4</v>
      </c>
      <c r="G11" s="109">
        <f t="shared" si="1"/>
        <v>9</v>
      </c>
      <c r="H11" s="109">
        <f t="shared" si="1"/>
        <v>9</v>
      </c>
      <c r="I11" s="109">
        <f t="shared" si="1"/>
        <v>6</v>
      </c>
      <c r="J11" s="109">
        <f t="shared" si="1"/>
        <v>1</v>
      </c>
      <c r="K11" s="109">
        <f t="shared" si="1"/>
        <v>2</v>
      </c>
      <c r="L11" s="109">
        <f t="shared" si="1"/>
        <v>1</v>
      </c>
      <c r="M11" s="109">
        <f t="shared" si="1"/>
        <v>1</v>
      </c>
      <c r="N11" s="109">
        <f t="shared" si="1"/>
        <v>1</v>
      </c>
      <c r="O11" s="109">
        <f t="shared" si="1"/>
        <v>1</v>
      </c>
      <c r="P11" s="12">
        <f t="shared" si="1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Languages</vt:lpstr>
      <vt:lpstr>Modes</vt:lpstr>
      <vt:lpstr>Latin alphabets</vt:lpstr>
      <vt:lpstr>Cyrillic alphabets</vt:lpstr>
      <vt:lpstr>Niger–Congo alphabets</vt:lpstr>
      <vt:lpstr>Turkic alphabets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Archpastor</dc:creator>
  <cp:lastModifiedBy>Archpastor</cp:lastModifiedBy>
  <dcterms:created xsi:type="dcterms:W3CDTF">2015-06-05T18:17:20Z</dcterms:created>
  <dcterms:modified xsi:type="dcterms:W3CDTF">2022-01-01T09:51:59Z</dcterms:modified>
</cp:coreProperties>
</file>