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Scripts\layout\external\"/>
    </mc:Choice>
  </mc:AlternateContent>
  <xr:revisionPtr revIDLastSave="0" documentId="13_ncr:1_{E53A92B5-6FDA-4A85-BB83-C9EEAC70E950}" xr6:coauthVersionLast="45" xr6:coauthVersionMax="47" xr10:uidLastSave="{00000000-0000-0000-0000-000000000000}"/>
  <bookViews>
    <workbookView xWindow="-120" yWindow="-120" windowWidth="29040" windowHeight="16440" activeTab="6" xr2:uid="{00000000-000D-0000-FFFF-FFFF00000000}"/>
  </bookViews>
  <sheets>
    <sheet name="layout" sheetId="16" r:id="rId1"/>
    <sheet name="en" sheetId="9" r:id="rId2"/>
    <sheet name="ru" sheetId="8" r:id="rId3"/>
    <sheet name="ua" sheetId="12" r:id="rId4"/>
    <sheet name="en double" sheetId="4" r:id="rId5"/>
    <sheet name="ru double" sheetId="5" r:id="rId6"/>
    <sheet name="phonetic" sheetId="6" r:id="rId7"/>
    <sheet name="en archive" sheetId="15" r:id="rId8"/>
    <sheet name="ru archive" sheetId="17" r:id="rId9"/>
    <sheet name="symbols" sheetId="2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0" i="17" l="1"/>
  <c r="N16" i="17"/>
  <c r="N12" i="17"/>
  <c r="N4" i="17"/>
  <c r="N4" i="15"/>
  <c r="N44" i="15"/>
  <c r="N40" i="15"/>
  <c r="N36" i="15"/>
  <c r="N32" i="15"/>
  <c r="N28" i="15"/>
  <c r="N24" i="15"/>
  <c r="N20" i="15"/>
  <c r="N16" i="15"/>
  <c r="N12" i="15"/>
  <c r="N8" i="15"/>
  <c r="P20" i="17"/>
  <c r="P16" i="17"/>
  <c r="P12" i="17"/>
  <c r="P4" i="17"/>
  <c r="P44" i="15"/>
  <c r="P40" i="15"/>
  <c r="P36" i="15"/>
  <c r="P32" i="15"/>
  <c r="P28" i="15"/>
  <c r="P24" i="15"/>
  <c r="P20" i="15"/>
  <c r="P16" i="15"/>
  <c r="P12" i="15"/>
  <c r="P8" i="15"/>
  <c r="P4" i="15"/>
  <c r="H14" i="6"/>
  <c r="H15" i="6"/>
  <c r="I14" i="6"/>
  <c r="I15" i="6"/>
  <c r="J15" i="6" l="1"/>
  <c r="J14" i="6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" i="12"/>
  <c r="B2" i="12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" i="8"/>
  <c r="B2" i="8"/>
  <c r="O12" i="6"/>
  <c r="G14" i="6"/>
  <c r="P8" i="6"/>
  <c r="O9" i="6"/>
  <c r="P12" i="6"/>
  <c r="O7" i="6"/>
  <c r="O15" i="6"/>
  <c r="G15" i="6"/>
  <c r="P10" i="6"/>
  <c r="O10" i="6"/>
  <c r="O16" i="6"/>
  <c r="O11" i="6"/>
  <c r="O14" i="6"/>
  <c r="P9" i="6"/>
  <c r="O8" i="6"/>
  <c r="P7" i="6"/>
  <c r="P11" i="6"/>
  <c r="N7" i="17" l="1"/>
  <c r="N8" i="17" s="1"/>
  <c r="T7" i="17"/>
  <c r="T6" i="17"/>
  <c r="R7" i="17"/>
  <c r="N6" i="17"/>
  <c r="T8" i="17"/>
  <c r="R6" i="17"/>
  <c r="P6" i="17"/>
  <c r="P8" i="17" s="1"/>
  <c r="B3" i="9"/>
  <c r="B2" i="9"/>
  <c r="X10" i="6" l="1"/>
  <c r="Q9" i="6"/>
  <c r="Q8" i="6"/>
  <c r="Q12" i="6"/>
  <c r="Q10" i="6"/>
  <c r="Q7" i="6"/>
  <c r="Q11" i="6"/>
  <c r="U11" i="6"/>
  <c r="D47" i="6"/>
  <c r="A37" i="6"/>
  <c r="C52" i="6"/>
  <c r="I41" i="6"/>
  <c r="AB16" i="6"/>
  <c r="W34" i="6"/>
  <c r="J37" i="6"/>
  <c r="O61" i="6"/>
  <c r="H38" i="6"/>
  <c r="AG14" i="6"/>
  <c r="V10" i="6"/>
  <c r="O75" i="6"/>
  <c r="T9" i="6"/>
  <c r="P73" i="6"/>
  <c r="B7" i="6"/>
  <c r="P79" i="6"/>
  <c r="O54" i="6"/>
  <c r="H42" i="6"/>
  <c r="G46" i="6"/>
  <c r="O68" i="6"/>
  <c r="E35" i="6"/>
  <c r="D45" i="6"/>
  <c r="R76" i="6"/>
  <c r="N41" i="6"/>
  <c r="O45" i="6"/>
  <c r="O82" i="6"/>
  <c r="J42" i="6"/>
  <c r="R69" i="6"/>
  <c r="P70" i="6"/>
  <c r="O78" i="6"/>
  <c r="E33" i="6"/>
  <c r="E42" i="6"/>
  <c r="D38" i="6"/>
  <c r="Q61" i="6"/>
  <c r="J41" i="6"/>
  <c r="Q76" i="6"/>
  <c r="L37" i="6"/>
  <c r="U9" i="6"/>
  <c r="D42" i="6"/>
  <c r="U15" i="6"/>
  <c r="H43" i="6"/>
  <c r="C42" i="6"/>
  <c r="U14" i="6"/>
  <c r="U46" i="6"/>
  <c r="AB10" i="6"/>
  <c r="B65" i="6"/>
  <c r="R47" i="6"/>
  <c r="W38" i="6"/>
  <c r="C59" i="6"/>
  <c r="D52" i="6"/>
  <c r="S39" i="6"/>
  <c r="H37" i="6"/>
  <c r="H34" i="6"/>
  <c r="Q43" i="6"/>
  <c r="Q57" i="6"/>
  <c r="Y33" i="6"/>
  <c r="H10" i="6"/>
  <c r="K45" i="6"/>
  <c r="I37" i="6"/>
  <c r="B74" i="6"/>
  <c r="V35" i="6"/>
  <c r="W46" i="6"/>
  <c r="E52" i="6"/>
  <c r="T38" i="6"/>
  <c r="O66" i="6"/>
  <c r="P66" i="6"/>
  <c r="B68" i="6"/>
  <c r="V47" i="6"/>
  <c r="P67" i="6"/>
  <c r="B41" i="6"/>
  <c r="O60" i="6"/>
  <c r="J33" i="6"/>
  <c r="C74" i="6"/>
  <c r="A45" i="6"/>
  <c r="Q54" i="6"/>
  <c r="D66" i="6"/>
  <c r="V38" i="6"/>
  <c r="G10" i="6"/>
  <c r="W39" i="6"/>
  <c r="R54" i="6"/>
  <c r="B34" i="6"/>
  <c r="AG10" i="6"/>
  <c r="AB12" i="6"/>
  <c r="R51" i="6"/>
  <c r="I9" i="6"/>
  <c r="O77" i="6"/>
  <c r="P76" i="6"/>
  <c r="P46" i="6"/>
  <c r="B69" i="6"/>
  <c r="Q55" i="6"/>
  <c r="T41" i="6"/>
  <c r="X37" i="6"/>
  <c r="B72" i="6"/>
  <c r="S45" i="6"/>
  <c r="E38" i="6"/>
  <c r="D75" i="6"/>
  <c r="G47" i="6"/>
  <c r="E68" i="6"/>
  <c r="E34" i="6"/>
  <c r="P41" i="6"/>
  <c r="AC8" i="6"/>
  <c r="R41" i="6"/>
  <c r="P61" i="6"/>
  <c r="T39" i="6"/>
  <c r="G8" i="6"/>
  <c r="R73" i="6"/>
  <c r="X38" i="6"/>
  <c r="J39" i="6"/>
  <c r="P69" i="6"/>
  <c r="N38" i="6"/>
  <c r="W33" i="6"/>
  <c r="L41" i="6"/>
  <c r="X34" i="6"/>
  <c r="D70" i="6"/>
  <c r="T34" i="6"/>
  <c r="AB11" i="6"/>
  <c r="B47" i="6"/>
  <c r="E47" i="6"/>
  <c r="X45" i="6"/>
  <c r="P14" i="6"/>
  <c r="B55" i="6"/>
  <c r="G33" i="6"/>
  <c r="B61" i="6"/>
  <c r="O50" i="6"/>
  <c r="H12" i="6"/>
  <c r="E54" i="6"/>
  <c r="Q79" i="6"/>
  <c r="P65" i="6"/>
  <c r="E64" i="6"/>
  <c r="R60" i="6"/>
  <c r="I33" i="6"/>
  <c r="R46" i="6"/>
  <c r="O69" i="6"/>
  <c r="H35" i="6"/>
  <c r="S47" i="6"/>
  <c r="D51" i="6"/>
  <c r="C71" i="6"/>
  <c r="I42" i="6"/>
  <c r="B45" i="6"/>
  <c r="U13" i="6"/>
  <c r="R45" i="6"/>
  <c r="C53" i="6"/>
  <c r="P16" i="6"/>
  <c r="G35" i="6"/>
  <c r="N42" i="6"/>
  <c r="E63" i="6"/>
  <c r="R55" i="6"/>
  <c r="Q52" i="6"/>
  <c r="V13" i="6"/>
  <c r="C61" i="6"/>
  <c r="E43" i="6"/>
  <c r="F46" i="6"/>
  <c r="C35" i="6"/>
  <c r="O33" i="6"/>
  <c r="AC11" i="6"/>
  <c r="T33" i="6"/>
  <c r="P15" i="6"/>
  <c r="D73" i="6"/>
  <c r="D59" i="6"/>
  <c r="O63" i="6"/>
  <c r="P75" i="6"/>
  <c r="R81" i="6"/>
  <c r="A38" i="6"/>
  <c r="P34" i="6"/>
  <c r="D58" i="6"/>
  <c r="B71" i="6"/>
  <c r="E37" i="6"/>
  <c r="O57" i="6"/>
  <c r="B70" i="6"/>
  <c r="H33" i="6"/>
  <c r="C73" i="6"/>
  <c r="P81" i="6"/>
  <c r="S38" i="6"/>
  <c r="F41" i="6"/>
  <c r="P64" i="6"/>
  <c r="P55" i="6"/>
  <c r="Q82" i="6"/>
  <c r="R64" i="6"/>
  <c r="AB7" i="6"/>
  <c r="E41" i="6"/>
  <c r="B64" i="6"/>
  <c r="O81" i="6"/>
  <c r="E57" i="6"/>
  <c r="A42" i="6"/>
  <c r="Q65" i="6"/>
  <c r="D53" i="6"/>
  <c r="A47" i="6"/>
  <c r="S46" i="6"/>
  <c r="J47" i="6"/>
  <c r="O64" i="6"/>
  <c r="R37" i="6"/>
  <c r="L45" i="6"/>
  <c r="C13" i="6"/>
  <c r="V12" i="6"/>
  <c r="B51" i="6"/>
  <c r="E46" i="6"/>
  <c r="Q34" i="6"/>
  <c r="B73" i="6"/>
  <c r="D46" i="6"/>
  <c r="R67" i="6"/>
  <c r="U38" i="6"/>
  <c r="C33" i="6"/>
  <c r="B11" i="6"/>
  <c r="B46" i="6"/>
  <c r="F38" i="6"/>
  <c r="Q39" i="6"/>
  <c r="V8" i="6"/>
  <c r="U39" i="6"/>
  <c r="C38" i="6"/>
  <c r="C41" i="6"/>
  <c r="R70" i="6"/>
  <c r="R79" i="6"/>
  <c r="C66" i="6"/>
  <c r="W37" i="6"/>
  <c r="C58" i="6"/>
  <c r="N43" i="6"/>
  <c r="E55" i="6"/>
  <c r="R52" i="6"/>
  <c r="I39" i="6"/>
  <c r="R39" i="6"/>
  <c r="O71" i="6"/>
  <c r="S43" i="6"/>
  <c r="V43" i="6"/>
  <c r="R34" i="6"/>
  <c r="V34" i="6"/>
  <c r="K34" i="6"/>
  <c r="C46" i="6"/>
  <c r="B39" i="6"/>
  <c r="S35" i="6"/>
  <c r="G43" i="6"/>
  <c r="R58" i="6"/>
  <c r="P58" i="6"/>
  <c r="I38" i="6"/>
  <c r="U43" i="6"/>
  <c r="C62" i="6"/>
  <c r="B57" i="6"/>
  <c r="Q42" i="6"/>
  <c r="Y41" i="6"/>
  <c r="P63" i="6"/>
  <c r="Q33" i="6"/>
  <c r="B37" i="6"/>
  <c r="Q66" i="6"/>
  <c r="J38" i="6"/>
  <c r="P80" i="6"/>
  <c r="O59" i="6"/>
  <c r="O51" i="6"/>
  <c r="V41" i="6"/>
  <c r="F43" i="6"/>
  <c r="Q41" i="6"/>
  <c r="E45" i="6"/>
  <c r="R35" i="6"/>
  <c r="R68" i="6"/>
  <c r="C47" i="6"/>
  <c r="D54" i="6"/>
  <c r="E58" i="6"/>
  <c r="H9" i="6"/>
  <c r="N37" i="6"/>
  <c r="D56" i="6"/>
  <c r="C15" i="6"/>
  <c r="B67" i="6"/>
  <c r="H11" i="6"/>
  <c r="V11" i="6"/>
  <c r="J34" i="6"/>
  <c r="C39" i="6"/>
  <c r="R38" i="6"/>
  <c r="B38" i="6"/>
  <c r="U33" i="6"/>
  <c r="V37" i="6"/>
  <c r="E75" i="6"/>
  <c r="Y45" i="6"/>
  <c r="N45" i="6"/>
  <c r="E71" i="6"/>
  <c r="T8" i="6"/>
  <c r="N35" i="6"/>
  <c r="D65" i="6"/>
  <c r="C68" i="6"/>
  <c r="E62" i="6"/>
  <c r="E67" i="6"/>
  <c r="P42" i="6"/>
  <c r="B60" i="6"/>
  <c r="E50" i="6"/>
  <c r="Q68" i="6"/>
  <c r="B35" i="6"/>
  <c r="Q81" i="6"/>
  <c r="R82" i="6"/>
  <c r="J46" i="6"/>
  <c r="R78" i="6"/>
  <c r="V46" i="6"/>
  <c r="C54" i="6"/>
  <c r="AC15" i="6"/>
  <c r="D67" i="6"/>
  <c r="T10" i="6"/>
  <c r="O58" i="6"/>
  <c r="AC7" i="6"/>
  <c r="B8" i="6"/>
  <c r="N33" i="6"/>
  <c r="U47" i="6"/>
  <c r="V33" i="6"/>
  <c r="I46" i="6"/>
  <c r="P52" i="6"/>
  <c r="B10" i="6"/>
  <c r="B16" i="6"/>
  <c r="V45" i="6"/>
  <c r="Q38" i="6"/>
  <c r="R65" i="6"/>
  <c r="R59" i="6"/>
  <c r="C51" i="6"/>
  <c r="R72" i="6"/>
  <c r="S42" i="6"/>
  <c r="F34" i="6"/>
  <c r="P45" i="6"/>
  <c r="AB14" i="6"/>
  <c r="F45" i="6"/>
  <c r="C55" i="6"/>
  <c r="D57" i="6"/>
  <c r="AC9" i="6"/>
  <c r="F47" i="6"/>
  <c r="E56" i="6"/>
  <c r="J35" i="6"/>
  <c r="Q77" i="6"/>
  <c r="C50" i="6"/>
  <c r="Q80" i="6"/>
  <c r="O38" i="6"/>
  <c r="AB8" i="6"/>
  <c r="H13" i="6"/>
  <c r="G34" i="6"/>
  <c r="R63" i="6"/>
  <c r="R62" i="6"/>
  <c r="O39" i="6"/>
  <c r="E59" i="6"/>
  <c r="P68" i="6"/>
  <c r="V15" i="6"/>
  <c r="U10" i="6"/>
  <c r="F39" i="6"/>
  <c r="O34" i="6"/>
  <c r="O56" i="6"/>
  <c r="K33" i="6"/>
  <c r="P57" i="6"/>
  <c r="J45" i="6"/>
  <c r="O37" i="6"/>
  <c r="I34" i="6"/>
  <c r="Q70" i="6"/>
  <c r="U35" i="6"/>
  <c r="R74" i="6"/>
  <c r="C7" i="6"/>
  <c r="X33" i="6"/>
  <c r="C60" i="6"/>
  <c r="B50" i="6"/>
  <c r="O70" i="6"/>
  <c r="I43" i="6"/>
  <c r="O62" i="6"/>
  <c r="P33" i="6"/>
  <c r="O41" i="6"/>
  <c r="D39" i="6"/>
  <c r="O42" i="6"/>
  <c r="Q75" i="6"/>
  <c r="AC13" i="6"/>
  <c r="N47" i="6"/>
  <c r="I13" i="6"/>
  <c r="C43" i="6"/>
  <c r="T43" i="6"/>
  <c r="B62" i="6"/>
  <c r="F42" i="6"/>
  <c r="I45" i="6"/>
  <c r="P51" i="6"/>
  <c r="P59" i="6"/>
  <c r="O52" i="6"/>
  <c r="F35" i="6"/>
  <c r="G13" i="6"/>
  <c r="AC16" i="6"/>
  <c r="B43" i="6"/>
  <c r="E61" i="6"/>
  <c r="Q58" i="6"/>
  <c r="Q62" i="6"/>
  <c r="Q72" i="6"/>
  <c r="O53" i="6"/>
  <c r="D61" i="6"/>
  <c r="X42" i="6"/>
  <c r="AG8" i="6"/>
  <c r="K38" i="6"/>
  <c r="Q63" i="6"/>
  <c r="T45" i="6"/>
  <c r="W41" i="6"/>
  <c r="G39" i="6"/>
  <c r="U34" i="6"/>
  <c r="P50" i="6"/>
  <c r="F37" i="6"/>
  <c r="C16" i="6"/>
  <c r="U8" i="6"/>
  <c r="D62" i="6"/>
  <c r="T37" i="6"/>
  <c r="R80" i="6"/>
  <c r="AG15" i="6"/>
  <c r="O46" i="6"/>
  <c r="K46" i="6"/>
  <c r="E39" i="6"/>
  <c r="T47" i="6"/>
  <c r="D50" i="6"/>
  <c r="V42" i="6"/>
  <c r="AB9" i="6"/>
  <c r="B58" i="6"/>
  <c r="C37" i="6"/>
  <c r="C12" i="6"/>
  <c r="R56" i="6"/>
  <c r="T14" i="6"/>
  <c r="D37" i="6"/>
  <c r="C10" i="6"/>
  <c r="W47" i="6"/>
  <c r="V39" i="6"/>
  <c r="C69" i="6"/>
  <c r="AC12" i="6"/>
  <c r="K42" i="6"/>
  <c r="Q45" i="6"/>
  <c r="C56" i="6"/>
  <c r="C67" i="6"/>
  <c r="Q46" i="6"/>
  <c r="R71" i="6"/>
  <c r="P38" i="6"/>
  <c r="T42" i="6"/>
  <c r="W45" i="6"/>
  <c r="G11" i="6"/>
  <c r="B42" i="6"/>
  <c r="Q56" i="6"/>
  <c r="O80" i="6"/>
  <c r="R33" i="6"/>
  <c r="Q60" i="6"/>
  <c r="U41" i="6"/>
  <c r="J43" i="6"/>
  <c r="E60" i="6"/>
  <c r="B53" i="6"/>
  <c r="AB15" i="6"/>
  <c r="B59" i="6"/>
  <c r="I10" i="6"/>
  <c r="L33" i="6"/>
  <c r="D55" i="6"/>
  <c r="AG11" i="6"/>
  <c r="C14" i="6"/>
  <c r="D71" i="6"/>
  <c r="I47" i="6"/>
  <c r="Q59" i="6"/>
  <c r="A41" i="6"/>
  <c r="D43" i="6"/>
  <c r="C70" i="6"/>
  <c r="Q64" i="6"/>
  <c r="R50" i="6"/>
  <c r="W42" i="6"/>
  <c r="S37" i="6"/>
  <c r="Y37" i="6"/>
  <c r="C8" i="6"/>
  <c r="AC10" i="6"/>
  <c r="C75" i="6"/>
  <c r="C45" i="6"/>
  <c r="R75" i="6"/>
  <c r="B54" i="6"/>
  <c r="T11" i="6"/>
  <c r="C64" i="6"/>
  <c r="B63" i="6"/>
  <c r="E73" i="6"/>
  <c r="AG9" i="6"/>
  <c r="E51" i="6"/>
  <c r="O73" i="6"/>
  <c r="V9" i="6"/>
  <c r="D63" i="6"/>
  <c r="O72" i="6"/>
  <c r="W35" i="6"/>
  <c r="P60" i="6"/>
  <c r="B14" i="6"/>
  <c r="I12" i="6"/>
  <c r="C63" i="6"/>
  <c r="R42" i="6"/>
  <c r="T15" i="6"/>
  <c r="X46" i="6"/>
  <c r="N34" i="6"/>
  <c r="G37" i="6"/>
  <c r="Q69" i="6"/>
  <c r="F33" i="6"/>
  <c r="C9" i="6"/>
  <c r="P78" i="6"/>
  <c r="U42" i="6"/>
  <c r="S33" i="6"/>
  <c r="D60" i="6"/>
  <c r="E69" i="6"/>
  <c r="Q50" i="6"/>
  <c r="G41" i="6"/>
  <c r="AG13" i="6"/>
  <c r="A43" i="6"/>
  <c r="B75" i="6"/>
  <c r="O47" i="6"/>
  <c r="N46" i="6"/>
  <c r="O76" i="6"/>
  <c r="H46" i="6"/>
  <c r="N39" i="6"/>
  <c r="D64" i="6"/>
  <c r="Q78" i="6"/>
  <c r="R66" i="6"/>
  <c r="D69" i="6"/>
  <c r="V14" i="6"/>
  <c r="R77" i="6"/>
  <c r="P77" i="6"/>
  <c r="B12" i="6"/>
  <c r="U45" i="6"/>
  <c r="U37" i="6"/>
  <c r="C11" i="6"/>
  <c r="S34" i="6"/>
  <c r="I35" i="6"/>
  <c r="D35" i="6"/>
  <c r="O67" i="6"/>
  <c r="D74" i="6"/>
  <c r="B15" i="6"/>
  <c r="P71" i="6"/>
  <c r="H8" i="6"/>
  <c r="T13" i="6"/>
  <c r="Q74" i="6"/>
  <c r="AG12" i="6"/>
  <c r="O65" i="6"/>
  <c r="D72" i="6"/>
  <c r="A34" i="6"/>
  <c r="E72" i="6"/>
  <c r="P13" i="6"/>
  <c r="P54" i="6"/>
  <c r="P47" i="6"/>
  <c r="B52" i="6"/>
  <c r="H39" i="6"/>
  <c r="G42" i="6"/>
  <c r="O74" i="6"/>
  <c r="O43" i="6"/>
  <c r="E53" i="6"/>
  <c r="Q71" i="6"/>
  <c r="E74" i="6"/>
  <c r="O79" i="6"/>
  <c r="Q37" i="6"/>
  <c r="I11" i="6"/>
  <c r="P72" i="6"/>
  <c r="R43" i="6"/>
  <c r="P43" i="6"/>
  <c r="Q51" i="6"/>
  <c r="P35" i="6"/>
  <c r="H41" i="6"/>
  <c r="R61" i="6"/>
  <c r="G38" i="6"/>
  <c r="K41" i="6"/>
  <c r="T35" i="6"/>
  <c r="B56" i="6"/>
  <c r="O35" i="6"/>
  <c r="H47" i="6"/>
  <c r="B33" i="6"/>
  <c r="B66" i="6"/>
  <c r="D34" i="6"/>
  <c r="T12" i="6"/>
  <c r="U12" i="6"/>
  <c r="A46" i="6"/>
  <c r="E70" i="6"/>
  <c r="G12" i="6"/>
  <c r="X41" i="6"/>
  <c r="C34" i="6"/>
  <c r="P82" i="6"/>
  <c r="O55" i="6"/>
  <c r="D41" i="6"/>
  <c r="A39" i="6"/>
  <c r="T46" i="6"/>
  <c r="G9" i="6"/>
  <c r="E65" i="6"/>
  <c r="Q47" i="6"/>
  <c r="Q67" i="6"/>
  <c r="P56" i="6"/>
  <c r="P53" i="6"/>
  <c r="I8" i="6"/>
  <c r="AC14" i="6"/>
  <c r="P62" i="6"/>
  <c r="C57" i="6"/>
  <c r="E66" i="6"/>
  <c r="A35" i="6"/>
  <c r="P74" i="6"/>
  <c r="Q73" i="6"/>
  <c r="B9" i="6"/>
  <c r="A33" i="6"/>
  <c r="W43" i="6"/>
  <c r="P37" i="6"/>
  <c r="Q35" i="6"/>
  <c r="K37" i="6"/>
  <c r="C72" i="6"/>
  <c r="D68" i="6"/>
  <c r="S41" i="6"/>
  <c r="P39" i="6"/>
  <c r="H45" i="6"/>
  <c r="R53" i="6"/>
  <c r="G45" i="6"/>
  <c r="D33" i="6"/>
  <c r="Q53" i="6"/>
  <c r="R57" i="6"/>
  <c r="C65" i="6"/>
  <c r="S79" i="6" l="1"/>
  <c r="W29" i="6"/>
  <c r="H29" i="6"/>
  <c r="T26" i="6"/>
  <c r="X30" i="6"/>
  <c r="S25" i="6"/>
  <c r="S22" i="6"/>
  <c r="O27" i="6"/>
  <c r="S74" i="6"/>
  <c r="Q30" i="6"/>
  <c r="G26" i="6"/>
  <c r="R26" i="6"/>
  <c r="F52" i="6"/>
  <c r="G29" i="6"/>
  <c r="Q29" i="6"/>
  <c r="P31" i="6"/>
  <c r="K26" i="6"/>
  <c r="W27" i="6"/>
  <c r="Q13" i="6"/>
  <c r="K10" i="6"/>
  <c r="D14" i="6"/>
  <c r="D9" i="6"/>
  <c r="W31" i="6"/>
  <c r="S72" i="6"/>
  <c r="S65" i="6"/>
  <c r="S73" i="6"/>
  <c r="AL10" i="6"/>
  <c r="J8" i="6"/>
  <c r="H16" i="6"/>
  <c r="I16" i="6"/>
  <c r="F58" i="6"/>
  <c r="D15" i="6"/>
  <c r="F63" i="6"/>
  <c r="AD9" i="6"/>
  <c r="I29" i="6"/>
  <c r="V26" i="6"/>
  <c r="S67" i="6"/>
  <c r="F26" i="6"/>
  <c r="Q31" i="6"/>
  <c r="F62" i="6"/>
  <c r="Y25" i="6"/>
  <c r="F54" i="6"/>
  <c r="T27" i="6"/>
  <c r="T31" i="6"/>
  <c r="Q26" i="6"/>
  <c r="C27" i="6"/>
  <c r="F57" i="6"/>
  <c r="N31" i="6"/>
  <c r="U27" i="6"/>
  <c r="C29" i="6"/>
  <c r="AD13" i="6"/>
  <c r="K30" i="6"/>
  <c r="T30" i="6"/>
  <c r="O26" i="6"/>
  <c r="O30" i="6"/>
  <c r="G27" i="6"/>
  <c r="O25" i="6"/>
  <c r="L25" i="6"/>
  <c r="S62" i="6"/>
  <c r="C30" i="6"/>
  <c r="I27" i="6"/>
  <c r="D25" i="6"/>
  <c r="S70" i="6"/>
  <c r="U29" i="6"/>
  <c r="F50" i="6"/>
  <c r="V27" i="6"/>
  <c r="S55" i="6"/>
  <c r="S27" i="6"/>
  <c r="D12" i="6"/>
  <c r="S71" i="6"/>
  <c r="K8" i="6"/>
  <c r="R25" i="6"/>
  <c r="N27" i="6"/>
  <c r="P25" i="6"/>
  <c r="J29" i="6"/>
  <c r="G31" i="6"/>
  <c r="S56" i="6"/>
  <c r="W26" i="6"/>
  <c r="W8" i="6"/>
  <c r="U16" i="6"/>
  <c r="X25" i="6"/>
  <c r="C25" i="6"/>
  <c r="C19" i="6" s="1"/>
  <c r="S29" i="6"/>
  <c r="S23" i="6"/>
  <c r="W10" i="6"/>
  <c r="F72" i="6"/>
  <c r="V16" i="6"/>
  <c r="T25" i="6"/>
  <c r="F69" i="6"/>
  <c r="B30" i="6"/>
  <c r="P30" i="6"/>
  <c r="D11" i="6"/>
  <c r="S77" i="6"/>
  <c r="J13" i="6"/>
  <c r="AD8" i="6"/>
  <c r="D30" i="6"/>
  <c r="AD12" i="6"/>
  <c r="A30" i="6"/>
  <c r="F73" i="6"/>
  <c r="D27" i="6"/>
  <c r="E30" i="6"/>
  <c r="F51" i="6"/>
  <c r="W12" i="6"/>
  <c r="F31" i="6"/>
  <c r="D13" i="6"/>
  <c r="D22" i="6"/>
  <c r="A25" i="6"/>
  <c r="L29" i="6"/>
  <c r="S64" i="6"/>
  <c r="A29" i="6"/>
  <c r="D23" i="6"/>
  <c r="F23" i="6"/>
  <c r="F29" i="6"/>
  <c r="J31" i="6"/>
  <c r="AK10" i="6"/>
  <c r="AD14" i="6"/>
  <c r="S30" i="6"/>
  <c r="P29" i="6"/>
  <c r="W25" i="6"/>
  <c r="A31" i="6"/>
  <c r="S60" i="6"/>
  <c r="B25" i="6"/>
  <c r="S26" i="6"/>
  <c r="H30" i="6"/>
  <c r="I31" i="6"/>
  <c r="A26" i="6"/>
  <c r="V31" i="6"/>
  <c r="T29" i="6"/>
  <c r="F68" i="6"/>
  <c r="F66" i="6"/>
  <c r="S81" i="6"/>
  <c r="S76" i="6"/>
  <c r="F64" i="6"/>
  <c r="S66" i="6"/>
  <c r="E25" i="6"/>
  <c r="V29" i="6"/>
  <c r="AD7" i="6"/>
  <c r="D16" i="6"/>
  <c r="W30" i="6"/>
  <c r="D10" i="6"/>
  <c r="N30" i="6"/>
  <c r="L10" i="6"/>
  <c r="F74" i="6"/>
  <c r="I30" i="6"/>
  <c r="H31" i="6"/>
  <c r="F25" i="6"/>
  <c r="F22" i="6"/>
  <c r="K29" i="6"/>
  <c r="U31" i="6"/>
  <c r="O31" i="6"/>
  <c r="J10" i="6"/>
  <c r="D8" i="6"/>
  <c r="AK8" i="6"/>
  <c r="Q27" i="6"/>
  <c r="S58" i="6"/>
  <c r="F75" i="6"/>
  <c r="F70" i="6"/>
  <c r="S57" i="6"/>
  <c r="X26" i="6"/>
  <c r="F56" i="6"/>
  <c r="F71" i="6"/>
  <c r="A27" i="6"/>
  <c r="V30" i="6"/>
  <c r="R31" i="6"/>
  <c r="J30" i="6"/>
  <c r="F65" i="6"/>
  <c r="AD10" i="6"/>
  <c r="S63" i="6"/>
  <c r="U30" i="6"/>
  <c r="S53" i="6"/>
  <c r="W14" i="6"/>
  <c r="K25" i="6"/>
  <c r="K19" i="6" s="1"/>
  <c r="C26" i="6"/>
  <c r="G25" i="6"/>
  <c r="G19" i="6" s="1"/>
  <c r="Q15" i="6"/>
  <c r="H27" i="6"/>
  <c r="F60" i="6"/>
  <c r="F59" i="6"/>
  <c r="W15" i="6"/>
  <c r="P26" i="6"/>
  <c r="D26" i="6"/>
  <c r="W9" i="6"/>
  <c r="AD15" i="6"/>
  <c r="F30" i="6"/>
  <c r="E27" i="6"/>
  <c r="J25" i="6"/>
  <c r="X8" i="6"/>
  <c r="F53" i="6"/>
  <c r="E26" i="6"/>
  <c r="E20" i="6" s="1"/>
  <c r="N29" i="6"/>
  <c r="Q23" i="6"/>
  <c r="Y29" i="6"/>
  <c r="H25" i="6"/>
  <c r="S78" i="6"/>
  <c r="N26" i="6"/>
  <c r="Q16" i="6"/>
  <c r="J26" i="6"/>
  <c r="J20" i="6" s="1"/>
  <c r="S82" i="6"/>
  <c r="R29" i="6"/>
  <c r="O29" i="6"/>
  <c r="J27" i="6"/>
  <c r="W13" i="6"/>
  <c r="N25" i="6"/>
  <c r="Q22" i="6"/>
  <c r="B27" i="6"/>
  <c r="B29" i="6"/>
  <c r="I26" i="6"/>
  <c r="D29" i="6"/>
  <c r="J11" i="6"/>
  <c r="U26" i="6"/>
  <c r="F67" i="6"/>
  <c r="U25" i="6"/>
  <c r="U19" i="6" s="1"/>
  <c r="S68" i="6"/>
  <c r="S31" i="6"/>
  <c r="G30" i="6"/>
  <c r="P27" i="6"/>
  <c r="P21" i="6" s="1"/>
  <c r="H26" i="6"/>
  <c r="S69" i="6"/>
  <c r="S54" i="6"/>
  <c r="J9" i="6"/>
  <c r="R30" i="6"/>
  <c r="D7" i="6"/>
  <c r="R27" i="6"/>
  <c r="C31" i="6"/>
  <c r="S75" i="6"/>
  <c r="E29" i="6"/>
  <c r="Q25" i="6"/>
  <c r="Q19" i="6" s="1"/>
  <c r="J12" i="6"/>
  <c r="F27" i="6"/>
  <c r="S80" i="6"/>
  <c r="S50" i="6"/>
  <c r="S61" i="6"/>
  <c r="V25" i="6"/>
  <c r="S52" i="6"/>
  <c r="F61" i="6"/>
  <c r="S51" i="6"/>
  <c r="S59" i="6"/>
  <c r="F55" i="6"/>
  <c r="AD16" i="6"/>
  <c r="Y10" i="6"/>
  <c r="Q14" i="6"/>
  <c r="I25" i="6"/>
  <c r="X29" i="6"/>
  <c r="E31" i="6"/>
  <c r="B31" i="6"/>
  <c r="D31" i="6"/>
  <c r="B26" i="6"/>
  <c r="AD11" i="6"/>
  <c r="W11" i="6"/>
  <c r="V19" i="6" l="1"/>
  <c r="F21" i="6"/>
  <c r="H20" i="6"/>
  <c r="D20" i="6"/>
  <c r="C20" i="6"/>
  <c r="N21" i="6"/>
  <c r="R21" i="6"/>
  <c r="I20" i="6"/>
  <c r="U23" i="6"/>
  <c r="H23" i="6"/>
  <c r="T21" i="6"/>
  <c r="A21" i="6"/>
  <c r="A20" i="6"/>
  <c r="B20" i="6"/>
  <c r="N19" i="6"/>
  <c r="N20" i="6"/>
  <c r="X20" i="6"/>
  <c r="H22" i="6"/>
  <c r="E19" i="6"/>
  <c r="S20" i="6"/>
  <c r="W19" i="6"/>
  <c r="A19" i="6"/>
  <c r="U22" i="6"/>
  <c r="H21" i="6"/>
  <c r="U20" i="6"/>
  <c r="F19" i="6"/>
  <c r="D19" i="6"/>
  <c r="L19" i="6"/>
  <c r="C21" i="6"/>
  <c r="F20" i="6"/>
  <c r="Q21" i="6"/>
  <c r="W20" i="6"/>
  <c r="O20" i="6"/>
  <c r="W21" i="6"/>
  <c r="S19" i="6"/>
  <c r="P20" i="6"/>
  <c r="D21" i="6"/>
  <c r="T19" i="6"/>
  <c r="R19" i="6"/>
  <c r="S21" i="6"/>
  <c r="G21" i="6"/>
  <c r="V20" i="6"/>
  <c r="J16" i="6"/>
  <c r="R20" i="6"/>
  <c r="O21" i="6"/>
  <c r="T20" i="6"/>
  <c r="G20" i="6"/>
  <c r="W16" i="6"/>
  <c r="J19" i="6"/>
  <c r="I19" i="6"/>
  <c r="B19" i="6"/>
  <c r="P19" i="6"/>
  <c r="V21" i="6"/>
  <c r="B21" i="6"/>
  <c r="J21" i="6"/>
  <c r="H19" i="6"/>
  <c r="E21" i="6"/>
  <c r="X19" i="6"/>
  <c r="I21" i="6"/>
  <c r="O19" i="6"/>
  <c r="U21" i="6"/>
  <c r="Q20" i="6"/>
  <c r="Y19" i="6"/>
  <c r="K20" i="6"/>
</calcChain>
</file>

<file path=xl/sharedStrings.xml><?xml version="1.0" encoding="utf-8"?>
<sst xmlns="http://schemas.openxmlformats.org/spreadsheetml/2006/main" count="2556" uniqueCount="617">
  <si>
    <t>ё</t>
  </si>
  <si>
    <t>-</t>
  </si>
  <si>
    <t>=</t>
  </si>
  <si>
    <t>backspace</t>
  </si>
  <si>
    <t>tab</t>
  </si>
  <si>
    <t>`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</si>
  <si>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</si>
  <si>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</si>
  <si>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</si>
  <si>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</si>
  <si>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</si>
  <si>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</si>
  <si>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</si>
  <si>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</si>
  <si>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</si>
  <si>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</si>
  <si>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</t>
  </si>
  <si>
    <t>]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</si>
  <si>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</si>
  <si>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</si>
  <si>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</si>
  <si>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</si>
  <si>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</si>
  <si>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</si>
  <si>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</si>
  <si>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</si>
  <si>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</si>
  <si>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</si>
  <si>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enter</t>
  </si>
  <si>
    <t>z</t>
  </si>
  <si>
    <t>x</t>
  </si>
  <si>
    <t>c</t>
  </si>
  <si>
    <t>v</t>
  </si>
  <si>
    <t>b</t>
  </si>
  <si>
    <t>n</t>
  </si>
  <si>
    <t>m</t>
  </si>
  <si>
    <t>,</t>
  </si>
  <si>
    <t>.</t>
  </si>
  <si>
    <t>/</t>
  </si>
  <si>
    <t>alt</t>
  </si>
  <si>
    <t>space</t>
  </si>
  <si>
    <t>alt long</t>
  </si>
  <si>
    <t>long</t>
  </si>
  <si>
    <t>base</t>
  </si>
  <si>
    <t>down</t>
  </si>
  <si>
    <t>up</t>
  </si>
  <si>
    <t>left</t>
  </si>
  <si>
    <t>right</t>
  </si>
  <si>
    <t>delete</t>
  </si>
  <si>
    <t>й</t>
  </si>
  <si>
    <t>ц</t>
  </si>
  <si>
    <t>у</t>
  </si>
  <si>
    <t>к</t>
  </si>
  <si>
    <t>е</t>
  </si>
  <si>
    <t>н</t>
  </si>
  <si>
    <t>г</t>
  </si>
  <si>
    <t>ш</t>
  </si>
  <si>
    <t>щ</t>
  </si>
  <si>
    <t>з</t>
  </si>
  <si>
    <t>х</t>
  </si>
  <si>
    <t>ъ</t>
  </si>
  <si>
    <t>ф</t>
  </si>
  <si>
    <t>ы</t>
  </si>
  <si>
    <t>в</t>
  </si>
  <si>
    <t>а</t>
  </si>
  <si>
    <t>п</t>
  </si>
  <si>
    <t>р</t>
  </si>
  <si>
    <t>о</t>
  </si>
  <si>
    <t>л</t>
  </si>
  <si>
    <t>д</t>
  </si>
  <si>
    <t>ж</t>
  </si>
  <si>
    <t>э</t>
  </si>
  <si>
    <t>я</t>
  </si>
  <si>
    <t>ч</t>
  </si>
  <si>
    <t>с</t>
  </si>
  <si>
    <t>м</t>
  </si>
  <si>
    <t>и</t>
  </si>
  <si>
    <t>т</t>
  </si>
  <si>
    <t>ь</t>
  </si>
  <si>
    <t>б</t>
  </si>
  <si>
    <t>ю</t>
  </si>
  <si>
    <t>esc</t>
  </si>
  <si>
    <t>collapse all</t>
  </si>
  <si>
    <t>'</t>
  </si>
  <si>
    <t>« 00AB</t>
  </si>
  <si>
    <t>» 00BB</t>
  </si>
  <si>
    <t>² 00B2</t>
  </si>
  <si>
    <t>³ 00B3</t>
  </si>
  <si>
    <t>¹ 00B9</t>
  </si>
  <si>
    <t>× 00D7</t>
  </si>
  <si>
    <t>÷ 00F7</t>
  </si>
  <si>
    <t>! 0021</t>
  </si>
  <si>
    <t>" 0022</t>
  </si>
  <si>
    <t># 0023</t>
  </si>
  <si>
    <t>$ 0024</t>
  </si>
  <si>
    <t>&amp; 0026</t>
  </si>
  <si>
    <t>% 0025</t>
  </si>
  <si>
    <t>' 0027</t>
  </si>
  <si>
    <t>( 0028</t>
  </si>
  <si>
    <t>) 0029</t>
  </si>
  <si>
    <t>* 002A</t>
  </si>
  <si>
    <t>+ 002B</t>
  </si>
  <si>
    <t>, 002C</t>
  </si>
  <si>
    <t>. 002E</t>
  </si>
  <si>
    <t>/ 002F</t>
  </si>
  <si>
    <t>1 0031</t>
  </si>
  <si>
    <t>2 0032</t>
  </si>
  <si>
    <t>3 0033</t>
  </si>
  <si>
    <t>4 0034</t>
  </si>
  <si>
    <t>5 0035</t>
  </si>
  <si>
    <t>6 0036</t>
  </si>
  <si>
    <t>7 0037</t>
  </si>
  <si>
    <t>8 0038</t>
  </si>
  <si>
    <t>9 0039</t>
  </si>
  <si>
    <t>0 0030</t>
  </si>
  <si>
    <t>: 003A</t>
  </si>
  <si>
    <t>; 003B</t>
  </si>
  <si>
    <t>&lt; 003C</t>
  </si>
  <si>
    <t>&gt; 003E</t>
  </si>
  <si>
    <t>= 003D</t>
  </si>
  <si>
    <t>? 003F</t>
  </si>
  <si>
    <t>@ 0040</t>
  </si>
  <si>
    <t>[ 005B</t>
  </si>
  <si>
    <t>] 005D</t>
  </si>
  <si>
    <t>\ 005C</t>
  </si>
  <si>
    <t>^ 005E</t>
  </si>
  <si>
    <t>_ 005F</t>
  </si>
  <si>
    <t>` 0060</t>
  </si>
  <si>
    <t>{ 007B</t>
  </si>
  <si>
    <t>} 007D</t>
  </si>
  <si>
    <t>| 007C</t>
  </si>
  <si>
    <t>~ 007E</t>
  </si>
  <si>
    <t>§ 00A7</t>
  </si>
  <si>
    <t>play/pause</t>
  </si>
  <si>
    <t>acute 0301</t>
  </si>
  <si>
    <t>– 2013</t>
  </si>
  <si>
    <t>— 2014</t>
  </si>
  <si>
    <t>⁴ 2074</t>
  </si>
  <si>
    <t>⁵ 2075</t>
  </si>
  <si>
    <t>⁶ 2076</t>
  </si>
  <si>
    <t>⁷ 2077</t>
  </si>
  <si>
    <t>⁸ 2078</t>
  </si>
  <si>
    <t>⁹ 2079</t>
  </si>
  <si>
    <t>⁰ 2070</t>
  </si>
  <si>
    <t>⁺ 207A</t>
  </si>
  <si>
    <t>⁻ 207B</t>
  </si>
  <si>
    <t>⁼ 207C</t>
  </si>
  <si>
    <t>⁽ 207D</t>
  </si>
  <si>
    <t>⁾ 207E</t>
  </si>
  <si>
    <t>ⁿ 207F</t>
  </si>
  <si>
    <t>ⁱ 2071</t>
  </si>
  <si>
    <t>₀ 2080</t>
  </si>
  <si>
    <t>₁ 2081</t>
  </si>
  <si>
    <t>₂ 2082</t>
  </si>
  <si>
    <t>₃ 2083</t>
  </si>
  <si>
    <t>₄ 2084</t>
  </si>
  <si>
    <t>₅ 2085</t>
  </si>
  <si>
    <t>₆ 2086</t>
  </si>
  <si>
    <t>₇ 2087</t>
  </si>
  <si>
    <t>₈ 2088</t>
  </si>
  <si>
    <t>₉ 2089</t>
  </si>
  <si>
    <t>₊ 208A</t>
  </si>
  <si>
    <t>₋ 208B</t>
  </si>
  <si>
    <t>₌ 208C</t>
  </si>
  <si>
    <t>₍ 208D</t>
  </si>
  <si>
    <t>₎ 208E</t>
  </si>
  <si>
    <t>ₓ 2093</t>
  </si>
  <si>
    <t>ₐ 2090</t>
  </si>
  <si>
    <t>← 2190</t>
  </si>
  <si>
    <t>↑ 2191</t>
  </si>
  <si>
    <t>↓ 2193</t>
  </si>
  <si>
    <t>→ 2192</t>
  </si>
  <si>
    <t>≈ 2248</t>
  </si>
  <si>
    <t>≠ 2260</t>
  </si>
  <si>
    <t>≟ 225F</t>
  </si>
  <si>
    <t>∕ 2215</t>
  </si>
  <si>
    <t>± 00B1</t>
  </si>
  <si>
    <t>✓ 2713</t>
  </si>
  <si>
    <t>✕ 2715</t>
  </si>
  <si>
    <t>° 00B0</t>
  </si>
  <si>
    <t>№ 2116</t>
  </si>
  <si>
    <t>“ 201C</t>
  </si>
  <si>
    <t>” 201D</t>
  </si>
  <si>
    <t>double</t>
  </si>
  <si>
    <t>¤ 00A4</t>
  </si>
  <si>
    <t>disable</t>
  </si>
  <si>
    <t>undo</t>
  </si>
  <si>
    <t>redo</t>
  </si>
  <si>
    <t>\</t>
  </si>
  <si>
    <t>shift</t>
  </si>
  <si>
    <t>diff</t>
  </si>
  <si>
    <t>home</t>
  </si>
  <si>
    <t>ll</t>
  </si>
  <si>
    <t>lr</t>
  </si>
  <si>
    <t>lm</t>
  </si>
  <si>
    <t>li</t>
  </si>
  <si>
    <t>ri</t>
  </si>
  <si>
    <t>rm</t>
  </si>
  <si>
    <t>rr</t>
  </si>
  <si>
    <t>rl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</si>
  <si>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</si>
  <si>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</si>
  <si>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</si>
  <si>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</si>
  <si>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</si>
  <si>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</si>
  <si>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</si>
  <si>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</si>
  <si>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</si>
  <si>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</si>
  <si>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</si>
  <si>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</si>
  <si>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</si>
  <si>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</si>
  <si>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</si>
  <si>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</si>
  <si>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</si>
  <si>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</si>
  <si>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</si>
  <si>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</si>
  <si>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</si>
  <si>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</si>
  <si>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</si>
  <si>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</si>
  <si>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</si>
  <si>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</si>
  <si>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</si>
  <si>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</si>
  <si>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</si>
  <si>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</si>
  <si>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</si>
  <si>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>lr/rl</t>
  </si>
  <si>
    <t>Σ</t>
  </si>
  <si>
    <t>left a</t>
  </si>
  <si>
    <t>right a</t>
  </si>
  <si>
    <t>old</t>
  </si>
  <si>
    <t>fingers</t>
  </si>
  <si>
    <t>ll/rr</t>
  </si>
  <si>
    <t>alteration</t>
  </si>
  <si>
    <t>reiteration</t>
  </si>
  <si>
    <t>Ї</t>
  </si>
  <si>
    <t>Є</t>
  </si>
  <si>
    <t>І</t>
  </si>
  <si>
    <t>Ґ</t>
  </si>
  <si>
    <t>Ё</t>
  </si>
  <si>
    <t>Ъ</t>
  </si>
  <si>
    <t>source: statistica.ru/local-portals/data-mining/analiz-tekstov/</t>
  </si>
  <si>
    <t>http://dict.ruslang.ru/freq.php?act=show&amp;dic=freq_letters</t>
  </si>
  <si>
    <t>[1]</t>
  </si>
  <si>
    <t>https://www.sttmedia.com/characterfrequency-russian</t>
  </si>
  <si>
    <t>[2]</t>
  </si>
  <si>
    <t>http://simia.net/letters/index.html</t>
  </si>
  <si>
    <t>[3]</t>
  </si>
  <si>
    <t>E</t>
  </si>
  <si>
    <t>T</t>
  </si>
  <si>
    <t>A</t>
  </si>
  <si>
    <t>O</t>
  </si>
  <si>
    <t>I</t>
  </si>
  <si>
    <t>N</t>
  </si>
  <si>
    <t>S</t>
  </si>
  <si>
    <t>R</t>
  </si>
  <si>
    <t>H</t>
  </si>
  <si>
    <t>D</t>
  </si>
  <si>
    <t>L</t>
  </si>
  <si>
    <t>U</t>
  </si>
  <si>
    <t>C</t>
  </si>
  <si>
    <t>M</t>
  </si>
  <si>
    <t>F</t>
  </si>
  <si>
    <t>Y</t>
  </si>
  <si>
    <t>W</t>
  </si>
  <si>
    <t>G</t>
  </si>
  <si>
    <t>P</t>
  </si>
  <si>
    <t>B</t>
  </si>
  <si>
    <t>V</t>
  </si>
  <si>
    <t>K</t>
  </si>
  <si>
    <t>X</t>
  </si>
  <si>
    <t>Q</t>
  </si>
  <si>
    <t>J</t>
  </si>
  <si>
    <t>Z</t>
  </si>
  <si>
    <t>http://pi.math.cornell.edu/~mec/2003-2004/cryptography/subs/frequencies.html</t>
  </si>
  <si>
    <t>http://en.algoritmy.net/article/40379/Letter-frequency-English</t>
  </si>
  <si>
    <t>https://www.lexico.com/explore/which-letters-are-used-most</t>
  </si>
  <si>
    <t>https://www.sttmedia.com/characterfrequency-ukrainian</t>
  </si>
  <si>
    <t>https://www.sttmedia.com/characterfrequency-english</t>
  </si>
  <si>
    <t>https://www.wikiwand.com/en/Letter_frequency</t>
  </si>
  <si>
    <t>[4]</t>
  </si>
  <si>
    <t>[5]</t>
  </si>
  <si>
    <t>[6]</t>
  </si>
  <si>
    <t>Average</t>
  </si>
  <si>
    <t>usage</t>
  </si>
  <si>
    <t>d. key</t>
  </si>
  <si>
    <t>min-max 
usage diff</t>
  </si>
  <si>
    <t>source: http://homepages.math.uic.edu/~leon/mcs425-s08/handouts/char_freq2.pdf</t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</si>
  <si>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</si>
  <si>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</si>
  <si>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</si>
  <si>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</si>
  <si>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</si>
  <si>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</si>
  <si>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t>ld</t>
  </si>
  <si>
    <t>lt+</t>
  </si>
  <si>
    <t>lt-</t>
  </si>
  <si>
    <t>lf+</t>
  </si>
  <si>
    <t>lf-</t>
  </si>
  <si>
    <t>rt+</t>
  </si>
  <si>
    <t>rt-</t>
  </si>
  <si>
    <t>rf+</t>
  </si>
  <si>
    <t>rf-</t>
  </si>
  <si>
    <t>-rd</t>
  </si>
  <si>
    <t>l usage</t>
  </si>
  <si>
    <t>r usage</t>
  </si>
  <si>
    <t>left/right usage</t>
  </si>
  <si>
    <t>stable</t>
  </si>
  <si>
    <t>stable phonetic</t>
  </si>
  <si>
    <t>qwerty</t>
  </si>
  <si>
    <t>workman</t>
  </si>
  <si>
    <t>l/r usage</t>
  </si>
  <si>
    <t>left hand</t>
  </si>
  <si>
    <t>right hand</t>
  </si>
  <si>
    <t>finger usage</t>
  </si>
  <si>
    <t>max</t>
  </si>
  <si>
    <t>min</t>
  </si>
  <si>
    <t>min ?</t>
  </si>
  <si>
    <t>row usage</t>
  </si>
  <si>
    <t>top</t>
  </si>
  <si>
    <t>bottom</t>
  </si>
  <si>
    <t>group usage</t>
  </si>
  <si>
    <t>d. finger</t>
  </si>
  <si>
    <t>repeat</t>
  </si>
  <si>
    <t>colemak</t>
  </si>
  <si>
    <t>dvorak</t>
  </si>
  <si>
    <t>norman</t>
  </si>
  <si>
    <t>code layout</t>
  </si>
  <si>
    <t>neo</t>
  </si>
  <si>
    <t>qwpr</t>
  </si>
  <si>
    <t>old 2</t>
  </si>
  <si>
    <t>йцукен</t>
  </si>
  <si>
    <t>азбука</t>
  </si>
  <si>
    <t>ий</t>
  </si>
  <si>
    <t>её</t>
  </si>
  <si>
    <t>оэ</t>
  </si>
  <si>
    <t>ьъ</t>
  </si>
  <si>
    <t>нц</t>
  </si>
  <si>
    <t>сф</t>
  </si>
  <si>
    <t>шщ</t>
  </si>
  <si>
    <t>repeat ???</t>
  </si>
  <si>
    <t>і</t>
  </si>
  <si>
    <t>ї</t>
  </si>
  <si>
    <t>є</t>
  </si>
  <si>
    <t>ґ</t>
  </si>
  <si>
    <t>shift long</t>
  </si>
  <si>
    <t>new</t>
  </si>
  <si>
    <t>base en</t>
  </si>
  <si>
    <t>base ru</t>
  </si>
  <si>
    <t>new en</t>
  </si>
  <si>
    <t>new ru</t>
  </si>
  <si>
    <t>+</t>
  </si>
  <si>
    <t>*</t>
  </si>
  <si>
    <t>!</t>
  </si>
  <si>
    <t>?</t>
  </si>
  <si>
    <t>:</t>
  </si>
  <si>
    <t>|</t>
  </si>
  <si>
    <t>¹</t>
  </si>
  <si>
    <t>²</t>
  </si>
  <si>
    <t>³</t>
  </si>
  <si>
    <t>⁴</t>
  </si>
  <si>
    <t>⁵</t>
  </si>
  <si>
    <t>⁶</t>
  </si>
  <si>
    <t>⁷</t>
  </si>
  <si>
    <t>⁸</t>
  </si>
  <si>
    <t>⁹</t>
  </si>
  <si>
    <t>⁰</t>
  </si>
  <si>
    <t>⁺</t>
  </si>
  <si>
    <t>⁻</t>
  </si>
  <si>
    <t>⁼</t>
  </si>
  <si>
    <t>ⁿ</t>
  </si>
  <si>
    <t>ⁱ</t>
  </si>
  <si>
    <t>ₐ</t>
  </si>
  <si>
    <t>ₓ</t>
  </si>
  <si>
    <t>₊</t>
  </si>
  <si>
    <t>₋</t>
  </si>
  <si>
    <t>₌</t>
  </si>
  <si>
    <t>₁</t>
  </si>
  <si>
    <t>₂</t>
  </si>
  <si>
    <t>₃</t>
  </si>
  <si>
    <t>₄</t>
  </si>
  <si>
    <t>₅</t>
  </si>
  <si>
    <t>₆</t>
  </si>
  <si>
    <t>₇</t>
  </si>
  <si>
    <t>₈</t>
  </si>
  <si>
    <t>₉</t>
  </si>
  <si>
    <t>₀</t>
  </si>
  <si>
    <t>_</t>
  </si>
  <si>
    <t>–</t>
  </si>
  <si>
    <t>—</t>
  </si>
  <si>
    <t>÷</t>
  </si>
  <si>
    <t>×</t>
  </si>
  <si>
    <t>"</t>
  </si>
  <si>
    <t>’</t>
  </si>
  <si>
    <t>unused</t>
  </si>
  <si>
    <t>important</t>
  </si>
  <si>
    <t>controlling</t>
  </si>
  <si>
    <t>additional</t>
  </si>
  <si>
    <t>empty</t>
  </si>
  <si>
    <t>(</t>
  </si>
  <si>
    <t>)</t>
  </si>
  <si>
    <t>⁽</t>
  </si>
  <si>
    <t>⁾</t>
  </si>
  <si>
    <t>₍</t>
  </si>
  <si>
    <t>₎</t>
  </si>
  <si>
    <t>{</t>
  </si>
  <si>
    <t>&lt;</t>
  </si>
  <si>
    <t>}</t>
  </si>
  <si>
    <t>&gt;</t>
  </si>
  <si>
    <t>≠</t>
  </si>
  <si>
    <t>≈</t>
  </si>
  <si>
    <t>≟</t>
  </si>
  <si>
    <t>“</t>
  </si>
  <si>
    <t>”</t>
  </si>
  <si>
    <t>«</t>
  </si>
  <si>
    <t>»</t>
  </si>
  <si>
    <t>$</t>
  </si>
  <si>
    <t>₽</t>
  </si>
  <si>
    <t>¤</t>
  </si>
  <si>
    <t>±</t>
  </si>
  <si>
    <t>&amp;</t>
  </si>
  <si>
    <t>^</t>
  </si>
  <si>
    <t>%</t>
  </si>
  <si>
    <t>@</t>
  </si>
  <si>
    <t>sh+enter</t>
  </si>
  <si>
    <t>#</t>
  </si>
  <si>
    <t>№</t>
  </si>
  <si>
    <t>~</t>
  </si>
  <si>
    <t>acute</t>
  </si>
  <si>
    <t>uncollapse</t>
  </si>
  <si>
    <t>forward</t>
  </si>
  <si>
    <t>backward</t>
  </si>
  <si>
    <t>prev track</t>
  </si>
  <si>
    <t>next track</t>
  </si>
  <si>
    <t>music control</t>
  </si>
  <si>
    <t>°</t>
  </si>
  <si>
    <t>∕</t>
  </si>
  <si>
    <t>✓</t>
  </si>
  <si>
    <t>✕</t>
  </si>
  <si>
    <t>←</t>
  </si>
  <si>
    <t>↓</t>
  </si>
  <si>
    <t>↑</t>
  </si>
  <si>
    <t>→</t>
  </si>
  <si>
    <t>§</t>
  </si>
  <si>
    <t>caps lock</t>
  </si>
  <si>
    <t>volume up</t>
  </si>
  <si>
    <t>volume down</t>
  </si>
  <si>
    <t>max w/ mod</t>
  </si>
  <si>
    <t>min w/o mod</t>
  </si>
  <si>
    <t>sh en</t>
  </si>
  <si>
    <t>sh ru</t>
  </si>
  <si>
    <t>A 0041</t>
  </si>
  <si>
    <t>B 0042</t>
  </si>
  <si>
    <t>C 0043</t>
  </si>
  <si>
    <t>D 0044</t>
  </si>
  <si>
    <t>E 0045</t>
  </si>
  <si>
    <t>F 0046</t>
  </si>
  <si>
    <t>G 0047</t>
  </si>
  <si>
    <t>H 0048</t>
  </si>
  <si>
    <t>I 0049</t>
  </si>
  <si>
    <t>J 004A</t>
  </si>
  <si>
    <t>K 004B</t>
  </si>
  <si>
    <t>L 004C</t>
  </si>
  <si>
    <t>M 004D</t>
  </si>
  <si>
    <t>N 004E</t>
  </si>
  <si>
    <t>O 004F</t>
  </si>
  <si>
    <t>P 0050</t>
  </si>
  <si>
    <t>Q 0051</t>
  </si>
  <si>
    <t>R 0052</t>
  </si>
  <si>
    <t>S 0053</t>
  </si>
  <si>
    <t>T 0054</t>
  </si>
  <si>
    <t>U 0055</t>
  </si>
  <si>
    <t>V 0056</t>
  </si>
  <si>
    <t>W 0057</t>
  </si>
  <si>
    <t>X 0058</t>
  </si>
  <si>
    <t>Y 0059</t>
  </si>
  <si>
    <t>Z 005A</t>
  </si>
  <si>
    <t>a 0061</t>
  </si>
  <si>
    <t>o 006F</t>
  </si>
  <si>
    <t>I 0069</t>
  </si>
  <si>
    <t>u 0075</t>
  </si>
  <si>
    <t>q 0071</t>
  </si>
  <si>
    <t>p 0070</t>
  </si>
  <si>
    <t>h 0068</t>
  </si>
  <si>
    <t>y 0079</t>
  </si>
  <si>
    <t>x 0078</t>
  </si>
  <si>
    <t>z 007A</t>
  </si>
  <si>
    <t>w 0077</t>
  </si>
  <si>
    <t>l 006C</t>
  </si>
  <si>
    <t>d 0064</t>
  </si>
  <si>
    <t>v 0076</t>
  </si>
  <si>
    <t>e 0065</t>
  </si>
  <si>
    <t>m 006D</t>
  </si>
  <si>
    <t>s 0073</t>
  </si>
  <si>
    <t>t 0074</t>
  </si>
  <si>
    <t>r 0072</t>
  </si>
  <si>
    <t>n 006E</t>
  </si>
  <si>
    <t>j 006A</t>
  </si>
  <si>
    <t>g 0067</t>
  </si>
  <si>
    <t>k 006B</t>
  </si>
  <si>
    <t>f 0066</t>
  </si>
  <si>
    <t>b 0062</t>
  </si>
  <si>
    <t>А 0410</t>
  </si>
  <si>
    <t>Б 0411</t>
  </si>
  <si>
    <t>В 0412</t>
  </si>
  <si>
    <t>Г 0413</t>
  </si>
  <si>
    <t>Д 0414</t>
  </si>
  <si>
    <t>Е 0415</t>
  </si>
  <si>
    <t>Ж 0416</t>
  </si>
  <si>
    <t>З 0417</t>
  </si>
  <si>
    <t>И 0418</t>
  </si>
  <si>
    <t>Й 0419</t>
  </si>
  <si>
    <t>К 041A</t>
  </si>
  <si>
    <t>Л 041B</t>
  </si>
  <si>
    <t>М 041C</t>
  </si>
  <si>
    <t>Н 041D</t>
  </si>
  <si>
    <t>О 041E</t>
  </si>
  <si>
    <t>П 041F</t>
  </si>
  <si>
    <t>Р 0420</t>
  </si>
  <si>
    <t>С 0421</t>
  </si>
  <si>
    <t>Т 0422</t>
  </si>
  <si>
    <t>У 0423</t>
  </si>
  <si>
    <t>Ф 0424</t>
  </si>
  <si>
    <t>Х 0425</t>
  </si>
  <si>
    <t>Ц 0426</t>
  </si>
  <si>
    <t>Ч 0427</t>
  </si>
  <si>
    <t>Ш 0428</t>
  </si>
  <si>
    <t>Щ 0429</t>
  </si>
  <si>
    <t>Ъ 042A</t>
  </si>
  <si>
    <t>Ы 042B</t>
  </si>
  <si>
    <t>Ь 042C</t>
  </si>
  <si>
    <t>Э 042D</t>
  </si>
  <si>
    <t>Ю 042E</t>
  </si>
  <si>
    <t>Я 042F</t>
  </si>
  <si>
    <t>Ё 0401</t>
  </si>
  <si>
    <t>ё 0451</t>
  </si>
  <si>
    <t>а 0430</t>
  </si>
  <si>
    <t>ю 044E</t>
  </si>
  <si>
    <t>п 043F</t>
  </si>
  <si>
    <t>х 0445</t>
  </si>
  <si>
    <t>ы 044B</t>
  </si>
  <si>
    <t>я 044F</t>
  </si>
  <si>
    <t>з 0437</t>
  </si>
  <si>
    <t>ш 0448</t>
  </si>
  <si>
    <t>л 043B</t>
  </si>
  <si>
    <t>д 0434</t>
  </si>
  <si>
    <t>в 0432</t>
  </si>
  <si>
    <t>ж 0436</t>
  </si>
  <si>
    <t>ъ 044A</t>
  </si>
  <si>
    <t>е 0435</t>
  </si>
  <si>
    <t>о 043E</t>
  </si>
  <si>
    <t>и 0438</t>
  </si>
  <si>
    <t>у 0443</t>
  </si>
  <si>
    <t>м 043C</t>
  </si>
  <si>
    <t>с 0441</t>
  </si>
  <si>
    <t>т 0442</t>
  </si>
  <si>
    <t>р 0440</t>
  </si>
  <si>
    <t>н 043D</t>
  </si>
  <si>
    <t>ц 0446</t>
  </si>
  <si>
    <t>й 0439</t>
  </si>
  <si>
    <t>э 044D</t>
  </si>
  <si>
    <t>г 0433</t>
  </si>
  <si>
    <t>ь 044C</t>
  </si>
  <si>
    <t>к 043A</t>
  </si>
  <si>
    <t>ф 0444</t>
  </si>
  <si>
    <t>ч 0447</t>
  </si>
  <si>
    <t>щ 0449</t>
  </si>
  <si>
    <t>б 0431</t>
  </si>
  <si>
    <t>c 0063</t>
  </si>
  <si>
    <t>undo ctrl+z</t>
  </si>
  <si>
    <t>redo ctrl+y</t>
  </si>
  <si>
    <t>’ 2019</t>
  </si>
  <si>
    <t>₽ 20BD</t>
  </si>
  <si>
    <t>- 002D</t>
  </si>
  <si>
    <t>− 2212</t>
  </si>
  <si>
    <t>unbr.sp 
00A0</t>
  </si>
  <si>
    <t>alt+enter</t>
  </si>
  <si>
    <t>alt+esc</t>
  </si>
  <si>
    <t>−</t>
  </si>
  <si>
    <t>unbr.sp</t>
  </si>
  <si>
    <t>max w/ mod w/ codes</t>
  </si>
  <si>
    <t>max w/o mod</t>
  </si>
  <si>
    <t>circ-x 0302</t>
  </si>
  <si>
    <t>umlaut 0308</t>
  </si>
  <si>
    <t>tilde 0303</t>
  </si>
  <si>
    <t>breve 0306</t>
  </si>
  <si>
    <t>cedilla 0327</t>
  </si>
  <si>
    <t>€ 20AC</t>
  </si>
  <si>
    <t>£ 00A3</t>
  </si>
  <si>
    <t>¥ 00A5</t>
  </si>
  <si>
    <t>¡ 00A1</t>
  </si>
  <si>
    <t>¿ 00BF</t>
  </si>
  <si>
    <t>circ-x</t>
  </si>
  <si>
    <t>umlaut</t>
  </si>
  <si>
    <t>tilde</t>
  </si>
  <si>
    <t>breve</t>
  </si>
  <si>
    <t>cedilla</t>
  </si>
  <si>
    <t>¡</t>
  </si>
  <si>
    <t>€</t>
  </si>
  <si>
    <t>¥</t>
  </si>
  <si>
    <t>£</t>
  </si>
  <si>
    <t>¿</t>
  </si>
  <si>
    <t>diacritic</t>
  </si>
  <si>
    <t>stable version</t>
  </si>
  <si>
    <t xml:space="preserve"> </t>
  </si>
  <si>
    <t>001Е</t>
  </si>
  <si>
    <t>grave 0300</t>
  </si>
  <si>
    <t>grave</t>
  </si>
  <si>
    <t>ß 00DF</t>
  </si>
  <si>
    <t>ẞ</t>
  </si>
  <si>
    <t>ẞ 1E9E</t>
  </si>
  <si>
    <t>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</si>
</sst>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%"/>
  </numFmts>
  <fonts count="2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9C57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i/>
      <sz val="11"/>
      <color theme="1" tint="0.249977111117893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7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DashDot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DashDot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hair">
        <color indexed="64"/>
      </right>
      <top/>
      <bottom style="thick">
        <color auto="1"/>
      </bottom>
      <diagonal/>
    </border>
    <border>
      <left style="hair">
        <color indexed="64"/>
      </left>
      <right style="hair">
        <color indexed="64"/>
      </right>
      <top/>
      <bottom style="thick">
        <color auto="1"/>
      </bottom>
      <diagonal/>
    </border>
    <border>
      <left/>
      <right style="mediumDashDot">
        <color indexed="64"/>
      </right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 style="thick">
        <color auto="1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/>
      <bottom/>
      <diagonal/>
    </border>
    <border>
      <left style="thick">
        <color theme="0" tint="-0.249977111117893"/>
      </left>
      <right/>
      <top/>
      <bottom style="thick">
        <color auto="1"/>
      </bottom>
      <diagonal/>
    </border>
    <border>
      <left style="thick">
        <color theme="0" tint="-0.249977111117893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/>
      <diagonal/>
    </border>
    <border>
      <left style="thick">
        <color theme="0" tint="-0.24994659260841701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 style="thick">
        <color auto="1"/>
      </bottom>
      <diagonal/>
    </border>
    <border>
      <left style="thick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ck">
        <color theme="0" tint="-0.24994659260841701"/>
      </left>
      <right style="thin">
        <color indexed="64"/>
      </right>
      <top/>
      <bottom/>
      <diagonal/>
    </border>
    <border>
      <left style="thick">
        <color theme="0" tint="-0.24994659260841701"/>
      </left>
      <right style="thin">
        <color indexed="64"/>
      </right>
      <top/>
      <bottom style="thick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4" fillId="10" borderId="12" applyNumberFormat="0" applyFont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</cellStyleXfs>
  <cellXfs count="273">
    <xf numFmtId="0" fontId="0" fillId="0" borderId="0" xfId="0"/>
    <xf numFmtId="0" fontId="5" fillId="0" borderId="0" xfId="0" applyFont="1" applyAlignment="1">
      <alignment horizontal="center" vertical="center" wrapText="1"/>
    </xf>
    <xf numFmtId="0" fontId="6" fillId="0" borderId="0" xfId="5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10" fontId="0" fillId="0" borderId="0" xfId="4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10" fontId="0" fillId="10" borderId="12" xfId="6" applyNumberFormat="1" applyFont="1" applyAlignment="1">
      <alignment horizontal="center" vertical="center"/>
    </xf>
    <xf numFmtId="10" fontId="0" fillId="10" borderId="13" xfId="6" applyNumberFormat="1" applyFon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11" fillId="4" borderId="1" xfId="3" applyNumberFormat="1" applyFont="1" applyBorder="1" applyAlignment="1">
      <alignment horizontal="center" vertical="center"/>
    </xf>
    <xf numFmtId="10" fontId="11" fillId="4" borderId="14" xfId="3" applyNumberFormat="1" applyFont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13" fillId="6" borderId="20" xfId="1" applyFont="1" applyFill="1" applyBorder="1" applyAlignment="1">
      <alignment horizontal="center" vertical="center"/>
    </xf>
    <xf numFmtId="0" fontId="13" fillId="6" borderId="19" xfId="1" applyFont="1" applyFill="1" applyBorder="1" applyAlignment="1">
      <alignment horizontal="center" vertical="center"/>
    </xf>
    <xf numFmtId="0" fontId="13" fillId="5" borderId="19" xfId="1" applyFont="1" applyFill="1" applyBorder="1" applyAlignment="1">
      <alignment horizontal="center" vertical="center"/>
    </xf>
    <xf numFmtId="0" fontId="13" fillId="5" borderId="20" xfId="1" applyFont="1" applyFill="1" applyBorder="1" applyAlignment="1">
      <alignment horizontal="center" vertical="center"/>
    </xf>
    <xf numFmtId="0" fontId="13" fillId="5" borderId="0" xfId="1" applyFont="1" applyFill="1" applyBorder="1" applyAlignment="1">
      <alignment horizontal="center" vertical="center"/>
    </xf>
    <xf numFmtId="0" fontId="13" fillId="6" borderId="21" xfId="1" applyFont="1" applyFill="1" applyBorder="1" applyAlignment="1">
      <alignment horizontal="center" vertical="center"/>
    </xf>
    <xf numFmtId="0" fontId="13" fillId="6" borderId="0" xfId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19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19" xfId="1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0" xfId="1" applyFont="1" applyFill="1" applyBorder="1" applyAlignment="1">
      <alignment horizontal="center" vertical="center"/>
    </xf>
    <xf numFmtId="0" fontId="13" fillId="12" borderId="19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3" fillId="14" borderId="20" xfId="0" applyFont="1" applyFill="1" applyBorder="1" applyAlignment="1">
      <alignment horizontal="center" vertical="center"/>
    </xf>
    <xf numFmtId="0" fontId="13" fillId="14" borderId="21" xfId="0" applyFont="1" applyFill="1" applyBorder="1" applyAlignment="1">
      <alignment horizontal="center" vertical="center"/>
    </xf>
    <xf numFmtId="0" fontId="13" fillId="14" borderId="19" xfId="0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horizontal="center" vertical="center"/>
    </xf>
    <xf numFmtId="0" fontId="13" fillId="15" borderId="0" xfId="0" applyFont="1" applyFill="1" applyBorder="1" applyAlignment="1">
      <alignment horizontal="center" vertical="center"/>
    </xf>
    <xf numFmtId="0" fontId="9" fillId="6" borderId="6" xfId="1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10" fontId="0" fillId="9" borderId="18" xfId="0" applyNumberFormat="1" applyFill="1" applyBorder="1" applyAlignment="1">
      <alignment horizontal="center" vertical="center"/>
    </xf>
    <xf numFmtId="10" fontId="11" fillId="4" borderId="27" xfId="3" applyNumberFormat="1" applyFont="1" applyBorder="1" applyAlignment="1">
      <alignment horizontal="center" vertical="center"/>
    </xf>
    <xf numFmtId="10" fontId="0" fillId="10" borderId="26" xfId="6" applyNumberFormat="1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center" vertical="center"/>
    </xf>
    <xf numFmtId="10" fontId="0" fillId="10" borderId="24" xfId="6" applyNumberFormat="1" applyFont="1" applyBorder="1" applyAlignment="1">
      <alignment horizontal="center" vertical="center"/>
    </xf>
    <xf numFmtId="10" fontId="12" fillId="10" borderId="28" xfId="6" applyNumberFormat="1" applyFont="1" applyBorder="1" applyAlignment="1">
      <alignment horizontal="center" vertical="center"/>
    </xf>
    <xf numFmtId="10" fontId="0" fillId="9" borderId="23" xfId="0" applyNumberFormat="1" applyFill="1" applyBorder="1" applyAlignment="1">
      <alignment horizontal="center" vertical="center"/>
    </xf>
    <xf numFmtId="10" fontId="0" fillId="9" borderId="17" xfId="0" applyNumberFormat="1" applyFill="1" applyBorder="1" applyAlignment="1">
      <alignment horizontal="center" vertical="center"/>
    </xf>
    <xf numFmtId="0" fontId="6" fillId="0" borderId="0" xfId="5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9" fontId="0" fillId="0" borderId="0" xfId="4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10" fontId="15" fillId="0" borderId="0" xfId="4" applyNumberFormat="1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 wrapText="1"/>
    </xf>
    <xf numFmtId="10" fontId="0" fillId="0" borderId="3" xfId="4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0" fontId="0" fillId="0" borderId="0" xfId="4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6" fillId="0" borderId="0" xfId="5" applyFont="1" applyAlignment="1">
      <alignment horizontal="center" vertical="center"/>
    </xf>
    <xf numFmtId="10" fontId="0" fillId="0" borderId="3" xfId="4" applyNumberFormat="1" applyFont="1" applyBorder="1" applyAlignment="1">
      <alignment horizontal="center" vertical="center" wrapText="1"/>
    </xf>
    <xf numFmtId="10" fontId="0" fillId="0" borderId="0" xfId="4" applyNumberFormat="1" applyFont="1" applyBorder="1" applyAlignment="1">
      <alignment horizontal="center" vertical="center" wrapText="1"/>
    </xf>
    <xf numFmtId="0" fontId="6" fillId="0" borderId="0" xfId="5" applyBorder="1" applyAlignment="1">
      <alignment horizontal="center" vertical="center"/>
    </xf>
    <xf numFmtId="0" fontId="16" fillId="0" borderId="0" xfId="5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10" fontId="0" fillId="0" borderId="30" xfId="0" applyNumberFormat="1" applyBorder="1" applyAlignment="1">
      <alignment horizontal="center" vertical="center"/>
    </xf>
    <xf numFmtId="10" fontId="0" fillId="0" borderId="29" xfId="0" applyNumberFormat="1" applyBorder="1" applyAlignment="1">
      <alignment horizontal="center" vertical="center"/>
    </xf>
    <xf numFmtId="10" fontId="10" fillId="0" borderId="0" xfId="4" applyNumberFormat="1" applyFont="1" applyBorder="1" applyAlignment="1">
      <alignment horizontal="center" vertical="center"/>
    </xf>
    <xf numFmtId="10" fontId="0" fillId="0" borderId="8" xfId="4" applyNumberFormat="1" applyFont="1" applyBorder="1" applyAlignment="1">
      <alignment horizontal="center" vertical="center"/>
    </xf>
    <xf numFmtId="10" fontId="10" fillId="0" borderId="8" xfId="4" applyNumberFormat="1" applyFont="1" applyBorder="1" applyAlignment="1">
      <alignment horizontal="center" vertical="center"/>
    </xf>
    <xf numFmtId="10" fontId="0" fillId="10" borderId="31" xfId="6" applyNumberFormat="1" applyFont="1" applyBorder="1" applyAlignment="1">
      <alignment horizontal="center" vertical="center"/>
    </xf>
    <xf numFmtId="10" fontId="0" fillId="10" borderId="16" xfId="6" applyNumberFormat="1" applyFont="1" applyBorder="1" applyAlignment="1">
      <alignment horizontal="center" vertical="center"/>
    </xf>
    <xf numFmtId="10" fontId="0" fillId="10" borderId="32" xfId="6" applyNumberFormat="1" applyFont="1" applyBorder="1" applyAlignment="1">
      <alignment horizontal="center" vertical="center"/>
    </xf>
    <xf numFmtId="10" fontId="0" fillId="10" borderId="33" xfId="6" applyNumberFormat="1" applyFont="1" applyBorder="1" applyAlignment="1">
      <alignment horizontal="center" vertical="center"/>
    </xf>
    <xf numFmtId="10" fontId="12" fillId="10" borderId="25" xfId="6" applyNumberFormat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13" fillId="0" borderId="19" xfId="4" applyNumberFormat="1" applyFont="1" applyFill="1" applyBorder="1" applyAlignment="1">
      <alignment horizontal="center" vertical="center"/>
    </xf>
    <xf numFmtId="10" fontId="13" fillId="0" borderId="20" xfId="4" applyNumberFormat="1" applyFont="1" applyFill="1" applyBorder="1" applyAlignment="1">
      <alignment horizontal="center" vertical="center"/>
    </xf>
    <xf numFmtId="10" fontId="13" fillId="0" borderId="0" xfId="4" applyNumberFormat="1" applyFont="1" applyFill="1" applyBorder="1" applyAlignment="1">
      <alignment horizontal="center" vertical="center"/>
    </xf>
    <xf numFmtId="10" fontId="13" fillId="0" borderId="21" xfId="4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11" fillId="19" borderId="1" xfId="3" applyNumberFormat="1" applyFont="1" applyFill="1" applyBorder="1" applyAlignment="1">
      <alignment horizontal="center" vertical="center"/>
    </xf>
    <xf numFmtId="10" fontId="0" fillId="19" borderId="24" xfId="6" applyNumberFormat="1" applyFont="1" applyFill="1" applyBorder="1" applyAlignment="1">
      <alignment horizontal="center" vertical="center"/>
    </xf>
    <xf numFmtId="10" fontId="0" fillId="0" borderId="2" xfId="4" applyNumberFormat="1" applyFont="1" applyBorder="1" applyAlignment="1">
      <alignment horizontal="center" vertical="center"/>
    </xf>
    <xf numFmtId="10" fontId="0" fillId="0" borderId="5" xfId="4" applyNumberFormat="1" applyFont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12" borderId="40" xfId="0" applyFont="1" applyFill="1" applyBorder="1" applyAlignment="1">
      <alignment horizontal="center" vertical="center"/>
    </xf>
    <xf numFmtId="10" fontId="0" fillId="0" borderId="7" xfId="4" applyNumberFormat="1" applyFont="1" applyBorder="1" applyAlignment="1">
      <alignment horizontal="center" vertical="center"/>
    </xf>
    <xf numFmtId="0" fontId="13" fillId="7" borderId="42" xfId="0" applyFont="1" applyFill="1" applyBorder="1" applyAlignment="1">
      <alignment horizontal="center" vertical="center"/>
    </xf>
    <xf numFmtId="0" fontId="13" fillId="14" borderId="43" xfId="0" applyFont="1" applyFill="1" applyBorder="1" applyAlignment="1">
      <alignment horizontal="center" vertical="center"/>
    </xf>
    <xf numFmtId="0" fontId="13" fillId="11" borderId="41" xfId="1" applyFont="1" applyFill="1" applyBorder="1" applyAlignment="1">
      <alignment horizontal="center" vertical="center"/>
    </xf>
    <xf numFmtId="0" fontId="13" fillId="14" borderId="44" xfId="0" applyFont="1" applyFill="1" applyBorder="1" applyAlignment="1">
      <alignment horizontal="center" vertical="center"/>
    </xf>
    <xf numFmtId="0" fontId="13" fillId="7" borderId="41" xfId="0" applyFont="1" applyFill="1" applyBorder="1" applyAlignment="1">
      <alignment horizontal="center" vertical="center"/>
    </xf>
    <xf numFmtId="0" fontId="13" fillId="11" borderId="42" xfId="1" applyFont="1" applyFill="1" applyBorder="1" applyAlignment="1">
      <alignment horizontal="center" vertical="center"/>
    </xf>
    <xf numFmtId="0" fontId="13" fillId="14" borderId="42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0" fontId="0" fillId="0" borderId="45" xfId="4" applyNumberFormat="1" applyFont="1" applyBorder="1" applyAlignment="1">
      <alignment horizontal="center" vertical="center"/>
    </xf>
    <xf numFmtId="0" fontId="8" fillId="14" borderId="46" xfId="0" applyFont="1" applyFill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9" fillId="6" borderId="60" xfId="1" applyFont="1" applyFill="1" applyBorder="1" applyAlignment="1">
      <alignment horizontal="center" vertical="center"/>
    </xf>
    <xf numFmtId="0" fontId="8" fillId="11" borderId="61" xfId="0" applyFont="1" applyFill="1" applyBorder="1" applyAlignment="1">
      <alignment horizontal="center" vertical="center"/>
    </xf>
    <xf numFmtId="0" fontId="13" fillId="11" borderId="38" xfId="1" applyFont="1" applyFill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4" fillId="21" borderId="63" xfId="8" applyBorder="1" applyAlignment="1">
      <alignment horizontal="center" vertical="center"/>
    </xf>
    <xf numFmtId="0" fontId="2" fillId="3" borderId="63" xfId="2" applyBorder="1" applyAlignment="1">
      <alignment horizontal="center" vertical="center"/>
    </xf>
    <xf numFmtId="0" fontId="4" fillId="21" borderId="0" xfId="8" applyAlignment="1">
      <alignment horizontal="center" vertical="center"/>
    </xf>
    <xf numFmtId="0" fontId="4" fillId="22" borderId="0" xfId="9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17" fillId="15" borderId="0" xfId="1" applyFont="1" applyFill="1" applyBorder="1" applyAlignment="1">
      <alignment horizontal="center" vertical="center"/>
    </xf>
    <xf numFmtId="0" fontId="17" fillId="11" borderId="0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center" vertical="center"/>
    </xf>
    <xf numFmtId="0" fontId="17" fillId="13" borderId="0" xfId="0" applyFont="1" applyFill="1" applyBorder="1" applyAlignment="1">
      <alignment horizontal="center" vertical="center"/>
    </xf>
    <xf numFmtId="0" fontId="1" fillId="2" borderId="0" xfId="1" quotePrefix="1" applyBorder="1" applyAlignment="1">
      <alignment horizontal="center" vertical="center"/>
    </xf>
    <xf numFmtId="0" fontId="17" fillId="5" borderId="0" xfId="1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0" fontId="17" fillId="11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23" borderId="0" xfId="10" applyFont="1" applyBorder="1" applyAlignment="1">
      <alignment horizontal="center" vertical="center"/>
    </xf>
    <xf numFmtId="0" fontId="4" fillId="22" borderId="63" xfId="9" applyBorder="1" applyAlignment="1">
      <alignment horizontal="center" vertical="center"/>
    </xf>
    <xf numFmtId="0" fontId="1" fillId="2" borderId="63" xfId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2" borderId="63" xfId="1" quotePrefix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9" fillId="2" borderId="6" xfId="1" applyFont="1" applyBorder="1" applyAlignment="1">
      <alignment horizontal="center" vertical="center"/>
    </xf>
    <xf numFmtId="0" fontId="19" fillId="4" borderId="6" xfId="3" applyFont="1" applyBorder="1" applyAlignment="1">
      <alignment horizontal="center" vertical="center"/>
    </xf>
    <xf numFmtId="0" fontId="19" fillId="20" borderId="6" xfId="7" applyFont="1" applyBorder="1" applyAlignment="1">
      <alignment horizontal="center" vertical="center"/>
    </xf>
    <xf numFmtId="0" fontId="19" fillId="20" borderId="64" xfId="7" applyFont="1" applyBorder="1" applyAlignment="1">
      <alignment horizontal="center" vertical="center"/>
    </xf>
    <xf numFmtId="0" fontId="19" fillId="22" borderId="6" xfId="9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2" borderId="64" xfId="9" applyFont="1" applyBorder="1" applyAlignment="1">
      <alignment horizontal="center" vertical="center"/>
    </xf>
    <xf numFmtId="0" fontId="19" fillId="3" borderId="5" xfId="2" applyFont="1" applyBorder="1" applyAlignment="1">
      <alignment horizontal="center" vertical="center"/>
    </xf>
    <xf numFmtId="0" fontId="19" fillId="2" borderId="5" xfId="1" applyFont="1" applyBorder="1" applyAlignment="1">
      <alignment horizontal="center" vertical="center"/>
    </xf>
    <xf numFmtId="0" fontId="19" fillId="4" borderId="5" xfId="3" applyFont="1" applyBorder="1" applyAlignment="1">
      <alignment horizontal="center" vertical="center"/>
    </xf>
    <xf numFmtId="0" fontId="19" fillId="20" borderId="5" xfId="7" applyFont="1" applyBorder="1" applyAlignment="1">
      <alignment horizontal="center" vertical="center"/>
    </xf>
    <xf numFmtId="0" fontId="19" fillId="20" borderId="66" xfId="7" applyFont="1" applyBorder="1" applyAlignment="1">
      <alignment horizontal="center" vertical="center"/>
    </xf>
    <xf numFmtId="0" fontId="19" fillId="22" borderId="5" xfId="9" applyFont="1" applyBorder="1" applyAlignment="1">
      <alignment horizontal="center" vertical="center"/>
    </xf>
    <xf numFmtId="0" fontId="8" fillId="0" borderId="6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7" fillId="6" borderId="66" xfId="1" applyFont="1" applyFill="1" applyBorder="1" applyAlignment="1">
      <alignment horizontal="center" vertical="center"/>
    </xf>
    <xf numFmtId="0" fontId="4" fillId="22" borderId="70" xfId="9" applyBorder="1" applyAlignment="1">
      <alignment horizontal="center" vertical="center"/>
    </xf>
    <xf numFmtId="0" fontId="20" fillId="20" borderId="71" xfId="7" applyFont="1" applyBorder="1" applyAlignment="1">
      <alignment horizontal="center" vertical="center"/>
    </xf>
    <xf numFmtId="0" fontId="18" fillId="23" borderId="64" xfId="10" applyFont="1" applyBorder="1" applyAlignment="1">
      <alignment horizontal="center" vertical="center"/>
    </xf>
    <xf numFmtId="0" fontId="13" fillId="6" borderId="0" xfId="2" applyFont="1" applyFill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0" borderId="0" xfId="2" applyFill="1" applyBorder="1" applyAlignment="1">
      <alignment horizontal="center" vertical="center"/>
    </xf>
    <xf numFmtId="0" fontId="4" fillId="0" borderId="63" xfId="9" applyFill="1" applyBorder="1" applyAlignment="1">
      <alignment horizontal="center" vertical="center"/>
    </xf>
    <xf numFmtId="0" fontId="2" fillId="0" borderId="63" xfId="2" applyFill="1" applyBorder="1" applyAlignment="1">
      <alignment horizontal="center" vertical="center"/>
    </xf>
    <xf numFmtId="0" fontId="19" fillId="22" borderId="66" xfId="9" applyFont="1" applyBorder="1" applyAlignment="1">
      <alignment horizontal="center" vertical="center"/>
    </xf>
    <xf numFmtId="10" fontId="0" fillId="0" borderId="41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19" borderId="12" xfId="6" applyNumberFormat="1" applyFont="1" applyFill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10" borderId="34" xfId="6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10" fontId="0" fillId="10" borderId="15" xfId="6" applyNumberFormat="1" applyFont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7" fillId="6" borderId="5" xfId="1" applyFont="1" applyFill="1" applyBorder="1" applyAlignment="1">
      <alignment horizontal="center" vertical="center"/>
    </xf>
    <xf numFmtId="0" fontId="17" fillId="6" borderId="0" xfId="1" applyFont="1" applyFill="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4" fillId="21" borderId="0" xfId="8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quotePrefix="1"/>
    <xf numFmtId="0" fontId="4" fillId="24" borderId="0" xfId="11" applyBorder="1" applyAlignment="1">
      <alignment horizontal="center" vertical="center"/>
    </xf>
    <xf numFmtId="0" fontId="4" fillId="24" borderId="63" xfId="11" applyBorder="1" applyAlignment="1">
      <alignment horizontal="center" vertical="center"/>
    </xf>
    <xf numFmtId="0" fontId="17" fillId="0" borderId="65" xfId="1" applyFont="1" applyFill="1" applyBorder="1" applyAlignment="1">
      <alignment vertical="center"/>
    </xf>
    <xf numFmtId="0" fontId="17" fillId="0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65" xfId="0" quotePrefix="1" applyFill="1" applyBorder="1" applyAlignment="1">
      <alignment vertical="center"/>
    </xf>
    <xf numFmtId="0" fontId="0" fillId="0" borderId="0" xfId="0" quotePrefix="1" applyFill="1" applyBorder="1" applyAlignment="1">
      <alignment vertical="center"/>
    </xf>
    <xf numFmtId="0" fontId="4" fillId="24" borderId="64" xfId="11" applyBorder="1" applyAlignment="1">
      <alignment horizontal="center" vertical="center"/>
    </xf>
    <xf numFmtId="0" fontId="19" fillId="22" borderId="63" xfId="9" applyFont="1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4" fillId="21" borderId="0" xfId="8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6" fillId="0" borderId="0" xfId="5" applyAlignment="1">
      <alignment horizontal="left" vertical="center"/>
    </xf>
    <xf numFmtId="0" fontId="0" fillId="16" borderId="10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17" fillId="6" borderId="5" xfId="1" applyFont="1" applyFill="1" applyBorder="1" applyAlignment="1">
      <alignment horizontal="center" vertical="center"/>
    </xf>
    <xf numFmtId="0" fontId="17" fillId="6" borderId="0" xfId="1" applyFont="1" applyFill="1" applyBorder="1" applyAlignment="1">
      <alignment horizontal="center" vertical="center"/>
    </xf>
    <xf numFmtId="0" fontId="17" fillId="6" borderId="6" xfId="1" applyFont="1" applyFill="1" applyBorder="1" applyAlignment="1">
      <alignment horizontal="center" vertical="center"/>
    </xf>
    <xf numFmtId="0" fontId="0" fillId="5" borderId="65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1" fillId="2" borderId="0" xfId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7" fillId="12" borderId="67" xfId="0" applyFont="1" applyFill="1" applyBorder="1" applyAlignment="1">
      <alignment horizontal="center" vertical="center"/>
    </xf>
    <xf numFmtId="0" fontId="17" fillId="12" borderId="5" xfId="0" applyFont="1" applyFill="1" applyBorder="1" applyAlignment="1">
      <alignment horizontal="center" vertical="center"/>
    </xf>
    <xf numFmtId="0" fontId="17" fillId="6" borderId="67" xfId="1" applyFont="1" applyFill="1" applyBorder="1" applyAlignment="1">
      <alignment horizontal="center" vertical="center"/>
    </xf>
    <xf numFmtId="0" fontId="17" fillId="6" borderId="65" xfId="1" applyFont="1" applyFill="1" applyBorder="1" applyAlignment="1">
      <alignment horizontal="center" vertical="center"/>
    </xf>
    <xf numFmtId="0" fontId="17" fillId="6" borderId="69" xfId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24" borderId="0" xfId="1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4" fillId="21" borderId="0" xfId="8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4" fillId="23" borderId="0" xfId="10" applyBorder="1" applyAlignment="1">
      <alignment horizontal="center" vertical="center"/>
    </xf>
  </cellXfs>
  <cellStyles count="12">
    <cellStyle name="20% - Accent2" xfId="7" builtinId="34"/>
    <cellStyle name="20% - Accent5" xfId="9" builtinId="46"/>
    <cellStyle name="20% - Accent6" xfId="10" builtinId="50"/>
    <cellStyle name="40% - Accent3" xfId="11" builtinId="39"/>
    <cellStyle name="60% - Accent3" xfId="8" builtinId="40"/>
    <cellStyle name="Bad" xfId="2" builtinId="27"/>
    <cellStyle name="Good" xfId="1" builtinId="26"/>
    <cellStyle name="Hyperlink" xfId="5" builtinId="8"/>
    <cellStyle name="Neutral" xfId="3" builtinId="28"/>
    <cellStyle name="Normal" xfId="0" builtinId="0"/>
    <cellStyle name="Note" xfId="6" builtinId="10"/>
    <cellStyle name="Percent" xfId="4" builtinId="5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9D2DD"/>
      <color rgb="FFCED6E0"/>
      <color rgb="FFFF8989"/>
      <color rgb="FFFF5353"/>
      <color rgb="FFB4B4B4"/>
      <color rgb="FFF6B600"/>
      <color rgb="FFF8CAAE"/>
      <color rgb="FFFFECAF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61F09-D149-4C35-9A06-FBB1CAEDB730}" name="Table1" displayName="Table1" ref="A1:AA27" totalsRowShown="0" headerRowDxfId="33" dataDxfId="32">
  <autoFilter ref="A1:AA27" xr:uid="{26063F29-FE88-4320-9653-B6D8FBCB6A4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</autoFilter>
  <tableColumns count="27">
    <tableColumn id="1" xr3:uid="{446082E4-9809-40F6-98C8-D9D53EABAB19}" name=" " dataDxfId="31"/>
    <tableColumn id="2" xr3:uid="{A89E4638-7776-4D8F-BDB0-B6E852FAD79E}" name="A" dataDxfId="30"/>
    <tableColumn id="3" xr3:uid="{B8D5E3C2-3481-42BB-95B8-6257509608D1}" name="B" dataDxfId="29"/>
    <tableColumn id="4" xr3:uid="{6F98B80D-B359-4444-9714-8BA279853141}" name="C" dataDxfId="28"/>
    <tableColumn id="5" xr3:uid="{9E4CD8B6-E77C-4E28-96C8-36E8BEEB9623}" name="D" dataDxfId="27"/>
    <tableColumn id="6" xr3:uid="{A3ECEE6E-D7BD-40A4-8B81-BE14E6FC10B8}" name="E" dataDxfId="26"/>
    <tableColumn id="7" xr3:uid="{05D636BB-DE7A-42B5-AF16-0BF1FE03096E}" name="F" dataDxfId="25"/>
    <tableColumn id="8" xr3:uid="{295D237B-F03E-40C7-9A6D-B0F31041A29E}" name="G" dataDxfId="24"/>
    <tableColumn id="9" xr3:uid="{B1E98F90-24B0-4047-B12A-996C3DD3CBFD}" name="H" dataDxfId="23"/>
    <tableColumn id="10" xr3:uid="{B23D89D2-5187-4751-B583-2061DD0EC453}" name="I" dataDxfId="22"/>
    <tableColumn id="11" xr3:uid="{D321DE3D-8122-497E-9BF7-18A80ADA05BD}" name="J" dataDxfId="21"/>
    <tableColumn id="12" xr3:uid="{6BBF0AE6-1F69-49A0-AF88-1D2A2750160E}" name="K" dataDxfId="20"/>
    <tableColumn id="13" xr3:uid="{4AAE6944-D5CB-41BE-AA0E-F811288913E2}" name="L" dataDxfId="19"/>
    <tableColumn id="14" xr3:uid="{54E20DAB-9F05-41FE-B2E3-07B81B6736F6}" name="M" dataDxfId="18"/>
    <tableColumn id="15" xr3:uid="{A95BDB45-A53E-4E4C-A5B7-20C37C07212E}" name="N" dataDxfId="17"/>
    <tableColumn id="16" xr3:uid="{B20A2CAF-8E20-427A-9424-08DD5DAAF7B6}" name="O" dataDxfId="16"/>
    <tableColumn id="17" xr3:uid="{BFC7BE56-5F3A-4758-92EC-4065A9C0EF4A}" name="P" dataDxfId="15"/>
    <tableColumn id="18" xr3:uid="{0AE4898C-F2A8-4D3E-A932-B3C22A6E0C1C}" name="Q" dataDxfId="14"/>
    <tableColumn id="19" xr3:uid="{8A723A99-45B1-4DEB-BE57-95741242CD24}" name="R" dataDxfId="13"/>
    <tableColumn id="20" xr3:uid="{2093EC6D-9AED-442A-AD5D-3C43BD324589}" name="S" dataDxfId="12"/>
    <tableColumn id="21" xr3:uid="{000839CC-4445-4428-95B4-162433538AD2}" name="T" dataDxfId="11"/>
    <tableColumn id="22" xr3:uid="{D5169197-87E0-422C-877B-B88D17919B66}" name="U" dataDxfId="10"/>
    <tableColumn id="23" xr3:uid="{798D63FD-83A4-44A2-9876-BC507DAAD87C}" name="V" dataDxfId="9"/>
    <tableColumn id="24" xr3:uid="{7D5189CB-1CC9-484E-819E-7FA88BB617E2}" name="W" dataDxfId="8"/>
    <tableColumn id="25" xr3:uid="{0F97010D-F442-4397-AF7A-77C978E20FF3}" name="X" dataDxfId="7"/>
    <tableColumn id="26" xr3:uid="{783A319E-E167-4DD8-8423-3C68C59ECC1B}" name="Y" dataDxfId="6"/>
    <tableColumn id="27" xr3:uid="{E2918C84-ABF7-4B38-ACD7-2E4F23A7BC63}" name="Z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pi.math.cornell.edu/~mec/2003-2004/cryptography/subs/frequencies.html" TargetMode="External"/><Relationship Id="rId3" Type="http://schemas.openxmlformats.org/officeDocument/2006/relationships/hyperlink" Target="https://www.wikiwand.com/en/Letter_frequency" TargetMode="External"/><Relationship Id="rId7" Type="http://schemas.openxmlformats.org/officeDocument/2006/relationships/hyperlink" Target="http://en.algoritmy.net/article/40379/Letter-frequency-English" TargetMode="External"/><Relationship Id="rId2" Type="http://schemas.openxmlformats.org/officeDocument/2006/relationships/hyperlink" Target="https://www.wikiwand.com/en/Letter_frequency" TargetMode="External"/><Relationship Id="rId1" Type="http://schemas.openxmlformats.org/officeDocument/2006/relationships/hyperlink" Target="http://simia.net/letters/index.html" TargetMode="External"/><Relationship Id="rId6" Type="http://schemas.openxmlformats.org/officeDocument/2006/relationships/hyperlink" Target="http://en.algoritmy.net/article/40379/Letter-frequency-English" TargetMode="External"/><Relationship Id="rId11" Type="http://schemas.openxmlformats.org/officeDocument/2006/relationships/hyperlink" Target="https://www.lexico.com/explore/which-letters-are-used-most" TargetMode="External"/><Relationship Id="rId5" Type="http://schemas.openxmlformats.org/officeDocument/2006/relationships/hyperlink" Target="https://www.sttmedia.com/characterfrequency-english" TargetMode="External"/><Relationship Id="rId10" Type="http://schemas.openxmlformats.org/officeDocument/2006/relationships/hyperlink" Target="https://www.lexico.com/explore/which-letters-are-used-most" TargetMode="External"/><Relationship Id="rId4" Type="http://schemas.openxmlformats.org/officeDocument/2006/relationships/hyperlink" Target="https://www.sttmedia.com/characterfrequency-english" TargetMode="External"/><Relationship Id="rId9" Type="http://schemas.openxmlformats.org/officeDocument/2006/relationships/hyperlink" Target="http://pi.math.cornell.edu/~mec/2003-2004/cryptography/subs/frequencie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tmedia.com/characterfrequency-russian" TargetMode="External"/><Relationship Id="rId2" Type="http://schemas.openxmlformats.org/officeDocument/2006/relationships/hyperlink" Target="https://www.sttmedia.com/characterfrequency-russian" TargetMode="External"/><Relationship Id="rId1" Type="http://schemas.openxmlformats.org/officeDocument/2006/relationships/hyperlink" Target="http://dict.ruslang.ru/freq.php?act=show&amp;dic=freq_letters" TargetMode="External"/><Relationship Id="rId6" Type="http://schemas.openxmlformats.org/officeDocument/2006/relationships/hyperlink" Target="http://dict.ruslang.ru/freq.php?act=show&amp;dic=freq_letters" TargetMode="External"/><Relationship Id="rId5" Type="http://schemas.openxmlformats.org/officeDocument/2006/relationships/hyperlink" Target="http://simia.net/letters/index.html" TargetMode="External"/><Relationship Id="rId4" Type="http://schemas.openxmlformats.org/officeDocument/2006/relationships/hyperlink" Target="http://simia.net/letters/index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tmedia.com/characterfrequency-ukrainian" TargetMode="External"/><Relationship Id="rId2" Type="http://schemas.openxmlformats.org/officeDocument/2006/relationships/hyperlink" Target="http://simia.net/letters/index.html" TargetMode="External"/><Relationship Id="rId1" Type="http://schemas.openxmlformats.org/officeDocument/2006/relationships/hyperlink" Target="http://simia.net/letters/index.html" TargetMode="External"/><Relationship Id="rId4" Type="http://schemas.openxmlformats.org/officeDocument/2006/relationships/hyperlink" Target="https://www.sttmedia.com/characterfrequency-ukrainia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5010-28E3-4CD5-8280-F26D6206A9D4}">
  <sheetPr codeName="Sheet1">
    <tabColor theme="7" tint="0.59999389629810485"/>
  </sheetPr>
  <dimension ref="A1:P8"/>
  <sheetViews>
    <sheetView workbookViewId="0">
      <selection sqref="A1:L1"/>
    </sheetView>
  </sheetViews>
  <sheetFormatPr defaultRowHeight="15" x14ac:dyDescent="0.25"/>
  <cols>
    <col min="1" max="16384" width="9.140625" style="160"/>
  </cols>
  <sheetData>
    <row r="1" spans="1:16" x14ac:dyDescent="0.25">
      <c r="A1" s="219" t="s">
        <v>608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N1" s="181"/>
      <c r="O1" s="157" t="s">
        <v>46</v>
      </c>
      <c r="P1" s="157" t="s">
        <v>47</v>
      </c>
    </row>
    <row r="2" spans="1:16" x14ac:dyDescent="0.25">
      <c r="A2" s="31"/>
      <c r="B2" s="16"/>
      <c r="C2" s="16"/>
      <c r="D2" s="29"/>
      <c r="E2" s="26"/>
      <c r="F2" s="32"/>
      <c r="G2" s="27"/>
      <c r="H2" s="16"/>
      <c r="I2" s="17"/>
      <c r="J2" s="32"/>
      <c r="K2" s="36"/>
      <c r="L2" s="37"/>
      <c r="M2" s="132"/>
      <c r="N2" s="122">
        <v>1</v>
      </c>
      <c r="O2" s="160">
        <v>4</v>
      </c>
      <c r="P2" s="160">
        <v>4</v>
      </c>
    </row>
    <row r="3" spans="1:16" x14ac:dyDescent="0.25">
      <c r="A3" s="18"/>
      <c r="B3" s="19"/>
      <c r="C3" s="19"/>
      <c r="D3" s="20"/>
      <c r="E3" s="21"/>
      <c r="F3" s="22"/>
      <c r="G3" s="18"/>
      <c r="H3" s="19"/>
      <c r="I3" s="18"/>
      <c r="J3" s="20"/>
      <c r="K3" s="22"/>
      <c r="L3" s="23"/>
      <c r="M3" s="132"/>
      <c r="N3" s="38">
        <v>2</v>
      </c>
      <c r="O3" s="160">
        <v>3</v>
      </c>
      <c r="P3" s="160">
        <v>4</v>
      </c>
    </row>
    <row r="4" spans="1:16" x14ac:dyDescent="0.25">
      <c r="A4" s="25"/>
      <c r="B4" s="33"/>
      <c r="C4" s="33"/>
      <c r="D4" s="30"/>
      <c r="E4" s="34"/>
      <c r="F4" s="24"/>
      <c r="G4" s="28"/>
      <c r="H4" s="33"/>
      <c r="I4" s="35"/>
      <c r="J4" s="24"/>
      <c r="K4" s="23"/>
      <c r="L4" s="23"/>
      <c r="M4" s="132"/>
      <c r="N4" s="39">
        <v>3</v>
      </c>
      <c r="O4" s="160">
        <v>2</v>
      </c>
      <c r="P4" s="160">
        <v>2</v>
      </c>
    </row>
    <row r="5" spans="1:16" x14ac:dyDescent="0.25">
      <c r="N5" s="15">
        <v>4</v>
      </c>
      <c r="O5" s="160">
        <v>2</v>
      </c>
      <c r="P5" s="160">
        <v>2</v>
      </c>
    </row>
    <row r="6" spans="1:16" x14ac:dyDescent="0.25">
      <c r="N6" s="40">
        <v>5</v>
      </c>
      <c r="O6" s="160">
        <v>1</v>
      </c>
      <c r="P6" s="160">
        <v>2</v>
      </c>
    </row>
    <row r="7" spans="1:16" x14ac:dyDescent="0.25">
      <c r="N7" s="46">
        <v>6</v>
      </c>
      <c r="O7" s="160">
        <v>3</v>
      </c>
      <c r="P7" s="160">
        <v>3</v>
      </c>
    </row>
    <row r="8" spans="1:16" x14ac:dyDescent="0.25">
      <c r="N8" s="47">
        <v>7</v>
      </c>
      <c r="O8" s="160">
        <v>0</v>
      </c>
      <c r="P8" s="160">
        <v>1</v>
      </c>
    </row>
  </sheetData>
  <mergeCells count="1">
    <mergeCell ref="A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5860-CB8B-439A-B511-A5B591109DBF}">
  <sheetPr>
    <tabColor theme="3" tint="0.59999389629810485"/>
  </sheetPr>
  <dimension ref="A1:AD120"/>
  <sheetViews>
    <sheetView workbookViewId="0">
      <selection activeCell="A33" sqref="A33:P33"/>
    </sheetView>
  </sheetViews>
  <sheetFormatPr defaultColWidth="10.7109375" defaultRowHeight="13.7" customHeight="1" outlineLevelRow="1" x14ac:dyDescent="0.25"/>
  <cols>
    <col min="1" max="1" width="11.7109375" style="145" bestFit="1" customWidth="1"/>
    <col min="2" max="15" width="10.7109375" style="158"/>
    <col min="16" max="16" width="11.7109375" style="145" bestFit="1" customWidth="1"/>
    <col min="17" max="16384" width="10.7109375" style="158"/>
  </cols>
  <sheetData>
    <row r="1" spans="1:30" ht="13.7" customHeight="1" x14ac:dyDescent="0.25">
      <c r="A1" s="259" t="s">
        <v>585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</row>
    <row r="2" spans="1:30" ht="13.7" hidden="1" customHeight="1" outlineLevel="1" x14ac:dyDescent="0.25">
      <c r="A2" s="139" t="s">
        <v>43</v>
      </c>
      <c r="B2" s="124" t="s">
        <v>5</v>
      </c>
      <c r="C2" s="124">
        <v>1</v>
      </c>
      <c r="D2" s="124">
        <v>2</v>
      </c>
      <c r="E2" s="123">
        <v>3</v>
      </c>
      <c r="F2" s="123">
        <v>4</v>
      </c>
      <c r="G2" s="123">
        <v>5</v>
      </c>
      <c r="H2" s="123">
        <v>6</v>
      </c>
      <c r="I2" s="124">
        <v>7</v>
      </c>
      <c r="J2" s="124">
        <v>8</v>
      </c>
      <c r="K2" s="123">
        <v>9</v>
      </c>
      <c r="L2" s="123">
        <v>0</v>
      </c>
      <c r="M2" s="123" t="s">
        <v>1</v>
      </c>
      <c r="N2" s="123" t="s">
        <v>2</v>
      </c>
      <c r="O2" s="123" t="s">
        <v>3</v>
      </c>
      <c r="P2" s="147" t="s">
        <v>43</v>
      </c>
      <c r="R2" s="269" t="s">
        <v>399</v>
      </c>
      <c r="S2" s="269"/>
      <c r="T2" s="269"/>
      <c r="U2" s="269"/>
      <c r="V2" s="160"/>
      <c r="W2" s="160"/>
      <c r="X2" s="160"/>
      <c r="Y2" s="160"/>
      <c r="Z2" s="160"/>
      <c r="AA2" s="160"/>
      <c r="AB2" s="160"/>
      <c r="AC2" s="160"/>
      <c r="AD2" s="160"/>
    </row>
    <row r="3" spans="1:30" ht="13.7" hidden="1" customHeight="1" outlineLevel="1" x14ac:dyDescent="0.25">
      <c r="A3" s="140" t="s">
        <v>351</v>
      </c>
      <c r="B3" s="201" t="s">
        <v>81</v>
      </c>
      <c r="C3" s="200" t="s">
        <v>105</v>
      </c>
      <c r="D3" s="200" t="s">
        <v>106</v>
      </c>
      <c r="E3" s="200" t="s">
        <v>107</v>
      </c>
      <c r="F3" s="200" t="s">
        <v>108</v>
      </c>
      <c r="G3" s="200" t="s">
        <v>109</v>
      </c>
      <c r="H3" s="200" t="s">
        <v>110</v>
      </c>
      <c r="I3" s="200" t="s">
        <v>111</v>
      </c>
      <c r="J3" s="200" t="s">
        <v>112</v>
      </c>
      <c r="K3" s="200" t="s">
        <v>113</v>
      </c>
      <c r="L3" s="200" t="s">
        <v>114</v>
      </c>
      <c r="M3" s="204"/>
      <c r="N3" s="204"/>
      <c r="O3" s="133" t="s">
        <v>133</v>
      </c>
      <c r="P3" s="148" t="s">
        <v>351</v>
      </c>
      <c r="R3" s="259" t="s">
        <v>400</v>
      </c>
      <c r="S3" s="259"/>
      <c r="T3" s="259"/>
      <c r="U3" s="259"/>
      <c r="V3" s="160"/>
      <c r="W3" s="160"/>
      <c r="X3" s="160"/>
      <c r="Y3" s="160"/>
      <c r="Z3" s="160"/>
      <c r="AA3" s="160"/>
      <c r="AB3" s="160"/>
      <c r="AC3" s="160"/>
      <c r="AD3" s="160"/>
    </row>
    <row r="4" spans="1:30" ht="13.7" hidden="1" customHeight="1" outlineLevel="1" x14ac:dyDescent="0.25">
      <c r="A4" s="141" t="s">
        <v>189</v>
      </c>
      <c r="B4" s="120" t="s">
        <v>185</v>
      </c>
      <c r="C4" s="204" t="s">
        <v>88</v>
      </c>
      <c r="D4" s="204" t="s">
        <v>86</v>
      </c>
      <c r="E4" s="204" t="s">
        <v>87</v>
      </c>
      <c r="F4" s="204" t="s">
        <v>137</v>
      </c>
      <c r="G4" s="204" t="s">
        <v>138</v>
      </c>
      <c r="H4" s="204" t="s">
        <v>139</v>
      </c>
      <c r="I4" s="204" t="s">
        <v>140</v>
      </c>
      <c r="J4" s="204" t="s">
        <v>141</v>
      </c>
      <c r="K4" s="204" t="s">
        <v>142</v>
      </c>
      <c r="L4" s="204" t="s">
        <v>143</v>
      </c>
      <c r="M4" s="218" t="s">
        <v>177</v>
      </c>
      <c r="N4" s="218" t="s">
        <v>178</v>
      </c>
      <c r="O4" s="133" t="s">
        <v>450</v>
      </c>
      <c r="P4" s="149" t="s">
        <v>189</v>
      </c>
      <c r="R4" s="270" t="s">
        <v>402</v>
      </c>
      <c r="S4" s="270"/>
      <c r="T4" s="270"/>
      <c r="U4" s="270"/>
      <c r="V4" s="160"/>
      <c r="W4" s="160"/>
      <c r="X4" s="160"/>
      <c r="Y4" s="160"/>
      <c r="Z4" s="160"/>
      <c r="AA4" s="160"/>
      <c r="AB4" s="160"/>
      <c r="AC4" s="160"/>
      <c r="AD4" s="160"/>
    </row>
    <row r="5" spans="1:30" ht="13.7" hidden="1" customHeight="1" outlineLevel="1" x14ac:dyDescent="0.25">
      <c r="A5" s="141" t="s">
        <v>350</v>
      </c>
      <c r="B5" s="203"/>
      <c r="C5" s="204" t="s">
        <v>144</v>
      </c>
      <c r="D5" s="204" t="s">
        <v>145</v>
      </c>
      <c r="E5" s="204" t="s">
        <v>149</v>
      </c>
      <c r="F5" s="204" t="s">
        <v>150</v>
      </c>
      <c r="G5" s="204" t="s">
        <v>146</v>
      </c>
      <c r="H5" s="204" t="s">
        <v>147</v>
      </c>
      <c r="I5" s="204" t="s">
        <v>148</v>
      </c>
      <c r="J5" s="208" t="s">
        <v>587</v>
      </c>
      <c r="K5" s="208" t="s">
        <v>590</v>
      </c>
      <c r="L5" s="204" t="s">
        <v>175</v>
      </c>
      <c r="M5" s="204" t="s">
        <v>613</v>
      </c>
      <c r="N5" s="119" t="s">
        <v>615</v>
      </c>
      <c r="O5" s="133" t="s">
        <v>438</v>
      </c>
      <c r="P5" s="149" t="s">
        <v>350</v>
      </c>
      <c r="R5" s="271" t="s">
        <v>401</v>
      </c>
      <c r="S5" s="271"/>
      <c r="T5" s="271"/>
      <c r="U5" s="271"/>
      <c r="V5" s="160"/>
      <c r="W5" s="160"/>
      <c r="X5" s="160"/>
      <c r="Y5" s="160"/>
      <c r="Z5" s="160"/>
      <c r="AA5" s="160"/>
      <c r="AB5" s="160"/>
      <c r="AC5" s="160"/>
      <c r="AD5" s="160"/>
    </row>
    <row r="6" spans="1:30" ht="13.7" hidden="1" customHeight="1" outlineLevel="1" x14ac:dyDescent="0.25">
      <c r="A6" s="142" t="s">
        <v>39</v>
      </c>
      <c r="B6" s="166" t="s">
        <v>582</v>
      </c>
      <c r="C6" s="204" t="s">
        <v>152</v>
      </c>
      <c r="D6" s="204" t="s">
        <v>153</v>
      </c>
      <c r="E6" s="204" t="s">
        <v>154</v>
      </c>
      <c r="F6" s="204" t="s">
        <v>155</v>
      </c>
      <c r="G6" s="204" t="s">
        <v>156</v>
      </c>
      <c r="H6" s="204" t="s">
        <v>157</v>
      </c>
      <c r="I6" s="204" t="s">
        <v>158</v>
      </c>
      <c r="J6" s="204" t="s">
        <v>159</v>
      </c>
      <c r="K6" s="204" t="s">
        <v>160</v>
      </c>
      <c r="L6" s="204" t="s">
        <v>151</v>
      </c>
      <c r="M6" s="204" t="s">
        <v>170</v>
      </c>
      <c r="N6" s="204" t="s">
        <v>169</v>
      </c>
      <c r="O6" s="133" t="s">
        <v>451</v>
      </c>
      <c r="P6" s="150" t="s">
        <v>39</v>
      </c>
      <c r="R6" s="272" t="s">
        <v>439</v>
      </c>
      <c r="S6" s="272"/>
      <c r="T6" s="272"/>
      <c r="U6" s="272"/>
      <c r="V6" s="160"/>
      <c r="W6" s="160"/>
      <c r="X6" s="160"/>
      <c r="Y6" s="160"/>
      <c r="Z6" s="160"/>
      <c r="AA6" s="160"/>
      <c r="AB6" s="160"/>
      <c r="AC6" s="160"/>
      <c r="AD6" s="160"/>
    </row>
    <row r="7" spans="1:30" ht="13.7" hidden="1" customHeight="1" outlineLevel="1" thickBot="1" x14ac:dyDescent="0.3">
      <c r="A7" s="143" t="s">
        <v>41</v>
      </c>
      <c r="B7" s="203"/>
      <c r="C7" s="117" t="s">
        <v>161</v>
      </c>
      <c r="D7" s="117" t="s">
        <v>162</v>
      </c>
      <c r="E7" s="117" t="s">
        <v>166</v>
      </c>
      <c r="F7" s="117" t="s">
        <v>167</v>
      </c>
      <c r="G7" s="117" t="s">
        <v>163</v>
      </c>
      <c r="H7" s="117" t="s">
        <v>164</v>
      </c>
      <c r="I7" s="117" t="s">
        <v>165</v>
      </c>
      <c r="J7" s="209" t="s">
        <v>589</v>
      </c>
      <c r="K7" s="209" t="s">
        <v>588</v>
      </c>
      <c r="L7" s="209" t="s">
        <v>591</v>
      </c>
      <c r="M7" s="117" t="s">
        <v>168</v>
      </c>
      <c r="N7" s="117" t="s">
        <v>171</v>
      </c>
      <c r="O7" s="165" t="s">
        <v>437</v>
      </c>
      <c r="P7" s="151" t="s">
        <v>41</v>
      </c>
      <c r="R7" s="267" t="s">
        <v>403</v>
      </c>
      <c r="S7" s="267"/>
      <c r="T7" s="267"/>
      <c r="U7" s="267"/>
      <c r="V7" s="160"/>
      <c r="W7" s="160"/>
      <c r="X7" s="160"/>
      <c r="Y7" s="160"/>
      <c r="Z7" s="160"/>
      <c r="AA7" s="160"/>
      <c r="AB7" s="160"/>
      <c r="AC7" s="160"/>
      <c r="AD7" s="160"/>
    </row>
    <row r="8" spans="1:30" ht="13.7" hidden="1" customHeight="1" outlineLevel="1" x14ac:dyDescent="0.25">
      <c r="A8" s="139" t="s">
        <v>352</v>
      </c>
      <c r="B8" s="261" t="s">
        <v>4</v>
      </c>
      <c r="C8" s="121" t="s">
        <v>6</v>
      </c>
      <c r="D8" s="202" t="s">
        <v>7</v>
      </c>
      <c r="E8" s="202" t="s">
        <v>8</v>
      </c>
      <c r="F8" s="125" t="s">
        <v>9</v>
      </c>
      <c r="G8" s="126" t="s">
        <v>10</v>
      </c>
      <c r="H8" s="121" t="s">
        <v>11</v>
      </c>
      <c r="I8" s="125" t="s">
        <v>12</v>
      </c>
      <c r="J8" s="202" t="s">
        <v>13</v>
      </c>
      <c r="K8" s="202" t="s">
        <v>14</v>
      </c>
      <c r="L8" s="121" t="s">
        <v>15</v>
      </c>
      <c r="M8" s="127" t="s">
        <v>16</v>
      </c>
      <c r="N8" s="123" t="s">
        <v>17</v>
      </c>
      <c r="O8" s="160"/>
      <c r="P8" s="147" t="s">
        <v>352</v>
      </c>
      <c r="R8" s="268" t="s">
        <v>607</v>
      </c>
      <c r="S8" s="268"/>
      <c r="T8" s="268"/>
      <c r="U8" s="268"/>
      <c r="V8" s="160"/>
      <c r="W8" s="160"/>
      <c r="X8" s="160"/>
      <c r="Y8" s="160"/>
      <c r="Z8" s="160"/>
      <c r="AA8" s="160"/>
      <c r="AB8" s="160"/>
      <c r="AC8" s="160"/>
      <c r="AD8" s="160"/>
    </row>
    <row r="9" spans="1:30" ht="13.7" hidden="1" customHeight="1" outlineLevel="1" x14ac:dyDescent="0.25">
      <c r="A9" s="139" t="s">
        <v>353</v>
      </c>
      <c r="B9" s="262"/>
      <c r="C9" s="121" t="s">
        <v>49</v>
      </c>
      <c r="D9" s="202" t="s">
        <v>50</v>
      </c>
      <c r="E9" s="202" t="s">
        <v>51</v>
      </c>
      <c r="F9" s="125" t="s">
        <v>52</v>
      </c>
      <c r="G9" s="126" t="s">
        <v>53</v>
      </c>
      <c r="H9" s="121" t="s">
        <v>54</v>
      </c>
      <c r="I9" s="125" t="s">
        <v>55</v>
      </c>
      <c r="J9" s="202" t="s">
        <v>56</v>
      </c>
      <c r="K9" s="202" t="s">
        <v>57</v>
      </c>
      <c r="L9" s="121" t="s">
        <v>58</v>
      </c>
      <c r="M9" s="127" t="s">
        <v>59</v>
      </c>
      <c r="N9" s="123" t="s">
        <v>60</v>
      </c>
      <c r="O9" s="160"/>
      <c r="P9" s="147" t="s">
        <v>353</v>
      </c>
      <c r="V9" s="160"/>
      <c r="W9" s="160"/>
      <c r="X9" s="160"/>
      <c r="Y9" s="160"/>
      <c r="Z9" s="160"/>
      <c r="AA9" s="160"/>
      <c r="AB9" s="160"/>
      <c r="AC9" s="160"/>
      <c r="AD9" s="160"/>
    </row>
    <row r="10" spans="1:30" ht="13.7" hidden="1" customHeight="1" outlineLevel="1" x14ac:dyDescent="0.25">
      <c r="A10" s="140" t="s">
        <v>354</v>
      </c>
      <c r="B10" s="262" t="s">
        <v>4</v>
      </c>
      <c r="C10" s="121" t="s">
        <v>486</v>
      </c>
      <c r="D10" s="202" t="s">
        <v>487</v>
      </c>
      <c r="E10" s="202" t="s">
        <v>488</v>
      </c>
      <c r="F10" s="125" t="s">
        <v>489</v>
      </c>
      <c r="G10" s="126" t="s">
        <v>490</v>
      </c>
      <c r="H10" s="121" t="s">
        <v>491</v>
      </c>
      <c r="I10" s="125" t="s">
        <v>492</v>
      </c>
      <c r="J10" s="202" t="s">
        <v>493</v>
      </c>
      <c r="K10" s="202" t="s">
        <v>494</v>
      </c>
      <c r="L10" s="121" t="s">
        <v>495</v>
      </c>
      <c r="M10" s="127"/>
      <c r="N10" s="123"/>
      <c r="O10" s="160"/>
      <c r="P10" s="148" t="s">
        <v>354</v>
      </c>
      <c r="V10" s="160"/>
      <c r="W10" s="160"/>
      <c r="X10" s="160"/>
      <c r="Y10" s="160"/>
      <c r="Z10" s="160"/>
      <c r="AA10" s="160"/>
      <c r="AB10" s="160"/>
      <c r="AC10" s="160"/>
      <c r="AD10" s="160"/>
    </row>
    <row r="11" spans="1:30" ht="13.7" hidden="1" customHeight="1" outlineLevel="1" x14ac:dyDescent="0.25">
      <c r="A11" s="140" t="s">
        <v>355</v>
      </c>
      <c r="B11" s="262"/>
      <c r="C11" s="121" t="s">
        <v>542</v>
      </c>
      <c r="D11" s="202" t="s">
        <v>543</v>
      </c>
      <c r="E11" s="202" t="s">
        <v>544</v>
      </c>
      <c r="F11" s="125" t="s">
        <v>545</v>
      </c>
      <c r="G11" s="126" t="s">
        <v>546</v>
      </c>
      <c r="H11" s="121" t="s">
        <v>547</v>
      </c>
      <c r="I11" s="125" t="s">
        <v>548</v>
      </c>
      <c r="J11" s="202" t="s">
        <v>549</v>
      </c>
      <c r="K11" s="202" t="s">
        <v>550</v>
      </c>
      <c r="L11" s="121" t="s">
        <v>551</v>
      </c>
      <c r="M11" s="127" t="s">
        <v>552</v>
      </c>
      <c r="N11" s="123" t="s">
        <v>553</v>
      </c>
      <c r="O11" s="160"/>
      <c r="P11" s="148" t="s">
        <v>355</v>
      </c>
      <c r="V11" s="160"/>
      <c r="W11" s="160"/>
      <c r="X11" s="160"/>
      <c r="Y11" s="160"/>
      <c r="Z11" s="160"/>
      <c r="AA11" s="160"/>
      <c r="AB11" s="160"/>
      <c r="AC11" s="160"/>
      <c r="AD11" s="160"/>
    </row>
    <row r="12" spans="1:30" ht="13.7" hidden="1" customHeight="1" outlineLevel="1" x14ac:dyDescent="0.25">
      <c r="A12" s="141" t="s">
        <v>454</v>
      </c>
      <c r="B12" s="203"/>
      <c r="C12" s="121" t="s">
        <v>472</v>
      </c>
      <c r="D12" s="202" t="s">
        <v>471</v>
      </c>
      <c r="E12" s="202" t="s">
        <v>463</v>
      </c>
      <c r="F12" s="125" t="s">
        <v>480</v>
      </c>
      <c r="G12" s="126" t="s">
        <v>479</v>
      </c>
      <c r="H12" s="121" t="s">
        <v>481</v>
      </c>
      <c r="I12" s="125" t="s">
        <v>478</v>
      </c>
      <c r="J12" s="202" t="s">
        <v>467</v>
      </c>
      <c r="K12" s="202" t="s">
        <v>459</v>
      </c>
      <c r="L12" s="121" t="s">
        <v>477</v>
      </c>
      <c r="M12" s="127"/>
      <c r="N12" s="123"/>
      <c r="O12" s="160"/>
      <c r="P12" s="149" t="s">
        <v>454</v>
      </c>
      <c r="W12" s="160"/>
      <c r="X12" s="160"/>
      <c r="Y12" s="160"/>
      <c r="Z12" s="160"/>
      <c r="AA12" s="160"/>
      <c r="AB12" s="160"/>
      <c r="AC12" s="160"/>
      <c r="AD12" s="160"/>
    </row>
    <row r="13" spans="1:30" ht="13.7" hidden="1" customHeight="1" outlineLevel="1" x14ac:dyDescent="0.25">
      <c r="A13" s="141" t="s">
        <v>455</v>
      </c>
      <c r="B13" s="203"/>
      <c r="C13" s="121" t="s">
        <v>537</v>
      </c>
      <c r="D13" s="202" t="s">
        <v>522</v>
      </c>
      <c r="E13" s="202" t="s">
        <v>528</v>
      </c>
      <c r="F13" s="125" t="s">
        <v>534</v>
      </c>
      <c r="G13" s="126" t="s">
        <v>538</v>
      </c>
      <c r="H13" s="121" t="s">
        <v>514</v>
      </c>
      <c r="I13" s="125" t="s">
        <v>531</v>
      </c>
      <c r="J13" s="202" t="s">
        <v>518</v>
      </c>
      <c r="K13" s="202" t="s">
        <v>511</v>
      </c>
      <c r="L13" s="121" t="s">
        <v>509</v>
      </c>
      <c r="M13" s="127" t="s">
        <v>513</v>
      </c>
      <c r="N13" s="123" t="s">
        <v>533</v>
      </c>
      <c r="O13" s="160"/>
      <c r="P13" s="149" t="s">
        <v>455</v>
      </c>
      <c r="W13" s="160"/>
      <c r="X13" s="160"/>
      <c r="Y13" s="160"/>
      <c r="Z13" s="160"/>
      <c r="AA13" s="160"/>
      <c r="AB13" s="160"/>
      <c r="AC13" s="160"/>
      <c r="AD13" s="160"/>
    </row>
    <row r="14" spans="1:30" ht="13.7" hidden="1" customHeight="1" outlineLevel="1" x14ac:dyDescent="0.25">
      <c r="A14" s="144" t="s">
        <v>42</v>
      </c>
      <c r="B14" s="198"/>
      <c r="C14" s="200" t="s">
        <v>131</v>
      </c>
      <c r="D14" s="204" t="s">
        <v>135</v>
      </c>
      <c r="E14" s="200" t="s">
        <v>121</v>
      </c>
      <c r="F14" s="200" t="s">
        <v>124</v>
      </c>
      <c r="G14" s="200" t="s">
        <v>127</v>
      </c>
      <c r="H14" s="199" t="s">
        <v>117</v>
      </c>
      <c r="I14" s="200" t="s">
        <v>98</v>
      </c>
      <c r="J14" s="200" t="s">
        <v>122</v>
      </c>
      <c r="K14" s="200" t="s">
        <v>128</v>
      </c>
      <c r="L14" s="199" t="s">
        <v>91</v>
      </c>
      <c r="M14" s="200" t="s">
        <v>93</v>
      </c>
      <c r="N14" s="208" t="s">
        <v>134</v>
      </c>
      <c r="O14" s="160"/>
      <c r="P14" s="152" t="s">
        <v>42</v>
      </c>
      <c r="R14"/>
      <c r="S14"/>
      <c r="T14"/>
      <c r="V14" s="160"/>
      <c r="W14" s="160"/>
      <c r="X14" s="160"/>
      <c r="Y14" s="160"/>
      <c r="Z14" s="160"/>
      <c r="AA14" s="160"/>
      <c r="AB14" s="160"/>
      <c r="AC14" s="160"/>
      <c r="AD14" s="160"/>
    </row>
    <row r="15" spans="1:30" ht="13.7" hidden="1" customHeight="1" outlineLevel="1" thickBot="1" x14ac:dyDescent="0.3">
      <c r="A15" s="143" t="s">
        <v>39</v>
      </c>
      <c r="B15" s="118"/>
      <c r="C15" s="117" t="s">
        <v>179</v>
      </c>
      <c r="D15" s="117" t="s">
        <v>136</v>
      </c>
      <c r="E15" s="117" t="s">
        <v>132</v>
      </c>
      <c r="F15" s="135" t="s">
        <v>95</v>
      </c>
      <c r="G15" s="117" t="s">
        <v>576</v>
      </c>
      <c r="H15" s="117" t="s">
        <v>84</v>
      </c>
      <c r="I15" s="134" t="s">
        <v>436</v>
      </c>
      <c r="J15" s="134" t="s">
        <v>435</v>
      </c>
      <c r="K15" s="117" t="s">
        <v>181</v>
      </c>
      <c r="L15" s="117" t="s">
        <v>595</v>
      </c>
      <c r="M15" s="117" t="s">
        <v>180</v>
      </c>
      <c r="N15" s="209" t="s">
        <v>611</v>
      </c>
      <c r="O15" s="136"/>
      <c r="P15" s="151" t="s">
        <v>39</v>
      </c>
      <c r="R15"/>
      <c r="S15"/>
      <c r="T15"/>
      <c r="U15"/>
      <c r="V15"/>
      <c r="W15"/>
      <c r="X15"/>
      <c r="Y15"/>
      <c r="Z15"/>
      <c r="AA15"/>
      <c r="AB15"/>
      <c r="AC15"/>
      <c r="AD15" s="160"/>
    </row>
    <row r="16" spans="1:30" ht="13.7" hidden="1" customHeight="1" outlineLevel="1" x14ac:dyDescent="0.25">
      <c r="A16" s="139" t="s">
        <v>352</v>
      </c>
      <c r="B16" s="263" t="s">
        <v>449</v>
      </c>
      <c r="C16" s="129" t="s">
        <v>18</v>
      </c>
      <c r="D16" s="129" t="s">
        <v>19</v>
      </c>
      <c r="E16" s="129" t="s">
        <v>20</v>
      </c>
      <c r="F16" s="129" t="s">
        <v>21</v>
      </c>
      <c r="G16" s="202" t="s">
        <v>22</v>
      </c>
      <c r="H16" s="202" t="s">
        <v>23</v>
      </c>
      <c r="I16" s="129" t="s">
        <v>24</v>
      </c>
      <c r="J16" s="129" t="s">
        <v>25</v>
      </c>
      <c r="K16" s="129" t="s">
        <v>26</v>
      </c>
      <c r="L16" s="129" t="s">
        <v>27</v>
      </c>
      <c r="M16" s="202" t="s">
        <v>83</v>
      </c>
      <c r="N16" s="264" t="s">
        <v>28</v>
      </c>
      <c r="O16" s="265"/>
      <c r="P16" s="147" t="s">
        <v>352</v>
      </c>
      <c r="R16"/>
      <c r="S16" s="207"/>
      <c r="T16"/>
      <c r="U16"/>
      <c r="V16"/>
      <c r="W16"/>
      <c r="X16"/>
      <c r="Y16"/>
      <c r="Z16"/>
      <c r="AA16"/>
      <c r="AB16"/>
      <c r="AC16"/>
      <c r="AD16" s="160"/>
    </row>
    <row r="17" spans="1:30" ht="13.7" hidden="1" customHeight="1" outlineLevel="1" x14ac:dyDescent="0.25">
      <c r="A17" s="139" t="s">
        <v>353</v>
      </c>
      <c r="B17" s="253"/>
      <c r="C17" s="129" t="s">
        <v>61</v>
      </c>
      <c r="D17" s="129" t="s">
        <v>62</v>
      </c>
      <c r="E17" s="129" t="s">
        <v>63</v>
      </c>
      <c r="F17" s="129" t="s">
        <v>64</v>
      </c>
      <c r="G17" s="202" t="s">
        <v>65</v>
      </c>
      <c r="H17" s="202" t="s">
        <v>66</v>
      </c>
      <c r="I17" s="129" t="s">
        <v>67</v>
      </c>
      <c r="J17" s="129" t="s">
        <v>68</v>
      </c>
      <c r="K17" s="129" t="s">
        <v>69</v>
      </c>
      <c r="L17" s="129" t="s">
        <v>70</v>
      </c>
      <c r="M17" s="202" t="s">
        <v>71</v>
      </c>
      <c r="N17" s="254"/>
      <c r="O17" s="255"/>
      <c r="P17" s="147" t="s">
        <v>353</v>
      </c>
      <c r="R17"/>
      <c r="S17"/>
      <c r="T17"/>
      <c r="U17"/>
      <c r="V17"/>
      <c r="W17"/>
      <c r="X17"/>
      <c r="Y17"/>
      <c r="Z17"/>
      <c r="AA17"/>
      <c r="AB17"/>
      <c r="AC17"/>
      <c r="AD17" s="160"/>
    </row>
    <row r="18" spans="1:30" ht="13.7" hidden="1" customHeight="1" outlineLevel="1" x14ac:dyDescent="0.25">
      <c r="A18" s="140" t="s">
        <v>354</v>
      </c>
      <c r="B18" s="253" t="s">
        <v>28</v>
      </c>
      <c r="C18" s="129" t="s">
        <v>496</v>
      </c>
      <c r="D18" s="129" t="s">
        <v>482</v>
      </c>
      <c r="E18" s="129" t="s">
        <v>483</v>
      </c>
      <c r="F18" s="129" t="s">
        <v>484</v>
      </c>
      <c r="G18" s="202" t="s">
        <v>485</v>
      </c>
      <c r="H18" s="202" t="s">
        <v>497</v>
      </c>
      <c r="I18" s="129" t="s">
        <v>498</v>
      </c>
      <c r="J18" s="129" t="s">
        <v>499</v>
      </c>
      <c r="K18" s="129" t="s">
        <v>500</v>
      </c>
      <c r="L18" s="129" t="s">
        <v>501</v>
      </c>
      <c r="M18" s="202" t="s">
        <v>573</v>
      </c>
      <c r="N18" s="254" t="s">
        <v>3</v>
      </c>
      <c r="O18" s="255"/>
      <c r="P18" s="148" t="s">
        <v>354</v>
      </c>
      <c r="R18"/>
      <c r="S18"/>
      <c r="T18"/>
      <c r="U18"/>
      <c r="V18"/>
      <c r="W18"/>
      <c r="X18"/>
      <c r="Y18"/>
      <c r="Z18"/>
      <c r="AA18"/>
      <c r="AB18"/>
      <c r="AC18"/>
      <c r="AD18" s="160"/>
    </row>
    <row r="19" spans="1:30" ht="13.7" hidden="1" customHeight="1" outlineLevel="1" x14ac:dyDescent="0.25">
      <c r="A19" s="140" t="s">
        <v>355</v>
      </c>
      <c r="B19" s="253"/>
      <c r="C19" s="129" t="s">
        <v>554</v>
      </c>
      <c r="D19" s="129" t="s">
        <v>541</v>
      </c>
      <c r="E19" s="129" t="s">
        <v>555</v>
      </c>
      <c r="F19" s="129" t="s">
        <v>556</v>
      </c>
      <c r="G19" s="202" t="s">
        <v>557</v>
      </c>
      <c r="H19" s="202" t="s">
        <v>558</v>
      </c>
      <c r="I19" s="129" t="s">
        <v>559</v>
      </c>
      <c r="J19" s="129" t="s">
        <v>560</v>
      </c>
      <c r="K19" s="129" t="s">
        <v>561</v>
      </c>
      <c r="L19" s="129" t="s">
        <v>562</v>
      </c>
      <c r="M19" s="202" t="s">
        <v>563</v>
      </c>
      <c r="N19" s="254"/>
      <c r="O19" s="255"/>
      <c r="P19" s="148" t="s">
        <v>355</v>
      </c>
      <c r="R19"/>
      <c r="S19"/>
      <c r="T19"/>
      <c r="U19"/>
      <c r="V19"/>
      <c r="W19"/>
      <c r="X19"/>
      <c r="Y19"/>
      <c r="Z19"/>
      <c r="AA19"/>
      <c r="AB19"/>
      <c r="AC19"/>
      <c r="AD19" s="160"/>
    </row>
    <row r="20" spans="1:30" ht="13.7" hidden="1" customHeight="1" outlineLevel="1" x14ac:dyDescent="0.25">
      <c r="A20" s="141" t="s">
        <v>454</v>
      </c>
      <c r="B20" s="260" t="s">
        <v>429</v>
      </c>
      <c r="C20" s="129" t="s">
        <v>460</v>
      </c>
      <c r="D20" s="129" t="s">
        <v>456</v>
      </c>
      <c r="E20" s="129" t="s">
        <v>470</v>
      </c>
      <c r="F20" s="129" t="s">
        <v>464</v>
      </c>
      <c r="G20" s="202" t="s">
        <v>476</v>
      </c>
      <c r="H20" s="202" t="s">
        <v>468</v>
      </c>
      <c r="I20" s="129" t="s">
        <v>474</v>
      </c>
      <c r="J20" s="129" t="s">
        <v>475</v>
      </c>
      <c r="K20" s="129" t="s">
        <v>473</v>
      </c>
      <c r="L20" s="129" t="s">
        <v>469</v>
      </c>
      <c r="M20" s="202" t="s">
        <v>458</v>
      </c>
      <c r="N20" s="254" t="s">
        <v>48</v>
      </c>
      <c r="O20" s="255"/>
      <c r="P20" s="149" t="s">
        <v>454</v>
      </c>
      <c r="R20"/>
      <c r="S20"/>
      <c r="T20"/>
      <c r="U20"/>
      <c r="V20"/>
      <c r="W20"/>
      <c r="X20"/>
      <c r="Y20"/>
      <c r="Z20"/>
      <c r="AA20"/>
      <c r="AB20"/>
      <c r="AC20"/>
      <c r="AD20" s="160"/>
    </row>
    <row r="21" spans="1:30" ht="13.7" hidden="1" customHeight="1" outlineLevel="1" x14ac:dyDescent="0.25">
      <c r="A21" s="141" t="s">
        <v>455</v>
      </c>
      <c r="B21" s="260"/>
      <c r="C21" s="129" t="s">
        <v>512</v>
      </c>
      <c r="D21" s="129" t="s">
        <v>507</v>
      </c>
      <c r="E21" s="129" t="s">
        <v>521</v>
      </c>
      <c r="F21" s="129" t="s">
        <v>515</v>
      </c>
      <c r="G21" s="202" t="s">
        <v>526</v>
      </c>
      <c r="H21" s="202" t="s">
        <v>519</v>
      </c>
      <c r="I21" s="129" t="s">
        <v>524</v>
      </c>
      <c r="J21" s="129" t="s">
        <v>525</v>
      </c>
      <c r="K21" s="129" t="s">
        <v>523</v>
      </c>
      <c r="L21" s="129" t="s">
        <v>520</v>
      </c>
      <c r="M21" s="202" t="s">
        <v>529</v>
      </c>
      <c r="N21" s="254"/>
      <c r="O21" s="255"/>
      <c r="P21" s="149" t="s">
        <v>455</v>
      </c>
      <c r="R21"/>
      <c r="S21"/>
      <c r="T21"/>
      <c r="U21"/>
      <c r="V21"/>
      <c r="W21"/>
      <c r="X21"/>
      <c r="Y21"/>
      <c r="Z21"/>
      <c r="AA21"/>
      <c r="AB21"/>
      <c r="AC21"/>
      <c r="AD21" s="160"/>
    </row>
    <row r="22" spans="1:30" ht="13.7" hidden="1" customHeight="1" outlineLevel="1" x14ac:dyDescent="0.25">
      <c r="A22" s="144" t="s">
        <v>42</v>
      </c>
      <c r="B22" s="167"/>
      <c r="C22" s="200" t="s">
        <v>101</v>
      </c>
      <c r="D22" s="128" t="s">
        <v>578</v>
      </c>
      <c r="E22" s="200" t="s">
        <v>100</v>
      </c>
      <c r="F22" s="200" t="s">
        <v>104</v>
      </c>
      <c r="G22" s="200" t="s">
        <v>119</v>
      </c>
      <c r="H22" s="200" t="s">
        <v>92</v>
      </c>
      <c r="I22" s="128" t="s">
        <v>97</v>
      </c>
      <c r="J22" s="200" t="s">
        <v>103</v>
      </c>
      <c r="K22" s="200" t="s">
        <v>102</v>
      </c>
      <c r="L22" s="200" t="s">
        <v>115</v>
      </c>
      <c r="M22" s="200" t="s">
        <v>116</v>
      </c>
      <c r="N22" s="203"/>
      <c r="O22" s="203"/>
      <c r="P22" s="152" t="s">
        <v>42</v>
      </c>
      <c r="R22"/>
      <c r="S22"/>
      <c r="T22"/>
      <c r="U22"/>
      <c r="V22"/>
      <c r="W22"/>
      <c r="X22"/>
      <c r="Y22"/>
      <c r="Z22"/>
      <c r="AA22"/>
      <c r="AB22"/>
      <c r="AC22"/>
      <c r="AD22" s="160"/>
    </row>
    <row r="23" spans="1:30" ht="13.7" hidden="1" customHeight="1" outlineLevel="1" thickBot="1" x14ac:dyDescent="0.3">
      <c r="A23" s="143" t="s">
        <v>39</v>
      </c>
      <c r="B23" s="162" t="s">
        <v>581</v>
      </c>
      <c r="C23" s="117" t="s">
        <v>176</v>
      </c>
      <c r="D23" s="117" t="s">
        <v>579</v>
      </c>
      <c r="E23" s="117" t="s">
        <v>89</v>
      </c>
      <c r="F23" s="117" t="s">
        <v>90</v>
      </c>
      <c r="G23" s="117" t="s">
        <v>173</v>
      </c>
      <c r="H23" s="134" t="s">
        <v>46</v>
      </c>
      <c r="I23" s="134" t="s">
        <v>44</v>
      </c>
      <c r="J23" s="134" t="s">
        <v>45</v>
      </c>
      <c r="K23" s="134" t="s">
        <v>47</v>
      </c>
      <c r="L23" s="137" t="s">
        <v>96</v>
      </c>
      <c r="M23" s="200" t="s">
        <v>125</v>
      </c>
      <c r="N23" s="134" t="s">
        <v>82</v>
      </c>
      <c r="O23" s="163" t="s">
        <v>434</v>
      </c>
      <c r="P23" s="164" t="s">
        <v>41</v>
      </c>
      <c r="R23"/>
      <c r="U23"/>
      <c r="V23"/>
      <c r="W23"/>
      <c r="X23"/>
      <c r="Y23"/>
      <c r="Z23"/>
      <c r="AA23"/>
      <c r="AB23"/>
      <c r="AC23"/>
      <c r="AD23" s="160"/>
    </row>
    <row r="24" spans="1:30" ht="13.7" hidden="1" customHeight="1" outlineLevel="1" x14ac:dyDescent="0.25">
      <c r="A24" s="139" t="s">
        <v>352</v>
      </c>
      <c r="B24" s="160"/>
      <c r="C24" s="126" t="s">
        <v>29</v>
      </c>
      <c r="D24" s="130" t="s">
        <v>30</v>
      </c>
      <c r="E24" s="130" t="s">
        <v>31</v>
      </c>
      <c r="F24" s="131" t="s">
        <v>32</v>
      </c>
      <c r="G24" s="130" t="s">
        <v>33</v>
      </c>
      <c r="H24" s="126" t="s">
        <v>34</v>
      </c>
      <c r="I24" s="131" t="s">
        <v>35</v>
      </c>
      <c r="J24" s="130" t="s">
        <v>36</v>
      </c>
      <c r="K24" s="130" t="s">
        <v>37</v>
      </c>
      <c r="L24" s="126" t="s">
        <v>38</v>
      </c>
      <c r="M24" s="256" t="s">
        <v>40</v>
      </c>
      <c r="N24" s="160"/>
      <c r="O24" s="160"/>
      <c r="P24" s="147" t="s">
        <v>352</v>
      </c>
      <c r="R24"/>
      <c r="S24"/>
      <c r="T24" s="207"/>
      <c r="U24"/>
      <c r="V24"/>
      <c r="W24"/>
      <c r="X24"/>
      <c r="Y24"/>
      <c r="Z24"/>
      <c r="AA24"/>
      <c r="AB24"/>
      <c r="AC24"/>
      <c r="AD24" s="160"/>
    </row>
    <row r="25" spans="1:30" ht="13.7" hidden="1" customHeight="1" outlineLevel="1" x14ac:dyDescent="0.25">
      <c r="A25" s="139" t="s">
        <v>353</v>
      </c>
      <c r="B25" s="160"/>
      <c r="C25" s="126" t="s">
        <v>72</v>
      </c>
      <c r="D25" s="130" t="s">
        <v>73</v>
      </c>
      <c r="E25" s="130" t="s">
        <v>74</v>
      </c>
      <c r="F25" s="131" t="s">
        <v>75</v>
      </c>
      <c r="G25" s="130" t="s">
        <v>76</v>
      </c>
      <c r="H25" s="126" t="s">
        <v>77</v>
      </c>
      <c r="I25" s="131" t="s">
        <v>78</v>
      </c>
      <c r="J25" s="130" t="s">
        <v>79</v>
      </c>
      <c r="K25" s="130" t="s">
        <v>80</v>
      </c>
      <c r="L25" s="126" t="s">
        <v>37</v>
      </c>
      <c r="M25" s="257"/>
      <c r="N25" s="160"/>
      <c r="O25" s="160"/>
      <c r="P25" s="147" t="s">
        <v>353</v>
      </c>
      <c r="R25"/>
      <c r="S25"/>
      <c r="T25"/>
      <c r="U25"/>
      <c r="V25"/>
      <c r="W25"/>
      <c r="X25"/>
      <c r="Y25"/>
      <c r="Z25"/>
      <c r="AA25"/>
      <c r="AB25"/>
      <c r="AC25"/>
      <c r="AD25" s="160"/>
    </row>
    <row r="26" spans="1:30" ht="13.7" hidden="1" customHeight="1" outlineLevel="1" x14ac:dyDescent="0.25">
      <c r="A26" s="140" t="s">
        <v>354</v>
      </c>
      <c r="B26" s="160"/>
      <c r="C26" s="126" t="s">
        <v>502</v>
      </c>
      <c r="D26" s="217" t="s">
        <v>610</v>
      </c>
      <c r="E26" s="217" t="s">
        <v>610</v>
      </c>
      <c r="F26" s="131" t="s">
        <v>503</v>
      </c>
      <c r="G26" s="217" t="s">
        <v>610</v>
      </c>
      <c r="H26" s="126" t="s">
        <v>504</v>
      </c>
      <c r="I26" s="131" t="s">
        <v>505</v>
      </c>
      <c r="J26" s="130"/>
      <c r="K26" s="130"/>
      <c r="L26" s="126" t="s">
        <v>506</v>
      </c>
      <c r="M26" s="266" t="s">
        <v>40</v>
      </c>
      <c r="N26" s="160"/>
      <c r="O26" s="160"/>
      <c r="P26" s="148" t="s">
        <v>354</v>
      </c>
      <c r="R26"/>
      <c r="S26"/>
      <c r="T26"/>
      <c r="U26"/>
      <c r="V26"/>
      <c r="W26"/>
      <c r="X26"/>
      <c r="Y26"/>
      <c r="Z26"/>
      <c r="AA26"/>
      <c r="AB26"/>
      <c r="AC26"/>
      <c r="AD26" s="160"/>
    </row>
    <row r="27" spans="1:30" ht="13.7" hidden="1" customHeight="1" outlineLevel="1" x14ac:dyDescent="0.25">
      <c r="A27" s="140" t="s">
        <v>355</v>
      </c>
      <c r="B27" s="160"/>
      <c r="C27" s="126" t="s">
        <v>564</v>
      </c>
      <c r="D27" s="130" t="s">
        <v>565</v>
      </c>
      <c r="E27" s="130" t="s">
        <v>540</v>
      </c>
      <c r="F27" s="131" t="s">
        <v>566</v>
      </c>
      <c r="G27" s="130" t="s">
        <v>567</v>
      </c>
      <c r="H27" s="126" t="s">
        <v>568</v>
      </c>
      <c r="I27" s="131" t="s">
        <v>569</v>
      </c>
      <c r="J27" s="130" t="s">
        <v>570</v>
      </c>
      <c r="K27" s="130" t="s">
        <v>571</v>
      </c>
      <c r="L27" s="126" t="s">
        <v>572</v>
      </c>
      <c r="M27" s="266"/>
      <c r="N27" s="160"/>
      <c r="O27" s="160"/>
      <c r="P27" s="148" t="s">
        <v>355</v>
      </c>
      <c r="R27"/>
      <c r="S27"/>
      <c r="T27"/>
      <c r="U27"/>
      <c r="V27"/>
      <c r="W27"/>
      <c r="X27"/>
      <c r="Y27"/>
      <c r="Z27"/>
      <c r="AA27"/>
      <c r="AB27"/>
      <c r="AC27"/>
      <c r="AD27" s="160"/>
    </row>
    <row r="28" spans="1:30" ht="13.7" hidden="1" customHeight="1" outlineLevel="1" x14ac:dyDescent="0.25">
      <c r="A28" s="141" t="s">
        <v>454</v>
      </c>
      <c r="B28" s="160"/>
      <c r="C28" s="126" t="s">
        <v>465</v>
      </c>
      <c r="D28" s="217" t="s">
        <v>610</v>
      </c>
      <c r="E28" s="217" t="s">
        <v>610</v>
      </c>
      <c r="F28" s="131" t="s">
        <v>462</v>
      </c>
      <c r="G28" s="217" t="s">
        <v>610</v>
      </c>
      <c r="H28" s="126" t="s">
        <v>466</v>
      </c>
      <c r="I28" s="131" t="s">
        <v>461</v>
      </c>
      <c r="J28" s="130"/>
      <c r="K28" s="130"/>
      <c r="L28" s="126" t="s">
        <v>457</v>
      </c>
      <c r="M28" s="258" t="s">
        <v>580</v>
      </c>
      <c r="N28" s="160"/>
      <c r="O28" s="160"/>
      <c r="P28" s="149" t="s">
        <v>454</v>
      </c>
      <c r="R28"/>
      <c r="S28"/>
      <c r="T28"/>
      <c r="U28"/>
      <c r="V28"/>
      <c r="W28"/>
      <c r="X28"/>
      <c r="Y28"/>
      <c r="Z28"/>
      <c r="AA28"/>
      <c r="AB28"/>
      <c r="AC28"/>
      <c r="AD28" s="160"/>
    </row>
    <row r="29" spans="1:30" ht="13.7" hidden="1" customHeight="1" outlineLevel="1" x14ac:dyDescent="0.25">
      <c r="A29" s="141" t="s">
        <v>455</v>
      </c>
      <c r="B29" s="160"/>
      <c r="C29" s="126" t="s">
        <v>516</v>
      </c>
      <c r="D29" s="130" t="s">
        <v>536</v>
      </c>
      <c r="E29" s="130" t="s">
        <v>539</v>
      </c>
      <c r="F29" s="131" t="s">
        <v>510</v>
      </c>
      <c r="G29" s="130" t="s">
        <v>535</v>
      </c>
      <c r="H29" s="126" t="s">
        <v>517</v>
      </c>
      <c r="I29" s="131" t="s">
        <v>527</v>
      </c>
      <c r="J29" s="130" t="s">
        <v>530</v>
      </c>
      <c r="K29" s="130" t="s">
        <v>532</v>
      </c>
      <c r="L29" s="126" t="s">
        <v>508</v>
      </c>
      <c r="M29" s="258"/>
      <c r="N29" s="160"/>
      <c r="O29" s="160"/>
      <c r="P29" s="149" t="s">
        <v>455</v>
      </c>
      <c r="R29"/>
      <c r="S29"/>
      <c r="T29"/>
      <c r="U29"/>
      <c r="V29"/>
      <c r="W29"/>
      <c r="X29"/>
      <c r="Y29"/>
      <c r="Z29"/>
      <c r="AA29"/>
      <c r="AB29"/>
      <c r="AC29"/>
      <c r="AD29" s="160"/>
    </row>
    <row r="30" spans="1:30" ht="13.7" hidden="1" customHeight="1" outlineLevel="1" x14ac:dyDescent="0.25">
      <c r="A30" s="144" t="s">
        <v>42</v>
      </c>
      <c r="C30" s="200" t="s">
        <v>94</v>
      </c>
      <c r="D30" s="204" t="s">
        <v>592</v>
      </c>
      <c r="E30" s="204" t="s">
        <v>577</v>
      </c>
      <c r="F30" s="200" t="s">
        <v>126</v>
      </c>
      <c r="G30" s="204" t="s">
        <v>172</v>
      </c>
      <c r="H30" s="199" t="s">
        <v>118</v>
      </c>
      <c r="I30" s="200" t="s">
        <v>99</v>
      </c>
      <c r="J30" s="200" t="s">
        <v>123</v>
      </c>
      <c r="K30" s="200" t="s">
        <v>129</v>
      </c>
      <c r="L30" s="199" t="s">
        <v>120</v>
      </c>
      <c r="M30" s="203"/>
      <c r="N30" s="160"/>
      <c r="O30" s="160"/>
      <c r="P30" s="152" t="s">
        <v>42</v>
      </c>
      <c r="R30"/>
      <c r="S30"/>
      <c r="T30"/>
      <c r="U30"/>
      <c r="V30"/>
      <c r="W30"/>
      <c r="X30"/>
      <c r="Y30"/>
      <c r="Z30"/>
      <c r="AA30"/>
      <c r="AB30"/>
      <c r="AC30"/>
      <c r="AD30" s="160"/>
    </row>
    <row r="31" spans="1:30" ht="13.7" hidden="1" customHeight="1" outlineLevel="1" x14ac:dyDescent="0.25">
      <c r="A31" s="142" t="s">
        <v>39</v>
      </c>
      <c r="B31" s="132"/>
      <c r="C31" s="204" t="s">
        <v>594</v>
      </c>
      <c r="D31" s="204" t="s">
        <v>593</v>
      </c>
      <c r="E31" s="204" t="s">
        <v>184</v>
      </c>
      <c r="F31" s="200" t="s">
        <v>130</v>
      </c>
      <c r="G31" s="204" t="s">
        <v>174</v>
      </c>
      <c r="H31" s="204" t="s">
        <v>85</v>
      </c>
      <c r="I31" s="205" t="s">
        <v>574</v>
      </c>
      <c r="J31" s="205" t="s">
        <v>575</v>
      </c>
      <c r="K31" s="204" t="s">
        <v>182</v>
      </c>
      <c r="L31" s="119" t="s">
        <v>596</v>
      </c>
      <c r="M31" s="203"/>
      <c r="N31" s="132"/>
      <c r="O31" s="132"/>
      <c r="P31" s="150" t="s">
        <v>39</v>
      </c>
      <c r="R31"/>
      <c r="S31"/>
      <c r="T31"/>
      <c r="U31"/>
      <c r="V31"/>
      <c r="W31"/>
      <c r="X31"/>
      <c r="Y31"/>
      <c r="Z31"/>
      <c r="AA31"/>
      <c r="AB31"/>
      <c r="AC31"/>
      <c r="AD31" s="160"/>
    </row>
    <row r="32" spans="1:30" ht="13.7" customHeight="1" collapsed="1" x14ac:dyDescent="0.25">
      <c r="A32" s="160"/>
      <c r="B32" s="160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8"/>
      <c r="N32" s="160"/>
      <c r="O32" s="160"/>
      <c r="P32" s="160"/>
      <c r="R32"/>
      <c r="S32"/>
      <c r="T32"/>
      <c r="U32"/>
      <c r="V32"/>
      <c r="W32"/>
      <c r="X32"/>
      <c r="Y32"/>
      <c r="Z32"/>
      <c r="AA32"/>
      <c r="AB32"/>
      <c r="AC32"/>
      <c r="AD32" s="160"/>
    </row>
    <row r="33" spans="1:30" ht="13.7" customHeight="1" x14ac:dyDescent="0.25">
      <c r="A33" s="259" t="s">
        <v>452</v>
      </c>
      <c r="B33" s="259"/>
      <c r="C33" s="259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R33"/>
      <c r="S33"/>
      <c r="T33"/>
      <c r="U33"/>
      <c r="V33"/>
      <c r="W33"/>
      <c r="X33"/>
      <c r="Y33"/>
      <c r="Z33"/>
      <c r="AA33"/>
      <c r="AB33"/>
      <c r="AC33"/>
      <c r="AD33" s="160"/>
    </row>
    <row r="34" spans="1:30" ht="13.7" customHeight="1" outlineLevel="1" x14ac:dyDescent="0.25">
      <c r="A34" s="139" t="s">
        <v>43</v>
      </c>
      <c r="B34" s="124" t="s">
        <v>5</v>
      </c>
      <c r="C34" s="124">
        <v>1</v>
      </c>
      <c r="D34" s="124">
        <v>2</v>
      </c>
      <c r="E34" s="123">
        <v>3</v>
      </c>
      <c r="F34" s="123">
        <v>4</v>
      </c>
      <c r="G34" s="123">
        <v>5</v>
      </c>
      <c r="H34" s="123">
        <v>6</v>
      </c>
      <c r="I34" s="124">
        <v>7</v>
      </c>
      <c r="J34" s="124">
        <v>8</v>
      </c>
      <c r="K34" s="123">
        <v>9</v>
      </c>
      <c r="L34" s="123">
        <v>0</v>
      </c>
      <c r="M34" s="123" t="s">
        <v>1</v>
      </c>
      <c r="N34" s="123" t="s">
        <v>2</v>
      </c>
      <c r="O34" s="123" t="s">
        <v>3</v>
      </c>
      <c r="P34" s="147" t="s">
        <v>43</v>
      </c>
      <c r="R34" s="269" t="s">
        <v>399</v>
      </c>
      <c r="S34" s="269"/>
      <c r="T34" s="269"/>
      <c r="U34" s="269"/>
      <c r="V34"/>
      <c r="W34"/>
      <c r="X34"/>
      <c r="Y34"/>
      <c r="Z34"/>
      <c r="AA34"/>
      <c r="AB34"/>
      <c r="AC34"/>
      <c r="AD34" s="160"/>
    </row>
    <row r="35" spans="1:30" ht="13.7" customHeight="1" outlineLevel="1" x14ac:dyDescent="0.25">
      <c r="A35" s="140" t="s">
        <v>351</v>
      </c>
      <c r="B35" s="120" t="s">
        <v>81</v>
      </c>
      <c r="C35" s="204">
        <v>1</v>
      </c>
      <c r="D35" s="204">
        <v>2</v>
      </c>
      <c r="E35" s="204">
        <v>3</v>
      </c>
      <c r="F35" s="204">
        <v>4</v>
      </c>
      <c r="G35" s="204">
        <v>5</v>
      </c>
      <c r="H35" s="204">
        <v>6</v>
      </c>
      <c r="I35" s="204">
        <v>7</v>
      </c>
      <c r="J35" s="204">
        <v>8</v>
      </c>
      <c r="K35" s="204">
        <v>9</v>
      </c>
      <c r="L35" s="204">
        <v>0</v>
      </c>
      <c r="M35" s="204"/>
      <c r="N35" s="204"/>
      <c r="O35" s="133" t="s">
        <v>133</v>
      </c>
      <c r="P35" s="148" t="s">
        <v>351</v>
      </c>
      <c r="Q35" s="160"/>
      <c r="R35" s="259" t="s">
        <v>400</v>
      </c>
      <c r="S35" s="259"/>
      <c r="T35" s="259"/>
      <c r="U35" s="259"/>
      <c r="V35"/>
      <c r="W35"/>
      <c r="X35"/>
      <c r="Y35"/>
      <c r="Z35"/>
      <c r="AA35"/>
      <c r="AB35"/>
      <c r="AC35"/>
      <c r="AD35" s="160"/>
    </row>
    <row r="36" spans="1:30" ht="13.7" customHeight="1" outlineLevel="1" x14ac:dyDescent="0.25">
      <c r="A36" s="141" t="s">
        <v>189</v>
      </c>
      <c r="B36" s="120" t="s">
        <v>185</v>
      </c>
      <c r="C36" s="204" t="s">
        <v>362</v>
      </c>
      <c r="D36" s="204" t="s">
        <v>363</v>
      </c>
      <c r="E36" s="204" t="s">
        <v>364</v>
      </c>
      <c r="F36" s="204" t="s">
        <v>365</v>
      </c>
      <c r="G36" s="204" t="s">
        <v>366</v>
      </c>
      <c r="H36" s="204" t="s">
        <v>367</v>
      </c>
      <c r="I36" s="204" t="s">
        <v>368</v>
      </c>
      <c r="J36" s="204" t="s">
        <v>369</v>
      </c>
      <c r="K36" s="204" t="s">
        <v>370</v>
      </c>
      <c r="L36" s="204" t="s">
        <v>371</v>
      </c>
      <c r="M36" s="218" t="s">
        <v>442</v>
      </c>
      <c r="N36" s="218" t="s">
        <v>443</v>
      </c>
      <c r="O36" s="133" t="s">
        <v>450</v>
      </c>
      <c r="P36" s="149" t="s">
        <v>189</v>
      </c>
      <c r="Q36" s="160"/>
      <c r="R36" s="270" t="s">
        <v>402</v>
      </c>
      <c r="S36" s="270"/>
      <c r="T36" s="270"/>
      <c r="U36" s="270"/>
      <c r="V36"/>
      <c r="W36"/>
      <c r="X36"/>
      <c r="Y36"/>
      <c r="Z36"/>
      <c r="AA36"/>
      <c r="AB36"/>
      <c r="AC36"/>
      <c r="AD36" s="160"/>
    </row>
    <row r="37" spans="1:30" ht="13.7" customHeight="1" outlineLevel="1" x14ac:dyDescent="0.25">
      <c r="A37" s="141" t="s">
        <v>350</v>
      </c>
      <c r="B37" s="203"/>
      <c r="C37" s="204" t="s">
        <v>372</v>
      </c>
      <c r="D37" s="204" t="s">
        <v>373</v>
      </c>
      <c r="E37" s="204" t="s">
        <v>375</v>
      </c>
      <c r="F37" s="204" t="s">
        <v>376</v>
      </c>
      <c r="G37" s="204" t="s">
        <v>374</v>
      </c>
      <c r="H37" s="204" t="s">
        <v>406</v>
      </c>
      <c r="I37" s="204" t="s">
        <v>407</v>
      </c>
      <c r="J37" s="208" t="s">
        <v>597</v>
      </c>
      <c r="K37" s="208" t="s">
        <v>600</v>
      </c>
      <c r="L37" s="204" t="s">
        <v>441</v>
      </c>
      <c r="M37" s="204" t="s">
        <v>616</v>
      </c>
      <c r="N37" s="119" t="s">
        <v>614</v>
      </c>
      <c r="O37" s="133" t="s">
        <v>438</v>
      </c>
      <c r="P37" s="149" t="s">
        <v>350</v>
      </c>
      <c r="Q37" s="160"/>
      <c r="R37" s="271" t="s">
        <v>401</v>
      </c>
      <c r="S37" s="271"/>
      <c r="T37" s="271"/>
      <c r="U37" s="271"/>
      <c r="V37"/>
      <c r="W37"/>
      <c r="X37"/>
      <c r="Y37"/>
      <c r="Z37"/>
      <c r="AA37"/>
      <c r="AB37"/>
      <c r="AC37"/>
      <c r="AD37" s="160"/>
    </row>
    <row r="38" spans="1:30" ht="13.7" customHeight="1" outlineLevel="1" x14ac:dyDescent="0.25">
      <c r="A38" s="142" t="s">
        <v>39</v>
      </c>
      <c r="B38" s="166" t="s">
        <v>582</v>
      </c>
      <c r="C38" s="204" t="s">
        <v>382</v>
      </c>
      <c r="D38" s="204" t="s">
        <v>383</v>
      </c>
      <c r="E38" s="204" t="s">
        <v>384</v>
      </c>
      <c r="F38" s="204" t="s">
        <v>385</v>
      </c>
      <c r="G38" s="204" t="s">
        <v>386</v>
      </c>
      <c r="H38" s="204" t="s">
        <v>387</v>
      </c>
      <c r="I38" s="204" t="s">
        <v>388</v>
      </c>
      <c r="J38" s="204" t="s">
        <v>389</v>
      </c>
      <c r="K38" s="204" t="s">
        <v>390</v>
      </c>
      <c r="L38" s="204" t="s">
        <v>391</v>
      </c>
      <c r="M38" s="204" t="s">
        <v>445</v>
      </c>
      <c r="N38" s="204" t="s">
        <v>446</v>
      </c>
      <c r="O38" s="133" t="s">
        <v>451</v>
      </c>
      <c r="P38" s="150" t="s">
        <v>39</v>
      </c>
      <c r="Q38" s="160"/>
      <c r="R38" s="272" t="s">
        <v>439</v>
      </c>
      <c r="S38" s="272"/>
      <c r="T38" s="272"/>
      <c r="U38" s="272"/>
      <c r="V38"/>
      <c r="W38"/>
      <c r="X38"/>
      <c r="Y38"/>
      <c r="Z38"/>
      <c r="AA38"/>
      <c r="AB38"/>
      <c r="AC38"/>
      <c r="AD38" s="160"/>
    </row>
    <row r="39" spans="1:30" ht="13.7" customHeight="1" outlineLevel="1" thickBot="1" x14ac:dyDescent="0.3">
      <c r="A39" s="143" t="s">
        <v>41</v>
      </c>
      <c r="B39" s="203"/>
      <c r="C39" s="117" t="s">
        <v>379</v>
      </c>
      <c r="D39" s="117" t="s">
        <v>380</v>
      </c>
      <c r="E39" s="117" t="s">
        <v>378</v>
      </c>
      <c r="F39" s="117" t="s">
        <v>377</v>
      </c>
      <c r="G39" s="117" t="s">
        <v>381</v>
      </c>
      <c r="H39" s="117" t="s">
        <v>408</v>
      </c>
      <c r="I39" s="117" t="s">
        <v>409</v>
      </c>
      <c r="J39" s="209" t="s">
        <v>599</v>
      </c>
      <c r="K39" s="209" t="s">
        <v>598</v>
      </c>
      <c r="L39" s="209" t="s">
        <v>601</v>
      </c>
      <c r="M39" s="117" t="s">
        <v>444</v>
      </c>
      <c r="N39" s="117" t="s">
        <v>447</v>
      </c>
      <c r="O39" s="165" t="s">
        <v>437</v>
      </c>
      <c r="P39" s="151" t="s">
        <v>41</v>
      </c>
      <c r="Q39" s="160"/>
      <c r="R39" s="267" t="s">
        <v>403</v>
      </c>
      <c r="S39" s="267"/>
      <c r="T39" s="267"/>
      <c r="U39" s="267"/>
      <c r="V39"/>
      <c r="W39"/>
      <c r="X39"/>
      <c r="Y39"/>
      <c r="Z39"/>
      <c r="AA39"/>
      <c r="AB39"/>
      <c r="AC39"/>
      <c r="AD39" s="160"/>
    </row>
    <row r="40" spans="1:30" ht="13.7" customHeight="1" outlineLevel="1" x14ac:dyDescent="0.25">
      <c r="A40" s="139" t="s">
        <v>352</v>
      </c>
      <c r="B40" s="261" t="s">
        <v>4</v>
      </c>
      <c r="C40" s="121" t="s">
        <v>6</v>
      </c>
      <c r="D40" s="202" t="s">
        <v>7</v>
      </c>
      <c r="E40" s="202" t="s">
        <v>8</v>
      </c>
      <c r="F40" s="125" t="s">
        <v>9</v>
      </c>
      <c r="G40" s="126" t="s">
        <v>10</v>
      </c>
      <c r="H40" s="121" t="s">
        <v>11</v>
      </c>
      <c r="I40" s="125" t="s">
        <v>12</v>
      </c>
      <c r="J40" s="202" t="s">
        <v>13</v>
      </c>
      <c r="K40" s="202" t="s">
        <v>14</v>
      </c>
      <c r="L40" s="121" t="s">
        <v>15</v>
      </c>
      <c r="M40" s="127" t="s">
        <v>16</v>
      </c>
      <c r="N40" s="123" t="s">
        <v>17</v>
      </c>
      <c r="O40" s="160"/>
      <c r="P40" s="147" t="s">
        <v>352</v>
      </c>
      <c r="Q40" s="160"/>
      <c r="R40" s="268" t="s">
        <v>607</v>
      </c>
      <c r="S40" s="268"/>
      <c r="T40" s="268"/>
      <c r="U40" s="268"/>
      <c r="V40"/>
      <c r="W40"/>
      <c r="X40"/>
      <c r="Y40"/>
      <c r="Z40"/>
      <c r="AA40"/>
      <c r="AB40"/>
      <c r="AC40"/>
      <c r="AD40" s="160"/>
    </row>
    <row r="41" spans="1:30" ht="13.7" customHeight="1" outlineLevel="1" x14ac:dyDescent="0.25">
      <c r="A41" s="139" t="s">
        <v>353</v>
      </c>
      <c r="B41" s="262"/>
      <c r="C41" s="121" t="s">
        <v>49</v>
      </c>
      <c r="D41" s="202" t="s">
        <v>50</v>
      </c>
      <c r="E41" s="202" t="s">
        <v>51</v>
      </c>
      <c r="F41" s="125" t="s">
        <v>52</v>
      </c>
      <c r="G41" s="126" t="s">
        <v>53</v>
      </c>
      <c r="H41" s="121" t="s">
        <v>54</v>
      </c>
      <c r="I41" s="125" t="s">
        <v>55</v>
      </c>
      <c r="J41" s="202" t="s">
        <v>56</v>
      </c>
      <c r="K41" s="202" t="s">
        <v>57</v>
      </c>
      <c r="L41" s="121" t="s">
        <v>58</v>
      </c>
      <c r="M41" s="127" t="s">
        <v>59</v>
      </c>
      <c r="N41" s="123" t="s">
        <v>60</v>
      </c>
      <c r="O41" s="160"/>
      <c r="P41" s="147" t="s">
        <v>353</v>
      </c>
      <c r="Q41" s="160"/>
      <c r="R41"/>
      <c r="S41"/>
      <c r="T41"/>
      <c r="U41"/>
      <c r="V41"/>
      <c r="W41"/>
      <c r="X41"/>
      <c r="Y41"/>
      <c r="Z41"/>
      <c r="AA41"/>
      <c r="AB41"/>
      <c r="AC41"/>
      <c r="AD41" s="160"/>
    </row>
    <row r="42" spans="1:30" ht="13.7" customHeight="1" outlineLevel="1" x14ac:dyDescent="0.25">
      <c r="A42" s="140" t="s">
        <v>354</v>
      </c>
      <c r="B42" s="262" t="s">
        <v>4</v>
      </c>
      <c r="C42" s="121" t="s">
        <v>6</v>
      </c>
      <c r="D42" s="202" t="s">
        <v>15</v>
      </c>
      <c r="E42" s="202" t="s">
        <v>23</v>
      </c>
      <c r="F42" s="125" t="s">
        <v>11</v>
      </c>
      <c r="G42" s="126" t="s">
        <v>30</v>
      </c>
      <c r="H42" s="121" t="s">
        <v>29</v>
      </c>
      <c r="I42" s="125" t="s">
        <v>7</v>
      </c>
      <c r="J42" s="202" t="s">
        <v>26</v>
      </c>
      <c r="K42" s="202" t="s">
        <v>20</v>
      </c>
      <c r="L42" s="121" t="s">
        <v>32</v>
      </c>
      <c r="M42" s="127"/>
      <c r="N42" s="123"/>
      <c r="O42" s="160"/>
      <c r="P42" s="148" t="s">
        <v>354</v>
      </c>
      <c r="Q42" s="160"/>
      <c r="R42"/>
      <c r="S42"/>
      <c r="T42"/>
      <c r="U42"/>
      <c r="V42"/>
      <c r="W42"/>
      <c r="X42"/>
      <c r="Y42"/>
      <c r="Z42"/>
      <c r="AA42"/>
      <c r="AB42"/>
      <c r="AC42"/>
      <c r="AD42" s="160"/>
    </row>
    <row r="43" spans="1:30" ht="13.7" customHeight="1" outlineLevel="1" x14ac:dyDescent="0.25">
      <c r="A43" s="140" t="s">
        <v>355</v>
      </c>
      <c r="B43" s="262"/>
      <c r="C43" s="121" t="s">
        <v>80</v>
      </c>
      <c r="D43" s="202" t="s">
        <v>65</v>
      </c>
      <c r="E43" s="202" t="s">
        <v>59</v>
      </c>
      <c r="F43" s="125" t="s">
        <v>62</v>
      </c>
      <c r="G43" s="126" t="s">
        <v>72</v>
      </c>
      <c r="H43" s="121" t="s">
        <v>58</v>
      </c>
      <c r="I43" s="125" t="s">
        <v>56</v>
      </c>
      <c r="J43" s="202" t="s">
        <v>68</v>
      </c>
      <c r="K43" s="202" t="s">
        <v>69</v>
      </c>
      <c r="L43" s="121" t="s">
        <v>63</v>
      </c>
      <c r="M43" s="127" t="s">
        <v>70</v>
      </c>
      <c r="N43" s="123" t="s">
        <v>60</v>
      </c>
      <c r="O43" s="160"/>
      <c r="P43" s="148" t="s">
        <v>355</v>
      </c>
      <c r="Q43" s="160"/>
      <c r="R43"/>
      <c r="S43"/>
      <c r="T43"/>
      <c r="U43"/>
      <c r="V43"/>
      <c r="W43"/>
      <c r="X43"/>
      <c r="Y43"/>
      <c r="Z43"/>
      <c r="AA43"/>
      <c r="AB43"/>
      <c r="AC43"/>
      <c r="AD43" s="160"/>
    </row>
    <row r="44" spans="1:30" ht="13.7" customHeight="1" outlineLevel="1" x14ac:dyDescent="0.25">
      <c r="A44" s="141" t="s">
        <v>454</v>
      </c>
      <c r="B44" s="203"/>
      <c r="C44" s="121" t="s">
        <v>276</v>
      </c>
      <c r="D44" s="202" t="s">
        <v>271</v>
      </c>
      <c r="E44" s="202" t="s">
        <v>261</v>
      </c>
      <c r="F44" s="125" t="s">
        <v>268</v>
      </c>
      <c r="G44" s="126" t="s">
        <v>275</v>
      </c>
      <c r="H44" s="121" t="s">
        <v>278</v>
      </c>
      <c r="I44" s="125" t="s">
        <v>269</v>
      </c>
      <c r="J44" s="202" t="s">
        <v>263</v>
      </c>
      <c r="K44" s="202" t="s">
        <v>262</v>
      </c>
      <c r="L44" s="121" t="s">
        <v>273</v>
      </c>
      <c r="M44" s="127"/>
      <c r="N44" s="123"/>
      <c r="O44" s="160"/>
      <c r="P44" s="149" t="s">
        <v>454</v>
      </c>
      <c r="Q44" s="160"/>
      <c r="R44"/>
      <c r="S44"/>
      <c r="T44"/>
      <c r="U44"/>
      <c r="V44"/>
      <c r="W44"/>
      <c r="X44"/>
      <c r="Y44"/>
      <c r="Z44"/>
      <c r="AA44"/>
      <c r="AB44"/>
      <c r="AC44"/>
      <c r="AD44" s="160"/>
    </row>
    <row r="45" spans="1:30" ht="13.7" customHeight="1" outlineLevel="1" x14ac:dyDescent="0.25">
      <c r="A45" s="141" t="s">
        <v>455</v>
      </c>
      <c r="B45" s="203"/>
      <c r="C45" s="121" t="s">
        <v>229</v>
      </c>
      <c r="D45" s="202" t="s">
        <v>215</v>
      </c>
      <c r="E45" s="202" t="s">
        <v>221</v>
      </c>
      <c r="F45" s="125" t="s">
        <v>226</v>
      </c>
      <c r="G45" s="126" t="s">
        <v>230</v>
      </c>
      <c r="H45" s="121" t="s">
        <v>207</v>
      </c>
      <c r="I45" s="125" t="s">
        <v>224</v>
      </c>
      <c r="J45" s="202" t="s">
        <v>211</v>
      </c>
      <c r="K45" s="202" t="s">
        <v>204</v>
      </c>
      <c r="L45" s="121" t="s">
        <v>202</v>
      </c>
      <c r="M45" s="127" t="s">
        <v>206</v>
      </c>
      <c r="N45" s="123" t="s">
        <v>245</v>
      </c>
      <c r="O45" s="160"/>
      <c r="P45" s="149" t="s">
        <v>455</v>
      </c>
      <c r="Q45" s="160"/>
      <c r="R45"/>
      <c r="S45"/>
      <c r="T45"/>
      <c r="U45"/>
      <c r="V45"/>
      <c r="W45"/>
      <c r="X45"/>
      <c r="Y45"/>
      <c r="Z45"/>
      <c r="AA45"/>
      <c r="AB45"/>
      <c r="AC45"/>
      <c r="AD45" s="160"/>
    </row>
    <row r="46" spans="1:30" ht="13.7" customHeight="1" outlineLevel="1" x14ac:dyDescent="0.25">
      <c r="A46" s="144" t="s">
        <v>42</v>
      </c>
      <c r="B46" s="198"/>
      <c r="C46" s="200" t="s">
        <v>432</v>
      </c>
      <c r="D46" s="204" t="s">
        <v>393</v>
      </c>
      <c r="E46" s="200" t="s">
        <v>428</v>
      </c>
      <c r="F46" s="200" t="s">
        <v>188</v>
      </c>
      <c r="G46" s="200" t="s">
        <v>5</v>
      </c>
      <c r="H46" s="199" t="s">
        <v>411</v>
      </c>
      <c r="I46" s="200" t="s">
        <v>404</v>
      </c>
      <c r="J46" s="200" t="s">
        <v>16</v>
      </c>
      <c r="K46" s="200" t="s">
        <v>410</v>
      </c>
      <c r="L46" s="199" t="s">
        <v>358</v>
      </c>
      <c r="M46" s="200" t="s">
        <v>430</v>
      </c>
      <c r="N46" s="208" t="s">
        <v>433</v>
      </c>
      <c r="O46" s="160"/>
      <c r="P46" s="152" t="s">
        <v>42</v>
      </c>
      <c r="Q46" s="160"/>
      <c r="R46"/>
      <c r="S46"/>
      <c r="T46"/>
      <c r="U46"/>
      <c r="V46"/>
      <c r="W46"/>
      <c r="X46"/>
      <c r="Y46"/>
      <c r="Z46"/>
      <c r="AA46"/>
      <c r="AB46"/>
      <c r="AC46"/>
      <c r="AD46" s="160"/>
    </row>
    <row r="47" spans="1:30" ht="13.7" customHeight="1" outlineLevel="1" thickBot="1" x14ac:dyDescent="0.3">
      <c r="A47" s="143" t="s">
        <v>39</v>
      </c>
      <c r="B47" s="118"/>
      <c r="C47" s="117" t="s">
        <v>440</v>
      </c>
      <c r="D47" s="117" t="s">
        <v>394</v>
      </c>
      <c r="E47" s="117" t="s">
        <v>448</v>
      </c>
      <c r="F47" s="135" t="s">
        <v>425</v>
      </c>
      <c r="G47" s="117" t="s">
        <v>398</v>
      </c>
      <c r="H47" s="117" t="s">
        <v>419</v>
      </c>
      <c r="I47" s="134" t="s">
        <v>436</v>
      </c>
      <c r="J47" s="134" t="s">
        <v>435</v>
      </c>
      <c r="K47" s="117" t="s">
        <v>417</v>
      </c>
      <c r="L47" s="117" t="s">
        <v>602</v>
      </c>
      <c r="M47" s="117" t="s">
        <v>431</v>
      </c>
      <c r="N47" s="209" t="s">
        <v>612</v>
      </c>
      <c r="O47" s="136"/>
      <c r="P47" s="151" t="s">
        <v>39</v>
      </c>
      <c r="Q47" s="160"/>
      <c r="R47"/>
      <c r="S47"/>
      <c r="T47"/>
      <c r="U47"/>
      <c r="V47"/>
      <c r="W47"/>
      <c r="X47"/>
      <c r="Y47"/>
      <c r="Z47"/>
      <c r="AA47"/>
      <c r="AB47"/>
      <c r="AC47"/>
      <c r="AD47" s="160"/>
    </row>
    <row r="48" spans="1:30" ht="13.7" customHeight="1" outlineLevel="1" x14ac:dyDescent="0.25">
      <c r="A48" s="139" t="s">
        <v>352</v>
      </c>
      <c r="B48" s="263" t="s">
        <v>449</v>
      </c>
      <c r="C48" s="129" t="s">
        <v>18</v>
      </c>
      <c r="D48" s="129" t="s">
        <v>19</v>
      </c>
      <c r="E48" s="129" t="s">
        <v>20</v>
      </c>
      <c r="F48" s="129" t="s">
        <v>21</v>
      </c>
      <c r="G48" s="202" t="s">
        <v>22</v>
      </c>
      <c r="H48" s="202" t="s">
        <v>23</v>
      </c>
      <c r="I48" s="129" t="s">
        <v>24</v>
      </c>
      <c r="J48" s="129" t="s">
        <v>25</v>
      </c>
      <c r="K48" s="129" t="s">
        <v>26</v>
      </c>
      <c r="L48" s="129" t="s">
        <v>27</v>
      </c>
      <c r="M48" s="202" t="s">
        <v>83</v>
      </c>
      <c r="N48" s="264" t="s">
        <v>28</v>
      </c>
      <c r="O48" s="265"/>
      <c r="P48" s="147" t="s">
        <v>352</v>
      </c>
      <c r="R48"/>
      <c r="S48"/>
      <c r="T48"/>
      <c r="U48"/>
      <c r="V48"/>
      <c r="W48"/>
      <c r="X48"/>
      <c r="Y48"/>
      <c r="Z48"/>
      <c r="AA48"/>
      <c r="AB48"/>
      <c r="AC48"/>
    </row>
    <row r="49" spans="1:29" ht="13.7" customHeight="1" outlineLevel="1" x14ac:dyDescent="0.25">
      <c r="A49" s="139" t="s">
        <v>353</v>
      </c>
      <c r="B49" s="253"/>
      <c r="C49" s="129" t="s">
        <v>61</v>
      </c>
      <c r="D49" s="129" t="s">
        <v>62</v>
      </c>
      <c r="E49" s="129" t="s">
        <v>63</v>
      </c>
      <c r="F49" s="129" t="s">
        <v>64</v>
      </c>
      <c r="G49" s="202" t="s">
        <v>65</v>
      </c>
      <c r="H49" s="202" t="s">
        <v>66</v>
      </c>
      <c r="I49" s="129" t="s">
        <v>67</v>
      </c>
      <c r="J49" s="129" t="s">
        <v>68</v>
      </c>
      <c r="K49" s="129" t="s">
        <v>69</v>
      </c>
      <c r="L49" s="129" t="s">
        <v>70</v>
      </c>
      <c r="M49" s="202" t="s">
        <v>71</v>
      </c>
      <c r="N49" s="254"/>
      <c r="O49" s="255"/>
      <c r="P49" s="147" t="s">
        <v>353</v>
      </c>
      <c r="R49"/>
      <c r="S49"/>
      <c r="T49"/>
      <c r="U49"/>
      <c r="V49"/>
      <c r="W49"/>
      <c r="X49"/>
      <c r="Y49"/>
      <c r="Z49"/>
      <c r="AA49"/>
      <c r="AB49"/>
      <c r="AC49"/>
    </row>
    <row r="50" spans="1:29" ht="13.7" customHeight="1" outlineLevel="1" x14ac:dyDescent="0.25">
      <c r="A50" s="140" t="s">
        <v>354</v>
      </c>
      <c r="B50" s="253" t="s">
        <v>28</v>
      </c>
      <c r="C50" s="129" t="s">
        <v>8</v>
      </c>
      <c r="D50" s="129" t="s">
        <v>18</v>
      </c>
      <c r="E50" s="129" t="s">
        <v>14</v>
      </c>
      <c r="F50" s="129" t="s">
        <v>257</v>
      </c>
      <c r="G50" s="202" t="s">
        <v>12</v>
      </c>
      <c r="H50" s="202" t="s">
        <v>35</v>
      </c>
      <c r="I50" s="129" t="s">
        <v>19</v>
      </c>
      <c r="J50" s="129" t="s">
        <v>10</v>
      </c>
      <c r="K50" s="129" t="s">
        <v>9</v>
      </c>
      <c r="L50" s="129" t="s">
        <v>34</v>
      </c>
      <c r="M50" s="202" t="s">
        <v>31</v>
      </c>
      <c r="N50" s="254" t="s">
        <v>3</v>
      </c>
      <c r="O50" s="255"/>
      <c r="P50" s="148" t="s">
        <v>354</v>
      </c>
      <c r="R50"/>
      <c r="S50"/>
      <c r="T50"/>
      <c r="U50"/>
      <c r="V50"/>
      <c r="W50"/>
      <c r="X50"/>
      <c r="Y50"/>
      <c r="Z50"/>
      <c r="AA50"/>
      <c r="AB50"/>
      <c r="AC50"/>
    </row>
    <row r="51" spans="1:29" ht="13.7" customHeight="1" outlineLevel="1" x14ac:dyDescent="0.25">
      <c r="A51" s="140" t="s">
        <v>355</v>
      </c>
      <c r="B51" s="253"/>
      <c r="C51" s="129" t="s">
        <v>53</v>
      </c>
      <c r="D51" s="129" t="s">
        <v>64</v>
      </c>
      <c r="E51" s="129" t="s">
        <v>67</v>
      </c>
      <c r="F51" s="129" t="s">
        <v>76</v>
      </c>
      <c r="G51" s="202" t="s">
        <v>51</v>
      </c>
      <c r="H51" s="202" t="s">
        <v>75</v>
      </c>
      <c r="I51" s="129" t="s">
        <v>74</v>
      </c>
      <c r="J51" s="129" t="s">
        <v>77</v>
      </c>
      <c r="K51" s="129" t="s">
        <v>66</v>
      </c>
      <c r="L51" s="129" t="s">
        <v>54</v>
      </c>
      <c r="M51" s="202" t="s">
        <v>50</v>
      </c>
      <c r="N51" s="254"/>
      <c r="O51" s="255"/>
      <c r="P51" s="148" t="s">
        <v>355</v>
      </c>
      <c r="R51"/>
      <c r="S51"/>
      <c r="T51"/>
      <c r="U51"/>
      <c r="V51"/>
      <c r="W51"/>
      <c r="X51"/>
      <c r="Y51"/>
      <c r="Z51"/>
      <c r="AA51"/>
      <c r="AB51"/>
      <c r="AC51"/>
    </row>
    <row r="52" spans="1:29" ht="13.7" customHeight="1" outlineLevel="1" x14ac:dyDescent="0.25">
      <c r="A52" s="141" t="s">
        <v>454</v>
      </c>
      <c r="B52" s="260" t="s">
        <v>429</v>
      </c>
      <c r="C52" s="129" t="s">
        <v>253</v>
      </c>
      <c r="D52" s="129" t="s">
        <v>255</v>
      </c>
      <c r="E52" s="129" t="s">
        <v>256</v>
      </c>
      <c r="F52" s="129" t="s">
        <v>257</v>
      </c>
      <c r="G52" s="202" t="s">
        <v>264</v>
      </c>
      <c r="H52" s="202" t="s">
        <v>266</v>
      </c>
      <c r="I52" s="129" t="s">
        <v>259</v>
      </c>
      <c r="J52" s="129" t="s">
        <v>254</v>
      </c>
      <c r="K52" s="129" t="s">
        <v>260</v>
      </c>
      <c r="L52" s="129" t="s">
        <v>258</v>
      </c>
      <c r="M52" s="202" t="s">
        <v>265</v>
      </c>
      <c r="N52" s="254" t="s">
        <v>48</v>
      </c>
      <c r="O52" s="255"/>
      <c r="P52" s="149" t="s">
        <v>454</v>
      </c>
      <c r="R52"/>
      <c r="S52"/>
      <c r="T52"/>
      <c r="U52"/>
      <c r="V52"/>
      <c r="W52"/>
      <c r="X52"/>
      <c r="Y52"/>
      <c r="Z52"/>
      <c r="AA52"/>
      <c r="AB52"/>
      <c r="AC52"/>
    </row>
    <row r="53" spans="1:29" ht="13.7" customHeight="1" outlineLevel="1" x14ac:dyDescent="0.25">
      <c r="A53" s="141" t="s">
        <v>455</v>
      </c>
      <c r="B53" s="260"/>
      <c r="C53" s="129" t="s">
        <v>205</v>
      </c>
      <c r="D53" s="129" t="s">
        <v>200</v>
      </c>
      <c r="E53" s="129" t="s">
        <v>214</v>
      </c>
      <c r="F53" s="129" t="s">
        <v>208</v>
      </c>
      <c r="G53" s="202" t="s">
        <v>219</v>
      </c>
      <c r="H53" s="202" t="s">
        <v>212</v>
      </c>
      <c r="I53" s="129" t="s">
        <v>217</v>
      </c>
      <c r="J53" s="129" t="s">
        <v>218</v>
      </c>
      <c r="K53" s="129" t="s">
        <v>216</v>
      </c>
      <c r="L53" s="129" t="s">
        <v>213</v>
      </c>
      <c r="M53" s="202" t="s">
        <v>222</v>
      </c>
      <c r="N53" s="254"/>
      <c r="O53" s="255"/>
      <c r="P53" s="149" t="s">
        <v>455</v>
      </c>
      <c r="R53"/>
      <c r="S53"/>
      <c r="T53"/>
      <c r="U53"/>
      <c r="V53"/>
      <c r="W53"/>
      <c r="X53"/>
      <c r="Y53"/>
      <c r="Z53"/>
      <c r="AA53"/>
      <c r="AB53"/>
      <c r="AC53"/>
    </row>
    <row r="54" spans="1:29" ht="13.7" customHeight="1" outlineLevel="1" x14ac:dyDescent="0.25">
      <c r="A54" s="144" t="s">
        <v>42</v>
      </c>
      <c r="B54" s="167"/>
      <c r="C54" s="200" t="s">
        <v>356</v>
      </c>
      <c r="D54" s="128" t="s">
        <v>1</v>
      </c>
      <c r="E54" s="200" t="s">
        <v>357</v>
      </c>
      <c r="F54" s="200" t="s">
        <v>38</v>
      </c>
      <c r="G54" s="200" t="s">
        <v>2</v>
      </c>
      <c r="H54" s="200" t="s">
        <v>397</v>
      </c>
      <c r="I54" s="128" t="s">
        <v>83</v>
      </c>
      <c r="J54" s="200" t="s">
        <v>37</v>
      </c>
      <c r="K54" s="200" t="s">
        <v>36</v>
      </c>
      <c r="L54" s="200" t="s">
        <v>360</v>
      </c>
      <c r="M54" s="200" t="s">
        <v>27</v>
      </c>
      <c r="N54" s="203"/>
      <c r="O54" s="203"/>
      <c r="P54" s="152" t="s">
        <v>42</v>
      </c>
      <c r="R54"/>
      <c r="S54"/>
      <c r="T54"/>
      <c r="U54"/>
      <c r="V54"/>
      <c r="W54"/>
      <c r="X54"/>
      <c r="Y54"/>
      <c r="Z54"/>
      <c r="AA54"/>
      <c r="AB54"/>
      <c r="AC54"/>
    </row>
    <row r="55" spans="1:29" ht="13.7" customHeight="1" outlineLevel="1" thickBot="1" x14ac:dyDescent="0.3">
      <c r="A55" s="143" t="s">
        <v>39</v>
      </c>
      <c r="B55" s="162" t="s">
        <v>581</v>
      </c>
      <c r="C55" s="117" t="s">
        <v>424</v>
      </c>
      <c r="D55" s="117" t="s">
        <v>583</v>
      </c>
      <c r="E55" s="117" t="s">
        <v>396</v>
      </c>
      <c r="F55" s="117" t="s">
        <v>395</v>
      </c>
      <c r="G55" s="117" t="s">
        <v>414</v>
      </c>
      <c r="H55" s="134" t="s">
        <v>46</v>
      </c>
      <c r="I55" s="134" t="s">
        <v>44</v>
      </c>
      <c r="J55" s="134" t="s">
        <v>45</v>
      </c>
      <c r="K55" s="134" t="s">
        <v>47</v>
      </c>
      <c r="L55" s="137" t="s">
        <v>427</v>
      </c>
      <c r="M55" s="200" t="s">
        <v>426</v>
      </c>
      <c r="N55" s="134" t="s">
        <v>82</v>
      </c>
      <c r="O55" s="163" t="s">
        <v>434</v>
      </c>
      <c r="P55" s="164" t="s">
        <v>41</v>
      </c>
      <c r="R55"/>
      <c r="S55"/>
      <c r="T55"/>
      <c r="U55"/>
      <c r="V55"/>
      <c r="W55"/>
      <c r="X55"/>
      <c r="Y55"/>
      <c r="Z55"/>
      <c r="AA55"/>
      <c r="AB55"/>
      <c r="AC55"/>
    </row>
    <row r="56" spans="1:29" ht="13.7" customHeight="1" outlineLevel="1" x14ac:dyDescent="0.25">
      <c r="A56" s="139" t="s">
        <v>352</v>
      </c>
      <c r="B56" s="160"/>
      <c r="C56" s="126" t="s">
        <v>29</v>
      </c>
      <c r="D56" s="130" t="s">
        <v>30</v>
      </c>
      <c r="E56" s="130" t="s">
        <v>31</v>
      </c>
      <c r="F56" s="131" t="s">
        <v>32</v>
      </c>
      <c r="G56" s="130" t="s">
        <v>33</v>
      </c>
      <c r="H56" s="126" t="s">
        <v>34</v>
      </c>
      <c r="I56" s="131" t="s">
        <v>35</v>
      </c>
      <c r="J56" s="130" t="s">
        <v>36</v>
      </c>
      <c r="K56" s="130" t="s">
        <v>37</v>
      </c>
      <c r="L56" s="126" t="s">
        <v>38</v>
      </c>
      <c r="M56" s="256" t="s">
        <v>40</v>
      </c>
      <c r="N56" s="160"/>
      <c r="O56" s="160"/>
      <c r="P56" s="147" t="s">
        <v>352</v>
      </c>
      <c r="R56"/>
      <c r="S56"/>
      <c r="T56"/>
      <c r="U56"/>
      <c r="V56"/>
      <c r="W56"/>
      <c r="X56"/>
      <c r="Y56"/>
      <c r="Z56"/>
      <c r="AA56"/>
      <c r="AB56"/>
      <c r="AC56"/>
    </row>
    <row r="57" spans="1:29" ht="13.7" customHeight="1" outlineLevel="1" x14ac:dyDescent="0.25">
      <c r="A57" s="139" t="s">
        <v>353</v>
      </c>
      <c r="B57" s="160"/>
      <c r="C57" s="126" t="s">
        <v>72</v>
      </c>
      <c r="D57" s="130" t="s">
        <v>73</v>
      </c>
      <c r="E57" s="130" t="s">
        <v>74</v>
      </c>
      <c r="F57" s="131" t="s">
        <v>75</v>
      </c>
      <c r="G57" s="130" t="s">
        <v>76</v>
      </c>
      <c r="H57" s="126" t="s">
        <v>77</v>
      </c>
      <c r="I57" s="131" t="s">
        <v>78</v>
      </c>
      <c r="J57" s="130" t="s">
        <v>79</v>
      </c>
      <c r="K57" s="130" t="s">
        <v>80</v>
      </c>
      <c r="L57" s="126" t="s">
        <v>37</v>
      </c>
      <c r="M57" s="257"/>
      <c r="N57" s="160"/>
      <c r="O57" s="160"/>
      <c r="P57" s="147" t="s">
        <v>353</v>
      </c>
      <c r="R57"/>
      <c r="S57"/>
      <c r="T57"/>
      <c r="U57"/>
      <c r="V57"/>
      <c r="W57"/>
      <c r="X57"/>
      <c r="Y57"/>
      <c r="Z57"/>
      <c r="AA57"/>
      <c r="AB57"/>
      <c r="AC57"/>
    </row>
    <row r="58" spans="1:29" ht="13.7" customHeight="1" outlineLevel="1" x14ac:dyDescent="0.25">
      <c r="A58" s="140" t="s">
        <v>354</v>
      </c>
      <c r="B58" s="160"/>
      <c r="C58" s="126" t="s">
        <v>24</v>
      </c>
      <c r="D58" s="130"/>
      <c r="E58" s="130"/>
      <c r="F58" s="131" t="s">
        <v>22</v>
      </c>
      <c r="G58" s="130"/>
      <c r="H58" s="126" t="s">
        <v>25</v>
      </c>
      <c r="I58" s="131" t="s">
        <v>21</v>
      </c>
      <c r="J58" s="130"/>
      <c r="K58" s="130"/>
      <c r="L58" s="126" t="s">
        <v>33</v>
      </c>
      <c r="M58" s="266" t="s">
        <v>40</v>
      </c>
      <c r="N58" s="160"/>
      <c r="O58" s="160"/>
      <c r="P58" s="148" t="s">
        <v>354</v>
      </c>
      <c r="R58"/>
      <c r="S58"/>
      <c r="T58"/>
      <c r="U58"/>
      <c r="V58"/>
      <c r="W58"/>
      <c r="X58"/>
      <c r="Y58"/>
      <c r="Z58"/>
      <c r="AA58"/>
      <c r="AB58"/>
      <c r="AC58"/>
    </row>
    <row r="59" spans="1:29" ht="13.7" customHeight="1" outlineLevel="1" x14ac:dyDescent="0.25">
      <c r="A59" s="140" t="s">
        <v>355</v>
      </c>
      <c r="B59" s="160"/>
      <c r="C59" s="126" t="s">
        <v>49</v>
      </c>
      <c r="D59" s="130" t="s">
        <v>71</v>
      </c>
      <c r="E59" s="130" t="s">
        <v>0</v>
      </c>
      <c r="F59" s="131" t="s">
        <v>55</v>
      </c>
      <c r="G59" s="130" t="s">
        <v>78</v>
      </c>
      <c r="H59" s="126" t="s">
        <v>52</v>
      </c>
      <c r="I59" s="131" t="s">
        <v>61</v>
      </c>
      <c r="J59" s="130" t="s">
        <v>73</v>
      </c>
      <c r="K59" s="130" t="s">
        <v>57</v>
      </c>
      <c r="L59" s="126" t="s">
        <v>79</v>
      </c>
      <c r="M59" s="266"/>
      <c r="N59" s="160"/>
      <c r="O59" s="160"/>
      <c r="P59" s="148" t="s">
        <v>355</v>
      </c>
      <c r="R59"/>
      <c r="S59"/>
      <c r="T59"/>
      <c r="U59"/>
      <c r="V59"/>
      <c r="W59"/>
      <c r="X59"/>
      <c r="Y59"/>
      <c r="Z59"/>
      <c r="AA59"/>
      <c r="AB59"/>
      <c r="AC59"/>
    </row>
    <row r="60" spans="1:29" ht="13.7" customHeight="1" outlineLevel="1" x14ac:dyDescent="0.25">
      <c r="A60" s="141" t="s">
        <v>454</v>
      </c>
      <c r="B60" s="160"/>
      <c r="C60" s="126" t="s">
        <v>277</v>
      </c>
      <c r="D60" s="130"/>
      <c r="E60" s="130"/>
      <c r="F60" s="131" t="s">
        <v>270</v>
      </c>
      <c r="G60" s="130"/>
      <c r="H60" s="126" t="s">
        <v>274</v>
      </c>
      <c r="I60" s="131" t="s">
        <v>267</v>
      </c>
      <c r="J60" s="130"/>
      <c r="K60" s="130"/>
      <c r="L60" s="126" t="s">
        <v>272</v>
      </c>
      <c r="M60" s="258" t="s">
        <v>584</v>
      </c>
      <c r="N60" s="160"/>
      <c r="O60" s="160"/>
      <c r="P60" s="149" t="s">
        <v>454</v>
      </c>
    </row>
    <row r="61" spans="1:29" ht="13.7" customHeight="1" outlineLevel="1" x14ac:dyDescent="0.25">
      <c r="A61" s="141" t="s">
        <v>455</v>
      </c>
      <c r="B61" s="160"/>
      <c r="C61" s="126" t="s">
        <v>209</v>
      </c>
      <c r="D61" s="130" t="s">
        <v>228</v>
      </c>
      <c r="E61" s="130" t="s">
        <v>244</v>
      </c>
      <c r="F61" s="131" t="s">
        <v>203</v>
      </c>
      <c r="G61" s="130" t="s">
        <v>227</v>
      </c>
      <c r="H61" s="126" t="s">
        <v>210</v>
      </c>
      <c r="I61" s="131" t="s">
        <v>220</v>
      </c>
      <c r="J61" s="130" t="s">
        <v>223</v>
      </c>
      <c r="K61" s="130" t="s">
        <v>225</v>
      </c>
      <c r="L61" s="126" t="s">
        <v>201</v>
      </c>
      <c r="M61" s="258"/>
      <c r="N61" s="160"/>
      <c r="O61" s="160"/>
      <c r="P61" s="149" t="s">
        <v>455</v>
      </c>
    </row>
    <row r="62" spans="1:29" ht="13.7" customHeight="1" outlineLevel="1" x14ac:dyDescent="0.25">
      <c r="A62" s="144" t="s">
        <v>42</v>
      </c>
      <c r="C62" s="200" t="s">
        <v>421</v>
      </c>
      <c r="D62" s="204" t="s">
        <v>603</v>
      </c>
      <c r="E62" s="204" t="s">
        <v>422</v>
      </c>
      <c r="F62" s="200" t="s">
        <v>392</v>
      </c>
      <c r="G62" s="204" t="s">
        <v>415</v>
      </c>
      <c r="H62" s="199" t="s">
        <v>413</v>
      </c>
      <c r="I62" s="200" t="s">
        <v>405</v>
      </c>
      <c r="J62" s="200" t="s">
        <v>17</v>
      </c>
      <c r="K62" s="200" t="s">
        <v>412</v>
      </c>
      <c r="L62" s="199" t="s">
        <v>359</v>
      </c>
      <c r="M62" s="203"/>
      <c r="N62" s="160"/>
      <c r="O62" s="160"/>
      <c r="P62" s="152" t="s">
        <v>42</v>
      </c>
    </row>
    <row r="63" spans="1:29" ht="13.7" customHeight="1" outlineLevel="1" x14ac:dyDescent="0.25">
      <c r="A63" s="142" t="s">
        <v>39</v>
      </c>
      <c r="B63" s="132"/>
      <c r="C63" s="204" t="s">
        <v>604</v>
      </c>
      <c r="D63" s="204" t="s">
        <v>605</v>
      </c>
      <c r="E63" s="204" t="s">
        <v>423</v>
      </c>
      <c r="F63" s="200" t="s">
        <v>361</v>
      </c>
      <c r="G63" s="204" t="s">
        <v>416</v>
      </c>
      <c r="H63" s="204" t="s">
        <v>420</v>
      </c>
      <c r="I63" s="205" t="s">
        <v>186</v>
      </c>
      <c r="J63" s="205" t="s">
        <v>187</v>
      </c>
      <c r="K63" s="204" t="s">
        <v>418</v>
      </c>
      <c r="L63" s="119" t="s">
        <v>606</v>
      </c>
      <c r="M63" s="203"/>
      <c r="N63" s="132"/>
      <c r="O63" s="132"/>
      <c r="P63" s="150" t="s">
        <v>39</v>
      </c>
    </row>
    <row r="65" spans="1:16" ht="13.7" customHeight="1" x14ac:dyDescent="0.25">
      <c r="A65" s="259" t="s">
        <v>586</v>
      </c>
      <c r="B65" s="259"/>
      <c r="C65" s="259"/>
      <c r="D65" s="259"/>
      <c r="E65" s="259"/>
      <c r="F65" s="259"/>
      <c r="G65" s="259"/>
      <c r="H65" s="259"/>
      <c r="I65" s="259"/>
      <c r="J65" s="259"/>
      <c r="K65" s="259"/>
      <c r="L65" s="259"/>
      <c r="M65" s="259"/>
      <c r="N65" s="259"/>
      <c r="O65" s="259"/>
      <c r="P65" s="259"/>
    </row>
    <row r="66" spans="1:16" ht="13.7" hidden="1" customHeight="1" outlineLevel="1" x14ac:dyDescent="0.25">
      <c r="A66" s="139" t="s">
        <v>43</v>
      </c>
      <c r="B66" s="124">
        <v>1</v>
      </c>
      <c r="C66" s="124">
        <v>2</v>
      </c>
      <c r="D66" s="123">
        <v>3</v>
      </c>
      <c r="E66" s="123">
        <v>4</v>
      </c>
      <c r="F66" s="123">
        <v>5</v>
      </c>
      <c r="G66" s="123">
        <v>6</v>
      </c>
      <c r="H66" s="124">
        <v>7</v>
      </c>
      <c r="I66" s="124">
        <v>8</v>
      </c>
      <c r="J66" s="123">
        <v>9</v>
      </c>
      <c r="K66" s="123">
        <v>0</v>
      </c>
      <c r="L66" s="123" t="s">
        <v>1</v>
      </c>
      <c r="M66" s="123" t="s">
        <v>2</v>
      </c>
      <c r="N66" s="147" t="s">
        <v>43</v>
      </c>
      <c r="P66" s="158"/>
    </row>
    <row r="67" spans="1:16" ht="13.7" hidden="1" customHeight="1" outlineLevel="1" x14ac:dyDescent="0.25">
      <c r="A67" s="140" t="s">
        <v>351</v>
      </c>
      <c r="B67" s="204">
        <v>1</v>
      </c>
      <c r="C67" s="204">
        <v>2</v>
      </c>
      <c r="D67" s="204">
        <v>3</v>
      </c>
      <c r="E67" s="204">
        <v>4</v>
      </c>
      <c r="F67" s="204">
        <v>5</v>
      </c>
      <c r="G67" s="204">
        <v>6</v>
      </c>
      <c r="H67" s="204">
        <v>7</v>
      </c>
      <c r="I67" s="204">
        <v>8</v>
      </c>
      <c r="J67" s="204">
        <v>9</v>
      </c>
      <c r="K67" s="204">
        <v>0</v>
      </c>
      <c r="L67" s="204"/>
      <c r="M67" s="204"/>
      <c r="N67" s="148" t="s">
        <v>351</v>
      </c>
      <c r="P67" s="158"/>
    </row>
    <row r="68" spans="1:16" ht="13.7" hidden="1" customHeight="1" outlineLevel="1" x14ac:dyDescent="0.25">
      <c r="A68" s="141" t="s">
        <v>189</v>
      </c>
      <c r="B68" s="204" t="s">
        <v>362</v>
      </c>
      <c r="C68" s="204" t="s">
        <v>363</v>
      </c>
      <c r="D68" s="204" t="s">
        <v>364</v>
      </c>
      <c r="E68" s="204" t="s">
        <v>365</v>
      </c>
      <c r="F68" s="204" t="s">
        <v>366</v>
      </c>
      <c r="G68" s="204" t="s">
        <v>367</v>
      </c>
      <c r="H68" s="204" t="s">
        <v>368</v>
      </c>
      <c r="I68" s="204" t="s">
        <v>369</v>
      </c>
      <c r="J68" s="204" t="s">
        <v>370</v>
      </c>
      <c r="K68" s="204" t="s">
        <v>371</v>
      </c>
      <c r="L68" s="204" t="s">
        <v>442</v>
      </c>
      <c r="M68" s="204" t="s">
        <v>443</v>
      </c>
      <c r="N68" s="149" t="s">
        <v>189</v>
      </c>
      <c r="P68" s="158"/>
    </row>
    <row r="69" spans="1:16" ht="13.7" hidden="1" customHeight="1" outlineLevel="1" x14ac:dyDescent="0.25">
      <c r="A69" s="141" t="s">
        <v>350</v>
      </c>
      <c r="B69" s="204" t="s">
        <v>372</v>
      </c>
      <c r="C69" s="204" t="s">
        <v>373</v>
      </c>
      <c r="D69" s="204" t="s">
        <v>375</v>
      </c>
      <c r="E69" s="204" t="s">
        <v>376</v>
      </c>
      <c r="F69" s="204" t="s">
        <v>374</v>
      </c>
      <c r="G69" s="204" t="s">
        <v>406</v>
      </c>
      <c r="H69" s="204" t="s">
        <v>407</v>
      </c>
      <c r="I69" s="208" t="s">
        <v>597</v>
      </c>
      <c r="J69" s="208" t="s">
        <v>600</v>
      </c>
      <c r="K69" s="204" t="s">
        <v>441</v>
      </c>
      <c r="L69" s="218" t="s">
        <v>616</v>
      </c>
      <c r="M69" s="119" t="s">
        <v>614</v>
      </c>
      <c r="N69" s="149" t="s">
        <v>350</v>
      </c>
      <c r="P69" s="158"/>
    </row>
    <row r="70" spans="1:16" ht="13.7" hidden="1" customHeight="1" outlineLevel="1" x14ac:dyDescent="0.25">
      <c r="A70" s="142" t="s">
        <v>39</v>
      </c>
      <c r="B70" s="204" t="s">
        <v>382</v>
      </c>
      <c r="C70" s="204" t="s">
        <v>383</v>
      </c>
      <c r="D70" s="204" t="s">
        <v>384</v>
      </c>
      <c r="E70" s="204" t="s">
        <v>385</v>
      </c>
      <c r="F70" s="204" t="s">
        <v>386</v>
      </c>
      <c r="G70" s="204" t="s">
        <v>387</v>
      </c>
      <c r="H70" s="204" t="s">
        <v>388</v>
      </c>
      <c r="I70" s="204" t="s">
        <v>389</v>
      </c>
      <c r="J70" s="204" t="s">
        <v>390</v>
      </c>
      <c r="K70" s="204" t="s">
        <v>391</v>
      </c>
      <c r="L70" s="204" t="s">
        <v>445</v>
      </c>
      <c r="M70" s="204" t="s">
        <v>446</v>
      </c>
      <c r="N70" s="150" t="s">
        <v>39</v>
      </c>
      <c r="P70" s="158"/>
    </row>
    <row r="71" spans="1:16" ht="13.7" hidden="1" customHeight="1" outlineLevel="1" thickBot="1" x14ac:dyDescent="0.3">
      <c r="A71" s="143" t="s">
        <v>41</v>
      </c>
      <c r="B71" s="117" t="s">
        <v>379</v>
      </c>
      <c r="C71" s="117" t="s">
        <v>380</v>
      </c>
      <c r="D71" s="117" t="s">
        <v>378</v>
      </c>
      <c r="E71" s="117" t="s">
        <v>377</v>
      </c>
      <c r="F71" s="117" t="s">
        <v>381</v>
      </c>
      <c r="G71" s="117" t="s">
        <v>408</v>
      </c>
      <c r="H71" s="117" t="s">
        <v>409</v>
      </c>
      <c r="I71" s="209" t="s">
        <v>599</v>
      </c>
      <c r="J71" s="209" t="s">
        <v>598</v>
      </c>
      <c r="K71" s="209" t="s">
        <v>601</v>
      </c>
      <c r="L71" s="117" t="s">
        <v>444</v>
      </c>
      <c r="M71" s="117" t="s">
        <v>447</v>
      </c>
      <c r="N71" s="151" t="s">
        <v>41</v>
      </c>
      <c r="P71" s="158"/>
    </row>
    <row r="72" spans="1:16" ht="13.7" hidden="1" customHeight="1" outlineLevel="1" x14ac:dyDescent="0.25">
      <c r="A72" s="139" t="s">
        <v>352</v>
      </c>
      <c r="B72" s="121" t="s">
        <v>6</v>
      </c>
      <c r="C72" s="202" t="s">
        <v>7</v>
      </c>
      <c r="D72" s="202" t="s">
        <v>8</v>
      </c>
      <c r="E72" s="125" t="s">
        <v>9</v>
      </c>
      <c r="F72" s="126" t="s">
        <v>10</v>
      </c>
      <c r="G72" s="121" t="s">
        <v>11</v>
      </c>
      <c r="H72" s="125" t="s">
        <v>12</v>
      </c>
      <c r="I72" s="202" t="s">
        <v>13</v>
      </c>
      <c r="J72" s="202" t="s">
        <v>14</v>
      </c>
      <c r="K72" s="121" t="s">
        <v>15</v>
      </c>
      <c r="L72" s="127" t="s">
        <v>16</v>
      </c>
      <c r="M72" s="123" t="s">
        <v>17</v>
      </c>
      <c r="N72" s="147" t="s">
        <v>352</v>
      </c>
      <c r="P72" s="158"/>
    </row>
    <row r="73" spans="1:16" ht="13.7" hidden="1" customHeight="1" outlineLevel="1" x14ac:dyDescent="0.25">
      <c r="A73" s="139" t="s">
        <v>353</v>
      </c>
      <c r="B73" s="121" t="s">
        <v>49</v>
      </c>
      <c r="C73" s="202" t="s">
        <v>50</v>
      </c>
      <c r="D73" s="202" t="s">
        <v>51</v>
      </c>
      <c r="E73" s="125" t="s">
        <v>52</v>
      </c>
      <c r="F73" s="126" t="s">
        <v>53</v>
      </c>
      <c r="G73" s="121" t="s">
        <v>54</v>
      </c>
      <c r="H73" s="125" t="s">
        <v>55</v>
      </c>
      <c r="I73" s="202" t="s">
        <v>56</v>
      </c>
      <c r="J73" s="202" t="s">
        <v>57</v>
      </c>
      <c r="K73" s="121" t="s">
        <v>58</v>
      </c>
      <c r="L73" s="127" t="s">
        <v>59</v>
      </c>
      <c r="M73" s="123" t="s">
        <v>60</v>
      </c>
      <c r="N73" s="147" t="s">
        <v>353</v>
      </c>
      <c r="P73" s="158"/>
    </row>
    <row r="74" spans="1:16" ht="13.7" hidden="1" customHeight="1" outlineLevel="1" x14ac:dyDescent="0.25">
      <c r="A74" s="140" t="s">
        <v>354</v>
      </c>
      <c r="B74" s="121" t="s">
        <v>6</v>
      </c>
      <c r="C74" s="202" t="s">
        <v>15</v>
      </c>
      <c r="D74" s="202" t="s">
        <v>23</v>
      </c>
      <c r="E74" s="125" t="s">
        <v>11</v>
      </c>
      <c r="F74" s="126" t="s">
        <v>30</v>
      </c>
      <c r="G74" s="121" t="s">
        <v>29</v>
      </c>
      <c r="H74" s="125" t="s">
        <v>7</v>
      </c>
      <c r="I74" s="202" t="s">
        <v>26</v>
      </c>
      <c r="J74" s="202" t="s">
        <v>20</v>
      </c>
      <c r="K74" s="121" t="s">
        <v>32</v>
      </c>
      <c r="L74" s="127"/>
      <c r="M74" s="123"/>
      <c r="N74" s="148" t="s">
        <v>354</v>
      </c>
      <c r="P74" s="158"/>
    </row>
    <row r="75" spans="1:16" ht="13.7" hidden="1" customHeight="1" outlineLevel="1" x14ac:dyDescent="0.25">
      <c r="A75" s="140" t="s">
        <v>355</v>
      </c>
      <c r="B75" s="121" t="s">
        <v>80</v>
      </c>
      <c r="C75" s="202" t="s">
        <v>65</v>
      </c>
      <c r="D75" s="202" t="s">
        <v>59</v>
      </c>
      <c r="E75" s="125" t="s">
        <v>62</v>
      </c>
      <c r="F75" s="126" t="s">
        <v>72</v>
      </c>
      <c r="G75" s="121" t="s">
        <v>58</v>
      </c>
      <c r="H75" s="125" t="s">
        <v>56</v>
      </c>
      <c r="I75" s="202" t="s">
        <v>68</v>
      </c>
      <c r="J75" s="202" t="s">
        <v>69</v>
      </c>
      <c r="K75" s="121" t="s">
        <v>63</v>
      </c>
      <c r="L75" s="127" t="s">
        <v>70</v>
      </c>
      <c r="M75" s="123" t="s">
        <v>60</v>
      </c>
      <c r="N75" s="148" t="s">
        <v>355</v>
      </c>
      <c r="P75" s="158"/>
    </row>
    <row r="76" spans="1:16" ht="13.7" hidden="1" customHeight="1" outlineLevel="1" x14ac:dyDescent="0.25">
      <c r="A76" s="144" t="s">
        <v>42</v>
      </c>
      <c r="B76" s="200" t="s">
        <v>432</v>
      </c>
      <c r="C76" s="204" t="s">
        <v>393</v>
      </c>
      <c r="D76" s="200" t="s">
        <v>428</v>
      </c>
      <c r="E76" s="200" t="s">
        <v>188</v>
      </c>
      <c r="F76" s="200" t="s">
        <v>5</v>
      </c>
      <c r="G76" s="199" t="s">
        <v>411</v>
      </c>
      <c r="H76" s="200" t="s">
        <v>404</v>
      </c>
      <c r="I76" s="200" t="s">
        <v>16</v>
      </c>
      <c r="J76" s="200" t="s">
        <v>410</v>
      </c>
      <c r="K76" s="199" t="s">
        <v>358</v>
      </c>
      <c r="L76" s="200" t="s">
        <v>430</v>
      </c>
      <c r="M76" s="208" t="s">
        <v>433</v>
      </c>
      <c r="N76" s="152" t="s">
        <v>42</v>
      </c>
      <c r="P76" s="158"/>
    </row>
    <row r="77" spans="1:16" ht="13.7" hidden="1" customHeight="1" outlineLevel="1" thickBot="1" x14ac:dyDescent="0.3">
      <c r="A77" s="143" t="s">
        <v>39</v>
      </c>
      <c r="B77" s="117" t="s">
        <v>440</v>
      </c>
      <c r="C77" s="117" t="s">
        <v>394</v>
      </c>
      <c r="D77" s="117" t="s">
        <v>448</v>
      </c>
      <c r="E77" s="135" t="s">
        <v>425</v>
      </c>
      <c r="F77" s="117" t="s">
        <v>398</v>
      </c>
      <c r="G77" s="117" t="s">
        <v>419</v>
      </c>
      <c r="H77" s="134" t="s">
        <v>436</v>
      </c>
      <c r="I77" s="134" t="s">
        <v>435</v>
      </c>
      <c r="J77" s="117" t="s">
        <v>417</v>
      </c>
      <c r="K77" s="117" t="s">
        <v>602</v>
      </c>
      <c r="L77" s="117" t="s">
        <v>431</v>
      </c>
      <c r="M77" s="209" t="s">
        <v>612</v>
      </c>
      <c r="N77" s="151" t="s">
        <v>39</v>
      </c>
      <c r="P77" s="158"/>
    </row>
    <row r="78" spans="1:16" ht="13.7" hidden="1" customHeight="1" outlineLevel="1" x14ac:dyDescent="0.25">
      <c r="A78" s="139" t="s">
        <v>352</v>
      </c>
      <c r="B78" s="129" t="s">
        <v>18</v>
      </c>
      <c r="C78" s="129" t="s">
        <v>19</v>
      </c>
      <c r="D78" s="129" t="s">
        <v>20</v>
      </c>
      <c r="E78" s="129" t="s">
        <v>21</v>
      </c>
      <c r="F78" s="202" t="s">
        <v>22</v>
      </c>
      <c r="G78" s="202" t="s">
        <v>23</v>
      </c>
      <c r="H78" s="129" t="s">
        <v>24</v>
      </c>
      <c r="I78" s="129" t="s">
        <v>25</v>
      </c>
      <c r="J78" s="129" t="s">
        <v>26</v>
      </c>
      <c r="K78" s="129" t="s">
        <v>27</v>
      </c>
      <c r="L78" s="202" t="s">
        <v>83</v>
      </c>
      <c r="M78" s="210"/>
      <c r="N78" s="147" t="s">
        <v>352</v>
      </c>
      <c r="P78" s="158"/>
    </row>
    <row r="79" spans="1:16" ht="13.7" hidden="1" customHeight="1" outlineLevel="1" x14ac:dyDescent="0.25">
      <c r="A79" s="139" t="s">
        <v>353</v>
      </c>
      <c r="B79" s="129" t="s">
        <v>61</v>
      </c>
      <c r="C79" s="129" t="s">
        <v>62</v>
      </c>
      <c r="D79" s="129" t="s">
        <v>63</v>
      </c>
      <c r="E79" s="129" t="s">
        <v>64</v>
      </c>
      <c r="F79" s="202" t="s">
        <v>65</v>
      </c>
      <c r="G79" s="202" t="s">
        <v>66</v>
      </c>
      <c r="H79" s="129" t="s">
        <v>67</v>
      </c>
      <c r="I79" s="129" t="s">
        <v>68</v>
      </c>
      <c r="J79" s="129" t="s">
        <v>69</v>
      </c>
      <c r="K79" s="129" t="s">
        <v>70</v>
      </c>
      <c r="L79" s="202" t="s">
        <v>71</v>
      </c>
      <c r="M79" s="211"/>
      <c r="N79" s="147" t="s">
        <v>353</v>
      </c>
      <c r="P79" s="158"/>
    </row>
    <row r="80" spans="1:16" ht="13.7" hidden="1" customHeight="1" outlineLevel="1" x14ac:dyDescent="0.25">
      <c r="A80" s="140" t="s">
        <v>354</v>
      </c>
      <c r="B80" s="129" t="s">
        <v>8</v>
      </c>
      <c r="C80" s="129" t="s">
        <v>18</v>
      </c>
      <c r="D80" s="129" t="s">
        <v>14</v>
      </c>
      <c r="E80" s="129" t="s">
        <v>257</v>
      </c>
      <c r="F80" s="202" t="s">
        <v>12</v>
      </c>
      <c r="G80" s="202" t="s">
        <v>35</v>
      </c>
      <c r="H80" s="129" t="s">
        <v>19</v>
      </c>
      <c r="I80" s="129" t="s">
        <v>10</v>
      </c>
      <c r="J80" s="129" t="s">
        <v>9</v>
      </c>
      <c r="K80" s="129" t="s">
        <v>34</v>
      </c>
      <c r="L80" s="202" t="s">
        <v>31</v>
      </c>
      <c r="M80" s="211"/>
      <c r="N80" s="148" t="s">
        <v>354</v>
      </c>
      <c r="P80" s="158"/>
    </row>
    <row r="81" spans="1:16" ht="13.7" hidden="1" customHeight="1" outlineLevel="1" x14ac:dyDescent="0.25">
      <c r="A81" s="140" t="s">
        <v>355</v>
      </c>
      <c r="B81" s="129" t="s">
        <v>53</v>
      </c>
      <c r="C81" s="129" t="s">
        <v>64</v>
      </c>
      <c r="D81" s="129" t="s">
        <v>67</v>
      </c>
      <c r="E81" s="129" t="s">
        <v>76</v>
      </c>
      <c r="F81" s="202" t="s">
        <v>51</v>
      </c>
      <c r="G81" s="202" t="s">
        <v>75</v>
      </c>
      <c r="H81" s="129" t="s">
        <v>74</v>
      </c>
      <c r="I81" s="129" t="s">
        <v>77</v>
      </c>
      <c r="J81" s="129" t="s">
        <v>66</v>
      </c>
      <c r="K81" s="129" t="s">
        <v>54</v>
      </c>
      <c r="L81" s="202" t="s">
        <v>50</v>
      </c>
      <c r="M81" s="211"/>
      <c r="N81" s="148" t="s">
        <v>355</v>
      </c>
      <c r="P81" s="158"/>
    </row>
    <row r="82" spans="1:16" ht="13.7" hidden="1" customHeight="1" outlineLevel="1" x14ac:dyDescent="0.25">
      <c r="A82" s="144" t="s">
        <v>42</v>
      </c>
      <c r="B82" s="200" t="s">
        <v>356</v>
      </c>
      <c r="C82" s="128" t="s">
        <v>1</v>
      </c>
      <c r="D82" s="200" t="s">
        <v>357</v>
      </c>
      <c r="E82" s="200" t="s">
        <v>38</v>
      </c>
      <c r="F82" s="200" t="s">
        <v>2</v>
      </c>
      <c r="G82" s="200" t="s">
        <v>397</v>
      </c>
      <c r="H82" s="128" t="s">
        <v>83</v>
      </c>
      <c r="I82" s="200" t="s">
        <v>37</v>
      </c>
      <c r="J82" s="200" t="s">
        <v>36</v>
      </c>
      <c r="K82" s="200" t="s">
        <v>360</v>
      </c>
      <c r="L82" s="200" t="s">
        <v>27</v>
      </c>
      <c r="M82" s="168"/>
      <c r="N82" s="152" t="s">
        <v>42</v>
      </c>
      <c r="P82" s="158"/>
    </row>
    <row r="83" spans="1:16" ht="13.7" hidden="1" customHeight="1" outlineLevel="1" thickBot="1" x14ac:dyDescent="0.3">
      <c r="A83" s="143" t="s">
        <v>39</v>
      </c>
      <c r="B83" s="117" t="s">
        <v>424</v>
      </c>
      <c r="C83" s="117" t="s">
        <v>583</v>
      </c>
      <c r="D83" s="117" t="s">
        <v>396</v>
      </c>
      <c r="E83" s="117" t="s">
        <v>395</v>
      </c>
      <c r="F83" s="117" t="s">
        <v>414</v>
      </c>
      <c r="G83" s="134" t="s">
        <v>46</v>
      </c>
      <c r="H83" s="134" t="s">
        <v>44</v>
      </c>
      <c r="I83" s="134" t="s">
        <v>45</v>
      </c>
      <c r="J83" s="134" t="s">
        <v>47</v>
      </c>
      <c r="K83" s="137" t="s">
        <v>427</v>
      </c>
      <c r="L83" s="200" t="s">
        <v>426</v>
      </c>
      <c r="M83" s="169"/>
      <c r="N83" s="151" t="s">
        <v>39</v>
      </c>
      <c r="P83" s="158"/>
    </row>
    <row r="84" spans="1:16" ht="13.7" hidden="1" customHeight="1" outlineLevel="1" x14ac:dyDescent="0.25">
      <c r="A84" s="139" t="s">
        <v>352</v>
      </c>
      <c r="B84" s="126" t="s">
        <v>29</v>
      </c>
      <c r="C84" s="130" t="s">
        <v>30</v>
      </c>
      <c r="D84" s="130" t="s">
        <v>31</v>
      </c>
      <c r="E84" s="131" t="s">
        <v>32</v>
      </c>
      <c r="F84" s="130" t="s">
        <v>33</v>
      </c>
      <c r="G84" s="126" t="s">
        <v>34</v>
      </c>
      <c r="H84" s="131" t="s">
        <v>35</v>
      </c>
      <c r="I84" s="130" t="s">
        <v>36</v>
      </c>
      <c r="J84" s="130" t="s">
        <v>37</v>
      </c>
      <c r="K84" s="126" t="s">
        <v>38</v>
      </c>
      <c r="L84" s="213"/>
      <c r="M84" s="160"/>
      <c r="N84" s="147" t="s">
        <v>352</v>
      </c>
      <c r="P84" s="158"/>
    </row>
    <row r="85" spans="1:16" ht="13.7" hidden="1" customHeight="1" outlineLevel="1" x14ac:dyDescent="0.25">
      <c r="A85" s="139" t="s">
        <v>353</v>
      </c>
      <c r="B85" s="126" t="s">
        <v>72</v>
      </c>
      <c r="C85" s="130" t="s">
        <v>73</v>
      </c>
      <c r="D85" s="130" t="s">
        <v>74</v>
      </c>
      <c r="E85" s="131" t="s">
        <v>75</v>
      </c>
      <c r="F85" s="130" t="s">
        <v>76</v>
      </c>
      <c r="G85" s="126" t="s">
        <v>77</v>
      </c>
      <c r="H85" s="131" t="s">
        <v>78</v>
      </c>
      <c r="I85" s="130" t="s">
        <v>79</v>
      </c>
      <c r="J85" s="130" t="s">
        <v>80</v>
      </c>
      <c r="K85" s="126" t="s">
        <v>37</v>
      </c>
      <c r="L85" s="214"/>
      <c r="M85" s="160"/>
      <c r="N85" s="147" t="s">
        <v>353</v>
      </c>
      <c r="P85" s="158"/>
    </row>
    <row r="86" spans="1:16" ht="13.7" hidden="1" customHeight="1" outlineLevel="1" x14ac:dyDescent="0.25">
      <c r="A86" s="140" t="s">
        <v>354</v>
      </c>
      <c r="B86" s="126" t="s">
        <v>24</v>
      </c>
      <c r="C86" s="130"/>
      <c r="D86" s="130"/>
      <c r="E86" s="131" t="s">
        <v>22</v>
      </c>
      <c r="F86" s="130"/>
      <c r="G86" s="126" t="s">
        <v>25</v>
      </c>
      <c r="H86" s="131" t="s">
        <v>21</v>
      </c>
      <c r="I86" s="130"/>
      <c r="J86" s="130"/>
      <c r="K86" s="126" t="s">
        <v>33</v>
      </c>
      <c r="L86" s="212"/>
      <c r="M86" s="160"/>
      <c r="N86" s="148" t="s">
        <v>354</v>
      </c>
      <c r="P86" s="158"/>
    </row>
    <row r="87" spans="1:16" s="206" customFormat="1" ht="13.7" hidden="1" customHeight="1" outlineLevel="1" x14ac:dyDescent="0.25">
      <c r="A87" s="140" t="s">
        <v>355</v>
      </c>
      <c r="B87" s="126" t="s">
        <v>49</v>
      </c>
      <c r="C87" s="130" t="s">
        <v>71</v>
      </c>
      <c r="D87" s="130" t="s">
        <v>0</v>
      </c>
      <c r="E87" s="131" t="s">
        <v>55</v>
      </c>
      <c r="F87" s="130" t="s">
        <v>78</v>
      </c>
      <c r="G87" s="126" t="s">
        <v>52</v>
      </c>
      <c r="H87" s="131" t="s">
        <v>61</v>
      </c>
      <c r="I87" s="130" t="s">
        <v>73</v>
      </c>
      <c r="J87" s="130" t="s">
        <v>57</v>
      </c>
      <c r="K87" s="126" t="s">
        <v>79</v>
      </c>
      <c r="L87" s="212"/>
      <c r="M87" s="160"/>
      <c r="N87" s="148" t="s">
        <v>355</v>
      </c>
    </row>
    <row r="88" spans="1:16" s="206" customFormat="1" ht="13.7" hidden="1" customHeight="1" outlineLevel="1" x14ac:dyDescent="0.25">
      <c r="A88" s="144" t="s">
        <v>42</v>
      </c>
      <c r="B88" s="200" t="s">
        <v>421</v>
      </c>
      <c r="C88" s="204" t="s">
        <v>603</v>
      </c>
      <c r="D88" s="204" t="s">
        <v>422</v>
      </c>
      <c r="E88" s="200" t="s">
        <v>392</v>
      </c>
      <c r="F88" s="204" t="s">
        <v>415</v>
      </c>
      <c r="G88" s="199" t="s">
        <v>413</v>
      </c>
      <c r="H88" s="200" t="s">
        <v>405</v>
      </c>
      <c r="I88" s="200" t="s">
        <v>17</v>
      </c>
      <c r="J88" s="200" t="s">
        <v>412</v>
      </c>
      <c r="K88" s="199" t="s">
        <v>359</v>
      </c>
      <c r="L88" s="168"/>
      <c r="M88" s="160"/>
      <c r="N88" s="152" t="s">
        <v>42</v>
      </c>
    </row>
    <row r="89" spans="1:16" s="206" customFormat="1" ht="13.7" hidden="1" customHeight="1" outlineLevel="1" x14ac:dyDescent="0.25">
      <c r="A89" s="142" t="s">
        <v>39</v>
      </c>
      <c r="B89" s="204" t="s">
        <v>604</v>
      </c>
      <c r="C89" s="204" t="s">
        <v>605</v>
      </c>
      <c r="D89" s="204" t="s">
        <v>423</v>
      </c>
      <c r="E89" s="200" t="s">
        <v>361</v>
      </c>
      <c r="F89" s="204" t="s">
        <v>416</v>
      </c>
      <c r="G89" s="204" t="s">
        <v>420</v>
      </c>
      <c r="H89" s="205" t="s">
        <v>186</v>
      </c>
      <c r="I89" s="205" t="s">
        <v>187</v>
      </c>
      <c r="J89" s="204" t="s">
        <v>418</v>
      </c>
      <c r="K89" s="119" t="s">
        <v>606</v>
      </c>
      <c r="L89" s="168"/>
      <c r="M89" s="132"/>
      <c r="N89" s="150" t="s">
        <v>39</v>
      </c>
    </row>
    <row r="90" spans="1:16" s="206" customFormat="1" ht="13.7" customHeight="1" collapsed="1" x14ac:dyDescent="0.25"/>
    <row r="91" spans="1:16" ht="13.7" customHeight="1" x14ac:dyDescent="0.25">
      <c r="A91" s="259" t="s">
        <v>453</v>
      </c>
      <c r="B91" s="259"/>
      <c r="C91" s="259"/>
      <c r="D91" s="259"/>
      <c r="E91" s="259"/>
      <c r="F91" s="259"/>
      <c r="G91" s="259"/>
      <c r="H91" s="259"/>
      <c r="I91" s="259"/>
      <c r="J91" s="259"/>
      <c r="K91" s="259"/>
      <c r="L91" s="259"/>
      <c r="M91" s="259"/>
      <c r="N91" s="259"/>
      <c r="O91" s="259"/>
      <c r="P91" s="259"/>
    </row>
    <row r="92" spans="1:16" ht="13.7" hidden="1" customHeight="1" outlineLevel="1" x14ac:dyDescent="0.25">
      <c r="A92" s="139" t="s">
        <v>352</v>
      </c>
      <c r="B92" s="121" t="s">
        <v>6</v>
      </c>
      <c r="C92" s="202" t="s">
        <v>7</v>
      </c>
      <c r="D92" s="202" t="s">
        <v>8</v>
      </c>
      <c r="E92" s="125" t="s">
        <v>9</v>
      </c>
      <c r="F92" s="126" t="s">
        <v>10</v>
      </c>
      <c r="G92" s="121" t="s">
        <v>11</v>
      </c>
      <c r="H92" s="125" t="s">
        <v>12</v>
      </c>
      <c r="I92" s="202" t="s">
        <v>13</v>
      </c>
      <c r="J92" s="202" t="s">
        <v>14</v>
      </c>
      <c r="K92" s="121" t="s">
        <v>15</v>
      </c>
      <c r="L92" s="127" t="s">
        <v>16</v>
      </c>
      <c r="M92" s="123" t="s">
        <v>17</v>
      </c>
      <c r="N92" s="147" t="s">
        <v>352</v>
      </c>
      <c r="O92" s="206"/>
      <c r="P92" s="206"/>
    </row>
    <row r="93" spans="1:16" ht="13.7" hidden="1" customHeight="1" outlineLevel="1" x14ac:dyDescent="0.25">
      <c r="A93" s="139" t="s">
        <v>353</v>
      </c>
      <c r="B93" s="121" t="s">
        <v>49</v>
      </c>
      <c r="C93" s="202" t="s">
        <v>50</v>
      </c>
      <c r="D93" s="202" t="s">
        <v>51</v>
      </c>
      <c r="E93" s="125" t="s">
        <v>52</v>
      </c>
      <c r="F93" s="126" t="s">
        <v>53</v>
      </c>
      <c r="G93" s="121" t="s">
        <v>54</v>
      </c>
      <c r="H93" s="125" t="s">
        <v>55</v>
      </c>
      <c r="I93" s="202" t="s">
        <v>56</v>
      </c>
      <c r="J93" s="202" t="s">
        <v>57</v>
      </c>
      <c r="K93" s="121" t="s">
        <v>58</v>
      </c>
      <c r="L93" s="127" t="s">
        <v>59</v>
      </c>
      <c r="M93" s="123" t="s">
        <v>60</v>
      </c>
      <c r="N93" s="147" t="s">
        <v>353</v>
      </c>
      <c r="O93" s="206"/>
      <c r="P93" s="206"/>
    </row>
    <row r="94" spans="1:16" ht="13.7" hidden="1" customHeight="1" outlineLevel="1" x14ac:dyDescent="0.25">
      <c r="A94" s="140" t="s">
        <v>354</v>
      </c>
      <c r="B94" s="121" t="s">
        <v>6</v>
      </c>
      <c r="C94" s="202" t="s">
        <v>15</v>
      </c>
      <c r="D94" s="202" t="s">
        <v>23</v>
      </c>
      <c r="E94" s="125" t="s">
        <v>11</v>
      </c>
      <c r="F94" s="126" t="s">
        <v>30</v>
      </c>
      <c r="G94" s="121" t="s">
        <v>29</v>
      </c>
      <c r="H94" s="125" t="s">
        <v>7</v>
      </c>
      <c r="I94" s="202" t="s">
        <v>26</v>
      </c>
      <c r="J94" s="202" t="s">
        <v>20</v>
      </c>
      <c r="K94" s="121" t="s">
        <v>32</v>
      </c>
      <c r="L94" s="127"/>
      <c r="M94" s="123"/>
      <c r="N94" s="148" t="s">
        <v>354</v>
      </c>
      <c r="O94" s="206"/>
      <c r="P94" s="206"/>
    </row>
    <row r="95" spans="1:16" ht="13.7" hidden="1" customHeight="1" outlineLevel="1" x14ac:dyDescent="0.25">
      <c r="A95" s="140" t="s">
        <v>355</v>
      </c>
      <c r="B95" s="121" t="s">
        <v>80</v>
      </c>
      <c r="C95" s="202" t="s">
        <v>65</v>
      </c>
      <c r="D95" s="202" t="s">
        <v>59</v>
      </c>
      <c r="E95" s="125" t="s">
        <v>62</v>
      </c>
      <c r="F95" s="126" t="s">
        <v>72</v>
      </c>
      <c r="G95" s="121" t="s">
        <v>58</v>
      </c>
      <c r="H95" s="125" t="s">
        <v>56</v>
      </c>
      <c r="I95" s="202" t="s">
        <v>68</v>
      </c>
      <c r="J95" s="202" t="s">
        <v>69</v>
      </c>
      <c r="K95" s="121" t="s">
        <v>63</v>
      </c>
      <c r="L95" s="127" t="s">
        <v>70</v>
      </c>
      <c r="M95" s="123" t="s">
        <v>60</v>
      </c>
      <c r="N95" s="148" t="s">
        <v>355</v>
      </c>
      <c r="O95" s="206"/>
      <c r="P95" s="206"/>
    </row>
    <row r="96" spans="1:16" ht="13.7" hidden="1" customHeight="1" outlineLevel="1" thickBot="1" x14ac:dyDescent="0.3">
      <c r="A96" s="146" t="s">
        <v>42</v>
      </c>
      <c r="B96" s="135" t="s">
        <v>432</v>
      </c>
      <c r="C96" s="117" t="s">
        <v>393</v>
      </c>
      <c r="D96" s="135" t="s">
        <v>428</v>
      </c>
      <c r="E96" s="135" t="s">
        <v>188</v>
      </c>
      <c r="F96" s="135" t="s">
        <v>5</v>
      </c>
      <c r="G96" s="135" t="s">
        <v>411</v>
      </c>
      <c r="H96" s="135" t="s">
        <v>404</v>
      </c>
      <c r="I96" s="135" t="s">
        <v>16</v>
      </c>
      <c r="J96" s="135" t="s">
        <v>410</v>
      </c>
      <c r="K96" s="135" t="s">
        <v>358</v>
      </c>
      <c r="L96" s="135" t="s">
        <v>430</v>
      </c>
      <c r="M96" s="215" t="s">
        <v>433</v>
      </c>
      <c r="N96" s="216" t="s">
        <v>42</v>
      </c>
      <c r="O96" s="206"/>
      <c r="P96" s="206"/>
    </row>
    <row r="97" spans="1:16" ht="13.7" hidden="1" customHeight="1" outlineLevel="1" x14ac:dyDescent="0.25">
      <c r="A97" s="139" t="s">
        <v>352</v>
      </c>
      <c r="B97" s="129" t="s">
        <v>18</v>
      </c>
      <c r="C97" s="129" t="s">
        <v>19</v>
      </c>
      <c r="D97" s="129" t="s">
        <v>20</v>
      </c>
      <c r="E97" s="129" t="s">
        <v>21</v>
      </c>
      <c r="F97" s="202" t="s">
        <v>22</v>
      </c>
      <c r="G97" s="202" t="s">
        <v>23</v>
      </c>
      <c r="H97" s="129" t="s">
        <v>24</v>
      </c>
      <c r="I97" s="129" t="s">
        <v>25</v>
      </c>
      <c r="J97" s="129" t="s">
        <v>26</v>
      </c>
      <c r="K97" s="129" t="s">
        <v>27</v>
      </c>
      <c r="L97" s="202" t="s">
        <v>83</v>
      </c>
      <c r="M97" s="211"/>
      <c r="N97" s="147" t="s">
        <v>352</v>
      </c>
      <c r="O97" s="206"/>
      <c r="P97" s="206"/>
    </row>
    <row r="98" spans="1:16" ht="13.7" hidden="1" customHeight="1" outlineLevel="1" x14ac:dyDescent="0.25">
      <c r="A98" s="139" t="s">
        <v>353</v>
      </c>
      <c r="B98" s="129" t="s">
        <v>61</v>
      </c>
      <c r="C98" s="129" t="s">
        <v>62</v>
      </c>
      <c r="D98" s="129" t="s">
        <v>63</v>
      </c>
      <c r="E98" s="129" t="s">
        <v>64</v>
      </c>
      <c r="F98" s="202" t="s">
        <v>65</v>
      </c>
      <c r="G98" s="202" t="s">
        <v>66</v>
      </c>
      <c r="H98" s="129" t="s">
        <v>67</v>
      </c>
      <c r="I98" s="129" t="s">
        <v>68</v>
      </c>
      <c r="J98" s="129" t="s">
        <v>69</v>
      </c>
      <c r="K98" s="129" t="s">
        <v>70</v>
      </c>
      <c r="L98" s="202" t="s">
        <v>71</v>
      </c>
      <c r="M98" s="211"/>
      <c r="N98" s="147" t="s">
        <v>353</v>
      </c>
      <c r="O98" s="206"/>
      <c r="P98" s="206"/>
    </row>
    <row r="99" spans="1:16" ht="13.7" hidden="1" customHeight="1" outlineLevel="1" x14ac:dyDescent="0.25">
      <c r="A99" s="140" t="s">
        <v>354</v>
      </c>
      <c r="B99" s="129" t="s">
        <v>8</v>
      </c>
      <c r="C99" s="129" t="s">
        <v>18</v>
      </c>
      <c r="D99" s="129" t="s">
        <v>14</v>
      </c>
      <c r="E99" s="129" t="s">
        <v>257</v>
      </c>
      <c r="F99" s="202" t="s">
        <v>12</v>
      </c>
      <c r="G99" s="202" t="s">
        <v>35</v>
      </c>
      <c r="H99" s="129" t="s">
        <v>19</v>
      </c>
      <c r="I99" s="129" t="s">
        <v>10</v>
      </c>
      <c r="J99" s="129" t="s">
        <v>9</v>
      </c>
      <c r="K99" s="129" t="s">
        <v>34</v>
      </c>
      <c r="L99" s="202" t="s">
        <v>31</v>
      </c>
      <c r="M99" s="211"/>
      <c r="N99" s="148" t="s">
        <v>354</v>
      </c>
      <c r="O99" s="206"/>
      <c r="P99" s="206"/>
    </row>
    <row r="100" spans="1:16" ht="13.7" hidden="1" customHeight="1" outlineLevel="1" x14ac:dyDescent="0.25">
      <c r="A100" s="140" t="s">
        <v>355</v>
      </c>
      <c r="B100" s="129" t="s">
        <v>53</v>
      </c>
      <c r="C100" s="129" t="s">
        <v>64</v>
      </c>
      <c r="D100" s="129" t="s">
        <v>67</v>
      </c>
      <c r="E100" s="129" t="s">
        <v>76</v>
      </c>
      <c r="F100" s="202" t="s">
        <v>51</v>
      </c>
      <c r="G100" s="202" t="s">
        <v>75</v>
      </c>
      <c r="H100" s="129" t="s">
        <v>74</v>
      </c>
      <c r="I100" s="129" t="s">
        <v>77</v>
      </c>
      <c r="J100" s="129" t="s">
        <v>66</v>
      </c>
      <c r="K100" s="129" t="s">
        <v>54</v>
      </c>
      <c r="L100" s="202" t="s">
        <v>50</v>
      </c>
      <c r="M100" s="211"/>
      <c r="N100" s="148" t="s">
        <v>355</v>
      </c>
      <c r="O100" s="206"/>
      <c r="P100" s="206"/>
    </row>
    <row r="101" spans="1:16" ht="13.7" hidden="1" customHeight="1" outlineLevel="1" thickBot="1" x14ac:dyDescent="0.3">
      <c r="A101" s="146" t="s">
        <v>42</v>
      </c>
      <c r="B101" s="135" t="s">
        <v>356</v>
      </c>
      <c r="C101" s="137" t="s">
        <v>1</v>
      </c>
      <c r="D101" s="135" t="s">
        <v>357</v>
      </c>
      <c r="E101" s="135" t="s">
        <v>38</v>
      </c>
      <c r="F101" s="135" t="s">
        <v>2</v>
      </c>
      <c r="G101" s="135" t="s">
        <v>397</v>
      </c>
      <c r="H101" s="137" t="s">
        <v>83</v>
      </c>
      <c r="I101" s="135" t="s">
        <v>37</v>
      </c>
      <c r="J101" s="135" t="s">
        <v>36</v>
      </c>
      <c r="K101" s="135" t="s">
        <v>360</v>
      </c>
      <c r="L101" s="135" t="s">
        <v>27</v>
      </c>
      <c r="M101" s="170"/>
      <c r="N101" s="171" t="s">
        <v>42</v>
      </c>
      <c r="O101" s="206"/>
      <c r="P101" s="206"/>
    </row>
    <row r="102" spans="1:16" ht="13.7" hidden="1" customHeight="1" outlineLevel="1" x14ac:dyDescent="0.25">
      <c r="A102" s="139" t="s">
        <v>352</v>
      </c>
      <c r="B102" s="126" t="s">
        <v>29</v>
      </c>
      <c r="C102" s="130" t="s">
        <v>30</v>
      </c>
      <c r="D102" s="130" t="s">
        <v>31</v>
      </c>
      <c r="E102" s="131" t="s">
        <v>32</v>
      </c>
      <c r="F102" s="130" t="s">
        <v>33</v>
      </c>
      <c r="G102" s="126" t="s">
        <v>34</v>
      </c>
      <c r="H102" s="131" t="s">
        <v>35</v>
      </c>
      <c r="I102" s="130" t="s">
        <v>36</v>
      </c>
      <c r="J102" s="130" t="s">
        <v>37</v>
      </c>
      <c r="K102" s="126" t="s">
        <v>38</v>
      </c>
      <c r="L102" s="214"/>
      <c r="M102" s="160"/>
      <c r="N102" s="147" t="s">
        <v>352</v>
      </c>
      <c r="O102" s="206"/>
      <c r="P102" s="206"/>
    </row>
    <row r="103" spans="1:16" ht="13.7" hidden="1" customHeight="1" outlineLevel="1" x14ac:dyDescent="0.25">
      <c r="A103" s="139" t="s">
        <v>353</v>
      </c>
      <c r="B103" s="126" t="s">
        <v>72</v>
      </c>
      <c r="C103" s="130" t="s">
        <v>73</v>
      </c>
      <c r="D103" s="130" t="s">
        <v>74</v>
      </c>
      <c r="E103" s="131" t="s">
        <v>75</v>
      </c>
      <c r="F103" s="130" t="s">
        <v>76</v>
      </c>
      <c r="G103" s="126" t="s">
        <v>77</v>
      </c>
      <c r="H103" s="131" t="s">
        <v>78</v>
      </c>
      <c r="I103" s="130" t="s">
        <v>79</v>
      </c>
      <c r="J103" s="130" t="s">
        <v>80</v>
      </c>
      <c r="K103" s="126" t="s">
        <v>37</v>
      </c>
      <c r="L103" s="214"/>
      <c r="M103" s="160"/>
      <c r="N103" s="147" t="s">
        <v>353</v>
      </c>
      <c r="O103" s="206"/>
      <c r="P103" s="206"/>
    </row>
    <row r="104" spans="1:16" ht="13.7" hidden="1" customHeight="1" outlineLevel="1" x14ac:dyDescent="0.25">
      <c r="A104" s="140" t="s">
        <v>354</v>
      </c>
      <c r="B104" s="126" t="s">
        <v>24</v>
      </c>
      <c r="C104" s="130"/>
      <c r="D104" s="130"/>
      <c r="E104" s="131" t="s">
        <v>22</v>
      </c>
      <c r="F104" s="130"/>
      <c r="G104" s="126" t="s">
        <v>25</v>
      </c>
      <c r="H104" s="131" t="s">
        <v>21</v>
      </c>
      <c r="I104" s="130"/>
      <c r="J104" s="130"/>
      <c r="K104" s="126" t="s">
        <v>33</v>
      </c>
      <c r="L104" s="212"/>
      <c r="M104" s="160"/>
      <c r="N104" s="148" t="s">
        <v>354</v>
      </c>
      <c r="O104" s="206"/>
      <c r="P104" s="206"/>
    </row>
    <row r="105" spans="1:16" ht="13.7" hidden="1" customHeight="1" outlineLevel="1" x14ac:dyDescent="0.25">
      <c r="A105" s="140" t="s">
        <v>355</v>
      </c>
      <c r="B105" s="126" t="s">
        <v>49</v>
      </c>
      <c r="C105" s="130" t="s">
        <v>71</v>
      </c>
      <c r="D105" s="130" t="s">
        <v>0</v>
      </c>
      <c r="E105" s="131" t="s">
        <v>55</v>
      </c>
      <c r="F105" s="130" t="s">
        <v>78</v>
      </c>
      <c r="G105" s="126" t="s">
        <v>52</v>
      </c>
      <c r="H105" s="131" t="s">
        <v>61</v>
      </c>
      <c r="I105" s="130" t="s">
        <v>73</v>
      </c>
      <c r="J105" s="130" t="s">
        <v>57</v>
      </c>
      <c r="K105" s="126" t="s">
        <v>79</v>
      </c>
      <c r="L105" s="212"/>
      <c r="M105" s="160"/>
      <c r="N105" s="148" t="s">
        <v>355</v>
      </c>
      <c r="O105" s="206"/>
      <c r="P105" s="206"/>
    </row>
    <row r="106" spans="1:16" ht="13.7" hidden="1" customHeight="1" outlineLevel="1" x14ac:dyDescent="0.25">
      <c r="A106" s="144" t="s">
        <v>42</v>
      </c>
      <c r="B106" s="200" t="s">
        <v>421</v>
      </c>
      <c r="C106" s="204" t="s">
        <v>603</v>
      </c>
      <c r="D106" s="204" t="s">
        <v>422</v>
      </c>
      <c r="E106" s="200" t="s">
        <v>392</v>
      </c>
      <c r="F106" s="204" t="s">
        <v>415</v>
      </c>
      <c r="G106" s="199" t="s">
        <v>413</v>
      </c>
      <c r="H106" s="200" t="s">
        <v>405</v>
      </c>
      <c r="I106" s="200" t="s">
        <v>17</v>
      </c>
      <c r="J106" s="200" t="s">
        <v>412</v>
      </c>
      <c r="K106" s="199" t="s">
        <v>359</v>
      </c>
      <c r="L106" s="168"/>
      <c r="M106" s="160"/>
      <c r="N106" s="152" t="s">
        <v>42</v>
      </c>
      <c r="O106" s="206"/>
      <c r="P106" s="206"/>
    </row>
    <row r="107" spans="1:16" ht="13.7" customHeight="1" collapsed="1" x14ac:dyDescent="0.25">
      <c r="A107" s="158"/>
      <c r="P107" s="158"/>
    </row>
    <row r="108" spans="1:16" ht="13.7" customHeight="1" x14ac:dyDescent="0.25">
      <c r="A108" s="158"/>
      <c r="P108" s="158"/>
    </row>
    <row r="109" spans="1:16" ht="13.7" customHeight="1" x14ac:dyDescent="0.25">
      <c r="A109" s="158"/>
      <c r="P109" s="158"/>
    </row>
    <row r="110" spans="1:16" ht="13.7" customHeight="1" x14ac:dyDescent="0.25">
      <c r="A110" s="158"/>
      <c r="P110" s="158"/>
    </row>
    <row r="111" spans="1:16" ht="13.7" customHeight="1" x14ac:dyDescent="0.25">
      <c r="A111" s="158"/>
      <c r="P111" s="158"/>
    </row>
    <row r="112" spans="1:16" ht="13.7" customHeight="1" x14ac:dyDescent="0.25">
      <c r="A112" s="158"/>
      <c r="P112" s="158"/>
    </row>
    <row r="113" s="158" customFormat="1" ht="13.7" customHeight="1" x14ac:dyDescent="0.25"/>
    <row r="114" s="158" customFormat="1" ht="13.7" customHeight="1" x14ac:dyDescent="0.25"/>
    <row r="115" s="158" customFormat="1" ht="13.7" customHeight="1" x14ac:dyDescent="0.25"/>
    <row r="116" s="158" customFormat="1" ht="13.7" customHeight="1" x14ac:dyDescent="0.25"/>
    <row r="117" s="158" customFormat="1" ht="13.7" customHeight="1" x14ac:dyDescent="0.25"/>
    <row r="118" s="158" customFormat="1" ht="13.7" customHeight="1" x14ac:dyDescent="0.25"/>
    <row r="119" s="158" customFormat="1" ht="13.7" customHeight="1" x14ac:dyDescent="0.25"/>
    <row r="120" s="158" customFormat="1" ht="13.7" customHeight="1" x14ac:dyDescent="0.25"/>
  </sheetData>
  <mergeCells count="40">
    <mergeCell ref="R34:U34"/>
    <mergeCell ref="R35:U35"/>
    <mergeCell ref="R36:U36"/>
    <mergeCell ref="R37:U37"/>
    <mergeCell ref="R38:U38"/>
    <mergeCell ref="R39:U39"/>
    <mergeCell ref="R40:U40"/>
    <mergeCell ref="R8:U8"/>
    <mergeCell ref="N20:O21"/>
    <mergeCell ref="A1:P1"/>
    <mergeCell ref="R2:U2"/>
    <mergeCell ref="R3:U3"/>
    <mergeCell ref="R4:U4"/>
    <mergeCell ref="M26:M27"/>
    <mergeCell ref="R5:U5"/>
    <mergeCell ref="R6:U6"/>
    <mergeCell ref="R7:U7"/>
    <mergeCell ref="B8:B9"/>
    <mergeCell ref="B10:B11"/>
    <mergeCell ref="B16:B17"/>
    <mergeCell ref="N16:O17"/>
    <mergeCell ref="A91:P91"/>
    <mergeCell ref="A65:P65"/>
    <mergeCell ref="B40:B41"/>
    <mergeCell ref="B42:B43"/>
    <mergeCell ref="B48:B49"/>
    <mergeCell ref="N48:O49"/>
    <mergeCell ref="B50:B51"/>
    <mergeCell ref="N50:O51"/>
    <mergeCell ref="B52:B53"/>
    <mergeCell ref="N52:O53"/>
    <mergeCell ref="M56:M57"/>
    <mergeCell ref="M58:M59"/>
    <mergeCell ref="M60:M61"/>
    <mergeCell ref="B18:B19"/>
    <mergeCell ref="N18:O19"/>
    <mergeCell ref="M24:M25"/>
    <mergeCell ref="M28:M29"/>
    <mergeCell ref="A33:P33"/>
    <mergeCell ref="B20:B21"/>
  </mergeCells>
  <pageMargins left="0.7" right="0.7" top="0.75" bottom="0.75" header="0.3" footer="0.3"/>
  <pageSetup orientation="portrait" horizontalDpi="200" verticalDpi="200" r:id="rId1"/>
  <ignoredErrors>
    <ignoredError sqref="L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A283-A281-4885-8E4D-5E75CB013D1F}">
  <sheetPr codeName="Sheet2">
    <tabColor rgb="FF92D050"/>
  </sheetPr>
  <dimension ref="A1:AA75"/>
  <sheetViews>
    <sheetView workbookViewId="0"/>
  </sheetViews>
  <sheetFormatPr defaultRowHeight="15" x14ac:dyDescent="0.25"/>
  <cols>
    <col min="1" max="9" width="9.140625" style="160"/>
    <col min="10" max="10" width="9.140625" style="160" customWidth="1"/>
    <col min="11" max="11" width="3.7109375" style="160" customWidth="1"/>
    <col min="12" max="17" width="9.140625" style="160"/>
    <col min="18" max="18" width="9.140625" style="160" customWidth="1"/>
    <col min="19" max="16384" width="9.140625" style="160"/>
  </cols>
  <sheetData>
    <row r="1" spans="1:27" x14ac:dyDescent="0.25">
      <c r="A1" s="7"/>
      <c r="B1" s="72" t="s">
        <v>288</v>
      </c>
      <c r="C1" s="70" t="s">
        <v>248</v>
      </c>
      <c r="D1" s="52" t="s">
        <v>250</v>
      </c>
      <c r="E1" s="52" t="s">
        <v>252</v>
      </c>
      <c r="F1" s="52" t="s">
        <v>285</v>
      </c>
      <c r="G1" s="52" t="s">
        <v>286</v>
      </c>
      <c r="H1" s="2" t="s">
        <v>287</v>
      </c>
      <c r="L1" s="161"/>
      <c r="N1" s="57"/>
      <c r="O1" s="57"/>
      <c r="P1" s="57"/>
      <c r="Y1" s="161"/>
      <c r="Z1" s="5"/>
      <c r="AA1" s="161"/>
    </row>
    <row r="2" spans="1:27" x14ac:dyDescent="0.25">
      <c r="A2" s="62" t="s">
        <v>253</v>
      </c>
      <c r="B2" s="73">
        <f>AVERAGE(C2:H2)</f>
        <v>0.12032770337316268</v>
      </c>
      <c r="C2" s="60">
        <v>0.12701999999999999</v>
      </c>
      <c r="D2" s="61">
        <v>0.11004416752109789</v>
      </c>
      <c r="E2" s="60">
        <v>0.12606303151575787</v>
      </c>
      <c r="F2" s="60">
        <v>0.12701999999999999</v>
      </c>
      <c r="G2" s="61">
        <v>0.12021202120212025</v>
      </c>
      <c r="H2" s="60">
        <v>0.111607</v>
      </c>
      <c r="J2" s="56"/>
      <c r="K2" s="160" t="s">
        <v>248</v>
      </c>
      <c r="L2" s="220" t="s">
        <v>251</v>
      </c>
      <c r="M2" s="220"/>
      <c r="N2" s="220"/>
      <c r="O2" s="220"/>
      <c r="P2" s="220"/>
      <c r="Q2" s="220"/>
      <c r="R2" s="220"/>
      <c r="Y2" s="161"/>
      <c r="Z2" s="5"/>
      <c r="AA2" s="161"/>
    </row>
    <row r="3" spans="1:27" x14ac:dyDescent="0.25">
      <c r="A3" s="63" t="s">
        <v>254</v>
      </c>
      <c r="B3" s="74">
        <f>AVERAGE(C3:H3)</f>
        <v>8.7937351654220855E-2</v>
      </c>
      <c r="C3" s="65">
        <v>9.0560000000000002E-2</v>
      </c>
      <c r="D3" s="64">
        <v>9.2239135578515666E-2</v>
      </c>
      <c r="E3" s="65">
        <v>9.3746873436718364E-2</v>
      </c>
      <c r="F3" s="65">
        <v>9.0560000000000002E-2</v>
      </c>
      <c r="G3" s="64">
        <v>9.100910091009104E-2</v>
      </c>
      <c r="H3" s="65">
        <v>6.9509000000000001E-2</v>
      </c>
      <c r="J3" s="56"/>
      <c r="K3" s="160" t="s">
        <v>250</v>
      </c>
      <c r="L3" s="220" t="s">
        <v>284</v>
      </c>
      <c r="M3" s="220"/>
      <c r="N3" s="220"/>
      <c r="O3" s="220"/>
      <c r="P3" s="220"/>
      <c r="Q3" s="220"/>
      <c r="R3" s="220"/>
      <c r="Y3" s="161"/>
      <c r="Z3" s="5"/>
      <c r="AA3" s="161"/>
    </row>
    <row r="4" spans="1:27" x14ac:dyDescent="0.25">
      <c r="A4" s="63" t="s">
        <v>255</v>
      </c>
      <c r="B4" s="74">
        <f t="shared" ref="B4:B27" si="0">AVERAGE(C4:H4)</f>
        <v>8.2787708238895988E-2</v>
      </c>
      <c r="C4" s="65">
        <v>8.1670000000000006E-2</v>
      </c>
      <c r="D4" s="64">
        <v>8.3770407760864432E-2</v>
      </c>
      <c r="E4" s="65">
        <v>8.344172086043021E-2</v>
      </c>
      <c r="F4" s="65">
        <v>8.1670000000000006E-2</v>
      </c>
      <c r="G4" s="64">
        <v>8.120812081208123E-2</v>
      </c>
      <c r="H4" s="65">
        <v>8.4966E-2</v>
      </c>
      <c r="J4" s="56"/>
      <c r="K4" s="160" t="s">
        <v>252</v>
      </c>
      <c r="L4" s="220" t="s">
        <v>283</v>
      </c>
      <c r="M4" s="220"/>
      <c r="N4" s="220"/>
      <c r="O4" s="220"/>
      <c r="P4" s="220"/>
      <c r="Q4" s="220"/>
      <c r="R4" s="220"/>
      <c r="Y4" s="161"/>
      <c r="Z4" s="5"/>
      <c r="AA4" s="161"/>
    </row>
    <row r="5" spans="1:27" x14ac:dyDescent="0.25">
      <c r="A5" s="63" t="s">
        <v>256</v>
      </c>
      <c r="B5" s="74">
        <f t="shared" si="0"/>
        <v>7.4938562388612309E-2</v>
      </c>
      <c r="C5" s="65">
        <v>7.5069999999999998E-2</v>
      </c>
      <c r="D5" s="64">
        <v>7.4010174303967197E-2</v>
      </c>
      <c r="E5" s="65">
        <v>7.7038519259629804E-2</v>
      </c>
      <c r="F5" s="65">
        <v>7.5069999999999998E-2</v>
      </c>
      <c r="G5" s="64">
        <v>7.6807680768076828E-2</v>
      </c>
      <c r="H5" s="65">
        <v>7.1635000000000004E-2</v>
      </c>
      <c r="J5" s="56"/>
      <c r="K5" s="160" t="s">
        <v>285</v>
      </c>
      <c r="L5" s="220" t="s">
        <v>280</v>
      </c>
      <c r="M5" s="220"/>
      <c r="N5" s="220"/>
      <c r="O5" s="220"/>
      <c r="P5" s="220"/>
      <c r="Q5" s="220"/>
      <c r="R5" s="220"/>
      <c r="Y5" s="161"/>
      <c r="Z5" s="5"/>
      <c r="AA5" s="161"/>
    </row>
    <row r="6" spans="1:27" x14ac:dyDescent="0.25">
      <c r="A6" s="63" t="s">
        <v>257</v>
      </c>
      <c r="B6" s="74">
        <f t="shared" si="0"/>
        <v>7.1567257643950624E-2</v>
      </c>
      <c r="C6" s="65">
        <v>6.966E-2</v>
      </c>
      <c r="D6" s="64">
        <v>7.4394668349238913E-2</v>
      </c>
      <c r="E6" s="65">
        <v>6.7133566783391704E-2</v>
      </c>
      <c r="F6" s="65">
        <v>6.966E-2</v>
      </c>
      <c r="G6" s="64">
        <v>7.3107310731073127E-2</v>
      </c>
      <c r="H6" s="65">
        <v>7.5448000000000001E-2</v>
      </c>
      <c r="J6" s="56"/>
      <c r="K6" s="160" t="s">
        <v>286</v>
      </c>
      <c r="L6" s="220" t="s">
        <v>279</v>
      </c>
      <c r="M6" s="220"/>
      <c r="N6" s="220"/>
      <c r="O6" s="220"/>
      <c r="P6" s="220"/>
      <c r="Q6" s="220"/>
      <c r="R6" s="220"/>
      <c r="Y6" s="161"/>
      <c r="Z6" s="5"/>
      <c r="AA6" s="161"/>
    </row>
    <row r="7" spans="1:27" x14ac:dyDescent="0.25">
      <c r="A7" s="63" t="s">
        <v>258</v>
      </c>
      <c r="B7" s="74">
        <f t="shared" si="0"/>
        <v>6.7600359196487783E-2</v>
      </c>
      <c r="C7" s="65">
        <v>6.7489999999999994E-2</v>
      </c>
      <c r="D7" s="64">
        <v>6.6537187475352949E-2</v>
      </c>
      <c r="E7" s="65">
        <v>6.8034017008504255E-2</v>
      </c>
      <c r="F7" s="65">
        <v>6.7489999999999994E-2</v>
      </c>
      <c r="G7" s="64">
        <v>6.9506950695069528E-2</v>
      </c>
      <c r="H7" s="65">
        <v>6.6544000000000006E-2</v>
      </c>
      <c r="J7" s="56"/>
      <c r="K7" s="160" t="s">
        <v>287</v>
      </c>
      <c r="L7" s="220" t="s">
        <v>281</v>
      </c>
      <c r="M7" s="220"/>
      <c r="N7" s="220"/>
      <c r="O7" s="220"/>
      <c r="P7" s="220"/>
      <c r="Q7" s="220"/>
      <c r="R7" s="220"/>
      <c r="S7" s="52"/>
      <c r="Y7" s="161"/>
      <c r="Z7" s="5"/>
      <c r="AA7" s="161"/>
    </row>
    <row r="8" spans="1:27" x14ac:dyDescent="0.25">
      <c r="A8" s="63" t="s">
        <v>260</v>
      </c>
      <c r="B8" s="74">
        <f t="shared" si="0"/>
        <v>6.4563719141170275E-2</v>
      </c>
      <c r="C8" s="65">
        <v>5.987E-2</v>
      </c>
      <c r="D8" s="64">
        <v>7.4798880037857896E-2</v>
      </c>
      <c r="E8" s="65">
        <v>5.682841420710355E-2</v>
      </c>
      <c r="F8" s="65">
        <v>5.987E-2</v>
      </c>
      <c r="G8" s="64">
        <v>6.020602060206022E-2</v>
      </c>
      <c r="H8" s="65">
        <v>7.5809000000000001E-2</v>
      </c>
      <c r="J8" s="56"/>
      <c r="L8" s="161"/>
      <c r="N8" s="57"/>
      <c r="O8" s="57"/>
      <c r="P8" s="58"/>
      <c r="Q8" s="55"/>
      <c r="Y8" s="161"/>
      <c r="Z8" s="5"/>
      <c r="AA8" s="161"/>
    </row>
    <row r="9" spans="1:27" x14ac:dyDescent="0.25">
      <c r="A9" s="63" t="s">
        <v>259</v>
      </c>
      <c r="B9" s="74">
        <f t="shared" si="0"/>
        <v>6.170076843996395E-2</v>
      </c>
      <c r="C9" s="65">
        <v>6.3270000000000007E-2</v>
      </c>
      <c r="D9" s="64">
        <v>6.2376764729079597E-2</v>
      </c>
      <c r="E9" s="65">
        <v>6.1130565282641318E-2</v>
      </c>
      <c r="F9" s="65">
        <v>6.3270000000000007E-2</v>
      </c>
      <c r="G9" s="64">
        <v>6.280628062806283E-2</v>
      </c>
      <c r="H9" s="65">
        <v>5.7350999999999999E-2</v>
      </c>
      <c r="J9" s="56"/>
      <c r="L9" s="161"/>
      <c r="N9" s="57"/>
      <c r="O9" s="57"/>
      <c r="P9" s="58"/>
      <c r="Q9" s="55"/>
      <c r="Y9" s="161"/>
      <c r="Z9" s="5"/>
      <c r="AA9" s="161"/>
    </row>
    <row r="10" spans="1:27" x14ac:dyDescent="0.25">
      <c r="A10" s="63" t="s">
        <v>261</v>
      </c>
      <c r="B10" s="74">
        <f t="shared" si="0"/>
        <v>5.5388357525637255E-2</v>
      </c>
      <c r="C10" s="65">
        <v>6.0940000000000001E-2</v>
      </c>
      <c r="D10" s="64">
        <v>6.0079659279122968E-2</v>
      </c>
      <c r="E10" s="65">
        <v>6.1130565282641318E-2</v>
      </c>
      <c r="F10" s="65">
        <v>6.0940000000000001E-2</v>
      </c>
      <c r="G10" s="64">
        <v>5.9205920592059223E-2</v>
      </c>
      <c r="H10" s="65">
        <v>3.0034000000000002E-2</v>
      </c>
      <c r="J10" s="56"/>
      <c r="L10" s="161"/>
      <c r="N10" s="57"/>
      <c r="O10" s="57"/>
      <c r="P10" s="58"/>
      <c r="Q10" s="55"/>
      <c r="Y10" s="161"/>
      <c r="Z10" s="5"/>
      <c r="AA10" s="161"/>
    </row>
    <row r="11" spans="1:27" x14ac:dyDescent="0.25">
      <c r="A11" s="63" t="s">
        <v>263</v>
      </c>
      <c r="B11" s="74">
        <f t="shared" si="0"/>
        <v>4.2883324706619597E-2</v>
      </c>
      <c r="C11" s="65">
        <v>4.0250000000000001E-2</v>
      </c>
      <c r="D11" s="64">
        <v>3.9681757236375112E-2</v>
      </c>
      <c r="E11" s="65">
        <v>4.2421210605302649E-2</v>
      </c>
      <c r="F11" s="65">
        <v>4.0250000000000001E-2</v>
      </c>
      <c r="G11" s="64">
        <v>3.9803980398039819E-2</v>
      </c>
      <c r="H11" s="65">
        <v>5.4892999999999997E-2</v>
      </c>
      <c r="J11" s="56"/>
      <c r="L11" s="161"/>
      <c r="N11" s="57"/>
      <c r="O11" s="57"/>
      <c r="P11" s="58"/>
      <c r="Q11" s="55"/>
      <c r="Y11" s="161"/>
      <c r="Z11" s="5"/>
      <c r="AA11" s="161"/>
    </row>
    <row r="12" spans="1:27" x14ac:dyDescent="0.25">
      <c r="A12" s="63" t="s">
        <v>262</v>
      </c>
      <c r="B12" s="74">
        <f t="shared" si="0"/>
        <v>4.0909766560864064E-2</v>
      </c>
      <c r="C12" s="65">
        <v>4.2529999999999998E-2</v>
      </c>
      <c r="D12" s="64">
        <v>4.1929568577963566E-2</v>
      </c>
      <c r="E12" s="65">
        <v>4.1420710355177588E-2</v>
      </c>
      <c r="F12" s="65">
        <v>4.2529999999999998E-2</v>
      </c>
      <c r="G12" s="64">
        <v>4.3204320432043225E-2</v>
      </c>
      <c r="H12" s="65">
        <v>3.3843999999999999E-2</v>
      </c>
      <c r="J12" s="56"/>
      <c r="L12" s="161"/>
      <c r="N12" s="57"/>
      <c r="O12" s="57"/>
      <c r="P12" s="58"/>
      <c r="Q12" s="55"/>
      <c r="Y12" s="161"/>
      <c r="Z12" s="5"/>
      <c r="AA12" s="161"/>
    </row>
    <row r="13" spans="1:27" x14ac:dyDescent="0.25">
      <c r="A13" s="63" t="s">
        <v>265</v>
      </c>
      <c r="B13" s="74">
        <f t="shared" si="0"/>
        <v>2.9525582070797075E-2</v>
      </c>
      <c r="C13" s="65">
        <v>2.7820000000000001E-2</v>
      </c>
      <c r="D13" s="64">
        <v>2.1709125325341118E-2</v>
      </c>
      <c r="E13" s="65">
        <v>2.7313656828414207E-2</v>
      </c>
      <c r="F13" s="65">
        <v>2.7820000000000001E-2</v>
      </c>
      <c r="G13" s="64">
        <v>2.7102710271027113E-2</v>
      </c>
      <c r="H13" s="65">
        <v>4.5387999999999998E-2</v>
      </c>
      <c r="J13" s="56"/>
      <c r="L13" s="161"/>
      <c r="N13" s="57"/>
      <c r="O13" s="57"/>
      <c r="P13" s="58"/>
      <c r="Q13" s="55"/>
      <c r="Y13" s="161"/>
      <c r="Z13" s="5"/>
      <c r="AA13" s="161"/>
    </row>
    <row r="14" spans="1:27" x14ac:dyDescent="0.25">
      <c r="A14" s="63" t="s">
        <v>264</v>
      </c>
      <c r="B14" s="74">
        <f t="shared" si="0"/>
        <v>2.9329294598745743E-2</v>
      </c>
      <c r="C14" s="65">
        <v>2.758E-2</v>
      </c>
      <c r="D14" s="64">
        <v>2.7190630175881383E-2</v>
      </c>
      <c r="E14" s="65">
        <v>2.8514257128564282E-2</v>
      </c>
      <c r="F14" s="65">
        <v>2.758E-2</v>
      </c>
      <c r="G14" s="64">
        <v>2.8802880288028812E-2</v>
      </c>
      <c r="H14" s="65">
        <v>3.6308E-2</v>
      </c>
      <c r="J14" s="56"/>
      <c r="L14" s="161"/>
      <c r="N14" s="57"/>
      <c r="O14" s="57"/>
      <c r="P14" s="58"/>
      <c r="Q14" s="55"/>
      <c r="Y14" s="161"/>
      <c r="Z14" s="5"/>
      <c r="AA14" s="161"/>
    </row>
    <row r="15" spans="1:27" x14ac:dyDescent="0.25">
      <c r="A15" s="63" t="s">
        <v>266</v>
      </c>
      <c r="B15" s="74">
        <f t="shared" si="0"/>
        <v>2.5564098589325426E-2</v>
      </c>
      <c r="C15" s="65">
        <v>2.4060000000000002E-2</v>
      </c>
      <c r="D15" s="64">
        <v>2.3720324946762367E-2</v>
      </c>
      <c r="E15" s="65">
        <v>2.5312656328164079E-2</v>
      </c>
      <c r="F15" s="65">
        <v>2.4060000000000002E-2</v>
      </c>
      <c r="G15" s="64">
        <v>2.6102610261026109E-2</v>
      </c>
      <c r="H15" s="65">
        <v>3.0129E-2</v>
      </c>
      <c r="J15" s="56"/>
      <c r="L15" s="161"/>
      <c r="N15" s="57"/>
      <c r="O15" s="57"/>
      <c r="P15" s="58"/>
      <c r="Q15" s="55"/>
      <c r="Y15" s="161"/>
      <c r="Z15" s="5"/>
      <c r="AA15" s="161"/>
    </row>
    <row r="16" spans="1:27" x14ac:dyDescent="0.25">
      <c r="A16" s="63" t="s">
        <v>269</v>
      </c>
      <c r="B16" s="74">
        <f t="shared" si="0"/>
        <v>2.1608563257741551E-2</v>
      </c>
      <c r="C16" s="65">
        <v>2.3599999999999999E-2</v>
      </c>
      <c r="D16" s="64">
        <v>2.5238583484501937E-2</v>
      </c>
      <c r="E16" s="65">
        <v>2.3411705852926464E-2</v>
      </c>
      <c r="F16" s="65">
        <v>2.3599999999999999E-2</v>
      </c>
      <c r="G16" s="64">
        <v>2.0902090209020906E-2</v>
      </c>
      <c r="H16" s="65">
        <v>1.2899000000000001E-2</v>
      </c>
      <c r="J16" s="56"/>
      <c r="L16" s="161"/>
      <c r="N16" s="57"/>
      <c r="O16" s="57"/>
      <c r="P16" s="58"/>
      <c r="Q16" s="55"/>
      <c r="Y16" s="161"/>
      <c r="Z16" s="5"/>
      <c r="AA16" s="161"/>
    </row>
    <row r="17" spans="1:27" x14ac:dyDescent="0.25">
      <c r="A17" s="63" t="s">
        <v>267</v>
      </c>
      <c r="B17" s="74">
        <f t="shared" si="0"/>
        <v>2.1326484999402897E-2</v>
      </c>
      <c r="C17" s="65">
        <v>2.2280000000000001E-2</v>
      </c>
      <c r="D17" s="64">
        <v>2.1965454688855593E-2</v>
      </c>
      <c r="E17" s="65">
        <v>2.0310155077538767E-2</v>
      </c>
      <c r="F17" s="65">
        <v>2.2280000000000001E-2</v>
      </c>
      <c r="G17" s="64">
        <v>2.3002300230023007E-2</v>
      </c>
      <c r="H17" s="65">
        <v>1.8121000000000002E-2</v>
      </c>
      <c r="J17" s="56"/>
      <c r="L17" s="161"/>
      <c r="N17" s="57"/>
      <c r="O17" s="57"/>
      <c r="P17" s="58"/>
      <c r="Q17" s="55"/>
      <c r="Y17" s="161"/>
      <c r="Z17" s="5"/>
      <c r="AA17" s="161"/>
    </row>
    <row r="18" spans="1:27" x14ac:dyDescent="0.25">
      <c r="A18" s="63" t="s">
        <v>270</v>
      </c>
      <c r="B18" s="74">
        <f t="shared" si="0"/>
        <v>2.0730360112965526E-2</v>
      </c>
      <c r="C18" s="65">
        <v>2.0150000000000001E-2</v>
      </c>
      <c r="D18" s="64">
        <v>1.9865525672371643E-2</v>
      </c>
      <c r="E18" s="65">
        <v>1.9209604802401199E-2</v>
      </c>
      <c r="F18" s="65">
        <v>2.0150000000000001E-2</v>
      </c>
      <c r="G18" s="64">
        <v>2.0302030203020308E-2</v>
      </c>
      <c r="H18" s="65">
        <v>2.4705000000000001E-2</v>
      </c>
      <c r="J18" s="56"/>
      <c r="L18" s="161"/>
      <c r="N18" s="57"/>
      <c r="O18" s="57"/>
      <c r="P18" s="58"/>
      <c r="Q18" s="55"/>
      <c r="Y18" s="161"/>
      <c r="Z18" s="5"/>
      <c r="AA18" s="161"/>
    </row>
    <row r="19" spans="1:27" x14ac:dyDescent="0.25">
      <c r="A19" s="63" t="s">
        <v>271</v>
      </c>
      <c r="B19" s="74">
        <f t="shared" si="0"/>
        <v>2.0679798557088902E-2</v>
      </c>
      <c r="C19" s="65">
        <v>1.9290000000000002E-2</v>
      </c>
      <c r="D19" s="64">
        <v>1.9017667008439154E-2</v>
      </c>
      <c r="E19" s="65">
        <v>1.6608304152076037E-2</v>
      </c>
      <c r="F19" s="65">
        <v>1.9290000000000002E-2</v>
      </c>
      <c r="G19" s="64">
        <v>1.820182018201821E-2</v>
      </c>
      <c r="H19" s="65">
        <v>3.1670999999999998E-2</v>
      </c>
      <c r="J19" s="56"/>
      <c r="L19" s="161"/>
      <c r="N19" s="57"/>
      <c r="O19" s="57"/>
      <c r="P19" s="58"/>
      <c r="Q19" s="55"/>
      <c r="Y19" s="161"/>
      <c r="Z19" s="5"/>
      <c r="AA19" s="161"/>
    </row>
    <row r="20" spans="1:27" x14ac:dyDescent="0.25">
      <c r="A20" s="63" t="s">
        <v>268</v>
      </c>
      <c r="B20" s="74">
        <f t="shared" si="0"/>
        <v>1.9738300955132956E-2</v>
      </c>
      <c r="C20" s="65">
        <v>1.9740000000000001E-2</v>
      </c>
      <c r="D20" s="64">
        <v>1.9658490417225335E-2</v>
      </c>
      <c r="E20" s="65">
        <v>2.0410205102551277E-2</v>
      </c>
      <c r="F20" s="65">
        <v>1.9740000000000001E-2</v>
      </c>
      <c r="G20" s="64">
        <v>2.1102110211021107E-2</v>
      </c>
      <c r="H20" s="65">
        <v>1.7779E-2</v>
      </c>
      <c r="J20" s="56"/>
      <c r="L20" s="161"/>
      <c r="N20" s="57"/>
      <c r="O20" s="57"/>
      <c r="P20" s="58"/>
      <c r="Q20" s="55"/>
      <c r="Y20" s="161"/>
      <c r="Z20" s="5"/>
      <c r="AA20" s="161"/>
    </row>
    <row r="21" spans="1:27" x14ac:dyDescent="0.25">
      <c r="A21" s="63" t="s">
        <v>272</v>
      </c>
      <c r="B21" s="74">
        <f t="shared" si="0"/>
        <v>1.5929759323000357E-2</v>
      </c>
      <c r="C21" s="65">
        <v>1.4919999999999999E-2</v>
      </c>
      <c r="D21" s="64">
        <v>1.4709361937061283E-2</v>
      </c>
      <c r="E21" s="65">
        <v>1.5407703851925962E-2</v>
      </c>
      <c r="F21" s="65">
        <v>1.4919999999999999E-2</v>
      </c>
      <c r="G21" s="64">
        <v>1.4901490149014906E-2</v>
      </c>
      <c r="H21" s="65">
        <v>2.0719999999999999E-2</v>
      </c>
      <c r="J21" s="56"/>
      <c r="L21" s="161"/>
      <c r="N21" s="57"/>
      <c r="O21" s="57"/>
      <c r="P21" s="58"/>
      <c r="Q21" s="55"/>
      <c r="Y21" s="161"/>
      <c r="Z21" s="5"/>
      <c r="AA21" s="161"/>
    </row>
    <row r="22" spans="1:27" x14ac:dyDescent="0.25">
      <c r="A22" s="63" t="s">
        <v>273</v>
      </c>
      <c r="B22" s="74">
        <f t="shared" si="0"/>
        <v>1.0163723393191734E-2</v>
      </c>
      <c r="C22" s="65">
        <v>9.7800000000000005E-3</v>
      </c>
      <c r="D22" s="64">
        <v>9.6419275968136296E-3</v>
      </c>
      <c r="E22" s="65">
        <v>1.0605302651325662E-2</v>
      </c>
      <c r="F22" s="65">
        <v>9.7800000000000005E-3</v>
      </c>
      <c r="G22" s="64">
        <v>1.1101110111011106E-2</v>
      </c>
      <c r="H22" s="65">
        <v>1.0074E-2</v>
      </c>
      <c r="J22" s="56"/>
      <c r="L22" s="161"/>
      <c r="N22" s="57"/>
      <c r="O22" s="57"/>
      <c r="P22" s="58"/>
      <c r="Q22" s="55"/>
      <c r="Y22" s="161"/>
      <c r="Z22" s="5"/>
      <c r="AA22" s="161"/>
    </row>
    <row r="23" spans="1:27" x14ac:dyDescent="0.25">
      <c r="A23" s="63" t="s">
        <v>274</v>
      </c>
      <c r="B23" s="74">
        <f t="shared" si="0"/>
        <v>9.1331066412382519E-3</v>
      </c>
      <c r="C23" s="65">
        <v>7.7200000000000003E-3</v>
      </c>
      <c r="D23" s="64">
        <v>1.2737597602334569E-2</v>
      </c>
      <c r="E23" s="65">
        <v>8.7043521760880437E-3</v>
      </c>
      <c r="F23" s="65">
        <v>7.7200000000000003E-3</v>
      </c>
      <c r="G23" s="64">
        <v>6.9006900690069027E-3</v>
      </c>
      <c r="H23" s="65">
        <v>1.1016E-2</v>
      </c>
      <c r="J23" s="56"/>
      <c r="L23" s="161"/>
      <c r="N23" s="57"/>
      <c r="O23" s="57"/>
      <c r="P23" s="58"/>
      <c r="Q23" s="55"/>
      <c r="Y23" s="161"/>
      <c r="Z23" s="5"/>
      <c r="AA23" s="161"/>
    </row>
    <row r="24" spans="1:27" x14ac:dyDescent="0.25">
      <c r="A24" s="63" t="s">
        <v>275</v>
      </c>
      <c r="B24" s="74">
        <f t="shared" si="0"/>
        <v>1.8469989613828103E-3</v>
      </c>
      <c r="C24" s="65">
        <v>1.5E-3</v>
      </c>
      <c r="D24" s="64">
        <v>1.4788232510450352E-3</v>
      </c>
      <c r="E24" s="65">
        <v>2.0010005002501249E-3</v>
      </c>
      <c r="F24" s="65">
        <v>1.5E-3</v>
      </c>
      <c r="G24" s="64">
        <v>1.7001700170017008E-3</v>
      </c>
      <c r="H24" s="65">
        <v>2.9020000000000001E-3</v>
      </c>
      <c r="J24" s="56"/>
      <c r="L24" s="161"/>
      <c r="N24" s="57"/>
      <c r="O24" s="57"/>
      <c r="P24" s="58"/>
      <c r="Q24" s="55"/>
      <c r="Y24" s="161"/>
      <c r="Z24" s="5"/>
      <c r="AA24" s="161"/>
    </row>
    <row r="25" spans="1:27" x14ac:dyDescent="0.25">
      <c r="A25" s="63" t="s">
        <v>277</v>
      </c>
      <c r="B25" s="74">
        <f t="shared" si="0"/>
        <v>1.6391083835590964E-3</v>
      </c>
      <c r="C25" s="65">
        <v>1.5299999999999999E-3</v>
      </c>
      <c r="D25" s="64">
        <v>1.5083997160659358E-3</v>
      </c>
      <c r="E25" s="65">
        <v>2.3011505752876435E-3</v>
      </c>
      <c r="F25" s="65">
        <v>1.5299999999999999E-3</v>
      </c>
      <c r="G25" s="64">
        <v>1.0001000100010005E-3</v>
      </c>
      <c r="H25" s="65">
        <v>1.9650000000000002E-3</v>
      </c>
      <c r="J25" s="56"/>
      <c r="L25" s="161"/>
      <c r="N25" s="57"/>
      <c r="O25" s="57"/>
      <c r="P25" s="58"/>
      <c r="Q25" s="55"/>
      <c r="Y25" s="161"/>
      <c r="Z25" s="5"/>
      <c r="AA25" s="161"/>
    </row>
    <row r="26" spans="1:27" x14ac:dyDescent="0.25">
      <c r="A26" s="63" t="s">
        <v>276</v>
      </c>
      <c r="B26" s="74">
        <f t="shared" si="0"/>
        <v>1.133191382518141E-3</v>
      </c>
      <c r="C26" s="65">
        <v>9.5E-4</v>
      </c>
      <c r="D26" s="64">
        <v>9.3658805899518897E-4</v>
      </c>
      <c r="E26" s="65">
        <v>9.0045022511255621E-4</v>
      </c>
      <c r="F26" s="65">
        <v>9.5E-4</v>
      </c>
      <c r="G26" s="64">
        <v>1.1001100110011005E-3</v>
      </c>
      <c r="H26" s="65">
        <v>1.9620000000000002E-3</v>
      </c>
      <c r="J26" s="56"/>
      <c r="L26" s="161"/>
      <c r="N26" s="57"/>
      <c r="O26" s="57"/>
      <c r="P26" s="58"/>
      <c r="Q26" s="55"/>
      <c r="Y26" s="161"/>
      <c r="Z26" s="5"/>
      <c r="AA26" s="161"/>
    </row>
    <row r="27" spans="1:27" x14ac:dyDescent="0.25">
      <c r="A27" s="63" t="s">
        <v>278</v>
      </c>
      <c r="B27" s="74">
        <f t="shared" si="0"/>
        <v>1.0435832376575872E-3</v>
      </c>
      <c r="C27" s="65">
        <v>7.3999999999999999E-4</v>
      </c>
      <c r="D27" s="64">
        <v>7.5912926886978472E-4</v>
      </c>
      <c r="E27" s="65">
        <v>6.0030015007503748E-4</v>
      </c>
      <c r="F27" s="65">
        <v>7.3999999999999999E-4</v>
      </c>
      <c r="G27" s="64">
        <v>7.0007000700070038E-4</v>
      </c>
      <c r="H27" s="65">
        <v>2.722E-3</v>
      </c>
      <c r="J27" s="56"/>
      <c r="L27" s="52"/>
      <c r="M27" s="57"/>
      <c r="N27" s="57"/>
      <c r="O27" s="57"/>
      <c r="P27" s="58"/>
      <c r="Q27" s="55"/>
    </row>
    <row r="28" spans="1:27" x14ac:dyDescent="0.25">
      <c r="H28" s="52"/>
    </row>
    <row r="47" spans="16:18" x14ac:dyDescent="0.25">
      <c r="P47" s="1"/>
      <c r="R47" s="5"/>
    </row>
    <row r="48" spans="16:18" x14ac:dyDescent="0.25">
      <c r="P48" s="1"/>
      <c r="R48" s="5"/>
    </row>
    <row r="49" spans="16:18" x14ac:dyDescent="0.25">
      <c r="P49" s="1"/>
      <c r="R49" s="5"/>
    </row>
    <row r="50" spans="16:18" x14ac:dyDescent="0.25">
      <c r="P50" s="1"/>
      <c r="R50" s="5"/>
    </row>
    <row r="51" spans="16:18" x14ac:dyDescent="0.25">
      <c r="P51" s="1"/>
      <c r="R51" s="5"/>
    </row>
    <row r="52" spans="16:18" x14ac:dyDescent="0.25">
      <c r="P52" s="1"/>
      <c r="R52" s="5"/>
    </row>
    <row r="53" spans="16:18" x14ac:dyDescent="0.25">
      <c r="P53" s="1"/>
      <c r="R53" s="5"/>
    </row>
    <row r="54" spans="16:18" x14ac:dyDescent="0.25">
      <c r="P54" s="1"/>
      <c r="R54" s="5"/>
    </row>
    <row r="55" spans="16:18" x14ac:dyDescent="0.25">
      <c r="P55" s="1"/>
      <c r="R55" s="5"/>
    </row>
    <row r="56" spans="16:18" x14ac:dyDescent="0.25">
      <c r="P56" s="1"/>
      <c r="R56" s="5"/>
    </row>
    <row r="57" spans="16:18" x14ac:dyDescent="0.25">
      <c r="P57" s="1"/>
      <c r="R57" s="5"/>
    </row>
    <row r="58" spans="16:18" x14ac:dyDescent="0.25">
      <c r="P58" s="1"/>
      <c r="R58" s="5"/>
    </row>
    <row r="59" spans="16:18" x14ac:dyDescent="0.25">
      <c r="P59" s="1"/>
      <c r="R59" s="5"/>
    </row>
    <row r="60" spans="16:18" x14ac:dyDescent="0.25">
      <c r="P60" s="1"/>
      <c r="R60" s="5"/>
    </row>
    <row r="61" spans="16:18" x14ac:dyDescent="0.25">
      <c r="P61" s="1"/>
      <c r="R61" s="5"/>
    </row>
    <row r="62" spans="16:18" x14ac:dyDescent="0.25">
      <c r="P62" s="1"/>
      <c r="R62" s="5"/>
    </row>
    <row r="63" spans="16:18" x14ac:dyDescent="0.25">
      <c r="P63" s="1"/>
      <c r="R63" s="5"/>
    </row>
    <row r="64" spans="16:18" x14ac:dyDescent="0.25">
      <c r="P64" s="1"/>
      <c r="R64" s="5"/>
    </row>
    <row r="65" spans="16:18" x14ac:dyDescent="0.25">
      <c r="P65" s="1"/>
      <c r="R65" s="5"/>
    </row>
    <row r="66" spans="16:18" x14ac:dyDescent="0.25">
      <c r="P66" s="1"/>
      <c r="R66" s="5"/>
    </row>
    <row r="67" spans="16:18" x14ac:dyDescent="0.25">
      <c r="P67" s="1"/>
      <c r="R67" s="5"/>
    </row>
    <row r="68" spans="16:18" x14ac:dyDescent="0.25">
      <c r="P68" s="1"/>
      <c r="R68" s="5"/>
    </row>
    <row r="69" spans="16:18" x14ac:dyDescent="0.25">
      <c r="P69" s="1"/>
      <c r="R69" s="5"/>
    </row>
    <row r="70" spans="16:18" x14ac:dyDescent="0.25">
      <c r="P70" s="1"/>
      <c r="R70" s="5"/>
    </row>
    <row r="71" spans="16:18" x14ac:dyDescent="0.25">
      <c r="P71" s="1"/>
      <c r="R71" s="5"/>
    </row>
    <row r="72" spans="16:18" x14ac:dyDescent="0.25">
      <c r="P72" s="1"/>
      <c r="R72" s="5"/>
    </row>
    <row r="75" spans="16:18" x14ac:dyDescent="0.25">
      <c r="P75" s="52"/>
    </row>
  </sheetData>
  <sortState ref="A2:I27">
    <sortCondition descending="1" ref="I2:I27"/>
  </sortState>
  <mergeCells count="6">
    <mergeCell ref="L4:R4"/>
    <mergeCell ref="L3:R3"/>
    <mergeCell ref="L2:R2"/>
    <mergeCell ref="L7:R7"/>
    <mergeCell ref="L5:R5"/>
    <mergeCell ref="L6:R6"/>
  </mergeCells>
  <hyperlinks>
    <hyperlink ref="L2" r:id="rId1" xr:uid="{F9AFB6B2-CEBF-44B4-A880-4F72DE3ECD8E}"/>
    <hyperlink ref="D1" r:id="rId2" display="https://www.wikiwand.com/en/Letter_frequency" xr:uid="{A0E8DCF3-D188-4257-94F5-7198CDD1AFC8}"/>
    <hyperlink ref="L3" r:id="rId3" xr:uid="{7267157A-043F-4F70-AE5A-71E9EA566EE2}"/>
    <hyperlink ref="E1" r:id="rId4" display="https://www.sttmedia.com/characterfrequency-english" xr:uid="{82E9C9B3-7971-4C69-B7AD-76D0003CD4B2}"/>
    <hyperlink ref="L4" r:id="rId5" xr:uid="{A80DC1A2-D839-40FD-9A3C-0B3A26790336}"/>
    <hyperlink ref="F1" r:id="rId6" display="http://en.algoritmy.net/article/40379/Letter-frequency-English" xr:uid="{124E78DC-755F-4797-AA87-7D856A417D7A}"/>
    <hyperlink ref="L5" r:id="rId7" xr:uid="{AA300CCE-57FB-4FEF-907C-B68E2A6245EA}"/>
    <hyperlink ref="G1" r:id="rId8" display="http://pi.math.cornell.edu/~mec/2003-2004/cryptography/subs/frequencies.html" xr:uid="{2878E422-17D1-4413-9003-F400AE0DA513}"/>
    <hyperlink ref="L6" r:id="rId9" xr:uid="{C92F2994-72B2-4A6B-80DE-8357D5422D13}"/>
    <hyperlink ref="H1" r:id="rId10" display="https://www.lexico.com/explore/which-letters-are-used-most" xr:uid="{FD3B1BBD-001E-4D4E-8D0D-8D61E10A10A7}"/>
    <hyperlink ref="L7" r:id="rId11" xr:uid="{E009FEF9-E8FF-48E9-8D8D-66020880A5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13FE-CACB-43CA-9A4F-994C3B405F48}">
  <sheetPr codeName="Sheet3">
    <tabColor rgb="FF92D050"/>
  </sheetPr>
  <dimension ref="A1:V38"/>
  <sheetViews>
    <sheetView workbookViewId="0"/>
  </sheetViews>
  <sheetFormatPr defaultRowHeight="15" x14ac:dyDescent="0.25"/>
  <cols>
    <col min="1" max="10" width="9.140625" style="160"/>
    <col min="11" max="11" width="3.7109375" style="160" customWidth="1"/>
    <col min="12" max="18" width="9.140625" style="160"/>
    <col min="19" max="19" width="9.140625" style="160" customWidth="1"/>
    <col min="20" max="16384" width="9.140625" style="160"/>
  </cols>
  <sheetData>
    <row r="1" spans="1:22" x14ac:dyDescent="0.25">
      <c r="B1" s="72" t="s">
        <v>288</v>
      </c>
      <c r="C1" s="70" t="s">
        <v>248</v>
      </c>
      <c r="D1" s="52" t="s">
        <v>250</v>
      </c>
      <c r="E1" s="52" t="s">
        <v>252</v>
      </c>
      <c r="G1" s="1"/>
      <c r="H1" s="1"/>
      <c r="I1" s="1"/>
    </row>
    <row r="2" spans="1:22" x14ac:dyDescent="0.25">
      <c r="A2" s="53" t="s">
        <v>214</v>
      </c>
      <c r="B2" s="73">
        <f>AVERAGE(C2:E2)</f>
        <v>0.10962502742011043</v>
      </c>
      <c r="C2" s="68">
        <v>0.10967369201111513</v>
      </c>
      <c r="D2" s="60">
        <v>0.11300919842312748</v>
      </c>
      <c r="E2" s="61">
        <v>0.10619219182608867</v>
      </c>
      <c r="K2" s="160" t="s">
        <v>248</v>
      </c>
      <c r="L2" s="220" t="s">
        <v>247</v>
      </c>
      <c r="M2" s="220"/>
      <c r="N2" s="220"/>
      <c r="O2" s="220"/>
      <c r="P2" s="220"/>
      <c r="Q2" s="220"/>
      <c r="R2" s="220"/>
      <c r="S2" s="6"/>
    </row>
    <row r="3" spans="1:22" x14ac:dyDescent="0.25">
      <c r="A3" s="7" t="s">
        <v>205</v>
      </c>
      <c r="B3" s="74">
        <f>AVERAGE(C3:E3)</f>
        <v>8.4274514998434455E-2</v>
      </c>
      <c r="C3" s="69">
        <v>8.4492408151272125E-2</v>
      </c>
      <c r="D3" s="5">
        <v>8.8446376225614076E-2</v>
      </c>
      <c r="E3" s="9">
        <v>7.9884760618417164E-2</v>
      </c>
      <c r="K3" s="160" t="s">
        <v>250</v>
      </c>
      <c r="L3" s="220" t="s">
        <v>249</v>
      </c>
      <c r="M3" s="220"/>
      <c r="N3" s="220"/>
      <c r="O3" s="220"/>
      <c r="P3" s="220"/>
      <c r="Q3" s="220"/>
      <c r="R3" s="220"/>
      <c r="S3" s="6"/>
    </row>
    <row r="4" spans="1:22" x14ac:dyDescent="0.25">
      <c r="A4" s="7" t="s">
        <v>200</v>
      </c>
      <c r="B4" s="74">
        <f t="shared" ref="B4:B34" si="0">AVERAGE(C4:E4)</f>
        <v>7.9864576778336027E-2</v>
      </c>
      <c r="C4" s="69">
        <v>8.012995097515313E-2</v>
      </c>
      <c r="D4" s="5">
        <v>7.7226321641564746E-2</v>
      </c>
      <c r="E4" s="9">
        <v>8.2237457718290233E-2</v>
      </c>
      <c r="K4" s="160" t="s">
        <v>252</v>
      </c>
      <c r="L4" s="220" t="s">
        <v>251</v>
      </c>
      <c r="M4" s="220"/>
      <c r="N4" s="220"/>
      <c r="O4" s="220"/>
      <c r="P4" s="220"/>
      <c r="Q4" s="220"/>
      <c r="R4" s="220"/>
      <c r="S4" s="6"/>
    </row>
    <row r="5" spans="1:22" x14ac:dyDescent="0.25">
      <c r="A5" s="7" t="s">
        <v>208</v>
      </c>
      <c r="B5" s="74">
        <f t="shared" si="0"/>
        <v>7.4992125907387297E-2</v>
      </c>
      <c r="C5" s="69">
        <v>7.3531722745056954E-2</v>
      </c>
      <c r="D5" s="5">
        <v>7.1666835135954732E-2</v>
      </c>
      <c r="E5" s="9">
        <v>7.9777819841150205E-2</v>
      </c>
      <c r="M5" s="161"/>
      <c r="O5" s="161"/>
      <c r="Q5" s="161"/>
      <c r="R5" s="161"/>
      <c r="S5" s="6"/>
    </row>
    <row r="6" spans="1:22" x14ac:dyDescent="0.25">
      <c r="A6" s="7" t="s">
        <v>213</v>
      </c>
      <c r="B6" s="74">
        <f t="shared" si="0"/>
        <v>6.7483509580404763E-2</v>
      </c>
      <c r="C6" s="69">
        <v>6.6972295793851708E-2</v>
      </c>
      <c r="D6" s="5">
        <v>6.8533306378247255E-2</v>
      </c>
      <c r="E6" s="9">
        <v>6.6944926569115326E-2</v>
      </c>
      <c r="M6" s="161"/>
      <c r="O6" s="161"/>
      <c r="Q6" s="161"/>
      <c r="R6" s="161"/>
      <c r="S6" s="6"/>
      <c r="U6" s="5"/>
      <c r="V6" s="9"/>
    </row>
    <row r="7" spans="1:22" x14ac:dyDescent="0.25">
      <c r="A7" s="7" t="s">
        <v>218</v>
      </c>
      <c r="B7" s="74">
        <f t="shared" si="0"/>
        <v>5.9952511722261591E-2</v>
      </c>
      <c r="C7" s="69">
        <v>6.2582712357672557E-2</v>
      </c>
      <c r="D7" s="5">
        <v>6.1558677853027405E-2</v>
      </c>
      <c r="E7" s="9">
        <v>5.5716144956084797E-2</v>
      </c>
      <c r="M7" s="161"/>
      <c r="O7" s="161"/>
      <c r="Q7" s="161"/>
      <c r="R7" s="161"/>
      <c r="S7" s="6"/>
      <c r="U7" s="5"/>
      <c r="V7" s="9"/>
    </row>
    <row r="8" spans="1:22" x14ac:dyDescent="0.25">
      <c r="A8" s="7" t="s">
        <v>217</v>
      </c>
      <c r="B8" s="74">
        <f t="shared" si="0"/>
        <v>5.4042991514490595E-2</v>
      </c>
      <c r="C8" s="69">
        <v>5.4678117009500787E-2</v>
      </c>
      <c r="D8" s="5">
        <v>5.0237541696148802E-2</v>
      </c>
      <c r="E8" s="9">
        <v>5.7213315837822194E-2</v>
      </c>
      <c r="M8" s="161"/>
      <c r="O8" s="161"/>
      <c r="Q8" s="161"/>
      <c r="R8" s="161"/>
      <c r="S8" s="6"/>
      <c r="U8" s="5"/>
      <c r="V8" s="9"/>
    </row>
    <row r="9" spans="1:22" x14ac:dyDescent="0.25">
      <c r="A9" s="7" t="s">
        <v>216</v>
      </c>
      <c r="B9" s="74">
        <f t="shared" si="0"/>
        <v>4.8389014142387186E-2</v>
      </c>
      <c r="C9" s="69">
        <v>4.7335036827895922E-2</v>
      </c>
      <c r="D9" s="5">
        <v>4.275750530678258E-2</v>
      </c>
      <c r="E9" s="9">
        <v>5.5074500292483057E-2</v>
      </c>
      <c r="R9" s="161"/>
      <c r="S9" s="6"/>
      <c r="U9" s="5"/>
      <c r="V9" s="9"/>
    </row>
    <row r="10" spans="1:22" x14ac:dyDescent="0.25">
      <c r="A10" s="7" t="s">
        <v>202</v>
      </c>
      <c r="B10" s="74">
        <f t="shared" si="0"/>
        <v>4.6176349026094583E-2</v>
      </c>
      <c r="C10" s="69">
        <v>4.5383382968062554E-2</v>
      </c>
      <c r="D10" s="5">
        <v>4.4273728899221675E-2</v>
      </c>
      <c r="E10" s="9">
        <v>4.8871935210999529E-2</v>
      </c>
      <c r="R10" s="161"/>
      <c r="S10" s="6"/>
      <c r="U10" s="5"/>
      <c r="V10" s="9"/>
    </row>
    <row r="11" spans="1:22" x14ac:dyDescent="0.25">
      <c r="A11" s="7" t="s">
        <v>211</v>
      </c>
      <c r="B11" s="74">
        <f t="shared" si="0"/>
        <v>4.5957378605087772E-2</v>
      </c>
      <c r="C11" s="69">
        <v>4.3996897789758231E-2</v>
      </c>
      <c r="D11" s="5">
        <v>5.0136460123319522E-2</v>
      </c>
      <c r="E11" s="9">
        <v>4.3738777902185569E-2</v>
      </c>
      <c r="R11" s="161"/>
      <c r="S11" s="6"/>
      <c r="U11" s="5"/>
      <c r="V11" s="9"/>
    </row>
    <row r="12" spans="1:22" x14ac:dyDescent="0.25">
      <c r="A12" s="7" t="s">
        <v>210</v>
      </c>
      <c r="B12" s="74">
        <f t="shared" si="0"/>
        <v>3.4706993812008924E-2</v>
      </c>
      <c r="C12" s="69">
        <v>3.4938902017935862E-2</v>
      </c>
      <c r="D12" s="5">
        <v>3.3356919033660171E-2</v>
      </c>
      <c r="E12" s="9">
        <v>3.5825160384430725E-2</v>
      </c>
      <c r="M12" s="161"/>
      <c r="O12" s="161"/>
      <c r="Q12" s="161"/>
      <c r="R12" s="161"/>
      <c r="S12" s="6"/>
      <c r="U12" s="5"/>
      <c r="V12" s="9"/>
    </row>
    <row r="13" spans="1:22" x14ac:dyDescent="0.25">
      <c r="A13" s="7" t="s">
        <v>212</v>
      </c>
      <c r="B13" s="74">
        <f t="shared" si="0"/>
        <v>3.1779295800927192E-2</v>
      </c>
      <c r="C13" s="69">
        <v>3.20683218539504E-2</v>
      </c>
      <c r="D13" s="5">
        <v>3.2042858586879615E-2</v>
      </c>
      <c r="E13" s="9">
        <v>3.1226706961951557E-2</v>
      </c>
      <c r="M13" s="161"/>
      <c r="O13" s="161"/>
      <c r="Q13" s="161"/>
      <c r="R13" s="161"/>
      <c r="S13" s="6"/>
      <c r="U13" s="5"/>
      <c r="V13" s="9"/>
    </row>
    <row r="14" spans="1:22" x14ac:dyDescent="0.25">
      <c r="A14" s="7" t="s">
        <v>204</v>
      </c>
      <c r="B14" s="74">
        <f t="shared" si="0"/>
        <v>3.0465273070018516E-2</v>
      </c>
      <c r="C14" s="69">
        <v>2.9790432461994226E-2</v>
      </c>
      <c r="D14" s="5">
        <v>3.1234206004245431E-2</v>
      </c>
      <c r="E14" s="9">
        <v>3.0371180743815895E-2</v>
      </c>
      <c r="M14" s="161"/>
      <c r="O14" s="161"/>
      <c r="Q14" s="161"/>
      <c r="R14" s="161"/>
      <c r="S14" s="6"/>
      <c r="U14" s="5"/>
      <c r="V14" s="9"/>
    </row>
    <row r="15" spans="1:22" x14ac:dyDescent="0.25">
      <c r="A15" s="7" t="s">
        <v>215</v>
      </c>
      <c r="B15" s="74">
        <f t="shared" si="0"/>
        <v>2.7066548461500636E-2</v>
      </c>
      <c r="C15" s="69">
        <v>2.810707247446162E-2</v>
      </c>
      <c r="D15" s="5">
        <v>2.4967148488830491E-2</v>
      </c>
      <c r="E15" s="9">
        <v>2.8125424421209792E-2</v>
      </c>
      <c r="M15" s="161"/>
      <c r="O15" s="161"/>
      <c r="Q15" s="161"/>
      <c r="R15" s="161"/>
      <c r="S15" s="6"/>
      <c r="U15" s="5"/>
      <c r="V15" s="9"/>
    </row>
    <row r="16" spans="1:22" x14ac:dyDescent="0.25">
      <c r="A16" s="7" t="s">
        <v>219</v>
      </c>
      <c r="B16" s="74">
        <f t="shared" si="0"/>
        <v>2.3811258259348461E-2</v>
      </c>
      <c r="C16" s="69">
        <v>2.6215280052084795E-2</v>
      </c>
      <c r="D16" s="5">
        <v>2.244010916809866E-2</v>
      </c>
      <c r="E16" s="9">
        <v>2.2778385557861922E-2</v>
      </c>
      <c r="M16" s="161"/>
      <c r="O16" s="161"/>
      <c r="Q16" s="161"/>
      <c r="R16" s="161"/>
      <c r="S16" s="6"/>
      <c r="U16" s="5"/>
      <c r="V16" s="9"/>
    </row>
    <row r="17" spans="1:22" x14ac:dyDescent="0.25">
      <c r="A17" s="7" t="s">
        <v>226</v>
      </c>
      <c r="B17" s="74">
        <f t="shared" si="0"/>
        <v>2.0342337023059542E-2</v>
      </c>
      <c r="C17" s="69">
        <v>1.8991827746087382E-2</v>
      </c>
      <c r="D17" s="5">
        <v>2.3855251187708485E-2</v>
      </c>
      <c r="E17" s="9">
        <v>1.8179932135382756E-2</v>
      </c>
      <c r="M17" s="161"/>
      <c r="O17" s="161"/>
      <c r="Q17" s="161"/>
      <c r="R17" s="161"/>
      <c r="S17" s="6"/>
      <c r="U17" s="5"/>
      <c r="V17" s="9"/>
    </row>
    <row r="18" spans="1:22" x14ac:dyDescent="0.25">
      <c r="A18" s="7" t="s">
        <v>230</v>
      </c>
      <c r="B18" s="74">
        <f t="shared" si="0"/>
        <v>1.9709373523823185E-2</v>
      </c>
      <c r="C18" s="64">
        <v>2.0066792388879675E-2</v>
      </c>
      <c r="D18" s="5">
        <v>1.9811988274537555E-2</v>
      </c>
      <c r="E18" s="9">
        <v>1.9249339908052329E-2</v>
      </c>
      <c r="M18" s="161"/>
      <c r="O18" s="161"/>
      <c r="Q18" s="161"/>
      <c r="R18" s="161"/>
      <c r="S18" s="6"/>
      <c r="U18" s="5"/>
      <c r="V18" s="9"/>
    </row>
    <row r="19" spans="1:22" x14ac:dyDescent="0.25">
      <c r="A19" s="7" t="s">
        <v>203</v>
      </c>
      <c r="B19" s="74">
        <f t="shared" si="0"/>
        <v>1.8147207585125027E-2</v>
      </c>
      <c r="C19" s="69">
        <v>1.6950726102552095E-2</v>
      </c>
      <c r="D19" s="5">
        <v>1.7386030526634996E-2</v>
      </c>
      <c r="E19" s="9">
        <v>2.0104866126187986E-2</v>
      </c>
      <c r="M19" s="161"/>
      <c r="O19" s="161"/>
      <c r="Q19" s="161"/>
      <c r="R19" s="161"/>
      <c r="S19" s="6"/>
      <c r="U19" s="5"/>
      <c r="V19" s="9"/>
    </row>
    <row r="20" spans="1:22" x14ac:dyDescent="0.25">
      <c r="A20" s="7" t="s">
        <v>201</v>
      </c>
      <c r="B20" s="74">
        <f t="shared" si="0"/>
        <v>1.7253160406138033E-2</v>
      </c>
      <c r="C20" s="69">
        <v>1.5935672376021358E-2</v>
      </c>
      <c r="D20" s="5">
        <v>2.031739613868392E-2</v>
      </c>
      <c r="E20" s="9">
        <v>1.5506412703708821E-2</v>
      </c>
      <c r="M20" s="161"/>
      <c r="O20" s="161"/>
      <c r="Q20" s="161"/>
      <c r="R20" s="161"/>
      <c r="S20" s="6"/>
      <c r="U20" s="5"/>
      <c r="V20" s="9"/>
    </row>
    <row r="21" spans="1:22" x14ac:dyDescent="0.25">
      <c r="A21" s="7" t="s">
        <v>227</v>
      </c>
      <c r="B21" s="74">
        <f t="shared" si="0"/>
        <v>1.6343956792236446E-2</v>
      </c>
      <c r="C21" s="69">
        <v>1.7386086149554267E-2</v>
      </c>
      <c r="D21" s="5">
        <v>1.8599009400586276E-2</v>
      </c>
      <c r="E21" s="9">
        <v>1.30467748265688E-2</v>
      </c>
      <c r="M21" s="161"/>
      <c r="O21" s="161"/>
      <c r="Q21" s="161"/>
      <c r="R21" s="161"/>
      <c r="S21" s="6"/>
      <c r="U21" s="5"/>
      <c r="V21" s="9"/>
    </row>
    <row r="22" spans="1:22" x14ac:dyDescent="0.25">
      <c r="A22" s="7" t="s">
        <v>207</v>
      </c>
      <c r="B22" s="74">
        <f t="shared" si="0"/>
        <v>1.5650877771351698E-2</v>
      </c>
      <c r="C22" s="69">
        <v>1.6486147831613833E-2</v>
      </c>
      <c r="D22" s="5">
        <v>1.4960072778732439E-2</v>
      </c>
      <c r="E22" s="9">
        <v>1.5506412703708821E-2</v>
      </c>
      <c r="M22" s="161"/>
      <c r="O22" s="161"/>
      <c r="Q22" s="161"/>
      <c r="R22" s="161"/>
      <c r="S22" s="6"/>
      <c r="U22" s="5"/>
      <c r="V22" s="9"/>
    </row>
    <row r="23" spans="1:22" x14ac:dyDescent="0.25">
      <c r="A23" s="7" t="s">
        <v>223</v>
      </c>
      <c r="B23" s="74">
        <f t="shared" si="0"/>
        <v>1.3418719319424654E-2</v>
      </c>
      <c r="C23" s="69">
        <v>1.4448193040077351E-2</v>
      </c>
      <c r="D23" s="5">
        <v>1.4151420196098254E-2</v>
      </c>
      <c r="E23" s="9">
        <v>1.1656544722098356E-2</v>
      </c>
      <c r="M23" s="161"/>
      <c r="O23" s="161"/>
      <c r="Q23" s="161"/>
      <c r="R23" s="161"/>
      <c r="S23" s="6"/>
      <c r="U23" s="5"/>
      <c r="V23" s="9"/>
    </row>
    <row r="24" spans="1:22" x14ac:dyDescent="0.25">
      <c r="A24" s="7" t="s">
        <v>209</v>
      </c>
      <c r="B24" s="74">
        <f t="shared" si="0"/>
        <v>1.2882052113429307E-2</v>
      </c>
      <c r="C24" s="69">
        <v>1.2085221874173574E-2</v>
      </c>
      <c r="D24" s="5">
        <v>1.2230870312342062E-2</v>
      </c>
      <c r="E24" s="9">
        <v>1.433006415377229E-2</v>
      </c>
      <c r="M24" s="161"/>
      <c r="O24" s="161"/>
      <c r="Q24" s="161"/>
      <c r="R24" s="161"/>
      <c r="S24" s="6"/>
      <c r="U24" s="5"/>
      <c r="V24" s="9"/>
    </row>
    <row r="25" spans="1:22" x14ac:dyDescent="0.25">
      <c r="A25" s="7" t="s">
        <v>221</v>
      </c>
      <c r="B25" s="74">
        <f t="shared" si="0"/>
        <v>9.8263093529810872E-3</v>
      </c>
      <c r="C25" s="69">
        <v>9.7061107220746609E-3</v>
      </c>
      <c r="D25" s="5">
        <v>9.6027494187809568E-3</v>
      </c>
      <c r="E25" s="9">
        <v>1.0170067918087647E-2</v>
      </c>
      <c r="M25" s="161"/>
      <c r="O25" s="161"/>
      <c r="Q25" s="161"/>
      <c r="R25" s="161"/>
      <c r="S25" s="6"/>
      <c r="U25" s="5"/>
      <c r="V25" s="9"/>
    </row>
    <row r="26" spans="1:22" x14ac:dyDescent="0.25">
      <c r="A26" s="7" t="s">
        <v>206</v>
      </c>
      <c r="B26" s="74">
        <f t="shared" si="0"/>
        <v>9.0157287335199104E-3</v>
      </c>
      <c r="C26" s="69">
        <v>9.3948692470228971E-3</v>
      </c>
      <c r="D26" s="5">
        <v>1.0209238855756596E-2</v>
      </c>
      <c r="E26" s="9">
        <v>7.4430780977802332E-3</v>
      </c>
      <c r="M26" s="161"/>
      <c r="O26" s="161"/>
      <c r="Q26" s="161"/>
      <c r="R26" s="161"/>
      <c r="S26" s="6"/>
      <c r="U26" s="5"/>
      <c r="V26" s="9"/>
    </row>
    <row r="27" spans="1:22" x14ac:dyDescent="0.25">
      <c r="A27" s="7" t="s">
        <v>224</v>
      </c>
      <c r="B27" s="74">
        <f t="shared" si="0"/>
        <v>6.695831278732957E-3</v>
      </c>
      <c r="C27" s="69">
        <v>7.2807824077895031E-3</v>
      </c>
      <c r="D27" s="5">
        <v>7.2778732437076728E-3</v>
      </c>
      <c r="E27" s="9">
        <v>5.528838184701697E-3</v>
      </c>
      <c r="M27" s="161"/>
      <c r="O27" s="161"/>
      <c r="Q27" s="161"/>
      <c r="R27" s="161"/>
      <c r="S27" s="6"/>
      <c r="U27" s="5"/>
      <c r="V27" s="9"/>
    </row>
    <row r="28" spans="1:22" x14ac:dyDescent="0.25">
      <c r="A28" s="7" t="s">
        <v>229</v>
      </c>
      <c r="B28" s="74">
        <f t="shared" si="0"/>
        <v>5.7224243393385081E-3</v>
      </c>
      <c r="C28" s="69">
        <v>6.374285179456588E-3</v>
      </c>
      <c r="D28" s="5">
        <v>4.7508339229758428E-3</v>
      </c>
      <c r="E28" s="9">
        <v>6.0421539155830917E-3</v>
      </c>
      <c r="M28" s="161"/>
      <c r="O28" s="161"/>
      <c r="Q28" s="161"/>
      <c r="R28" s="161"/>
      <c r="S28" s="6"/>
      <c r="U28" s="5"/>
      <c r="V28" s="9"/>
    </row>
    <row r="29" spans="1:22" x14ac:dyDescent="0.25">
      <c r="A29" s="7" t="s">
        <v>222</v>
      </c>
      <c r="B29" s="74">
        <f t="shared" si="0"/>
        <v>4.9441645506801786E-3</v>
      </c>
      <c r="C29" s="69">
        <v>4.8267702406623939E-3</v>
      </c>
      <c r="D29" s="5">
        <v>3.9421813403416562E-3</v>
      </c>
      <c r="E29" s="9">
        <v>6.063542071036483E-3</v>
      </c>
      <c r="M29" s="161"/>
      <c r="O29" s="161"/>
      <c r="Q29" s="161"/>
      <c r="R29" s="161"/>
      <c r="S29" s="6"/>
      <c r="U29" s="5"/>
      <c r="V29" s="9"/>
    </row>
    <row r="30" spans="1:22" x14ac:dyDescent="0.25">
      <c r="A30" s="7" t="s">
        <v>225</v>
      </c>
      <c r="B30" s="74">
        <f t="shared" si="0"/>
        <v>3.296801399855095E-3</v>
      </c>
      <c r="C30" s="69">
        <v>3.6069573857715831E-3</v>
      </c>
      <c r="D30" s="5">
        <v>3.0324471848781971E-3</v>
      </c>
      <c r="E30" s="9">
        <v>3.2509996289155044E-3</v>
      </c>
      <c r="M30" s="161"/>
      <c r="O30" s="161"/>
      <c r="Q30" s="161"/>
      <c r="R30" s="161"/>
      <c r="S30" s="6"/>
      <c r="U30" s="5"/>
      <c r="V30" s="9"/>
    </row>
    <row r="31" spans="1:22" x14ac:dyDescent="0.25">
      <c r="A31" s="7" t="s">
        <v>228</v>
      </c>
      <c r="B31" s="74">
        <f t="shared" si="0"/>
        <v>3.2483555511146137E-3</v>
      </c>
      <c r="C31" s="69">
        <v>3.186646812102067E-3</v>
      </c>
      <c r="D31" s="5">
        <v>3.6389366218538364E-3</v>
      </c>
      <c r="E31" s="9">
        <v>2.9194832193879367E-3</v>
      </c>
      <c r="M31" s="161"/>
      <c r="O31" s="161"/>
      <c r="Q31" s="161"/>
      <c r="R31" s="161"/>
      <c r="S31" s="6"/>
      <c r="U31" s="5"/>
      <c r="V31" s="9"/>
    </row>
    <row r="32" spans="1:22" x14ac:dyDescent="0.25">
      <c r="A32" s="7" t="s">
        <v>220</v>
      </c>
      <c r="B32" s="74">
        <f t="shared" si="0"/>
        <v>3.0182282707302125E-3</v>
      </c>
      <c r="C32" s="69">
        <v>2.6436466143709078E-3</v>
      </c>
      <c r="D32" s="5">
        <v>2.122713029414738E-3</v>
      </c>
      <c r="E32" s="9">
        <v>4.2883251684049913E-3</v>
      </c>
      <c r="M32" s="161"/>
      <c r="O32" s="161"/>
      <c r="Q32" s="161"/>
      <c r="R32" s="161"/>
      <c r="S32" s="6"/>
      <c r="U32" s="5"/>
      <c r="V32" s="9"/>
    </row>
    <row r="33" spans="1:22" x14ac:dyDescent="0.25">
      <c r="A33" s="7" t="s">
        <v>244</v>
      </c>
      <c r="B33" s="74">
        <f t="shared" si="0"/>
        <v>1.5979332010758011E-3</v>
      </c>
      <c r="C33" s="69">
        <v>3.6600065813539786E-4</v>
      </c>
      <c r="D33" s="5">
        <v>2.0216314565854646E-3</v>
      </c>
      <c r="E33" s="9">
        <v>2.4061674885065411E-3</v>
      </c>
      <c r="M33" s="161"/>
      <c r="O33" s="161"/>
      <c r="Q33" s="161"/>
      <c r="R33" s="161"/>
      <c r="S33" s="6"/>
      <c r="U33" s="5"/>
      <c r="V33" s="9"/>
    </row>
    <row r="34" spans="1:22" x14ac:dyDescent="0.25">
      <c r="A34" s="7" t="s">
        <v>245</v>
      </c>
      <c r="B34" s="74">
        <f t="shared" si="0"/>
        <v>2.9916968858552314E-4</v>
      </c>
      <c r="C34" s="69">
        <v>3.6703773388846363E-4</v>
      </c>
      <c r="D34" s="5">
        <v>2.021631456585465E-4</v>
      </c>
      <c r="E34" s="9">
        <v>3.2830818620955919E-4</v>
      </c>
      <c r="O34" s="161"/>
      <c r="Q34" s="161"/>
      <c r="R34" s="161"/>
      <c r="S34" s="6"/>
      <c r="U34" s="5"/>
      <c r="V34" s="9"/>
    </row>
    <row r="35" spans="1:22" x14ac:dyDescent="0.25">
      <c r="U35" s="5"/>
      <c r="V35" s="9"/>
    </row>
    <row r="36" spans="1:22" x14ac:dyDescent="0.25">
      <c r="U36" s="5"/>
      <c r="V36" s="9"/>
    </row>
    <row r="37" spans="1:22" x14ac:dyDescent="0.25">
      <c r="U37" s="5"/>
      <c r="V37" s="9"/>
    </row>
    <row r="38" spans="1:22" x14ac:dyDescent="0.25">
      <c r="U38" s="5"/>
      <c r="V38" s="9"/>
    </row>
  </sheetData>
  <sortState ref="A2:F35">
    <sortCondition descending="1" ref="F2:F35"/>
  </sortState>
  <mergeCells count="3">
    <mergeCell ref="L2:R2"/>
    <mergeCell ref="L3:R3"/>
    <mergeCell ref="L4:R4"/>
  </mergeCells>
  <hyperlinks>
    <hyperlink ref="L2" r:id="rId1" xr:uid="{DA8CF30E-7C23-43F0-A7DB-A1453C7757BE}"/>
    <hyperlink ref="D1" r:id="rId2" display="https://www.sttmedia.com/characterfrequency-russian" xr:uid="{C3BF62F7-71F5-4542-8A84-773A8C322D5C}"/>
    <hyperlink ref="L3" r:id="rId3" xr:uid="{4784B74C-D21D-4EC0-861C-6DE5E87BF0D3}"/>
    <hyperlink ref="E1" r:id="rId4" display="http://simia.net/letters/index.html" xr:uid="{8F687A26-B76B-4359-85E8-9D7815AEF13A}"/>
    <hyperlink ref="L4" r:id="rId5" xr:uid="{082B423C-5B0C-4932-90B2-31F13B7D13B9}"/>
    <hyperlink ref="C1" r:id="rId6" display="http://dict.ruslang.ru/freq.php?act=show&amp;dic=freq_letters" xr:uid="{D4C079F8-76CB-429F-A58D-E620E6BA14E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4A512-A1E6-43A1-965F-9DA535206BFC}">
  <sheetPr codeName="Sheet4">
    <tabColor rgb="FF92D050"/>
  </sheetPr>
  <dimension ref="A1:R40"/>
  <sheetViews>
    <sheetView workbookViewId="0"/>
  </sheetViews>
  <sheetFormatPr defaultRowHeight="15" x14ac:dyDescent="0.25"/>
  <cols>
    <col min="1" max="10" width="9.140625" style="160"/>
    <col min="11" max="11" width="3.7109375" style="160" customWidth="1"/>
    <col min="12" max="17" width="9.140625" style="160"/>
    <col min="18" max="18" width="9.140625" style="160" customWidth="1"/>
    <col min="19" max="16384" width="9.140625" style="160"/>
  </cols>
  <sheetData>
    <row r="1" spans="1:18" x14ac:dyDescent="0.25">
      <c r="A1" s="66"/>
      <c r="B1" s="72" t="s">
        <v>288</v>
      </c>
      <c r="C1" s="71" t="s">
        <v>248</v>
      </c>
      <c r="D1" s="67" t="s">
        <v>250</v>
      </c>
    </row>
    <row r="2" spans="1:18" x14ac:dyDescent="0.25">
      <c r="A2" s="59" t="s">
        <v>214</v>
      </c>
      <c r="B2" s="73">
        <f>AVERAGE(C2:D2)</f>
        <v>9.311140274114163E-2</v>
      </c>
      <c r="C2" s="60">
        <v>9.2883595235712157E-2</v>
      </c>
      <c r="D2" s="61">
        <v>9.3339210246571089E-2</v>
      </c>
      <c r="K2" s="160" t="s">
        <v>248</v>
      </c>
      <c r="L2" s="220" t="s">
        <v>282</v>
      </c>
      <c r="M2" s="220"/>
      <c r="N2" s="220"/>
      <c r="O2" s="220"/>
      <c r="P2" s="220"/>
      <c r="Q2" s="220"/>
      <c r="R2" s="220"/>
    </row>
    <row r="3" spans="1:18" x14ac:dyDescent="0.25">
      <c r="A3" s="54" t="s">
        <v>200</v>
      </c>
      <c r="B3" s="74">
        <f>AVERAGE(C3:D3)</f>
        <v>8.3545751730369988E-2</v>
      </c>
      <c r="C3" s="65">
        <v>8.3475127614853387E-2</v>
      </c>
      <c r="D3" s="9">
        <v>8.361637584588659E-2</v>
      </c>
      <c r="K3" s="160" t="s">
        <v>250</v>
      </c>
      <c r="L3" s="220" t="s">
        <v>251</v>
      </c>
      <c r="M3" s="220"/>
      <c r="N3" s="220"/>
      <c r="O3" s="220"/>
      <c r="P3" s="220"/>
      <c r="Q3" s="220"/>
      <c r="R3" s="220"/>
    </row>
    <row r="4" spans="1:18" x14ac:dyDescent="0.25">
      <c r="A4" s="54" t="s">
        <v>213</v>
      </c>
      <c r="B4" s="74">
        <f t="shared" ref="B4:B34" si="0">AVERAGE(C4:D4)</f>
        <v>7.2046623530140116E-2</v>
      </c>
      <c r="C4" s="65">
        <v>7.1063957561805641E-2</v>
      </c>
      <c r="D4" s="9">
        <v>7.3029289498474592E-2</v>
      </c>
    </row>
    <row r="5" spans="1:18" x14ac:dyDescent="0.25">
      <c r="A5" s="54" t="s">
        <v>242</v>
      </c>
      <c r="B5" s="74">
        <f t="shared" si="0"/>
        <v>6.3749555496521837E-2</v>
      </c>
      <c r="C5" s="65">
        <v>6.2356120508457624E-2</v>
      </c>
      <c r="D5" s="9">
        <v>6.5142990484586064E-2</v>
      </c>
    </row>
    <row r="6" spans="1:18" x14ac:dyDescent="0.25">
      <c r="A6" s="54" t="s">
        <v>208</v>
      </c>
      <c r="B6" s="74">
        <f t="shared" si="0"/>
        <v>5.8385291323886125E-2</v>
      </c>
      <c r="C6" s="65">
        <v>6.005404864377941E-2</v>
      </c>
      <c r="D6" s="9">
        <v>5.671653400399284E-2</v>
      </c>
    </row>
    <row r="7" spans="1:18" x14ac:dyDescent="0.25">
      <c r="A7" s="54" t="s">
        <v>216</v>
      </c>
      <c r="B7" s="74">
        <f t="shared" si="0"/>
        <v>5.5134760255943389E-2</v>
      </c>
      <c r="C7" s="65">
        <v>5.4849364427985201E-2</v>
      </c>
      <c r="D7" s="9">
        <v>5.5420156083901578E-2</v>
      </c>
    </row>
    <row r="8" spans="1:18" x14ac:dyDescent="0.25">
      <c r="A8" s="54" t="s">
        <v>202</v>
      </c>
      <c r="B8" s="74">
        <f t="shared" si="0"/>
        <v>5.458666137697072E-2</v>
      </c>
      <c r="C8" s="65">
        <v>5.504954459013113E-2</v>
      </c>
      <c r="D8" s="9">
        <v>5.412377816381031E-2</v>
      </c>
      <c r="Q8" s="5"/>
      <c r="R8" s="8"/>
    </row>
    <row r="9" spans="1:18" x14ac:dyDescent="0.25">
      <c r="A9" s="54" t="s">
        <v>218</v>
      </c>
      <c r="B9" s="74">
        <f t="shared" si="0"/>
        <v>4.7854475857590721E-2</v>
      </c>
      <c r="C9" s="65">
        <v>4.7742968671804636E-2</v>
      </c>
      <c r="D9" s="9">
        <v>4.7965983043376806E-2</v>
      </c>
      <c r="R9" s="8"/>
    </row>
    <row r="10" spans="1:18" x14ac:dyDescent="0.25">
      <c r="A10" s="54" t="s">
        <v>205</v>
      </c>
      <c r="B10" s="74">
        <f t="shared" si="0"/>
        <v>4.6089413181206518E-2</v>
      </c>
      <c r="C10" s="65">
        <v>4.5941347212491254E-2</v>
      </c>
      <c r="D10" s="9">
        <v>4.6237479149921788E-2</v>
      </c>
      <c r="R10" s="8"/>
    </row>
    <row r="11" spans="1:18" x14ac:dyDescent="0.25">
      <c r="A11" s="54" t="s">
        <v>217</v>
      </c>
      <c r="B11" s="74">
        <f t="shared" si="0"/>
        <v>4.5395149886758385E-2</v>
      </c>
      <c r="C11" s="65">
        <v>4.5741167050345317E-2</v>
      </c>
      <c r="D11" s="9">
        <v>4.5049132723171459E-2</v>
      </c>
      <c r="Q11" s="5"/>
      <c r="R11" s="8"/>
    </row>
    <row r="12" spans="1:18" x14ac:dyDescent="0.25">
      <c r="A12" s="54" t="s">
        <v>210</v>
      </c>
      <c r="B12" s="74">
        <f t="shared" si="0"/>
        <v>4.0489984202701029E-2</v>
      </c>
      <c r="C12" s="65">
        <v>4.0036032429186276E-2</v>
      </c>
      <c r="D12" s="9">
        <v>4.0943935976215783E-2</v>
      </c>
      <c r="Q12" s="5"/>
      <c r="R12" s="8"/>
    </row>
    <row r="13" spans="1:18" x14ac:dyDescent="0.25">
      <c r="A13" s="54" t="s">
        <v>211</v>
      </c>
      <c r="B13" s="74">
        <f t="shared" si="0"/>
        <v>3.8411165025490634E-2</v>
      </c>
      <c r="C13" s="65">
        <v>3.9335401861675522E-2</v>
      </c>
      <c r="D13" s="9">
        <v>3.7486928189305747E-2</v>
      </c>
      <c r="Q13" s="5"/>
      <c r="R13" s="8"/>
    </row>
    <row r="14" spans="1:18" x14ac:dyDescent="0.25">
      <c r="A14" s="54" t="s">
        <v>219</v>
      </c>
      <c r="B14" s="74">
        <f t="shared" si="0"/>
        <v>3.4578372862574688E-2</v>
      </c>
      <c r="C14" s="65">
        <v>3.3830447402662403E-2</v>
      </c>
      <c r="D14" s="9">
        <v>3.5326298322486974E-2</v>
      </c>
      <c r="Q14" s="5"/>
      <c r="R14" s="8"/>
    </row>
    <row r="15" spans="1:18" x14ac:dyDescent="0.25">
      <c r="A15" s="54" t="s">
        <v>204</v>
      </c>
      <c r="B15" s="74">
        <f t="shared" si="0"/>
        <v>3.1356459165293157E-2</v>
      </c>
      <c r="C15" s="65">
        <v>3.0627564808327502E-2</v>
      </c>
      <c r="D15" s="9">
        <v>3.208535352225881E-2</v>
      </c>
      <c r="Q15" s="5"/>
      <c r="R15" s="8"/>
    </row>
    <row r="16" spans="1:18" x14ac:dyDescent="0.25">
      <c r="A16" s="54" t="s">
        <v>212</v>
      </c>
      <c r="B16" s="74">
        <f t="shared" si="0"/>
        <v>3.0238011309749242E-2</v>
      </c>
      <c r="C16" s="65">
        <v>3.0227204484035642E-2</v>
      </c>
      <c r="D16" s="9">
        <v>3.0248818135462846E-2</v>
      </c>
      <c r="Q16" s="5"/>
      <c r="R16" s="8"/>
    </row>
    <row r="17" spans="1:18" x14ac:dyDescent="0.25">
      <c r="A17" s="54" t="s">
        <v>215</v>
      </c>
      <c r="B17" s="74">
        <f t="shared" si="0"/>
        <v>2.8256885646683168E-2</v>
      </c>
      <c r="C17" s="65">
        <v>2.842558302472226E-2</v>
      </c>
      <c r="D17" s="9">
        <v>2.8088188268644076E-2</v>
      </c>
      <c r="Q17" s="5"/>
      <c r="R17" s="8"/>
    </row>
    <row r="18" spans="1:18" x14ac:dyDescent="0.25">
      <c r="A18" s="54" t="s">
        <v>207</v>
      </c>
      <c r="B18" s="74">
        <f t="shared" si="0"/>
        <v>2.0826466126721049E-2</v>
      </c>
      <c r="C18" s="65">
        <v>2.1018917025322797E-2</v>
      </c>
      <c r="D18" s="9">
        <v>2.06340152281193E-2</v>
      </c>
      <c r="Q18" s="5"/>
      <c r="R18" s="8"/>
    </row>
    <row r="19" spans="1:18" x14ac:dyDescent="0.25">
      <c r="A19" s="54" t="s">
        <v>230</v>
      </c>
      <c r="B19" s="74">
        <f t="shared" si="0"/>
        <v>2.0208468676541969E-2</v>
      </c>
      <c r="C19" s="65">
        <v>2.161945751176059E-2</v>
      </c>
      <c r="D19" s="9">
        <v>1.8797479841323343E-2</v>
      </c>
      <c r="Q19" s="5"/>
      <c r="R19" s="8"/>
    </row>
    <row r="20" spans="1:18" x14ac:dyDescent="0.25">
      <c r="A20" s="54" t="s">
        <v>227</v>
      </c>
      <c r="B20" s="74">
        <f t="shared" si="0"/>
        <v>1.8070840618803805E-2</v>
      </c>
      <c r="C20" s="65">
        <v>1.8316484836352721E-2</v>
      </c>
      <c r="D20" s="9">
        <v>1.7825196401254892E-2</v>
      </c>
      <c r="Q20" s="5"/>
      <c r="R20" s="8"/>
    </row>
    <row r="21" spans="1:18" x14ac:dyDescent="0.25">
      <c r="A21" s="54" t="s">
        <v>203</v>
      </c>
      <c r="B21" s="74">
        <f t="shared" si="0"/>
        <v>1.5789444712518832E-2</v>
      </c>
      <c r="C21" s="65">
        <v>1.5914322890601545E-2</v>
      </c>
      <c r="D21" s="9">
        <v>1.5664566534436118E-2</v>
      </c>
      <c r="Q21" s="5"/>
      <c r="R21" s="8"/>
    </row>
    <row r="22" spans="1:18" x14ac:dyDescent="0.25">
      <c r="A22" s="54" t="s">
        <v>201</v>
      </c>
      <c r="B22" s="74">
        <f t="shared" si="0"/>
        <v>1.5651221709311342E-2</v>
      </c>
      <c r="C22" s="65">
        <v>1.5313782404163751E-2</v>
      </c>
      <c r="D22" s="9">
        <v>1.5988661014458935E-2</v>
      </c>
      <c r="Q22" s="5"/>
      <c r="R22" s="8"/>
    </row>
    <row r="23" spans="1:18" x14ac:dyDescent="0.25">
      <c r="A23" s="54" t="s">
        <v>209</v>
      </c>
      <c r="B23" s="74">
        <f t="shared" si="0"/>
        <v>1.236338014695738E-2</v>
      </c>
      <c r="C23" s="65">
        <v>1.2411170053047746E-2</v>
      </c>
      <c r="D23" s="9">
        <v>1.2315590240867017E-2</v>
      </c>
      <c r="Q23" s="5"/>
      <c r="R23" s="8"/>
    </row>
    <row r="24" spans="1:18" x14ac:dyDescent="0.25">
      <c r="A24" s="54" t="s">
        <v>223</v>
      </c>
      <c r="B24" s="74">
        <f t="shared" si="0"/>
        <v>1.1804943288788098E-2</v>
      </c>
      <c r="C24" s="65">
        <v>1.1510359323391055E-2</v>
      </c>
      <c r="D24" s="9">
        <v>1.209952725418514E-2</v>
      </c>
      <c r="Q24" s="5"/>
      <c r="R24" s="8"/>
    </row>
    <row r="25" spans="1:18" x14ac:dyDescent="0.25">
      <c r="A25" s="54" t="s">
        <v>221</v>
      </c>
      <c r="B25" s="74">
        <f t="shared" si="0"/>
        <v>1.1580938889838247E-2</v>
      </c>
      <c r="C25" s="65">
        <v>1.1710539485536986E-2</v>
      </c>
      <c r="D25" s="9">
        <v>1.1451338294139508E-2</v>
      </c>
      <c r="Q25" s="5"/>
      <c r="R25" s="8"/>
    </row>
    <row r="26" spans="1:18" x14ac:dyDescent="0.25">
      <c r="A26" s="54" t="s">
        <v>222</v>
      </c>
      <c r="B26" s="74">
        <f t="shared" si="0"/>
        <v>1.0225286919081747E-2</v>
      </c>
      <c r="C26" s="65">
        <v>1.0209188269442501E-2</v>
      </c>
      <c r="D26" s="9">
        <v>1.0241385568720993E-2</v>
      </c>
      <c r="Q26" s="5"/>
      <c r="R26" s="8"/>
    </row>
    <row r="27" spans="1:18" x14ac:dyDescent="0.25">
      <c r="A27" s="54" t="s">
        <v>240</v>
      </c>
      <c r="B27" s="74">
        <f t="shared" si="0"/>
        <v>8.3089801520202303E-3</v>
      </c>
      <c r="C27" s="65">
        <v>8.4075668101291183E-3</v>
      </c>
      <c r="D27" s="9">
        <v>8.210393493911344E-3</v>
      </c>
      <c r="Q27" s="5"/>
      <c r="R27" s="8"/>
    </row>
    <row r="28" spans="1:18" x14ac:dyDescent="0.25">
      <c r="A28" s="54" t="s">
        <v>206</v>
      </c>
      <c r="B28" s="74">
        <f t="shared" si="0"/>
        <v>7.0318119636685102E-3</v>
      </c>
      <c r="C28" s="65">
        <v>7.1063957561805649E-3</v>
      </c>
      <c r="D28" s="9">
        <v>6.9572281711564555E-3</v>
      </c>
      <c r="Q28" s="5"/>
      <c r="R28" s="8"/>
    </row>
    <row r="29" spans="1:18" x14ac:dyDescent="0.25">
      <c r="A29" s="54" t="s">
        <v>229</v>
      </c>
      <c r="B29" s="74">
        <f t="shared" si="0"/>
        <v>7.0033732218002147E-3</v>
      </c>
      <c r="C29" s="65">
        <v>7.0063056751075983E-3</v>
      </c>
      <c r="D29" s="9">
        <v>7.0004407684928311E-3</v>
      </c>
      <c r="Q29" s="5"/>
      <c r="R29" s="8"/>
    </row>
    <row r="30" spans="1:18" x14ac:dyDescent="0.25">
      <c r="A30" s="54" t="s">
        <v>224</v>
      </c>
      <c r="B30" s="74">
        <f t="shared" si="0"/>
        <v>6.7995442529854913E-3</v>
      </c>
      <c r="C30" s="65">
        <v>7.1063957561805649E-3</v>
      </c>
      <c r="D30" s="9">
        <v>6.4926927497904185E-3</v>
      </c>
      <c r="Q30" s="5"/>
      <c r="R30" s="8"/>
    </row>
    <row r="31" spans="1:18" x14ac:dyDescent="0.25">
      <c r="A31" s="54" t="s">
        <v>241</v>
      </c>
      <c r="B31" s="74">
        <f t="shared" si="0"/>
        <v>4.236622665083685E-3</v>
      </c>
      <c r="C31" s="65">
        <v>3.9035131618456618E-3</v>
      </c>
      <c r="D31" s="9">
        <v>4.569732168321709E-3</v>
      </c>
      <c r="Q31" s="5"/>
      <c r="R31" s="8"/>
    </row>
    <row r="32" spans="1:18" x14ac:dyDescent="0.25">
      <c r="A32" s="54" t="s">
        <v>220</v>
      </c>
      <c r="B32" s="74">
        <f t="shared" si="0"/>
        <v>3.7393558962501728E-3</v>
      </c>
      <c r="C32" s="65">
        <v>3.5031528375537991E-3</v>
      </c>
      <c r="D32" s="9">
        <v>3.975558954946546E-3</v>
      </c>
      <c r="Q32" s="5"/>
      <c r="R32" s="8"/>
    </row>
    <row r="33" spans="1:18" x14ac:dyDescent="0.25">
      <c r="A33" s="54" t="s">
        <v>225</v>
      </c>
      <c r="B33" s="74">
        <f t="shared" si="0"/>
        <v>2.968039687930326E-3</v>
      </c>
      <c r="C33" s="65">
        <v>3.2028825943349023E-3</v>
      </c>
      <c r="D33" s="9">
        <v>2.7331967815257502E-3</v>
      </c>
      <c r="Q33" s="5"/>
      <c r="R33" s="8"/>
    </row>
    <row r="34" spans="1:18" x14ac:dyDescent="0.25">
      <c r="A34" s="54" t="s">
        <v>243</v>
      </c>
      <c r="B34" s="74">
        <f t="shared" si="0"/>
        <v>1.6131747867764978E-4</v>
      </c>
      <c r="C34" s="65">
        <v>1.000900810729657E-4</v>
      </c>
      <c r="D34" s="9">
        <v>2.2254487628233383E-4</v>
      </c>
      <c r="Q34" s="5"/>
      <c r="R34" s="8"/>
    </row>
    <row r="35" spans="1:18" x14ac:dyDescent="0.25">
      <c r="Q35" s="5"/>
      <c r="R35" s="8"/>
    </row>
    <row r="36" spans="1:18" x14ac:dyDescent="0.25">
      <c r="Q36" s="5"/>
      <c r="R36" s="8"/>
    </row>
    <row r="37" spans="1:18" x14ac:dyDescent="0.25">
      <c r="Q37" s="5"/>
      <c r="R37" s="8"/>
    </row>
    <row r="38" spans="1:18" x14ac:dyDescent="0.25">
      <c r="Q38" s="5"/>
      <c r="R38" s="8"/>
    </row>
    <row r="39" spans="1:18" x14ac:dyDescent="0.25">
      <c r="Q39" s="5"/>
      <c r="R39" s="8"/>
    </row>
    <row r="40" spans="1:18" x14ac:dyDescent="0.25">
      <c r="Q40" s="5"/>
      <c r="R40" s="8"/>
    </row>
  </sheetData>
  <sortState ref="A2:E34">
    <sortCondition descending="1" ref="E2:E34"/>
  </sortState>
  <mergeCells count="2">
    <mergeCell ref="L2:R2"/>
    <mergeCell ref="L3:R3"/>
  </mergeCells>
  <hyperlinks>
    <hyperlink ref="L3" r:id="rId1" xr:uid="{E61E161E-80D7-4520-9B07-6E80E7E6D2A1}"/>
    <hyperlink ref="D1" r:id="rId2" display="http://simia.net/letters/index.html" xr:uid="{46E4DCB5-31A6-450E-B319-D1B3EE131685}"/>
    <hyperlink ref="L2" r:id="rId3" xr:uid="{080CE1C7-23B1-495A-9A66-C631CD956D2B}"/>
    <hyperlink ref="C1" r:id="rId4" display="https://www.sttmedia.com/characterfrequency-ukrainian" xr:uid="{3BE74861-6697-40B6-8F01-371F05C768C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28BC-1E5F-4C2C-B644-F559B73EC6A1}">
  <sheetPr codeName="Sheet5">
    <tabColor rgb="FFFFC000"/>
  </sheetPr>
  <dimension ref="A1:AF29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6.7109375" style="4" customWidth="1"/>
    <col min="2" max="27" width="6.7109375" style="160" customWidth="1"/>
    <col min="28" max="16384" width="9.140625" style="160"/>
  </cols>
  <sheetData>
    <row r="1" spans="1:27" s="4" customFormat="1" ht="15" customHeight="1" x14ac:dyDescent="0.25">
      <c r="A1" s="3" t="s">
        <v>609</v>
      </c>
      <c r="B1" s="4" t="s">
        <v>255</v>
      </c>
      <c r="C1" s="4" t="s">
        <v>272</v>
      </c>
      <c r="D1" s="4" t="s">
        <v>265</v>
      </c>
      <c r="E1" s="4" t="s">
        <v>262</v>
      </c>
      <c r="F1" s="4" t="s">
        <v>253</v>
      </c>
      <c r="G1" s="4" t="s">
        <v>267</v>
      </c>
      <c r="H1" s="4" t="s">
        <v>270</v>
      </c>
      <c r="I1" s="4" t="s">
        <v>261</v>
      </c>
      <c r="J1" s="4" t="s">
        <v>257</v>
      </c>
      <c r="K1" s="4" t="s">
        <v>277</v>
      </c>
      <c r="L1" s="4" t="s">
        <v>274</v>
      </c>
      <c r="M1" s="4" t="s">
        <v>263</v>
      </c>
      <c r="N1" s="4" t="s">
        <v>266</v>
      </c>
      <c r="O1" s="4" t="s">
        <v>258</v>
      </c>
      <c r="P1" s="4" t="s">
        <v>256</v>
      </c>
      <c r="Q1" s="4" t="s">
        <v>271</v>
      </c>
      <c r="R1" s="4" t="s">
        <v>276</v>
      </c>
      <c r="S1" s="4" t="s">
        <v>260</v>
      </c>
      <c r="T1" s="4" t="s">
        <v>259</v>
      </c>
      <c r="U1" s="4" t="s">
        <v>254</v>
      </c>
      <c r="V1" s="4" t="s">
        <v>264</v>
      </c>
      <c r="W1" s="4" t="s">
        <v>273</v>
      </c>
      <c r="X1" s="4" t="s">
        <v>269</v>
      </c>
      <c r="Y1" s="4" t="s">
        <v>275</v>
      </c>
      <c r="Z1" s="4" t="s">
        <v>268</v>
      </c>
      <c r="AA1" s="4" t="s">
        <v>278</v>
      </c>
    </row>
    <row r="2" spans="1:27" ht="15" customHeight="1" x14ac:dyDescent="0.25">
      <c r="A2" s="4" t="s">
        <v>255</v>
      </c>
      <c r="B2" s="160">
        <v>1</v>
      </c>
      <c r="C2" s="160">
        <v>20</v>
      </c>
      <c r="D2" s="160">
        <v>33</v>
      </c>
      <c r="E2" s="160">
        <v>52</v>
      </c>
      <c r="F2" s="160">
        <v>0</v>
      </c>
      <c r="G2" s="160">
        <v>12</v>
      </c>
      <c r="H2" s="160">
        <v>18</v>
      </c>
      <c r="I2" s="160">
        <v>5</v>
      </c>
      <c r="J2" s="160">
        <v>39</v>
      </c>
      <c r="K2" s="160">
        <v>1</v>
      </c>
      <c r="L2" s="160">
        <v>12</v>
      </c>
      <c r="M2" s="160">
        <v>57</v>
      </c>
      <c r="N2" s="160">
        <v>26</v>
      </c>
      <c r="O2" s="160">
        <v>181</v>
      </c>
      <c r="P2" s="160">
        <v>1</v>
      </c>
      <c r="Q2" s="160">
        <v>20</v>
      </c>
      <c r="R2" s="160">
        <v>1</v>
      </c>
      <c r="S2" s="160">
        <v>75</v>
      </c>
      <c r="T2" s="160">
        <v>95</v>
      </c>
      <c r="U2" s="160">
        <v>104</v>
      </c>
      <c r="V2" s="160">
        <v>9</v>
      </c>
      <c r="W2" s="160">
        <v>20</v>
      </c>
      <c r="X2" s="160">
        <v>13</v>
      </c>
      <c r="Y2" s="160">
        <v>1</v>
      </c>
      <c r="Z2" s="160">
        <v>26</v>
      </c>
      <c r="AA2" s="160">
        <v>1</v>
      </c>
    </row>
    <row r="3" spans="1:27" ht="15" customHeight="1" x14ac:dyDescent="0.25">
      <c r="A3" s="4" t="s">
        <v>272</v>
      </c>
      <c r="B3" s="160">
        <v>11</v>
      </c>
      <c r="C3" s="160">
        <v>1</v>
      </c>
      <c r="D3" s="160">
        <v>0</v>
      </c>
      <c r="E3" s="160">
        <v>0</v>
      </c>
      <c r="F3" s="160">
        <v>47</v>
      </c>
      <c r="G3" s="160">
        <v>0</v>
      </c>
      <c r="H3" s="160">
        <v>0</v>
      </c>
      <c r="I3" s="160">
        <v>0</v>
      </c>
      <c r="J3" s="160">
        <v>6</v>
      </c>
      <c r="K3" s="160">
        <v>1</v>
      </c>
      <c r="L3" s="160">
        <v>0</v>
      </c>
      <c r="M3" s="160">
        <v>17</v>
      </c>
      <c r="N3" s="160">
        <v>0</v>
      </c>
      <c r="O3" s="160">
        <v>0</v>
      </c>
      <c r="P3" s="160">
        <v>19</v>
      </c>
      <c r="Q3" s="160">
        <v>0</v>
      </c>
      <c r="R3" s="160">
        <v>0</v>
      </c>
      <c r="S3" s="160">
        <v>11</v>
      </c>
      <c r="T3" s="160">
        <v>2</v>
      </c>
      <c r="U3" s="160">
        <v>1</v>
      </c>
      <c r="V3" s="160">
        <v>21</v>
      </c>
      <c r="W3" s="160">
        <v>0</v>
      </c>
      <c r="X3" s="160">
        <v>0</v>
      </c>
      <c r="Y3" s="160">
        <v>0</v>
      </c>
      <c r="Z3" s="160">
        <v>11</v>
      </c>
      <c r="AA3" s="160">
        <v>0</v>
      </c>
    </row>
    <row r="4" spans="1:27" ht="15" customHeight="1" x14ac:dyDescent="0.25">
      <c r="A4" s="4" t="s">
        <v>265</v>
      </c>
      <c r="B4" s="160">
        <v>31</v>
      </c>
      <c r="C4" s="160">
        <v>0</v>
      </c>
      <c r="D4" s="160">
        <v>4</v>
      </c>
      <c r="E4" s="160">
        <v>0</v>
      </c>
      <c r="F4" s="160">
        <v>38</v>
      </c>
      <c r="G4" s="160">
        <v>0</v>
      </c>
      <c r="H4" s="160">
        <v>0</v>
      </c>
      <c r="I4" s="160">
        <v>38</v>
      </c>
      <c r="J4" s="160">
        <v>10</v>
      </c>
      <c r="K4" s="160">
        <v>0</v>
      </c>
      <c r="L4" s="160">
        <v>18</v>
      </c>
      <c r="M4" s="160">
        <v>9</v>
      </c>
      <c r="N4" s="160">
        <v>0</v>
      </c>
      <c r="O4" s="160">
        <v>0</v>
      </c>
      <c r="P4" s="160">
        <v>45</v>
      </c>
      <c r="Q4" s="160">
        <v>0</v>
      </c>
      <c r="R4" s="160">
        <v>1</v>
      </c>
      <c r="S4" s="160">
        <v>11</v>
      </c>
      <c r="T4" s="160">
        <v>1</v>
      </c>
      <c r="U4" s="160">
        <v>15</v>
      </c>
      <c r="V4" s="160">
        <v>7</v>
      </c>
      <c r="W4" s="160">
        <v>0</v>
      </c>
      <c r="X4" s="160">
        <v>0</v>
      </c>
      <c r="Y4" s="160">
        <v>0</v>
      </c>
      <c r="Z4" s="160">
        <v>1</v>
      </c>
      <c r="AA4" s="160">
        <v>0</v>
      </c>
    </row>
    <row r="5" spans="1:27" ht="15" customHeight="1" x14ac:dyDescent="0.25">
      <c r="A5" s="4" t="s">
        <v>262</v>
      </c>
      <c r="B5" s="160">
        <v>48</v>
      </c>
      <c r="C5" s="160">
        <v>20</v>
      </c>
      <c r="D5" s="160">
        <v>9</v>
      </c>
      <c r="E5" s="160">
        <v>13</v>
      </c>
      <c r="F5" s="160">
        <v>57</v>
      </c>
      <c r="G5" s="160">
        <v>11</v>
      </c>
      <c r="H5" s="160">
        <v>7</v>
      </c>
      <c r="I5" s="160">
        <v>25</v>
      </c>
      <c r="J5" s="160">
        <v>50</v>
      </c>
      <c r="K5" s="160">
        <v>3</v>
      </c>
      <c r="L5" s="160">
        <v>1</v>
      </c>
      <c r="M5" s="160">
        <v>11</v>
      </c>
      <c r="N5" s="160">
        <v>14</v>
      </c>
      <c r="O5" s="160">
        <v>16</v>
      </c>
      <c r="P5" s="160">
        <v>41</v>
      </c>
      <c r="Q5" s="160">
        <v>6</v>
      </c>
      <c r="R5" s="160">
        <v>0</v>
      </c>
      <c r="S5" s="160">
        <v>14</v>
      </c>
      <c r="T5" s="160">
        <v>35</v>
      </c>
      <c r="U5" s="160">
        <v>56</v>
      </c>
      <c r="V5" s="160">
        <v>10</v>
      </c>
      <c r="W5" s="160">
        <v>2</v>
      </c>
      <c r="X5" s="160">
        <v>19</v>
      </c>
      <c r="Y5" s="160">
        <v>0</v>
      </c>
      <c r="Z5" s="160">
        <v>10</v>
      </c>
      <c r="AA5" s="160">
        <v>0</v>
      </c>
    </row>
    <row r="6" spans="1:27" ht="15" customHeight="1" x14ac:dyDescent="0.25">
      <c r="A6" s="4" t="s">
        <v>253</v>
      </c>
      <c r="B6" s="160">
        <v>110</v>
      </c>
      <c r="C6" s="160">
        <v>23</v>
      </c>
      <c r="D6" s="160">
        <v>45</v>
      </c>
      <c r="E6" s="160">
        <v>126</v>
      </c>
      <c r="F6" s="160">
        <v>48</v>
      </c>
      <c r="G6" s="160">
        <v>30</v>
      </c>
      <c r="H6" s="160">
        <v>15</v>
      </c>
      <c r="I6" s="160">
        <v>33</v>
      </c>
      <c r="J6" s="160">
        <v>41</v>
      </c>
      <c r="K6" s="160">
        <v>3</v>
      </c>
      <c r="L6" s="160">
        <v>5</v>
      </c>
      <c r="M6" s="160">
        <v>55</v>
      </c>
      <c r="N6" s="160">
        <v>47</v>
      </c>
      <c r="O6" s="160">
        <v>111</v>
      </c>
      <c r="P6" s="160">
        <v>33</v>
      </c>
      <c r="Q6" s="160">
        <v>28</v>
      </c>
      <c r="R6" s="160">
        <v>2</v>
      </c>
      <c r="S6" s="160">
        <v>169</v>
      </c>
      <c r="T6" s="160">
        <v>115</v>
      </c>
      <c r="U6" s="160">
        <v>83</v>
      </c>
      <c r="V6" s="160">
        <v>6</v>
      </c>
      <c r="W6" s="160">
        <v>24</v>
      </c>
      <c r="X6" s="160">
        <v>50</v>
      </c>
      <c r="Y6" s="160">
        <v>9</v>
      </c>
      <c r="Z6" s="160">
        <v>26</v>
      </c>
      <c r="AA6" s="160">
        <v>0</v>
      </c>
    </row>
    <row r="7" spans="1:27" ht="15" customHeight="1" x14ac:dyDescent="0.25">
      <c r="A7" s="4" t="s">
        <v>267</v>
      </c>
      <c r="B7" s="160">
        <v>25</v>
      </c>
      <c r="C7" s="160">
        <v>2</v>
      </c>
      <c r="D7" s="160">
        <v>3</v>
      </c>
      <c r="E7" s="160">
        <v>2</v>
      </c>
      <c r="F7" s="160">
        <v>20</v>
      </c>
      <c r="G7" s="160">
        <v>11</v>
      </c>
      <c r="H7" s="160">
        <v>1</v>
      </c>
      <c r="I7" s="160">
        <v>8</v>
      </c>
      <c r="J7" s="160">
        <v>23</v>
      </c>
      <c r="K7" s="160">
        <v>1</v>
      </c>
      <c r="L7" s="160">
        <v>0</v>
      </c>
      <c r="M7" s="160">
        <v>8</v>
      </c>
      <c r="N7" s="160">
        <v>5</v>
      </c>
      <c r="O7" s="160">
        <v>1</v>
      </c>
      <c r="P7" s="160">
        <v>40</v>
      </c>
      <c r="Q7" s="160">
        <v>2</v>
      </c>
      <c r="R7" s="160">
        <v>0</v>
      </c>
      <c r="S7" s="160">
        <v>16</v>
      </c>
      <c r="T7" s="160">
        <v>5</v>
      </c>
      <c r="U7" s="160">
        <v>37</v>
      </c>
      <c r="V7" s="160">
        <v>8</v>
      </c>
      <c r="W7" s="160">
        <v>0</v>
      </c>
      <c r="X7" s="160">
        <v>3</v>
      </c>
      <c r="Y7" s="160">
        <v>0</v>
      </c>
      <c r="Z7" s="160">
        <v>2</v>
      </c>
      <c r="AA7" s="160">
        <v>0</v>
      </c>
    </row>
    <row r="8" spans="1:27" ht="15" customHeight="1" x14ac:dyDescent="0.25">
      <c r="A8" s="4" t="s">
        <v>270</v>
      </c>
      <c r="B8" s="160">
        <v>24</v>
      </c>
      <c r="C8" s="160">
        <v>3</v>
      </c>
      <c r="D8" s="160">
        <v>2</v>
      </c>
      <c r="E8" s="160">
        <v>2</v>
      </c>
      <c r="F8" s="160">
        <v>28</v>
      </c>
      <c r="G8" s="160">
        <v>3</v>
      </c>
      <c r="H8" s="160">
        <v>4</v>
      </c>
      <c r="I8" s="160">
        <v>35</v>
      </c>
      <c r="J8" s="160">
        <v>18</v>
      </c>
      <c r="K8" s="160">
        <v>1</v>
      </c>
      <c r="L8" s="160">
        <v>0</v>
      </c>
      <c r="M8" s="160">
        <v>7</v>
      </c>
      <c r="N8" s="160">
        <v>3</v>
      </c>
      <c r="O8" s="160">
        <v>4</v>
      </c>
      <c r="P8" s="160">
        <v>23</v>
      </c>
      <c r="Q8" s="160">
        <v>1</v>
      </c>
      <c r="R8" s="160">
        <v>0</v>
      </c>
      <c r="S8" s="160">
        <v>12</v>
      </c>
      <c r="T8" s="160">
        <v>9</v>
      </c>
      <c r="U8" s="160">
        <v>16</v>
      </c>
      <c r="V8" s="160">
        <v>7</v>
      </c>
      <c r="W8" s="160">
        <v>0</v>
      </c>
      <c r="X8" s="160">
        <v>5</v>
      </c>
      <c r="Y8" s="160">
        <v>0</v>
      </c>
      <c r="Z8" s="160">
        <v>1</v>
      </c>
      <c r="AA8" s="160">
        <v>0</v>
      </c>
    </row>
    <row r="9" spans="1:27" ht="15" customHeight="1" x14ac:dyDescent="0.25">
      <c r="A9" s="4" t="s">
        <v>261</v>
      </c>
      <c r="B9" s="160">
        <v>114</v>
      </c>
      <c r="C9" s="160">
        <v>2</v>
      </c>
      <c r="D9" s="160">
        <v>2</v>
      </c>
      <c r="E9" s="160">
        <v>1</v>
      </c>
      <c r="F9" s="160">
        <v>302</v>
      </c>
      <c r="G9" s="160">
        <v>2</v>
      </c>
      <c r="H9" s="160">
        <v>1</v>
      </c>
      <c r="I9" s="160">
        <v>6</v>
      </c>
      <c r="J9" s="160">
        <v>97</v>
      </c>
      <c r="K9" s="160">
        <v>0</v>
      </c>
      <c r="L9" s="160">
        <v>0</v>
      </c>
      <c r="M9" s="160">
        <v>2</v>
      </c>
      <c r="N9" s="160">
        <v>3</v>
      </c>
      <c r="O9" s="160">
        <v>1</v>
      </c>
      <c r="P9" s="160">
        <v>49</v>
      </c>
      <c r="Q9" s="160">
        <v>1</v>
      </c>
      <c r="R9" s="160">
        <v>0</v>
      </c>
      <c r="S9" s="160">
        <v>8</v>
      </c>
      <c r="T9" s="160">
        <v>5</v>
      </c>
      <c r="U9" s="160">
        <v>32</v>
      </c>
      <c r="V9" s="160">
        <v>8</v>
      </c>
      <c r="W9" s="160">
        <v>0</v>
      </c>
      <c r="X9" s="160">
        <v>4</v>
      </c>
      <c r="Y9" s="160">
        <v>0</v>
      </c>
      <c r="Z9" s="160">
        <v>4</v>
      </c>
      <c r="AA9" s="160">
        <v>0</v>
      </c>
    </row>
    <row r="10" spans="1:27" ht="15" customHeight="1" x14ac:dyDescent="0.25">
      <c r="A10" s="4" t="s">
        <v>257</v>
      </c>
      <c r="B10" s="160">
        <v>10</v>
      </c>
      <c r="C10" s="160">
        <v>5</v>
      </c>
      <c r="D10" s="160">
        <v>32</v>
      </c>
      <c r="E10" s="160">
        <v>33</v>
      </c>
      <c r="F10" s="160">
        <v>23</v>
      </c>
      <c r="G10" s="160">
        <v>17</v>
      </c>
      <c r="H10" s="160">
        <v>25</v>
      </c>
      <c r="I10" s="160">
        <v>6</v>
      </c>
      <c r="J10" s="160">
        <v>1</v>
      </c>
      <c r="K10" s="160">
        <v>1</v>
      </c>
      <c r="L10" s="160">
        <v>8</v>
      </c>
      <c r="M10" s="160">
        <v>37</v>
      </c>
      <c r="N10" s="160">
        <v>37</v>
      </c>
      <c r="O10" s="160">
        <v>179</v>
      </c>
      <c r="P10" s="160">
        <v>24</v>
      </c>
      <c r="Q10" s="160">
        <v>6</v>
      </c>
      <c r="R10" s="160">
        <v>0</v>
      </c>
      <c r="S10" s="160">
        <v>27</v>
      </c>
      <c r="T10" s="160">
        <v>86</v>
      </c>
      <c r="U10" s="160">
        <v>93</v>
      </c>
      <c r="V10" s="160">
        <v>1</v>
      </c>
      <c r="W10" s="160">
        <v>14</v>
      </c>
      <c r="X10" s="160">
        <v>7</v>
      </c>
      <c r="Y10" s="160">
        <v>2</v>
      </c>
      <c r="Z10" s="160">
        <v>0</v>
      </c>
      <c r="AA10" s="160">
        <v>2</v>
      </c>
    </row>
    <row r="11" spans="1:27" ht="15" customHeight="1" x14ac:dyDescent="0.25">
      <c r="A11" s="4" t="s">
        <v>277</v>
      </c>
      <c r="B11" s="160">
        <v>2</v>
      </c>
      <c r="C11" s="160">
        <v>0</v>
      </c>
      <c r="D11" s="160">
        <v>0</v>
      </c>
      <c r="E11" s="160">
        <v>0</v>
      </c>
      <c r="F11" s="160">
        <v>2</v>
      </c>
      <c r="G11" s="160">
        <v>0</v>
      </c>
      <c r="H11" s="160">
        <v>0</v>
      </c>
      <c r="I11" s="160">
        <v>0</v>
      </c>
      <c r="J11" s="160">
        <v>3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3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8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</row>
    <row r="12" spans="1:27" ht="15" customHeight="1" x14ac:dyDescent="0.25">
      <c r="A12" s="4" t="s">
        <v>274</v>
      </c>
      <c r="B12" s="160">
        <v>6</v>
      </c>
      <c r="C12" s="160">
        <v>1</v>
      </c>
      <c r="D12" s="160">
        <v>1</v>
      </c>
      <c r="E12" s="160">
        <v>1</v>
      </c>
      <c r="F12" s="160">
        <v>29</v>
      </c>
      <c r="G12" s="160">
        <v>1</v>
      </c>
      <c r="H12" s="160">
        <v>0</v>
      </c>
      <c r="I12" s="160">
        <v>2</v>
      </c>
      <c r="J12" s="160">
        <v>14</v>
      </c>
      <c r="K12" s="160">
        <v>0</v>
      </c>
      <c r="L12" s="160">
        <v>0</v>
      </c>
      <c r="M12" s="160">
        <v>2</v>
      </c>
      <c r="N12" s="160">
        <v>1</v>
      </c>
      <c r="O12" s="160">
        <v>9</v>
      </c>
      <c r="P12" s="160">
        <v>4</v>
      </c>
      <c r="Q12" s="160">
        <v>0</v>
      </c>
      <c r="R12" s="160">
        <v>0</v>
      </c>
      <c r="S12" s="160">
        <v>0</v>
      </c>
      <c r="T12" s="160">
        <v>5</v>
      </c>
      <c r="U12" s="160">
        <v>4</v>
      </c>
      <c r="V12" s="160">
        <v>1</v>
      </c>
      <c r="W12" s="160">
        <v>0</v>
      </c>
      <c r="X12" s="160">
        <v>2</v>
      </c>
      <c r="Y12" s="160">
        <v>0</v>
      </c>
      <c r="Z12" s="160">
        <v>2</v>
      </c>
      <c r="AA12" s="160">
        <v>0</v>
      </c>
    </row>
    <row r="13" spans="1:27" ht="15" customHeight="1" x14ac:dyDescent="0.25">
      <c r="A13" s="4" t="s">
        <v>263</v>
      </c>
      <c r="B13" s="160">
        <v>40</v>
      </c>
      <c r="C13" s="160">
        <v>3</v>
      </c>
      <c r="D13" s="160">
        <v>2</v>
      </c>
      <c r="E13" s="160">
        <v>36</v>
      </c>
      <c r="F13" s="160">
        <v>64</v>
      </c>
      <c r="G13" s="160">
        <v>10</v>
      </c>
      <c r="H13" s="160">
        <v>1</v>
      </c>
      <c r="I13" s="160">
        <v>4</v>
      </c>
      <c r="J13" s="160">
        <v>47</v>
      </c>
      <c r="K13" s="160">
        <v>0</v>
      </c>
      <c r="L13" s="160">
        <v>3</v>
      </c>
      <c r="M13" s="160">
        <v>56</v>
      </c>
      <c r="N13" s="160">
        <v>4</v>
      </c>
      <c r="O13" s="160">
        <v>2</v>
      </c>
      <c r="P13" s="160">
        <v>41</v>
      </c>
      <c r="Q13" s="160">
        <v>3</v>
      </c>
      <c r="R13" s="160">
        <v>0</v>
      </c>
      <c r="S13" s="160">
        <v>2</v>
      </c>
      <c r="T13" s="160">
        <v>11</v>
      </c>
      <c r="U13" s="160">
        <v>15</v>
      </c>
      <c r="V13" s="160">
        <v>8</v>
      </c>
      <c r="W13" s="160">
        <v>3</v>
      </c>
      <c r="X13" s="160">
        <v>5</v>
      </c>
      <c r="Y13" s="160">
        <v>0</v>
      </c>
      <c r="Z13" s="160">
        <v>31</v>
      </c>
      <c r="AA13" s="160">
        <v>0</v>
      </c>
    </row>
    <row r="14" spans="1:27" ht="15" customHeight="1" x14ac:dyDescent="0.25">
      <c r="A14" s="4" t="s">
        <v>266</v>
      </c>
      <c r="B14" s="160">
        <v>44</v>
      </c>
      <c r="C14" s="160">
        <v>7</v>
      </c>
      <c r="D14" s="160">
        <v>1</v>
      </c>
      <c r="E14" s="160">
        <v>1</v>
      </c>
      <c r="F14" s="160">
        <v>68</v>
      </c>
      <c r="G14" s="160">
        <v>2</v>
      </c>
      <c r="H14" s="160">
        <v>1</v>
      </c>
      <c r="I14" s="160">
        <v>3</v>
      </c>
      <c r="J14" s="160">
        <v>25</v>
      </c>
      <c r="K14" s="160">
        <v>0</v>
      </c>
      <c r="L14" s="160">
        <v>0</v>
      </c>
      <c r="M14" s="160">
        <v>1</v>
      </c>
      <c r="N14" s="160">
        <v>5</v>
      </c>
      <c r="O14" s="160">
        <v>2</v>
      </c>
      <c r="P14" s="160">
        <v>29</v>
      </c>
      <c r="Q14" s="160">
        <v>11</v>
      </c>
      <c r="R14" s="160">
        <v>0</v>
      </c>
      <c r="S14" s="160">
        <v>3</v>
      </c>
      <c r="T14" s="160">
        <v>10</v>
      </c>
      <c r="U14" s="160">
        <v>9</v>
      </c>
      <c r="V14" s="160">
        <v>8</v>
      </c>
      <c r="W14" s="160">
        <v>0</v>
      </c>
      <c r="X14" s="160">
        <v>4</v>
      </c>
      <c r="Y14" s="160">
        <v>0</v>
      </c>
      <c r="Z14" s="160">
        <v>18</v>
      </c>
      <c r="AA14" s="160">
        <v>0</v>
      </c>
    </row>
    <row r="15" spans="1:27" ht="15" customHeight="1" x14ac:dyDescent="0.25">
      <c r="A15" s="4" t="s">
        <v>258</v>
      </c>
      <c r="B15" s="160">
        <v>40</v>
      </c>
      <c r="C15" s="160">
        <v>7</v>
      </c>
      <c r="D15" s="160">
        <v>25</v>
      </c>
      <c r="E15" s="160">
        <v>146</v>
      </c>
      <c r="F15" s="160">
        <v>66</v>
      </c>
      <c r="G15" s="160">
        <v>8</v>
      </c>
      <c r="H15" s="160">
        <v>92</v>
      </c>
      <c r="I15" s="160">
        <v>16</v>
      </c>
      <c r="J15" s="160">
        <v>33</v>
      </c>
      <c r="K15" s="160">
        <v>2</v>
      </c>
      <c r="L15" s="160">
        <v>8</v>
      </c>
      <c r="M15" s="160">
        <v>9</v>
      </c>
      <c r="N15" s="160">
        <v>7</v>
      </c>
      <c r="O15" s="160">
        <v>8</v>
      </c>
      <c r="P15" s="160">
        <v>60</v>
      </c>
      <c r="Q15" s="160">
        <v>4</v>
      </c>
      <c r="R15" s="160">
        <v>1</v>
      </c>
      <c r="S15" s="160">
        <v>3</v>
      </c>
      <c r="T15" s="160">
        <v>33</v>
      </c>
      <c r="U15" s="160">
        <v>106</v>
      </c>
      <c r="V15" s="160">
        <v>6</v>
      </c>
      <c r="W15" s="160">
        <v>2</v>
      </c>
      <c r="X15" s="160">
        <v>12</v>
      </c>
      <c r="Y15" s="160">
        <v>0</v>
      </c>
      <c r="Z15" s="160">
        <v>11</v>
      </c>
      <c r="AA15" s="160">
        <v>0</v>
      </c>
    </row>
    <row r="16" spans="1:27" ht="15" customHeight="1" x14ac:dyDescent="0.25">
      <c r="A16" s="4" t="s">
        <v>256</v>
      </c>
      <c r="B16" s="160">
        <v>16</v>
      </c>
      <c r="C16" s="160">
        <v>12</v>
      </c>
      <c r="D16" s="160">
        <v>13</v>
      </c>
      <c r="E16" s="160">
        <v>18</v>
      </c>
      <c r="F16" s="160">
        <v>5</v>
      </c>
      <c r="G16" s="160">
        <v>80</v>
      </c>
      <c r="H16" s="160">
        <v>7</v>
      </c>
      <c r="I16" s="160">
        <v>11</v>
      </c>
      <c r="J16" s="160">
        <v>12</v>
      </c>
      <c r="K16" s="160">
        <v>1</v>
      </c>
      <c r="L16" s="160">
        <v>13</v>
      </c>
      <c r="M16" s="160">
        <v>26</v>
      </c>
      <c r="N16" s="160">
        <v>48</v>
      </c>
      <c r="O16" s="160">
        <v>106</v>
      </c>
      <c r="P16" s="160">
        <v>36</v>
      </c>
      <c r="Q16" s="160">
        <v>15</v>
      </c>
      <c r="R16" s="160">
        <v>0</v>
      </c>
      <c r="S16" s="160">
        <v>84</v>
      </c>
      <c r="T16" s="160">
        <v>28</v>
      </c>
      <c r="U16" s="160">
        <v>57</v>
      </c>
      <c r="V16" s="160">
        <v>115</v>
      </c>
      <c r="W16" s="160">
        <v>12</v>
      </c>
      <c r="X16" s="160">
        <v>46</v>
      </c>
      <c r="Y16" s="160">
        <v>0</v>
      </c>
      <c r="Z16" s="160">
        <v>5</v>
      </c>
      <c r="AA16" s="160">
        <v>1</v>
      </c>
    </row>
    <row r="17" spans="1:32" ht="15" customHeight="1" x14ac:dyDescent="0.25">
      <c r="A17" s="4" t="s">
        <v>271</v>
      </c>
      <c r="B17" s="160">
        <v>23</v>
      </c>
      <c r="C17" s="160">
        <v>1</v>
      </c>
      <c r="D17" s="160">
        <v>0</v>
      </c>
      <c r="E17" s="160">
        <v>0</v>
      </c>
      <c r="F17" s="160">
        <v>30</v>
      </c>
      <c r="G17" s="160">
        <v>1</v>
      </c>
      <c r="H17" s="160">
        <v>0</v>
      </c>
      <c r="I17" s="160">
        <v>3</v>
      </c>
      <c r="J17" s="160">
        <v>12</v>
      </c>
      <c r="K17" s="160">
        <v>0</v>
      </c>
      <c r="L17" s="160">
        <v>0</v>
      </c>
      <c r="M17" s="160">
        <v>15</v>
      </c>
      <c r="N17" s="160">
        <v>1</v>
      </c>
      <c r="O17" s="160">
        <v>0</v>
      </c>
      <c r="P17" s="160">
        <v>21</v>
      </c>
      <c r="Q17" s="160">
        <v>10</v>
      </c>
      <c r="R17" s="160">
        <v>0</v>
      </c>
      <c r="S17" s="160">
        <v>18</v>
      </c>
      <c r="T17" s="160">
        <v>5</v>
      </c>
      <c r="U17" s="160">
        <v>11</v>
      </c>
      <c r="V17" s="160">
        <v>6</v>
      </c>
      <c r="W17" s="160">
        <v>0</v>
      </c>
      <c r="X17" s="160">
        <v>1</v>
      </c>
      <c r="Y17" s="160">
        <v>0</v>
      </c>
      <c r="Z17" s="160">
        <v>1</v>
      </c>
      <c r="AA17" s="160">
        <v>0</v>
      </c>
    </row>
    <row r="18" spans="1:32" ht="15" customHeight="1" x14ac:dyDescent="0.25">
      <c r="A18" s="4" t="s">
        <v>276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9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</row>
    <row r="19" spans="1:32" ht="15" customHeight="1" x14ac:dyDescent="0.25">
      <c r="A19" s="4" t="s">
        <v>260</v>
      </c>
      <c r="B19" s="160">
        <v>50</v>
      </c>
      <c r="C19" s="160">
        <v>7</v>
      </c>
      <c r="D19" s="160">
        <v>10</v>
      </c>
      <c r="E19" s="160">
        <v>20</v>
      </c>
      <c r="F19" s="160">
        <v>133</v>
      </c>
      <c r="G19" s="160">
        <v>8</v>
      </c>
      <c r="H19" s="160">
        <v>10</v>
      </c>
      <c r="I19" s="160">
        <v>12</v>
      </c>
      <c r="J19" s="160">
        <v>50</v>
      </c>
      <c r="K19" s="160">
        <v>1</v>
      </c>
      <c r="L19" s="160">
        <v>8</v>
      </c>
      <c r="M19" s="160">
        <v>10</v>
      </c>
      <c r="N19" s="160">
        <v>14</v>
      </c>
      <c r="O19" s="160">
        <v>16</v>
      </c>
      <c r="P19" s="160">
        <v>55</v>
      </c>
      <c r="Q19" s="160">
        <v>6</v>
      </c>
      <c r="R19" s="160">
        <v>0</v>
      </c>
      <c r="S19" s="160">
        <v>14</v>
      </c>
      <c r="T19" s="160">
        <v>37</v>
      </c>
      <c r="U19" s="160">
        <v>42</v>
      </c>
      <c r="V19" s="160">
        <v>12</v>
      </c>
      <c r="W19" s="160">
        <v>4</v>
      </c>
      <c r="X19" s="160">
        <v>11</v>
      </c>
      <c r="Y19" s="160">
        <v>0</v>
      </c>
      <c r="Z19" s="160">
        <v>21</v>
      </c>
      <c r="AA19" s="160">
        <v>0</v>
      </c>
    </row>
    <row r="20" spans="1:32" ht="15" customHeight="1" x14ac:dyDescent="0.25">
      <c r="A20" s="4" t="s">
        <v>259</v>
      </c>
      <c r="B20" s="160">
        <v>67</v>
      </c>
      <c r="C20" s="160">
        <v>11</v>
      </c>
      <c r="D20" s="160">
        <v>17</v>
      </c>
      <c r="E20" s="160">
        <v>7</v>
      </c>
      <c r="F20" s="160">
        <v>74</v>
      </c>
      <c r="G20" s="160">
        <v>11</v>
      </c>
      <c r="H20" s="160">
        <v>4</v>
      </c>
      <c r="I20" s="160">
        <v>50</v>
      </c>
      <c r="J20" s="160">
        <v>49</v>
      </c>
      <c r="K20" s="160">
        <v>2</v>
      </c>
      <c r="L20" s="160">
        <v>6</v>
      </c>
      <c r="M20" s="160">
        <v>13</v>
      </c>
      <c r="N20" s="160">
        <v>12</v>
      </c>
      <c r="O20" s="160">
        <v>10</v>
      </c>
      <c r="P20" s="160">
        <v>57</v>
      </c>
      <c r="Q20" s="160">
        <v>20</v>
      </c>
      <c r="R20" s="160">
        <v>2</v>
      </c>
      <c r="S20" s="160">
        <v>4</v>
      </c>
      <c r="T20" s="160">
        <v>43</v>
      </c>
      <c r="U20" s="160">
        <v>109</v>
      </c>
      <c r="V20" s="160">
        <v>20</v>
      </c>
      <c r="W20" s="160">
        <v>2</v>
      </c>
      <c r="X20" s="160">
        <v>24</v>
      </c>
      <c r="Y20" s="160">
        <v>0</v>
      </c>
      <c r="Z20" s="160">
        <v>4</v>
      </c>
      <c r="AA20" s="160">
        <v>0</v>
      </c>
    </row>
    <row r="21" spans="1:32" ht="15" customHeight="1" x14ac:dyDescent="0.25">
      <c r="A21" s="4" t="s">
        <v>254</v>
      </c>
      <c r="B21" s="160">
        <v>59</v>
      </c>
      <c r="C21" s="160">
        <v>10</v>
      </c>
      <c r="D21" s="160">
        <v>11</v>
      </c>
      <c r="E21" s="160">
        <v>7</v>
      </c>
      <c r="F21" s="160">
        <v>75</v>
      </c>
      <c r="G21" s="160">
        <v>9</v>
      </c>
      <c r="H21" s="160">
        <v>3</v>
      </c>
      <c r="I21" s="160">
        <v>330</v>
      </c>
      <c r="J21" s="160">
        <v>76</v>
      </c>
      <c r="K21" s="160">
        <v>1</v>
      </c>
      <c r="L21" s="160">
        <v>2</v>
      </c>
      <c r="M21" s="160">
        <v>17</v>
      </c>
      <c r="N21" s="160">
        <v>11</v>
      </c>
      <c r="O21" s="160">
        <v>7</v>
      </c>
      <c r="P21" s="160">
        <v>115</v>
      </c>
      <c r="Q21" s="160">
        <v>4</v>
      </c>
      <c r="R21" s="160">
        <v>0</v>
      </c>
      <c r="S21" s="160">
        <v>28</v>
      </c>
      <c r="T21" s="160">
        <v>34</v>
      </c>
      <c r="U21" s="160">
        <v>56</v>
      </c>
      <c r="V21" s="160">
        <v>16</v>
      </c>
      <c r="W21" s="160">
        <v>1</v>
      </c>
      <c r="X21" s="160">
        <v>31</v>
      </c>
      <c r="Y21" s="160">
        <v>0</v>
      </c>
      <c r="Z21" s="160">
        <v>16</v>
      </c>
      <c r="AA21" s="160">
        <v>0</v>
      </c>
    </row>
    <row r="22" spans="1:32" ht="15" customHeight="1" x14ac:dyDescent="0.25">
      <c r="A22" s="4" t="s">
        <v>264</v>
      </c>
      <c r="B22" s="160">
        <v>7</v>
      </c>
      <c r="C22" s="160">
        <v>5</v>
      </c>
      <c r="D22" s="160">
        <v>12</v>
      </c>
      <c r="E22" s="160">
        <v>7</v>
      </c>
      <c r="F22" s="160">
        <v>7</v>
      </c>
      <c r="G22" s="160">
        <v>2</v>
      </c>
      <c r="H22" s="160">
        <v>14</v>
      </c>
      <c r="I22" s="160">
        <v>2</v>
      </c>
      <c r="J22" s="160">
        <v>8</v>
      </c>
      <c r="K22" s="160">
        <v>0</v>
      </c>
      <c r="L22" s="160">
        <v>1</v>
      </c>
      <c r="M22" s="160">
        <v>34</v>
      </c>
      <c r="N22" s="160">
        <v>8</v>
      </c>
      <c r="O22" s="160">
        <v>36</v>
      </c>
      <c r="P22" s="160">
        <v>1</v>
      </c>
      <c r="Q22" s="160">
        <v>16</v>
      </c>
      <c r="R22" s="160">
        <v>0</v>
      </c>
      <c r="S22" s="160">
        <v>44</v>
      </c>
      <c r="T22" s="160">
        <v>35</v>
      </c>
      <c r="U22" s="160">
        <v>48</v>
      </c>
      <c r="V22" s="160">
        <v>0</v>
      </c>
      <c r="W22" s="160">
        <v>0</v>
      </c>
      <c r="X22" s="160">
        <v>2</v>
      </c>
      <c r="Y22" s="160">
        <v>0</v>
      </c>
      <c r="Z22" s="160">
        <v>1</v>
      </c>
      <c r="AA22" s="160">
        <v>0</v>
      </c>
    </row>
    <row r="23" spans="1:32" ht="15" customHeight="1" x14ac:dyDescent="0.25">
      <c r="A23" s="4" t="s">
        <v>273</v>
      </c>
      <c r="B23" s="160">
        <v>5</v>
      </c>
      <c r="C23" s="160">
        <v>0</v>
      </c>
      <c r="D23" s="160">
        <v>0</v>
      </c>
      <c r="E23" s="160">
        <v>0</v>
      </c>
      <c r="F23" s="160">
        <v>65</v>
      </c>
      <c r="G23" s="160">
        <v>0</v>
      </c>
      <c r="H23" s="160">
        <v>0</v>
      </c>
      <c r="I23" s="160">
        <v>0</v>
      </c>
      <c r="J23" s="160">
        <v>11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4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1</v>
      </c>
      <c r="AA23" s="160">
        <v>0</v>
      </c>
    </row>
    <row r="24" spans="1:32" ht="15" customHeight="1" x14ac:dyDescent="0.25">
      <c r="A24" s="4" t="s">
        <v>269</v>
      </c>
      <c r="B24" s="160">
        <v>66</v>
      </c>
      <c r="C24" s="160">
        <v>1</v>
      </c>
      <c r="D24" s="160">
        <v>1</v>
      </c>
      <c r="E24" s="160">
        <v>2</v>
      </c>
      <c r="F24" s="160">
        <v>39</v>
      </c>
      <c r="G24" s="160">
        <v>1</v>
      </c>
      <c r="H24" s="160">
        <v>0</v>
      </c>
      <c r="I24" s="160">
        <v>44</v>
      </c>
      <c r="J24" s="160">
        <v>39</v>
      </c>
      <c r="K24" s="160">
        <v>0</v>
      </c>
      <c r="L24" s="160">
        <v>0</v>
      </c>
      <c r="M24" s="160">
        <v>2</v>
      </c>
      <c r="N24" s="160">
        <v>1</v>
      </c>
      <c r="O24" s="160">
        <v>12</v>
      </c>
      <c r="P24" s="160">
        <v>29</v>
      </c>
      <c r="Q24" s="160">
        <v>0</v>
      </c>
      <c r="R24" s="160">
        <v>0</v>
      </c>
      <c r="S24" s="160">
        <v>3</v>
      </c>
      <c r="T24" s="160">
        <v>4</v>
      </c>
      <c r="U24" s="160">
        <v>4</v>
      </c>
      <c r="V24" s="160">
        <v>1</v>
      </c>
      <c r="W24" s="160">
        <v>0</v>
      </c>
      <c r="X24" s="160">
        <v>2</v>
      </c>
      <c r="Y24" s="160">
        <v>0</v>
      </c>
      <c r="Z24" s="160">
        <v>1</v>
      </c>
      <c r="AA24" s="160">
        <v>0</v>
      </c>
    </row>
    <row r="25" spans="1:32" ht="15" customHeight="1" x14ac:dyDescent="0.25">
      <c r="A25" s="4" t="s">
        <v>275</v>
      </c>
      <c r="B25" s="160">
        <v>1</v>
      </c>
      <c r="C25" s="160">
        <v>0</v>
      </c>
      <c r="D25" s="160">
        <v>2</v>
      </c>
      <c r="E25" s="160">
        <v>0</v>
      </c>
      <c r="F25" s="160">
        <v>1</v>
      </c>
      <c r="G25" s="160">
        <v>0</v>
      </c>
      <c r="H25" s="160">
        <v>0</v>
      </c>
      <c r="I25" s="160">
        <v>0</v>
      </c>
      <c r="J25" s="160">
        <v>2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3</v>
      </c>
      <c r="R25" s="160">
        <v>0</v>
      </c>
      <c r="S25" s="160">
        <v>0</v>
      </c>
      <c r="T25" s="160">
        <v>0</v>
      </c>
      <c r="U25" s="160">
        <v>3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</row>
    <row r="26" spans="1:32" ht="15" customHeight="1" x14ac:dyDescent="0.25">
      <c r="A26" s="4" t="s">
        <v>268</v>
      </c>
      <c r="B26" s="160">
        <v>18</v>
      </c>
      <c r="C26" s="160">
        <v>7</v>
      </c>
      <c r="D26" s="160">
        <v>6</v>
      </c>
      <c r="E26" s="160">
        <v>6</v>
      </c>
      <c r="F26" s="160">
        <v>14</v>
      </c>
      <c r="G26" s="160">
        <v>7</v>
      </c>
      <c r="H26" s="160">
        <v>3</v>
      </c>
      <c r="I26" s="160">
        <v>10</v>
      </c>
      <c r="J26" s="160">
        <v>11</v>
      </c>
      <c r="K26" s="160">
        <v>1</v>
      </c>
      <c r="L26" s="160">
        <v>1</v>
      </c>
      <c r="M26" s="160">
        <v>4</v>
      </c>
      <c r="N26" s="160">
        <v>6</v>
      </c>
      <c r="O26" s="160">
        <v>3</v>
      </c>
      <c r="P26" s="160">
        <v>36</v>
      </c>
      <c r="Q26" s="160">
        <v>4</v>
      </c>
      <c r="R26" s="160">
        <v>0</v>
      </c>
      <c r="S26" s="160">
        <v>3</v>
      </c>
      <c r="T26" s="160">
        <v>19</v>
      </c>
      <c r="U26" s="160">
        <v>20</v>
      </c>
      <c r="V26" s="160">
        <v>1</v>
      </c>
      <c r="W26" s="160">
        <v>1</v>
      </c>
      <c r="X26" s="160">
        <v>12</v>
      </c>
      <c r="Y26" s="160">
        <v>0</v>
      </c>
      <c r="Z26" s="160">
        <v>2</v>
      </c>
      <c r="AA26" s="160">
        <v>0</v>
      </c>
    </row>
    <row r="27" spans="1:32" ht="15" customHeight="1" x14ac:dyDescent="0.25">
      <c r="A27" s="4" t="s">
        <v>278</v>
      </c>
      <c r="B27" s="160">
        <v>1</v>
      </c>
      <c r="C27" s="160">
        <v>0</v>
      </c>
      <c r="D27" s="160">
        <v>0</v>
      </c>
      <c r="E27" s="160">
        <v>0</v>
      </c>
      <c r="F27" s="160">
        <v>3</v>
      </c>
      <c r="G27" s="160">
        <v>0</v>
      </c>
      <c r="H27" s="160">
        <v>0</v>
      </c>
      <c r="I27" s="160">
        <v>0</v>
      </c>
      <c r="J27" s="160">
        <v>1</v>
      </c>
      <c r="K27" s="160">
        <v>0</v>
      </c>
      <c r="L27" s="160">
        <v>0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0">
        <v>0</v>
      </c>
      <c r="S27" s="160">
        <v>0</v>
      </c>
      <c r="T27" s="160">
        <v>0</v>
      </c>
      <c r="U27" s="160">
        <v>0</v>
      </c>
      <c r="V27" s="160">
        <v>0</v>
      </c>
      <c r="W27" s="160">
        <v>0</v>
      </c>
      <c r="X27" s="160">
        <v>0</v>
      </c>
      <c r="Y27" s="160">
        <v>0</v>
      </c>
      <c r="Z27" s="160">
        <v>0</v>
      </c>
      <c r="AA27" s="160">
        <v>0</v>
      </c>
    </row>
    <row r="29" spans="1:32" x14ac:dyDescent="0.25">
      <c r="B29" s="221" t="s">
        <v>292</v>
      </c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/>
      <c r="AC29"/>
      <c r="AD29"/>
      <c r="AE29"/>
      <c r="AF29"/>
    </row>
  </sheetData>
  <mergeCells count="1">
    <mergeCell ref="B29:AA29"/>
  </mergeCells>
  <conditionalFormatting sqref="B2:AA27">
    <cfRule type="top10" dxfId="4" priority="1" percent="1" rank="5"/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6DE9-28CA-4F8E-8AF4-149D808CF20D}">
  <sheetPr codeName="Sheet6">
    <tabColor rgb="FFFFC000"/>
  </sheetPr>
  <dimension ref="A1:BQ68"/>
  <sheetViews>
    <sheetView workbookViewId="0">
      <pane xSplit="1" topLeftCell="B1" activePane="topRight" state="frozen"/>
      <selection pane="topRight"/>
    </sheetView>
  </sheetViews>
  <sheetFormatPr defaultColWidth="6.7109375" defaultRowHeight="15" x14ac:dyDescent="0.25"/>
  <cols>
    <col min="1" max="16384" width="6.7109375" style="160"/>
  </cols>
  <sheetData>
    <row r="1" spans="1:32" x14ac:dyDescent="0.25">
      <c r="A1" s="161"/>
      <c r="B1" s="1" t="s">
        <v>200</v>
      </c>
      <c r="C1" s="1" t="s">
        <v>201</v>
      </c>
      <c r="D1" s="1" t="s">
        <v>202</v>
      </c>
      <c r="E1" s="1" t="s">
        <v>203</v>
      </c>
      <c r="F1" s="1" t="s">
        <v>204</v>
      </c>
      <c r="G1" s="1" t="s">
        <v>205</v>
      </c>
      <c r="H1" s="1" t="s">
        <v>206</v>
      </c>
      <c r="I1" s="1" t="s">
        <v>207</v>
      </c>
      <c r="J1" s="1" t="s">
        <v>208</v>
      </c>
      <c r="K1" s="1" t="s">
        <v>209</v>
      </c>
      <c r="L1" s="1" t="s">
        <v>210</v>
      </c>
      <c r="M1" s="1" t="s">
        <v>211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218</v>
      </c>
      <c r="U1" s="1" t="s">
        <v>219</v>
      </c>
      <c r="V1" s="1" t="s">
        <v>220</v>
      </c>
      <c r="W1" s="1" t="s">
        <v>221</v>
      </c>
      <c r="X1" s="1" t="s">
        <v>222</v>
      </c>
      <c r="Y1" s="1" t="s">
        <v>223</v>
      </c>
      <c r="Z1" s="1" t="s">
        <v>224</v>
      </c>
      <c r="AA1" s="1" t="s">
        <v>225</v>
      </c>
      <c r="AB1" s="1" t="s">
        <v>226</v>
      </c>
      <c r="AC1" s="1" t="s">
        <v>227</v>
      </c>
      <c r="AD1" s="1" t="s">
        <v>228</v>
      </c>
      <c r="AE1" s="1" t="s">
        <v>229</v>
      </c>
      <c r="AF1" s="1" t="s">
        <v>230</v>
      </c>
    </row>
    <row r="2" spans="1:32" x14ac:dyDescent="0.25">
      <c r="A2" s="1" t="s">
        <v>200</v>
      </c>
      <c r="B2" s="161">
        <v>2</v>
      </c>
      <c r="C2" s="161">
        <v>12</v>
      </c>
      <c r="D2" s="161">
        <v>35</v>
      </c>
      <c r="E2" s="161">
        <v>8</v>
      </c>
      <c r="F2" s="161">
        <v>14</v>
      </c>
      <c r="G2" s="161">
        <v>7</v>
      </c>
      <c r="H2" s="161">
        <v>6</v>
      </c>
      <c r="I2" s="161">
        <v>15</v>
      </c>
      <c r="J2" s="161">
        <v>7</v>
      </c>
      <c r="K2" s="161">
        <v>7</v>
      </c>
      <c r="L2" s="161">
        <v>19</v>
      </c>
      <c r="M2" s="161">
        <v>27</v>
      </c>
      <c r="N2" s="161">
        <v>19</v>
      </c>
      <c r="O2" s="161">
        <v>45</v>
      </c>
      <c r="P2" s="161">
        <v>5</v>
      </c>
      <c r="Q2" s="161">
        <v>11</v>
      </c>
      <c r="R2" s="161">
        <v>26</v>
      </c>
      <c r="S2" s="161">
        <v>31</v>
      </c>
      <c r="T2" s="161">
        <v>27</v>
      </c>
      <c r="U2" s="161">
        <v>3</v>
      </c>
      <c r="V2" s="161">
        <v>1</v>
      </c>
      <c r="W2" s="161">
        <v>10</v>
      </c>
      <c r="X2" s="161">
        <v>6</v>
      </c>
      <c r="Y2" s="161">
        <v>7</v>
      </c>
      <c r="Z2" s="161">
        <v>10</v>
      </c>
      <c r="AA2" s="161">
        <v>1</v>
      </c>
      <c r="AB2" s="161">
        <v>0</v>
      </c>
      <c r="AC2" s="161">
        <v>0</v>
      </c>
      <c r="AD2" s="161">
        <v>2</v>
      </c>
      <c r="AE2" s="161">
        <v>6</v>
      </c>
      <c r="AF2" s="161">
        <v>9</v>
      </c>
    </row>
    <row r="3" spans="1:32" x14ac:dyDescent="0.25">
      <c r="A3" s="1" t="s">
        <v>201</v>
      </c>
      <c r="B3" s="161">
        <v>5</v>
      </c>
      <c r="C3" s="161">
        <v>0</v>
      </c>
      <c r="D3" s="161">
        <v>0</v>
      </c>
      <c r="E3" s="161">
        <v>0</v>
      </c>
      <c r="F3" s="161">
        <v>0</v>
      </c>
      <c r="G3" s="161">
        <v>9</v>
      </c>
      <c r="H3" s="161">
        <v>1</v>
      </c>
      <c r="I3" s="161">
        <v>0</v>
      </c>
      <c r="J3" s="161">
        <v>6</v>
      </c>
      <c r="K3" s="161">
        <v>0</v>
      </c>
      <c r="L3" s="161">
        <v>0</v>
      </c>
      <c r="M3" s="161">
        <v>6</v>
      </c>
      <c r="N3" s="161">
        <v>0</v>
      </c>
      <c r="O3" s="161">
        <v>2</v>
      </c>
      <c r="P3" s="161">
        <v>21</v>
      </c>
      <c r="Q3" s="161">
        <v>0</v>
      </c>
      <c r="R3" s="161">
        <v>8</v>
      </c>
      <c r="S3" s="161">
        <v>1</v>
      </c>
      <c r="T3" s="161">
        <v>0</v>
      </c>
      <c r="U3" s="161">
        <v>6</v>
      </c>
      <c r="V3" s="161">
        <v>0</v>
      </c>
      <c r="W3" s="161">
        <v>0</v>
      </c>
      <c r="X3" s="161">
        <v>0</v>
      </c>
      <c r="Y3" s="161">
        <v>0</v>
      </c>
      <c r="Z3" s="161">
        <v>0</v>
      </c>
      <c r="AA3" s="161">
        <v>1</v>
      </c>
      <c r="AB3" s="161">
        <v>11</v>
      </c>
      <c r="AC3" s="161">
        <v>0</v>
      </c>
      <c r="AD3" s="161">
        <v>0</v>
      </c>
      <c r="AE3" s="161">
        <v>0</v>
      </c>
      <c r="AF3" s="161">
        <v>2</v>
      </c>
    </row>
    <row r="4" spans="1:32" x14ac:dyDescent="0.25">
      <c r="A4" s="1" t="s">
        <v>202</v>
      </c>
      <c r="B4" s="161">
        <v>35</v>
      </c>
      <c r="C4" s="161">
        <v>1</v>
      </c>
      <c r="D4" s="161">
        <v>5</v>
      </c>
      <c r="E4" s="161">
        <v>3</v>
      </c>
      <c r="F4" s="161">
        <v>3</v>
      </c>
      <c r="G4" s="161">
        <v>32</v>
      </c>
      <c r="H4" s="161">
        <v>0</v>
      </c>
      <c r="I4" s="161">
        <v>2</v>
      </c>
      <c r="J4" s="161">
        <v>17</v>
      </c>
      <c r="K4" s="161">
        <v>0</v>
      </c>
      <c r="L4" s="161">
        <v>7</v>
      </c>
      <c r="M4" s="161">
        <v>10</v>
      </c>
      <c r="N4" s="161">
        <v>3</v>
      </c>
      <c r="O4" s="161">
        <v>9</v>
      </c>
      <c r="P4" s="161">
        <v>58</v>
      </c>
      <c r="Q4" s="161">
        <v>6</v>
      </c>
      <c r="R4" s="161">
        <v>6</v>
      </c>
      <c r="S4" s="161">
        <v>19</v>
      </c>
      <c r="T4" s="161">
        <v>6</v>
      </c>
      <c r="U4" s="161">
        <v>7</v>
      </c>
      <c r="V4" s="161">
        <v>0</v>
      </c>
      <c r="W4" s="161">
        <v>1</v>
      </c>
      <c r="X4" s="161">
        <v>1</v>
      </c>
      <c r="Y4" s="161">
        <v>2</v>
      </c>
      <c r="Z4" s="161">
        <v>4</v>
      </c>
      <c r="AA4" s="161">
        <v>1</v>
      </c>
      <c r="AB4" s="161">
        <v>18</v>
      </c>
      <c r="AC4" s="161">
        <v>1</v>
      </c>
      <c r="AD4" s="161">
        <v>2</v>
      </c>
      <c r="AE4" s="161">
        <v>0</v>
      </c>
      <c r="AF4" s="161">
        <v>3</v>
      </c>
    </row>
    <row r="5" spans="1:32" x14ac:dyDescent="0.25">
      <c r="A5" s="1" t="s">
        <v>203</v>
      </c>
      <c r="B5" s="161">
        <v>7</v>
      </c>
      <c r="C5" s="161">
        <v>0</v>
      </c>
      <c r="D5" s="161">
        <v>0</v>
      </c>
      <c r="E5" s="161">
        <v>0</v>
      </c>
      <c r="F5" s="161">
        <v>3</v>
      </c>
      <c r="G5" s="161">
        <v>3</v>
      </c>
      <c r="H5" s="161">
        <v>0</v>
      </c>
      <c r="I5" s="161">
        <v>0</v>
      </c>
      <c r="J5" s="161">
        <v>5</v>
      </c>
      <c r="K5" s="161">
        <v>0</v>
      </c>
      <c r="L5" s="161">
        <v>1</v>
      </c>
      <c r="M5" s="161">
        <v>5</v>
      </c>
      <c r="N5" s="161">
        <v>0</v>
      </c>
      <c r="O5" s="161">
        <v>1</v>
      </c>
      <c r="P5" s="161">
        <v>50</v>
      </c>
      <c r="Q5" s="161">
        <v>0</v>
      </c>
      <c r="R5" s="161">
        <v>7</v>
      </c>
      <c r="S5" s="161">
        <v>0</v>
      </c>
      <c r="T5" s="161">
        <v>0</v>
      </c>
      <c r="U5" s="161">
        <v>2</v>
      </c>
      <c r="V5" s="161">
        <v>0</v>
      </c>
      <c r="W5" s="161">
        <v>0</v>
      </c>
      <c r="X5" s="161">
        <v>0</v>
      </c>
      <c r="Y5" s="161">
        <v>0</v>
      </c>
      <c r="Z5" s="161">
        <v>0</v>
      </c>
      <c r="AA5" s="161">
        <v>0</v>
      </c>
      <c r="AB5" s="161">
        <v>0</v>
      </c>
      <c r="AC5" s="161">
        <v>0</v>
      </c>
      <c r="AD5" s="161">
        <v>0</v>
      </c>
      <c r="AE5" s="161">
        <v>0</v>
      </c>
      <c r="AF5" s="161">
        <v>0</v>
      </c>
    </row>
    <row r="6" spans="1:32" x14ac:dyDescent="0.25">
      <c r="A6" s="1" t="s">
        <v>204</v>
      </c>
      <c r="B6" s="161">
        <v>25</v>
      </c>
      <c r="C6" s="161">
        <v>0</v>
      </c>
      <c r="D6" s="161">
        <v>3</v>
      </c>
      <c r="E6" s="161">
        <v>1</v>
      </c>
      <c r="F6" s="161">
        <v>1</v>
      </c>
      <c r="G6" s="161">
        <v>29</v>
      </c>
      <c r="H6" s="161">
        <v>1</v>
      </c>
      <c r="I6" s="161">
        <v>1</v>
      </c>
      <c r="J6" s="161">
        <v>13</v>
      </c>
      <c r="K6" s="161">
        <v>0</v>
      </c>
      <c r="L6" s="161">
        <v>1</v>
      </c>
      <c r="M6" s="161">
        <v>5</v>
      </c>
      <c r="N6" s="161">
        <v>1</v>
      </c>
      <c r="O6" s="161">
        <v>13</v>
      </c>
      <c r="P6" s="161">
        <v>22</v>
      </c>
      <c r="Q6" s="161">
        <v>3</v>
      </c>
      <c r="R6" s="161">
        <v>6</v>
      </c>
      <c r="S6" s="161">
        <v>8</v>
      </c>
      <c r="T6" s="161">
        <v>1</v>
      </c>
      <c r="U6" s="161">
        <v>10</v>
      </c>
      <c r="V6" s="161">
        <v>0</v>
      </c>
      <c r="W6" s="161">
        <v>0</v>
      </c>
      <c r="X6" s="161">
        <v>1</v>
      </c>
      <c r="Y6" s="161">
        <v>1</v>
      </c>
      <c r="Z6" s="161">
        <v>1</v>
      </c>
      <c r="AA6" s="161">
        <v>0</v>
      </c>
      <c r="AB6" s="161">
        <v>5</v>
      </c>
      <c r="AC6" s="161">
        <v>1</v>
      </c>
      <c r="AD6" s="161">
        <v>0</v>
      </c>
      <c r="AE6" s="161">
        <v>0</v>
      </c>
      <c r="AF6" s="161">
        <v>1</v>
      </c>
    </row>
    <row r="7" spans="1:32" x14ac:dyDescent="0.25">
      <c r="A7" s="1" t="s">
        <v>205</v>
      </c>
      <c r="B7" s="161">
        <v>2</v>
      </c>
      <c r="C7" s="161">
        <v>9</v>
      </c>
      <c r="D7" s="161">
        <v>18</v>
      </c>
      <c r="E7" s="161">
        <v>11</v>
      </c>
      <c r="F7" s="161">
        <v>27</v>
      </c>
      <c r="G7" s="161">
        <v>7</v>
      </c>
      <c r="H7" s="161">
        <v>5</v>
      </c>
      <c r="I7" s="161">
        <v>10</v>
      </c>
      <c r="J7" s="161">
        <v>6</v>
      </c>
      <c r="K7" s="161">
        <v>15</v>
      </c>
      <c r="L7" s="161">
        <v>13</v>
      </c>
      <c r="M7" s="161">
        <v>35</v>
      </c>
      <c r="N7" s="161">
        <v>24</v>
      </c>
      <c r="O7" s="161">
        <v>63</v>
      </c>
      <c r="P7" s="161">
        <v>7</v>
      </c>
      <c r="Q7" s="161">
        <v>16</v>
      </c>
      <c r="R7" s="161">
        <v>39</v>
      </c>
      <c r="S7" s="161">
        <v>37</v>
      </c>
      <c r="T7" s="161">
        <v>33</v>
      </c>
      <c r="U7" s="161">
        <v>3</v>
      </c>
      <c r="V7" s="161">
        <v>1</v>
      </c>
      <c r="W7" s="161">
        <v>8</v>
      </c>
      <c r="X7" s="161">
        <v>3</v>
      </c>
      <c r="Y7" s="161">
        <v>7</v>
      </c>
      <c r="Z7" s="161">
        <v>3</v>
      </c>
      <c r="AA7" s="161">
        <v>3</v>
      </c>
      <c r="AB7" s="161">
        <v>0</v>
      </c>
      <c r="AC7" s="161">
        <v>0</v>
      </c>
      <c r="AD7" s="161">
        <v>1</v>
      </c>
      <c r="AE7" s="161">
        <v>1</v>
      </c>
      <c r="AF7" s="161">
        <v>2</v>
      </c>
    </row>
    <row r="8" spans="1:32" x14ac:dyDescent="0.25">
      <c r="A8" s="1" t="s">
        <v>206</v>
      </c>
      <c r="B8" s="161">
        <v>5</v>
      </c>
      <c r="C8" s="161">
        <v>1</v>
      </c>
      <c r="D8" s="161">
        <v>0</v>
      </c>
      <c r="E8" s="161">
        <v>0</v>
      </c>
      <c r="F8" s="161">
        <v>6</v>
      </c>
      <c r="G8" s="161">
        <v>12</v>
      </c>
      <c r="H8" s="161">
        <v>0</v>
      </c>
      <c r="I8" s="161">
        <v>0</v>
      </c>
      <c r="J8" s="161">
        <v>5</v>
      </c>
      <c r="K8" s="161">
        <v>0</v>
      </c>
      <c r="L8" s="161">
        <v>0</v>
      </c>
      <c r="M8" s="161">
        <v>0</v>
      </c>
      <c r="N8" s="161">
        <v>0</v>
      </c>
      <c r="O8" s="161">
        <v>6</v>
      </c>
      <c r="P8" s="161">
        <v>0</v>
      </c>
      <c r="Q8" s="161">
        <v>0</v>
      </c>
      <c r="R8" s="161">
        <v>0</v>
      </c>
      <c r="S8" s="161">
        <v>1</v>
      </c>
      <c r="T8" s="161">
        <v>0</v>
      </c>
      <c r="U8" s="161">
        <v>0</v>
      </c>
      <c r="V8" s="161">
        <v>0</v>
      </c>
      <c r="W8" s="161">
        <v>0</v>
      </c>
      <c r="X8" s="161">
        <v>0</v>
      </c>
      <c r="Y8" s="161">
        <v>0</v>
      </c>
      <c r="Z8" s="161">
        <v>0</v>
      </c>
      <c r="AA8" s="161">
        <v>0</v>
      </c>
      <c r="AB8" s="161">
        <v>0</v>
      </c>
      <c r="AC8" s="161">
        <v>0</v>
      </c>
      <c r="AD8" s="161">
        <v>0</v>
      </c>
      <c r="AE8" s="161">
        <v>0</v>
      </c>
      <c r="AF8" s="161">
        <v>0</v>
      </c>
    </row>
    <row r="9" spans="1:32" x14ac:dyDescent="0.25">
      <c r="A9" s="1" t="s">
        <v>207</v>
      </c>
      <c r="B9" s="161">
        <v>35</v>
      </c>
      <c r="C9" s="161">
        <v>1</v>
      </c>
      <c r="D9" s="161">
        <v>7</v>
      </c>
      <c r="E9" s="161">
        <v>1</v>
      </c>
      <c r="F9" s="161">
        <v>5</v>
      </c>
      <c r="G9" s="161">
        <v>3</v>
      </c>
      <c r="H9" s="161">
        <v>0</v>
      </c>
      <c r="I9" s="161">
        <v>0</v>
      </c>
      <c r="J9" s="161">
        <v>4</v>
      </c>
      <c r="K9" s="161">
        <v>0</v>
      </c>
      <c r="L9" s="161">
        <v>2</v>
      </c>
      <c r="M9" s="161">
        <v>1</v>
      </c>
      <c r="N9" s="161">
        <v>2</v>
      </c>
      <c r="O9" s="161">
        <v>9</v>
      </c>
      <c r="P9" s="161">
        <v>9</v>
      </c>
      <c r="Q9" s="161">
        <v>1</v>
      </c>
      <c r="R9" s="161">
        <v>3</v>
      </c>
      <c r="S9" s="161">
        <v>1</v>
      </c>
      <c r="T9" s="161">
        <v>0</v>
      </c>
      <c r="U9" s="161">
        <v>2</v>
      </c>
      <c r="V9" s="161">
        <v>0</v>
      </c>
      <c r="W9" s="161">
        <v>0</v>
      </c>
      <c r="X9" s="161">
        <v>0</v>
      </c>
      <c r="Y9" s="161">
        <v>0</v>
      </c>
      <c r="Z9" s="161">
        <v>0</v>
      </c>
      <c r="AA9" s="161">
        <v>0</v>
      </c>
      <c r="AB9" s="161">
        <v>4</v>
      </c>
      <c r="AC9" s="161">
        <v>0</v>
      </c>
      <c r="AD9" s="161">
        <v>0</v>
      </c>
      <c r="AE9" s="161">
        <v>0</v>
      </c>
      <c r="AF9" s="161">
        <v>4</v>
      </c>
    </row>
    <row r="10" spans="1:32" x14ac:dyDescent="0.25">
      <c r="A10" s="1" t="s">
        <v>208</v>
      </c>
      <c r="B10" s="161">
        <v>4</v>
      </c>
      <c r="C10" s="161">
        <v>6</v>
      </c>
      <c r="D10" s="161">
        <v>22</v>
      </c>
      <c r="E10" s="161">
        <v>5</v>
      </c>
      <c r="F10" s="161">
        <v>10</v>
      </c>
      <c r="G10" s="161">
        <v>21</v>
      </c>
      <c r="H10" s="161">
        <v>2</v>
      </c>
      <c r="I10" s="161">
        <v>23</v>
      </c>
      <c r="J10" s="161">
        <v>19</v>
      </c>
      <c r="K10" s="161">
        <v>11</v>
      </c>
      <c r="L10" s="161">
        <v>19</v>
      </c>
      <c r="M10" s="161">
        <v>21</v>
      </c>
      <c r="N10" s="161">
        <v>20</v>
      </c>
      <c r="O10" s="161">
        <v>32</v>
      </c>
      <c r="P10" s="161">
        <v>8</v>
      </c>
      <c r="Q10" s="161">
        <v>13</v>
      </c>
      <c r="R10" s="161">
        <v>11</v>
      </c>
      <c r="S10" s="161">
        <v>29</v>
      </c>
      <c r="T10" s="161">
        <v>29</v>
      </c>
      <c r="U10" s="161">
        <v>3</v>
      </c>
      <c r="V10" s="161">
        <v>1</v>
      </c>
      <c r="W10" s="161">
        <v>17</v>
      </c>
      <c r="X10" s="161">
        <v>3</v>
      </c>
      <c r="Y10" s="161">
        <v>11</v>
      </c>
      <c r="Z10" s="161">
        <v>1</v>
      </c>
      <c r="AA10" s="161">
        <v>1</v>
      </c>
      <c r="AB10" s="161">
        <v>0</v>
      </c>
      <c r="AC10" s="161">
        <v>0</v>
      </c>
      <c r="AD10" s="161">
        <v>1</v>
      </c>
      <c r="AE10" s="161">
        <v>3</v>
      </c>
      <c r="AF10" s="161">
        <v>17</v>
      </c>
    </row>
    <row r="11" spans="1:32" x14ac:dyDescent="0.25">
      <c r="A11" s="1" t="s">
        <v>209</v>
      </c>
      <c r="B11" s="161">
        <v>1</v>
      </c>
      <c r="C11" s="161">
        <v>1</v>
      </c>
      <c r="D11" s="161">
        <v>4</v>
      </c>
      <c r="E11" s="161">
        <v>1</v>
      </c>
      <c r="F11" s="161">
        <v>3</v>
      </c>
      <c r="G11" s="161">
        <v>0</v>
      </c>
      <c r="H11" s="161">
        <v>1</v>
      </c>
      <c r="I11" s="161">
        <v>2</v>
      </c>
      <c r="J11" s="161">
        <v>4</v>
      </c>
      <c r="K11" s="161">
        <v>0</v>
      </c>
      <c r="L11" s="161">
        <v>5</v>
      </c>
      <c r="M11" s="161">
        <v>1</v>
      </c>
      <c r="N11" s="161">
        <v>2</v>
      </c>
      <c r="O11" s="161">
        <v>7</v>
      </c>
      <c r="P11" s="161">
        <v>9</v>
      </c>
      <c r="Q11" s="161">
        <v>7</v>
      </c>
      <c r="R11" s="161">
        <v>3</v>
      </c>
      <c r="S11" s="161">
        <v>10</v>
      </c>
      <c r="T11" s="161">
        <v>2</v>
      </c>
      <c r="U11" s="161">
        <v>0</v>
      </c>
      <c r="V11" s="161">
        <v>0</v>
      </c>
      <c r="W11" s="161">
        <v>0</v>
      </c>
      <c r="X11" s="161">
        <v>1</v>
      </c>
      <c r="Y11" s="161">
        <v>3</v>
      </c>
      <c r="Z11" s="161">
        <v>2</v>
      </c>
      <c r="AA11" s="161">
        <v>0</v>
      </c>
      <c r="AB11" s="161">
        <v>0</v>
      </c>
      <c r="AC11" s="161">
        <v>0</v>
      </c>
      <c r="AD11" s="161">
        <v>0</v>
      </c>
      <c r="AE11" s="161">
        <v>0</v>
      </c>
      <c r="AF11" s="161">
        <v>0</v>
      </c>
    </row>
    <row r="12" spans="1:32" x14ac:dyDescent="0.25">
      <c r="A12" s="1" t="s">
        <v>210</v>
      </c>
      <c r="B12" s="161">
        <v>24</v>
      </c>
      <c r="C12" s="161">
        <v>1</v>
      </c>
      <c r="D12" s="161">
        <v>4</v>
      </c>
      <c r="E12" s="161">
        <v>1</v>
      </c>
      <c r="F12" s="161">
        <v>0</v>
      </c>
      <c r="G12" s="161">
        <v>4</v>
      </c>
      <c r="H12" s="161">
        <v>1</v>
      </c>
      <c r="I12" s="161">
        <v>1</v>
      </c>
      <c r="J12" s="161">
        <v>26</v>
      </c>
      <c r="K12" s="161">
        <v>0</v>
      </c>
      <c r="L12" s="161">
        <v>1</v>
      </c>
      <c r="M12" s="161">
        <v>4</v>
      </c>
      <c r="N12" s="161">
        <v>1</v>
      </c>
      <c r="O12" s="161">
        <v>2</v>
      </c>
      <c r="P12" s="161">
        <v>66</v>
      </c>
      <c r="Q12" s="161">
        <v>2</v>
      </c>
      <c r="R12" s="161">
        <v>10</v>
      </c>
      <c r="S12" s="161">
        <v>3</v>
      </c>
      <c r="T12" s="161">
        <v>7</v>
      </c>
      <c r="U12" s="161">
        <v>10</v>
      </c>
      <c r="V12" s="161">
        <v>0</v>
      </c>
      <c r="W12" s="161">
        <v>0</v>
      </c>
      <c r="X12" s="161">
        <v>1</v>
      </c>
      <c r="Y12" s="161">
        <v>0</v>
      </c>
      <c r="Z12" s="161">
        <v>0</v>
      </c>
      <c r="AA12" s="161">
        <v>0</v>
      </c>
      <c r="AB12" s="161">
        <v>0</v>
      </c>
      <c r="AC12" s="161">
        <v>0</v>
      </c>
      <c r="AD12" s="161">
        <v>0</v>
      </c>
      <c r="AE12" s="161">
        <v>0</v>
      </c>
      <c r="AF12" s="161">
        <v>0</v>
      </c>
    </row>
    <row r="13" spans="1:32" x14ac:dyDescent="0.25">
      <c r="A13" s="1" t="s">
        <v>211</v>
      </c>
      <c r="B13" s="161">
        <v>25</v>
      </c>
      <c r="C13" s="161">
        <v>1</v>
      </c>
      <c r="D13" s="161">
        <v>1</v>
      </c>
      <c r="E13" s="161">
        <v>1</v>
      </c>
      <c r="F13" s="161">
        <v>1</v>
      </c>
      <c r="G13" s="161">
        <v>33</v>
      </c>
      <c r="H13" s="161">
        <v>2</v>
      </c>
      <c r="I13" s="161">
        <v>1</v>
      </c>
      <c r="J13" s="161">
        <v>36</v>
      </c>
      <c r="K13" s="161">
        <v>0</v>
      </c>
      <c r="L13" s="161">
        <v>1</v>
      </c>
      <c r="M13" s="161">
        <v>2</v>
      </c>
      <c r="N13" s="161">
        <v>1</v>
      </c>
      <c r="O13" s="161">
        <v>8</v>
      </c>
      <c r="P13" s="161">
        <v>30</v>
      </c>
      <c r="Q13" s="161">
        <v>2</v>
      </c>
      <c r="R13" s="161">
        <v>0</v>
      </c>
      <c r="S13" s="161">
        <v>3</v>
      </c>
      <c r="T13" s="161">
        <v>1</v>
      </c>
      <c r="U13" s="161">
        <v>6</v>
      </c>
      <c r="V13" s="161">
        <v>0</v>
      </c>
      <c r="W13" s="161">
        <v>4</v>
      </c>
      <c r="X13" s="161">
        <v>0</v>
      </c>
      <c r="Y13" s="161">
        <v>1</v>
      </c>
      <c r="Z13" s="161">
        <v>0</v>
      </c>
      <c r="AA13" s="161">
        <v>0</v>
      </c>
      <c r="AB13" s="161">
        <v>3</v>
      </c>
      <c r="AC13" s="161">
        <v>20</v>
      </c>
      <c r="AD13" s="161">
        <v>0</v>
      </c>
      <c r="AE13" s="161">
        <v>4</v>
      </c>
      <c r="AF13" s="161">
        <v>9</v>
      </c>
    </row>
    <row r="14" spans="1:32" x14ac:dyDescent="0.25">
      <c r="A14" s="1" t="s">
        <v>212</v>
      </c>
      <c r="B14" s="161">
        <v>18</v>
      </c>
      <c r="C14" s="161">
        <v>2</v>
      </c>
      <c r="D14" s="161">
        <v>4</v>
      </c>
      <c r="E14" s="161">
        <v>1</v>
      </c>
      <c r="F14" s="161">
        <v>1</v>
      </c>
      <c r="G14" s="161">
        <v>21</v>
      </c>
      <c r="H14" s="161">
        <v>1</v>
      </c>
      <c r="I14" s="161">
        <v>2</v>
      </c>
      <c r="J14" s="161">
        <v>23</v>
      </c>
      <c r="K14" s="161">
        <v>0</v>
      </c>
      <c r="L14" s="161">
        <v>3</v>
      </c>
      <c r="M14" s="161">
        <v>1</v>
      </c>
      <c r="N14" s="161">
        <v>3</v>
      </c>
      <c r="O14" s="161">
        <v>7</v>
      </c>
      <c r="P14" s="161">
        <v>19</v>
      </c>
      <c r="Q14" s="161">
        <v>5</v>
      </c>
      <c r="R14" s="161">
        <v>2</v>
      </c>
      <c r="S14" s="161">
        <v>5</v>
      </c>
      <c r="T14" s="161">
        <v>3</v>
      </c>
      <c r="U14" s="161">
        <v>9</v>
      </c>
      <c r="V14" s="161">
        <v>1</v>
      </c>
      <c r="W14" s="161">
        <v>0</v>
      </c>
      <c r="X14" s="161">
        <v>0</v>
      </c>
      <c r="Y14" s="161">
        <v>2</v>
      </c>
      <c r="Z14" s="161">
        <v>0</v>
      </c>
      <c r="AA14" s="161">
        <v>0</v>
      </c>
      <c r="AB14" s="161">
        <v>5</v>
      </c>
      <c r="AC14" s="161">
        <v>1</v>
      </c>
      <c r="AD14" s="161">
        <v>1</v>
      </c>
      <c r="AE14" s="161">
        <v>0</v>
      </c>
      <c r="AF14" s="161">
        <v>3</v>
      </c>
    </row>
    <row r="15" spans="1:32" x14ac:dyDescent="0.25">
      <c r="A15" s="1" t="s">
        <v>213</v>
      </c>
      <c r="B15" s="161">
        <v>54</v>
      </c>
      <c r="C15" s="161">
        <v>1</v>
      </c>
      <c r="D15" s="161">
        <v>2</v>
      </c>
      <c r="E15" s="161">
        <v>3</v>
      </c>
      <c r="F15" s="161">
        <v>3</v>
      </c>
      <c r="G15" s="161">
        <v>34</v>
      </c>
      <c r="H15" s="161">
        <v>0</v>
      </c>
      <c r="I15" s="161">
        <v>0</v>
      </c>
      <c r="J15" s="161">
        <v>58</v>
      </c>
      <c r="K15" s="161">
        <v>0</v>
      </c>
      <c r="L15" s="161">
        <v>3</v>
      </c>
      <c r="M15" s="161">
        <v>0</v>
      </c>
      <c r="N15" s="161">
        <v>1</v>
      </c>
      <c r="O15" s="161">
        <v>24</v>
      </c>
      <c r="P15" s="161">
        <v>67</v>
      </c>
      <c r="Q15" s="161">
        <v>2</v>
      </c>
      <c r="R15" s="161">
        <v>1</v>
      </c>
      <c r="S15" s="161">
        <v>9</v>
      </c>
      <c r="T15" s="161">
        <v>9</v>
      </c>
      <c r="U15" s="161">
        <v>7</v>
      </c>
      <c r="V15" s="161">
        <v>1</v>
      </c>
      <c r="W15" s="161">
        <v>0</v>
      </c>
      <c r="X15" s="161">
        <v>5</v>
      </c>
      <c r="Y15" s="161">
        <v>2</v>
      </c>
      <c r="Z15" s="161">
        <v>0</v>
      </c>
      <c r="AA15" s="161">
        <v>0</v>
      </c>
      <c r="AB15" s="161">
        <v>36</v>
      </c>
      <c r="AC15" s="161">
        <v>3</v>
      </c>
      <c r="AD15" s="161">
        <v>0</v>
      </c>
      <c r="AE15" s="161">
        <v>0</v>
      </c>
      <c r="AF15" s="161">
        <v>5</v>
      </c>
    </row>
    <row r="16" spans="1:32" x14ac:dyDescent="0.25">
      <c r="A16" s="1" t="s">
        <v>214</v>
      </c>
      <c r="B16" s="161">
        <v>1</v>
      </c>
      <c r="C16" s="161">
        <v>28</v>
      </c>
      <c r="D16" s="161">
        <v>84</v>
      </c>
      <c r="E16" s="161">
        <v>32</v>
      </c>
      <c r="F16" s="161">
        <v>47</v>
      </c>
      <c r="G16" s="161">
        <v>15</v>
      </c>
      <c r="H16" s="161">
        <v>7</v>
      </c>
      <c r="I16" s="161">
        <v>18</v>
      </c>
      <c r="J16" s="161">
        <v>12</v>
      </c>
      <c r="K16" s="161">
        <v>29</v>
      </c>
      <c r="L16" s="161">
        <v>19</v>
      </c>
      <c r="M16" s="161">
        <v>41</v>
      </c>
      <c r="N16" s="161">
        <v>38</v>
      </c>
      <c r="O16" s="161">
        <v>30</v>
      </c>
      <c r="P16" s="161">
        <v>9</v>
      </c>
      <c r="Q16" s="161">
        <v>18</v>
      </c>
      <c r="R16" s="161">
        <v>43</v>
      </c>
      <c r="S16" s="161">
        <v>50</v>
      </c>
      <c r="T16" s="161">
        <v>39</v>
      </c>
      <c r="U16" s="161">
        <v>3</v>
      </c>
      <c r="V16" s="161">
        <v>2</v>
      </c>
      <c r="W16" s="161">
        <v>5</v>
      </c>
      <c r="X16" s="161">
        <v>2</v>
      </c>
      <c r="Y16" s="161">
        <v>12</v>
      </c>
      <c r="Z16" s="161">
        <v>4</v>
      </c>
      <c r="AA16" s="161">
        <v>3</v>
      </c>
      <c r="AB16" s="161">
        <v>0</v>
      </c>
      <c r="AC16" s="161">
        <v>0</v>
      </c>
      <c r="AD16" s="161">
        <v>2</v>
      </c>
      <c r="AE16" s="161">
        <v>3</v>
      </c>
      <c r="AF16" s="161">
        <v>2</v>
      </c>
    </row>
    <row r="17" spans="1:69" x14ac:dyDescent="0.25">
      <c r="A17" s="1" t="s">
        <v>215</v>
      </c>
      <c r="B17" s="161">
        <v>7</v>
      </c>
      <c r="C17" s="161">
        <v>0</v>
      </c>
      <c r="D17" s="161">
        <v>0</v>
      </c>
      <c r="E17" s="161">
        <v>0</v>
      </c>
      <c r="F17" s="161">
        <v>0</v>
      </c>
      <c r="G17" s="161">
        <v>15</v>
      </c>
      <c r="H17" s="161">
        <v>0</v>
      </c>
      <c r="I17" s="161">
        <v>0</v>
      </c>
      <c r="J17" s="161">
        <v>4</v>
      </c>
      <c r="K17" s="161">
        <v>0</v>
      </c>
      <c r="L17" s="161">
        <v>0</v>
      </c>
      <c r="M17" s="161">
        <v>9</v>
      </c>
      <c r="N17" s="161">
        <v>0</v>
      </c>
      <c r="O17" s="161">
        <v>1</v>
      </c>
      <c r="P17" s="161">
        <v>46</v>
      </c>
      <c r="Q17" s="161">
        <v>0</v>
      </c>
      <c r="R17" s="161">
        <v>41</v>
      </c>
      <c r="S17" s="161">
        <v>1</v>
      </c>
      <c r="T17" s="161">
        <v>0</v>
      </c>
      <c r="U17" s="161">
        <v>6</v>
      </c>
      <c r="V17" s="161">
        <v>0</v>
      </c>
      <c r="W17" s="161">
        <v>0</v>
      </c>
      <c r="X17" s="161">
        <v>0</v>
      </c>
      <c r="Y17" s="161">
        <v>0</v>
      </c>
      <c r="Z17" s="161">
        <v>0</v>
      </c>
      <c r="AA17" s="161">
        <v>0</v>
      </c>
      <c r="AB17" s="161">
        <v>2</v>
      </c>
      <c r="AC17" s="161">
        <v>0</v>
      </c>
      <c r="AD17" s="161">
        <v>0</v>
      </c>
      <c r="AE17" s="161">
        <v>0</v>
      </c>
      <c r="AF17" s="161">
        <v>2</v>
      </c>
    </row>
    <row r="18" spans="1:69" ht="15" customHeight="1" x14ac:dyDescent="0.25">
      <c r="A18" s="1" t="s">
        <v>216</v>
      </c>
      <c r="B18" s="161">
        <v>55</v>
      </c>
      <c r="C18" s="161">
        <v>1</v>
      </c>
      <c r="D18" s="161">
        <v>4</v>
      </c>
      <c r="E18" s="161">
        <v>4</v>
      </c>
      <c r="F18" s="161">
        <v>3</v>
      </c>
      <c r="G18" s="161">
        <v>37</v>
      </c>
      <c r="H18" s="161">
        <v>3</v>
      </c>
      <c r="I18" s="161">
        <v>1</v>
      </c>
      <c r="J18" s="161">
        <v>24</v>
      </c>
      <c r="K18" s="161">
        <v>0</v>
      </c>
      <c r="L18" s="161">
        <v>3</v>
      </c>
      <c r="M18" s="161">
        <v>1</v>
      </c>
      <c r="N18" s="161">
        <v>3</v>
      </c>
      <c r="O18" s="161">
        <v>7</v>
      </c>
      <c r="P18" s="161">
        <v>56</v>
      </c>
      <c r="Q18" s="161">
        <v>2</v>
      </c>
      <c r="R18" s="161">
        <v>1</v>
      </c>
      <c r="S18" s="161">
        <v>5</v>
      </c>
      <c r="T18" s="161">
        <v>9</v>
      </c>
      <c r="U18" s="161">
        <v>16</v>
      </c>
      <c r="V18" s="161">
        <v>0</v>
      </c>
      <c r="W18" s="161">
        <v>1</v>
      </c>
      <c r="X18" s="161">
        <v>1</v>
      </c>
      <c r="Y18" s="161">
        <v>1</v>
      </c>
      <c r="Z18" s="161">
        <v>2</v>
      </c>
      <c r="AA18" s="161">
        <v>0</v>
      </c>
      <c r="AB18" s="161">
        <v>8</v>
      </c>
      <c r="AC18" s="161">
        <v>3</v>
      </c>
      <c r="AD18" s="161">
        <v>0</v>
      </c>
      <c r="AE18" s="161">
        <v>0</v>
      </c>
      <c r="AF18" s="161">
        <v>5</v>
      </c>
      <c r="AG18" s="1"/>
    </row>
    <row r="19" spans="1:69" x14ac:dyDescent="0.25">
      <c r="A19" s="1" t="s">
        <v>217</v>
      </c>
      <c r="B19" s="161">
        <v>8</v>
      </c>
      <c r="C19" s="161">
        <v>1</v>
      </c>
      <c r="D19" s="161">
        <v>7</v>
      </c>
      <c r="E19" s="161">
        <v>1</v>
      </c>
      <c r="F19" s="161">
        <v>2</v>
      </c>
      <c r="G19" s="161">
        <v>25</v>
      </c>
      <c r="H19" s="161">
        <v>0</v>
      </c>
      <c r="I19" s="161">
        <v>0</v>
      </c>
      <c r="J19" s="161">
        <v>6</v>
      </c>
      <c r="K19" s="161">
        <v>0</v>
      </c>
      <c r="L19" s="161">
        <v>40</v>
      </c>
      <c r="M19" s="161">
        <v>13</v>
      </c>
      <c r="N19" s="161">
        <v>3</v>
      </c>
      <c r="O19" s="161">
        <v>9</v>
      </c>
      <c r="P19" s="161">
        <v>27</v>
      </c>
      <c r="Q19" s="161">
        <v>11</v>
      </c>
      <c r="R19" s="161">
        <v>4</v>
      </c>
      <c r="S19" s="161">
        <v>11</v>
      </c>
      <c r="T19" s="161">
        <v>82</v>
      </c>
      <c r="U19" s="161">
        <v>6</v>
      </c>
      <c r="V19" s="161">
        <v>0</v>
      </c>
      <c r="W19" s="161">
        <v>1</v>
      </c>
      <c r="X19" s="161">
        <v>1</v>
      </c>
      <c r="Y19" s="161">
        <v>2</v>
      </c>
      <c r="Z19" s="161">
        <v>2</v>
      </c>
      <c r="AA19" s="161">
        <v>0</v>
      </c>
      <c r="AB19" s="161">
        <v>1</v>
      </c>
      <c r="AC19" s="161">
        <v>8</v>
      </c>
      <c r="AD19" s="161">
        <v>0</v>
      </c>
      <c r="AE19" s="161">
        <v>0</v>
      </c>
      <c r="AF19" s="161">
        <v>17</v>
      </c>
      <c r="AG19" s="1"/>
    </row>
    <row r="20" spans="1:69" x14ac:dyDescent="0.25">
      <c r="A20" s="1" t="s">
        <v>218</v>
      </c>
      <c r="B20" s="161">
        <v>35</v>
      </c>
      <c r="C20" s="161">
        <v>1</v>
      </c>
      <c r="D20" s="161">
        <v>27</v>
      </c>
      <c r="E20" s="161">
        <v>1</v>
      </c>
      <c r="F20" s="161">
        <v>3</v>
      </c>
      <c r="G20" s="161">
        <v>31</v>
      </c>
      <c r="H20" s="161">
        <v>0</v>
      </c>
      <c r="I20" s="161">
        <v>1</v>
      </c>
      <c r="J20" s="161">
        <v>28</v>
      </c>
      <c r="K20" s="161">
        <v>0</v>
      </c>
      <c r="L20" s="161">
        <v>5</v>
      </c>
      <c r="M20" s="161">
        <v>1</v>
      </c>
      <c r="N20" s="161">
        <v>1</v>
      </c>
      <c r="O20" s="161">
        <v>11</v>
      </c>
      <c r="P20" s="161">
        <v>56</v>
      </c>
      <c r="Q20" s="161">
        <v>4</v>
      </c>
      <c r="R20" s="161">
        <v>26</v>
      </c>
      <c r="S20" s="161">
        <v>18</v>
      </c>
      <c r="T20" s="161">
        <v>2</v>
      </c>
      <c r="U20" s="161">
        <v>10</v>
      </c>
      <c r="V20" s="161">
        <v>0</v>
      </c>
      <c r="W20" s="161">
        <v>0</v>
      </c>
      <c r="X20" s="161">
        <v>0</v>
      </c>
      <c r="Y20" s="161">
        <v>1</v>
      </c>
      <c r="Z20" s="161">
        <v>0</v>
      </c>
      <c r="AA20" s="161">
        <v>0</v>
      </c>
      <c r="AB20" s="161">
        <v>11</v>
      </c>
      <c r="AC20" s="161">
        <v>21</v>
      </c>
      <c r="AD20" s="161">
        <v>0</v>
      </c>
      <c r="AE20" s="161">
        <v>0</v>
      </c>
      <c r="AF20" s="161">
        <v>4</v>
      </c>
    </row>
    <row r="21" spans="1:69" x14ac:dyDescent="0.25">
      <c r="A21" s="1" t="s">
        <v>219</v>
      </c>
      <c r="B21" s="161">
        <v>1</v>
      </c>
      <c r="C21" s="161">
        <v>4</v>
      </c>
      <c r="D21" s="161">
        <v>4</v>
      </c>
      <c r="E21" s="161">
        <v>4</v>
      </c>
      <c r="F21" s="161">
        <v>11</v>
      </c>
      <c r="G21" s="161">
        <v>2</v>
      </c>
      <c r="H21" s="161">
        <v>6</v>
      </c>
      <c r="I21" s="161">
        <v>3</v>
      </c>
      <c r="J21" s="161">
        <v>2</v>
      </c>
      <c r="K21" s="161">
        <v>0</v>
      </c>
      <c r="L21" s="161">
        <v>8</v>
      </c>
      <c r="M21" s="161">
        <v>5</v>
      </c>
      <c r="N21" s="161">
        <v>5</v>
      </c>
      <c r="O21" s="161">
        <v>5</v>
      </c>
      <c r="P21" s="161">
        <v>1</v>
      </c>
      <c r="Q21" s="161">
        <v>5</v>
      </c>
      <c r="R21" s="161">
        <v>7</v>
      </c>
      <c r="S21" s="161">
        <v>14</v>
      </c>
      <c r="T21" s="161">
        <v>7</v>
      </c>
      <c r="U21" s="161">
        <v>0</v>
      </c>
      <c r="V21" s="161">
        <v>0</v>
      </c>
      <c r="W21" s="161">
        <v>1</v>
      </c>
      <c r="X21" s="161">
        <v>0</v>
      </c>
      <c r="Y21" s="161">
        <v>8</v>
      </c>
      <c r="Z21" s="161">
        <v>3</v>
      </c>
      <c r="AA21" s="161">
        <v>2</v>
      </c>
      <c r="AB21" s="161">
        <v>0</v>
      </c>
      <c r="AC21" s="161">
        <v>0</v>
      </c>
      <c r="AD21" s="161">
        <v>0</v>
      </c>
      <c r="AE21" s="161">
        <v>9</v>
      </c>
      <c r="AF21" s="161">
        <v>1</v>
      </c>
    </row>
    <row r="22" spans="1:69" x14ac:dyDescent="0.25">
      <c r="A22" s="1" t="s">
        <v>220</v>
      </c>
      <c r="B22" s="161">
        <v>2</v>
      </c>
      <c r="C22" s="161">
        <v>0</v>
      </c>
      <c r="D22" s="161">
        <v>0</v>
      </c>
      <c r="E22" s="161">
        <v>0</v>
      </c>
      <c r="F22" s="161">
        <v>0</v>
      </c>
      <c r="G22" s="161">
        <v>2</v>
      </c>
      <c r="H22" s="161">
        <v>0</v>
      </c>
      <c r="I22" s="161">
        <v>0</v>
      </c>
      <c r="J22" s="161">
        <v>2</v>
      </c>
      <c r="K22" s="161">
        <v>0</v>
      </c>
      <c r="L22" s="161">
        <v>0</v>
      </c>
      <c r="M22" s="161">
        <v>0</v>
      </c>
      <c r="N22" s="161">
        <v>0</v>
      </c>
      <c r="O22" s="161">
        <v>0</v>
      </c>
      <c r="P22" s="161">
        <v>1</v>
      </c>
      <c r="Q22" s="161">
        <v>0</v>
      </c>
      <c r="R22" s="161">
        <v>1</v>
      </c>
      <c r="S22" s="161">
        <v>1</v>
      </c>
      <c r="T22" s="161">
        <v>0</v>
      </c>
      <c r="U22" s="161">
        <v>0</v>
      </c>
      <c r="V22" s="161">
        <v>0</v>
      </c>
      <c r="W22" s="161">
        <v>0</v>
      </c>
      <c r="X22" s="161">
        <v>0</v>
      </c>
      <c r="Y22" s="161">
        <v>0</v>
      </c>
      <c r="Z22" s="161">
        <v>0</v>
      </c>
      <c r="AA22" s="161">
        <v>0</v>
      </c>
      <c r="AB22" s="161">
        <v>0</v>
      </c>
      <c r="AC22" s="161">
        <v>0</v>
      </c>
      <c r="AD22" s="161">
        <v>0</v>
      </c>
      <c r="AE22" s="161">
        <v>0</v>
      </c>
      <c r="AF22" s="161">
        <v>0</v>
      </c>
    </row>
    <row r="23" spans="1:69" x14ac:dyDescent="0.25">
      <c r="A23" s="1" t="s">
        <v>221</v>
      </c>
      <c r="B23" s="161">
        <v>4</v>
      </c>
      <c r="C23" s="161">
        <v>1</v>
      </c>
      <c r="D23" s="161">
        <v>4</v>
      </c>
      <c r="E23" s="161">
        <v>1</v>
      </c>
      <c r="F23" s="161">
        <v>3</v>
      </c>
      <c r="G23" s="161">
        <v>1</v>
      </c>
      <c r="H23" s="161">
        <v>0</v>
      </c>
      <c r="I23" s="161">
        <v>2</v>
      </c>
      <c r="J23" s="161">
        <v>3</v>
      </c>
      <c r="K23" s="161">
        <v>0</v>
      </c>
      <c r="L23" s="161">
        <v>4</v>
      </c>
      <c r="M23" s="161">
        <v>3</v>
      </c>
      <c r="N23" s="161">
        <v>3</v>
      </c>
      <c r="O23" s="161">
        <v>4</v>
      </c>
      <c r="P23" s="161">
        <v>18</v>
      </c>
      <c r="Q23" s="161">
        <v>5</v>
      </c>
      <c r="R23" s="161">
        <v>3</v>
      </c>
      <c r="S23" s="161">
        <v>4</v>
      </c>
      <c r="T23" s="161">
        <v>2</v>
      </c>
      <c r="U23" s="161">
        <v>2</v>
      </c>
      <c r="V23" s="161">
        <v>1</v>
      </c>
      <c r="W23" s="161">
        <v>0</v>
      </c>
      <c r="X23" s="161">
        <v>0</v>
      </c>
      <c r="Y23" s="161">
        <v>1</v>
      </c>
      <c r="Z23" s="161">
        <v>0</v>
      </c>
      <c r="AA23" s="161">
        <v>0</v>
      </c>
      <c r="AB23" s="161">
        <v>0</v>
      </c>
      <c r="AC23" s="161">
        <v>0</v>
      </c>
      <c r="AD23" s="161">
        <v>0</v>
      </c>
      <c r="AE23" s="161">
        <v>0</v>
      </c>
      <c r="AF23" s="161">
        <v>0</v>
      </c>
    </row>
    <row r="24" spans="1:69" x14ac:dyDescent="0.25">
      <c r="A24" s="1" t="s">
        <v>222</v>
      </c>
      <c r="B24" s="161">
        <v>3</v>
      </c>
      <c r="C24" s="161">
        <v>0</v>
      </c>
      <c r="D24" s="161">
        <v>0</v>
      </c>
      <c r="E24" s="161">
        <v>0</v>
      </c>
      <c r="F24" s="161">
        <v>0</v>
      </c>
      <c r="G24" s="161">
        <v>7</v>
      </c>
      <c r="H24" s="161">
        <v>0</v>
      </c>
      <c r="I24" s="161">
        <v>0</v>
      </c>
      <c r="J24" s="161">
        <v>10</v>
      </c>
      <c r="K24" s="161">
        <v>0</v>
      </c>
      <c r="L24" s="161">
        <v>2</v>
      </c>
      <c r="M24" s="161">
        <v>0</v>
      </c>
      <c r="N24" s="161">
        <v>0</v>
      </c>
      <c r="O24" s="161">
        <v>0</v>
      </c>
      <c r="P24" s="161">
        <v>1</v>
      </c>
      <c r="Q24" s="161">
        <v>0</v>
      </c>
      <c r="R24" s="161">
        <v>0</v>
      </c>
      <c r="S24" s="161">
        <v>0</v>
      </c>
      <c r="T24" s="161">
        <v>0</v>
      </c>
      <c r="U24" s="161">
        <v>1</v>
      </c>
      <c r="V24" s="161">
        <v>0</v>
      </c>
      <c r="W24" s="161">
        <v>0</v>
      </c>
      <c r="X24" s="161">
        <v>0</v>
      </c>
      <c r="Y24" s="161">
        <v>0</v>
      </c>
      <c r="Z24" s="161">
        <v>0</v>
      </c>
      <c r="AA24" s="161">
        <v>0</v>
      </c>
      <c r="AB24" s="161">
        <v>1</v>
      </c>
      <c r="AC24" s="161">
        <v>0</v>
      </c>
      <c r="AD24" s="161">
        <v>0</v>
      </c>
      <c r="AE24" s="161">
        <v>0</v>
      </c>
      <c r="AF24" s="161">
        <v>0</v>
      </c>
      <c r="BQ24" s="160" t="s">
        <v>37</v>
      </c>
    </row>
    <row r="25" spans="1:69" x14ac:dyDescent="0.25">
      <c r="A25" s="1" t="s">
        <v>223</v>
      </c>
      <c r="B25" s="161">
        <v>12</v>
      </c>
      <c r="C25" s="161">
        <v>0</v>
      </c>
      <c r="D25" s="161">
        <v>0</v>
      </c>
      <c r="E25" s="161">
        <v>0</v>
      </c>
      <c r="F25" s="161">
        <v>0</v>
      </c>
      <c r="G25" s="161">
        <v>23</v>
      </c>
      <c r="H25" s="161">
        <v>0</v>
      </c>
      <c r="I25" s="161">
        <v>0</v>
      </c>
      <c r="J25" s="161">
        <v>13</v>
      </c>
      <c r="K25" s="161">
        <v>0</v>
      </c>
      <c r="L25" s="161">
        <v>2</v>
      </c>
      <c r="M25" s="161">
        <v>0</v>
      </c>
      <c r="N25" s="161">
        <v>0</v>
      </c>
      <c r="O25" s="161">
        <v>6</v>
      </c>
      <c r="P25" s="161">
        <v>0</v>
      </c>
      <c r="Q25" s="161">
        <v>0</v>
      </c>
      <c r="R25" s="161">
        <v>0</v>
      </c>
      <c r="S25" s="161">
        <v>0</v>
      </c>
      <c r="T25" s="161">
        <v>7</v>
      </c>
      <c r="U25" s="161">
        <v>1</v>
      </c>
      <c r="V25" s="161">
        <v>0</v>
      </c>
      <c r="W25" s="161">
        <v>0</v>
      </c>
      <c r="X25" s="161">
        <v>0</v>
      </c>
      <c r="Y25" s="161">
        <v>0</v>
      </c>
      <c r="Z25" s="161">
        <v>1</v>
      </c>
      <c r="AA25" s="161">
        <v>0</v>
      </c>
      <c r="AB25" s="161">
        <v>0</v>
      </c>
      <c r="AC25" s="161">
        <v>1</v>
      </c>
      <c r="AD25" s="161">
        <v>0</v>
      </c>
      <c r="AE25" s="161">
        <v>0</v>
      </c>
      <c r="AF25" s="161">
        <v>0</v>
      </c>
    </row>
    <row r="26" spans="1:69" x14ac:dyDescent="0.25">
      <c r="A26" s="1" t="s">
        <v>224</v>
      </c>
      <c r="B26" s="161">
        <v>5</v>
      </c>
      <c r="C26" s="161">
        <v>0</v>
      </c>
      <c r="D26" s="161">
        <v>0</v>
      </c>
      <c r="E26" s="161">
        <v>0</v>
      </c>
      <c r="F26" s="161">
        <v>0</v>
      </c>
      <c r="G26" s="161">
        <v>11</v>
      </c>
      <c r="H26" s="161">
        <v>0</v>
      </c>
      <c r="I26" s="161">
        <v>0</v>
      </c>
      <c r="J26" s="161">
        <v>14</v>
      </c>
      <c r="K26" s="161">
        <v>0</v>
      </c>
      <c r="L26" s="161">
        <v>1</v>
      </c>
      <c r="M26" s="161">
        <v>2</v>
      </c>
      <c r="N26" s="161">
        <v>0</v>
      </c>
      <c r="O26" s="161">
        <v>2</v>
      </c>
      <c r="P26" s="161">
        <v>2</v>
      </c>
      <c r="Q26" s="161">
        <v>0</v>
      </c>
      <c r="R26" s="161">
        <v>0</v>
      </c>
      <c r="S26" s="161">
        <v>0</v>
      </c>
      <c r="T26" s="161">
        <v>0</v>
      </c>
      <c r="U26" s="161">
        <v>1</v>
      </c>
      <c r="V26" s="161">
        <v>0</v>
      </c>
      <c r="W26" s="161">
        <v>0</v>
      </c>
      <c r="X26" s="161">
        <v>0</v>
      </c>
      <c r="Y26" s="161">
        <v>0</v>
      </c>
      <c r="Z26" s="161">
        <v>0</v>
      </c>
      <c r="AA26" s="161">
        <v>0</v>
      </c>
      <c r="AB26" s="161">
        <v>0</v>
      </c>
      <c r="AC26" s="161">
        <v>1</v>
      </c>
      <c r="AD26" s="161">
        <v>0</v>
      </c>
      <c r="AE26" s="161">
        <v>0</v>
      </c>
      <c r="AF26" s="161">
        <v>0</v>
      </c>
    </row>
    <row r="27" spans="1:69" x14ac:dyDescent="0.25">
      <c r="A27" s="1" t="s">
        <v>225</v>
      </c>
      <c r="B27" s="161">
        <v>3</v>
      </c>
      <c r="C27" s="161">
        <v>0</v>
      </c>
      <c r="D27" s="161">
        <v>0</v>
      </c>
      <c r="E27" s="161">
        <v>0</v>
      </c>
      <c r="F27" s="161">
        <v>0</v>
      </c>
      <c r="G27" s="161">
        <v>8</v>
      </c>
      <c r="H27" s="161">
        <v>0</v>
      </c>
      <c r="I27" s="161">
        <v>0</v>
      </c>
      <c r="J27" s="161">
        <v>6</v>
      </c>
      <c r="K27" s="161">
        <v>0</v>
      </c>
      <c r="L27" s="161">
        <v>0</v>
      </c>
      <c r="M27" s="161">
        <v>0</v>
      </c>
      <c r="N27" s="161">
        <v>0</v>
      </c>
      <c r="O27" s="161">
        <v>1</v>
      </c>
      <c r="P27" s="161">
        <v>0</v>
      </c>
      <c r="Q27" s="161">
        <v>0</v>
      </c>
      <c r="R27" s="161">
        <v>0</v>
      </c>
      <c r="S27" s="161">
        <v>0</v>
      </c>
      <c r="T27" s="161">
        <v>0</v>
      </c>
      <c r="U27" s="161">
        <v>1</v>
      </c>
      <c r="V27" s="161">
        <v>0</v>
      </c>
      <c r="W27" s="161">
        <v>0</v>
      </c>
      <c r="X27" s="161">
        <v>0</v>
      </c>
      <c r="Y27" s="161">
        <v>0</v>
      </c>
      <c r="Z27" s="161">
        <v>0</v>
      </c>
      <c r="AA27" s="161">
        <v>0</v>
      </c>
      <c r="AB27" s="161">
        <v>0</v>
      </c>
      <c r="AC27" s="161">
        <v>0</v>
      </c>
      <c r="AD27" s="161">
        <v>0</v>
      </c>
      <c r="AE27" s="161">
        <v>0</v>
      </c>
      <c r="AF27" s="161">
        <v>0</v>
      </c>
    </row>
    <row r="28" spans="1:69" x14ac:dyDescent="0.25">
      <c r="A28" s="1" t="s">
        <v>226</v>
      </c>
      <c r="B28" s="161">
        <v>0</v>
      </c>
      <c r="C28" s="161">
        <v>1</v>
      </c>
      <c r="D28" s="161">
        <v>9</v>
      </c>
      <c r="E28" s="161">
        <v>1</v>
      </c>
      <c r="F28" s="161">
        <v>3</v>
      </c>
      <c r="G28" s="161">
        <v>12</v>
      </c>
      <c r="H28" s="161">
        <v>0</v>
      </c>
      <c r="I28" s="161">
        <v>2</v>
      </c>
      <c r="J28" s="161">
        <v>4</v>
      </c>
      <c r="K28" s="161">
        <v>7</v>
      </c>
      <c r="L28" s="161">
        <v>3</v>
      </c>
      <c r="M28" s="161">
        <v>6</v>
      </c>
      <c r="N28" s="161">
        <v>6</v>
      </c>
      <c r="O28" s="161">
        <v>3</v>
      </c>
      <c r="P28" s="161">
        <v>2</v>
      </c>
      <c r="Q28" s="161">
        <v>10</v>
      </c>
      <c r="R28" s="161">
        <v>3</v>
      </c>
      <c r="S28" s="161">
        <v>9</v>
      </c>
      <c r="T28" s="161">
        <v>4</v>
      </c>
      <c r="U28" s="161">
        <v>1</v>
      </c>
      <c r="V28" s="161">
        <v>0</v>
      </c>
      <c r="W28" s="161">
        <v>16</v>
      </c>
      <c r="X28" s="161">
        <v>0</v>
      </c>
      <c r="Y28" s="161">
        <v>1</v>
      </c>
      <c r="Z28" s="161">
        <v>2</v>
      </c>
      <c r="AA28" s="161">
        <v>0</v>
      </c>
      <c r="AB28" s="161">
        <v>0</v>
      </c>
      <c r="AC28" s="161">
        <v>0</v>
      </c>
      <c r="AD28" s="161">
        <v>0</v>
      </c>
      <c r="AE28" s="161">
        <v>0</v>
      </c>
      <c r="AF28" s="161">
        <v>0</v>
      </c>
    </row>
    <row r="29" spans="1:69" x14ac:dyDescent="0.25">
      <c r="A29" s="1" t="s">
        <v>227</v>
      </c>
      <c r="B29" s="161">
        <v>0</v>
      </c>
      <c r="C29" s="161">
        <v>2</v>
      </c>
      <c r="D29" s="161">
        <v>4</v>
      </c>
      <c r="E29" s="161">
        <v>1</v>
      </c>
      <c r="F29" s="161">
        <v>1</v>
      </c>
      <c r="G29" s="161">
        <v>2</v>
      </c>
      <c r="H29" s="161">
        <v>0</v>
      </c>
      <c r="I29" s="161">
        <v>2</v>
      </c>
      <c r="J29" s="161">
        <v>2</v>
      </c>
      <c r="K29" s="161">
        <v>0</v>
      </c>
      <c r="L29" s="161">
        <v>6</v>
      </c>
      <c r="M29" s="161">
        <v>0</v>
      </c>
      <c r="N29" s="161">
        <v>3</v>
      </c>
      <c r="O29" s="161">
        <v>13</v>
      </c>
      <c r="P29" s="161">
        <v>2</v>
      </c>
      <c r="Q29" s="161">
        <v>4</v>
      </c>
      <c r="R29" s="161">
        <v>1</v>
      </c>
      <c r="S29" s="161">
        <v>11</v>
      </c>
      <c r="T29" s="161">
        <v>3</v>
      </c>
      <c r="U29" s="161">
        <v>0</v>
      </c>
      <c r="V29" s="161">
        <v>0</v>
      </c>
      <c r="W29" s="161">
        <v>0</v>
      </c>
      <c r="X29" s="161">
        <v>0</v>
      </c>
      <c r="Y29" s="161">
        <v>1</v>
      </c>
      <c r="Z29" s="161">
        <v>4</v>
      </c>
      <c r="AA29" s="161">
        <v>0</v>
      </c>
      <c r="AB29" s="161">
        <v>0</v>
      </c>
      <c r="AC29" s="161">
        <v>0</v>
      </c>
      <c r="AD29" s="161">
        <v>1</v>
      </c>
      <c r="AE29" s="161">
        <v>3</v>
      </c>
      <c r="AF29" s="161">
        <v>1</v>
      </c>
    </row>
    <row r="30" spans="1:69" x14ac:dyDescent="0.25">
      <c r="A30" s="1" t="s">
        <v>228</v>
      </c>
      <c r="B30" s="161">
        <v>0</v>
      </c>
      <c r="C30" s="161">
        <v>0</v>
      </c>
      <c r="D30" s="161">
        <v>0</v>
      </c>
      <c r="E30" s="161">
        <v>0</v>
      </c>
      <c r="F30" s="161">
        <v>0</v>
      </c>
      <c r="G30" s="161">
        <v>0</v>
      </c>
      <c r="H30" s="161">
        <v>0</v>
      </c>
      <c r="I30" s="161">
        <v>0</v>
      </c>
      <c r="J30" s="161">
        <v>0</v>
      </c>
      <c r="K30" s="161">
        <v>0</v>
      </c>
      <c r="L30" s="161">
        <v>1</v>
      </c>
      <c r="M30" s="161">
        <v>0</v>
      </c>
      <c r="N30" s="161">
        <v>0</v>
      </c>
      <c r="O30" s="161">
        <v>1</v>
      </c>
      <c r="P30" s="161">
        <v>0</v>
      </c>
      <c r="Q30" s="161">
        <v>0</v>
      </c>
      <c r="R30" s="161">
        <v>0</v>
      </c>
      <c r="S30" s="161">
        <v>1</v>
      </c>
      <c r="T30" s="161">
        <v>9</v>
      </c>
      <c r="U30" s="161">
        <v>0</v>
      </c>
      <c r="V30" s="161">
        <v>0</v>
      </c>
      <c r="W30" s="161">
        <v>0</v>
      </c>
      <c r="X30" s="161">
        <v>0</v>
      </c>
      <c r="Y30" s="161">
        <v>0</v>
      </c>
      <c r="Z30" s="161">
        <v>0</v>
      </c>
      <c r="AA30" s="161">
        <v>0</v>
      </c>
      <c r="AB30" s="161">
        <v>0</v>
      </c>
      <c r="AC30" s="161">
        <v>0</v>
      </c>
      <c r="AD30" s="161">
        <v>0</v>
      </c>
      <c r="AE30" s="161">
        <v>0</v>
      </c>
      <c r="AF30" s="161">
        <v>0</v>
      </c>
    </row>
    <row r="31" spans="1:69" x14ac:dyDescent="0.25">
      <c r="A31" s="1" t="s">
        <v>229</v>
      </c>
      <c r="B31" s="161">
        <v>0</v>
      </c>
      <c r="C31" s="161">
        <v>2</v>
      </c>
      <c r="D31" s="161">
        <v>1</v>
      </c>
      <c r="E31" s="161">
        <v>2</v>
      </c>
      <c r="F31" s="161">
        <v>1</v>
      </c>
      <c r="G31" s="161">
        <v>0</v>
      </c>
      <c r="H31" s="161">
        <v>0</v>
      </c>
      <c r="I31" s="161">
        <v>3</v>
      </c>
      <c r="J31" s="161">
        <v>1</v>
      </c>
      <c r="K31" s="161">
        <v>0</v>
      </c>
      <c r="L31" s="161">
        <v>1</v>
      </c>
      <c r="M31" s="161">
        <v>0</v>
      </c>
      <c r="N31" s="161">
        <v>1</v>
      </c>
      <c r="O31" s="161">
        <v>1</v>
      </c>
      <c r="P31" s="161">
        <v>1</v>
      </c>
      <c r="Q31" s="161">
        <v>3</v>
      </c>
      <c r="R31" s="161">
        <v>1</v>
      </c>
      <c r="S31" s="161">
        <v>1</v>
      </c>
      <c r="T31" s="161">
        <v>7</v>
      </c>
      <c r="U31" s="161">
        <v>0</v>
      </c>
      <c r="V31" s="161">
        <v>0</v>
      </c>
      <c r="W31" s="161">
        <v>0</v>
      </c>
      <c r="X31" s="161">
        <v>1</v>
      </c>
      <c r="Y31" s="161">
        <v>1</v>
      </c>
      <c r="Z31" s="161">
        <v>0</v>
      </c>
      <c r="AA31" s="161">
        <v>4</v>
      </c>
      <c r="AB31" s="161">
        <v>0</v>
      </c>
      <c r="AC31" s="161">
        <v>0</v>
      </c>
      <c r="AD31" s="161">
        <v>0</v>
      </c>
      <c r="AE31" s="161">
        <v>0</v>
      </c>
      <c r="AF31" s="161">
        <v>0</v>
      </c>
    </row>
    <row r="32" spans="1:69" x14ac:dyDescent="0.25">
      <c r="A32" s="1" t="s">
        <v>230</v>
      </c>
      <c r="B32" s="161">
        <v>1</v>
      </c>
      <c r="C32" s="161">
        <v>3</v>
      </c>
      <c r="D32" s="161">
        <v>9</v>
      </c>
      <c r="E32" s="161">
        <v>1</v>
      </c>
      <c r="F32" s="161">
        <v>3</v>
      </c>
      <c r="G32" s="161">
        <v>3</v>
      </c>
      <c r="H32" s="161">
        <v>1</v>
      </c>
      <c r="I32" s="161">
        <v>5</v>
      </c>
      <c r="J32" s="161">
        <v>3</v>
      </c>
      <c r="K32" s="161">
        <v>2</v>
      </c>
      <c r="L32" s="161">
        <v>3</v>
      </c>
      <c r="M32" s="161">
        <v>3</v>
      </c>
      <c r="N32" s="161">
        <v>4</v>
      </c>
      <c r="O32" s="161">
        <v>6</v>
      </c>
      <c r="P32" s="161">
        <v>3</v>
      </c>
      <c r="Q32" s="161">
        <v>6</v>
      </c>
      <c r="R32" s="161">
        <v>3</v>
      </c>
      <c r="S32" s="161">
        <v>6</v>
      </c>
      <c r="T32" s="161">
        <v>10</v>
      </c>
      <c r="U32" s="161">
        <v>0</v>
      </c>
      <c r="V32" s="161">
        <v>0</v>
      </c>
      <c r="W32" s="161">
        <v>2</v>
      </c>
      <c r="X32" s="161">
        <v>1</v>
      </c>
      <c r="Y32" s="161">
        <v>4</v>
      </c>
      <c r="Z32" s="161">
        <v>1</v>
      </c>
      <c r="AA32" s="161">
        <v>1</v>
      </c>
      <c r="AB32" s="161">
        <v>0</v>
      </c>
      <c r="AC32" s="161">
        <v>0</v>
      </c>
      <c r="AD32" s="161">
        <v>1</v>
      </c>
      <c r="AE32" s="161">
        <v>1</v>
      </c>
      <c r="AF32" s="161">
        <v>1</v>
      </c>
    </row>
    <row r="33" spans="2:32" x14ac:dyDescent="0.25">
      <c r="R33" s="1"/>
    </row>
    <row r="34" spans="2:32" x14ac:dyDescent="0.25">
      <c r="B34" s="223" t="s">
        <v>246</v>
      </c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23"/>
      <c r="AB34" s="223"/>
      <c r="AC34" s="223"/>
      <c r="AD34" s="223"/>
      <c r="AE34" s="223"/>
      <c r="AF34" s="223"/>
    </row>
    <row r="68" spans="53:53" x14ac:dyDescent="0.25">
      <c r="BA68" s="160" t="s">
        <v>37</v>
      </c>
    </row>
  </sheetData>
  <mergeCells count="1">
    <mergeCell ref="B34:AF34"/>
  </mergeCells>
  <conditionalFormatting sqref="B2:AF32">
    <cfRule type="top10" dxfId="3" priority="1" percent="1" rank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EAC5-0F70-477B-91AC-BD53C2FC5C67}">
  <sheetPr codeName="Sheet9">
    <tabColor rgb="FF00B0F0"/>
  </sheetPr>
  <dimension ref="A1:AM82"/>
  <sheetViews>
    <sheetView tabSelected="1" workbookViewId="0">
      <selection activeCell="K10" sqref="K10"/>
    </sheetView>
  </sheetViews>
  <sheetFormatPr defaultColWidth="7.140625" defaultRowHeight="15" outlineLevelRow="1" x14ac:dyDescent="0.25"/>
  <cols>
    <col min="1" max="3" width="7.140625" style="160"/>
    <col min="4" max="4" width="7.140625" style="160" customWidth="1"/>
    <col min="5" max="7" width="7.140625" style="160"/>
    <col min="8" max="8" width="8.28515625" style="160" customWidth="1"/>
    <col min="9" max="11" width="7.140625" style="160"/>
    <col min="12" max="12" width="7.140625" style="160" customWidth="1"/>
    <col min="13" max="13" width="0.140625" style="176" customWidth="1"/>
    <col min="14" max="16" width="7.140625" style="160"/>
    <col min="17" max="17" width="7.140625" style="160" customWidth="1"/>
    <col min="18" max="24" width="7.140625" style="160"/>
    <col min="25" max="25" width="7.140625" style="160" customWidth="1"/>
    <col min="26" max="26" width="0.140625" style="176" customWidth="1"/>
    <col min="27" max="29" width="7.140625" style="160"/>
    <col min="30" max="30" width="7" style="160" customWidth="1"/>
    <col min="31" max="37" width="7.140625" style="160"/>
    <col min="38" max="38" width="7.140625" style="160" customWidth="1"/>
    <col min="39" max="39" width="0.140625" style="176" customWidth="1"/>
    <col min="40" max="16384" width="7.140625" style="160"/>
  </cols>
  <sheetData>
    <row r="1" spans="1:39" x14ac:dyDescent="0.25">
      <c r="A1" s="31" t="s">
        <v>6</v>
      </c>
      <c r="B1" s="16" t="s">
        <v>15</v>
      </c>
      <c r="C1" s="16" t="s">
        <v>23</v>
      </c>
      <c r="D1" s="29" t="s">
        <v>11</v>
      </c>
      <c r="E1" s="26" t="s">
        <v>30</v>
      </c>
      <c r="F1" s="32" t="s">
        <v>29</v>
      </c>
      <c r="G1" s="27" t="s">
        <v>7</v>
      </c>
      <c r="H1" s="16" t="s">
        <v>26</v>
      </c>
      <c r="I1" s="17" t="s">
        <v>20</v>
      </c>
      <c r="J1" s="32" t="s">
        <v>32</v>
      </c>
      <c r="K1" s="36"/>
      <c r="L1" s="37"/>
      <c r="N1" s="31" t="s">
        <v>80</v>
      </c>
      <c r="O1" s="16" t="s">
        <v>65</v>
      </c>
      <c r="P1" s="16" t="s">
        <v>59</v>
      </c>
      <c r="Q1" s="29" t="s">
        <v>62</v>
      </c>
      <c r="R1" s="26" t="s">
        <v>72</v>
      </c>
      <c r="S1" s="32" t="s">
        <v>58</v>
      </c>
      <c r="T1" s="27" t="s">
        <v>56</v>
      </c>
      <c r="U1" s="16" t="s">
        <v>68</v>
      </c>
      <c r="V1" s="17" t="s">
        <v>69</v>
      </c>
      <c r="W1" s="32" t="s">
        <v>63</v>
      </c>
      <c r="X1" s="36" t="s">
        <v>70</v>
      </c>
      <c r="Y1" s="37" t="s">
        <v>60</v>
      </c>
      <c r="AA1" s="31" t="s">
        <v>80</v>
      </c>
      <c r="AB1" s="16" t="s">
        <v>65</v>
      </c>
      <c r="AC1" s="16" t="s">
        <v>59</v>
      </c>
      <c r="AD1" s="29" t="s">
        <v>76</v>
      </c>
      <c r="AE1" s="26" t="s">
        <v>72</v>
      </c>
      <c r="AF1" s="32" t="s">
        <v>58</v>
      </c>
      <c r="AG1" s="27" t="s">
        <v>56</v>
      </c>
      <c r="AH1" s="16" t="s">
        <v>68</v>
      </c>
      <c r="AI1" s="17" t="s">
        <v>69</v>
      </c>
      <c r="AJ1" s="32" t="s">
        <v>63</v>
      </c>
      <c r="AK1" s="36" t="s">
        <v>70</v>
      </c>
      <c r="AL1" s="37" t="s">
        <v>349</v>
      </c>
    </row>
    <row r="2" spans="1:39" x14ac:dyDescent="0.25">
      <c r="A2" s="18" t="s">
        <v>8</v>
      </c>
      <c r="B2" s="19" t="s">
        <v>18</v>
      </c>
      <c r="C2" s="19" t="s">
        <v>14</v>
      </c>
      <c r="D2" s="20" t="s">
        <v>13</v>
      </c>
      <c r="E2" s="21" t="s">
        <v>12</v>
      </c>
      <c r="F2" s="22" t="s">
        <v>35</v>
      </c>
      <c r="G2" s="18" t="s">
        <v>19</v>
      </c>
      <c r="H2" s="19" t="s">
        <v>10</v>
      </c>
      <c r="I2" s="18" t="s">
        <v>9</v>
      </c>
      <c r="J2" s="20" t="s">
        <v>34</v>
      </c>
      <c r="K2" s="22" t="s">
        <v>31</v>
      </c>
      <c r="L2" s="23"/>
      <c r="N2" s="18" t="s">
        <v>53</v>
      </c>
      <c r="O2" s="19" t="s">
        <v>64</v>
      </c>
      <c r="P2" s="19" t="s">
        <v>67</v>
      </c>
      <c r="Q2" s="20" t="s">
        <v>76</v>
      </c>
      <c r="R2" s="21" t="s">
        <v>51</v>
      </c>
      <c r="S2" s="22" t="s">
        <v>75</v>
      </c>
      <c r="T2" s="18" t="s">
        <v>74</v>
      </c>
      <c r="U2" s="19" t="s">
        <v>77</v>
      </c>
      <c r="V2" s="18" t="s">
        <v>66</v>
      </c>
      <c r="W2" s="20" t="s">
        <v>54</v>
      </c>
      <c r="X2" s="22" t="s">
        <v>50</v>
      </c>
      <c r="Y2" s="23"/>
      <c r="AA2" s="18" t="s">
        <v>53</v>
      </c>
      <c r="AB2" s="19" t="s">
        <v>64</v>
      </c>
      <c r="AC2" s="19" t="s">
        <v>67</v>
      </c>
      <c r="AD2" s="20" t="s">
        <v>346</v>
      </c>
      <c r="AE2" s="21" t="s">
        <v>51</v>
      </c>
      <c r="AF2" s="22" t="s">
        <v>75</v>
      </c>
      <c r="AG2" s="18" t="s">
        <v>74</v>
      </c>
      <c r="AH2" s="19" t="s">
        <v>77</v>
      </c>
      <c r="AI2" s="18" t="s">
        <v>66</v>
      </c>
      <c r="AJ2" s="20" t="s">
        <v>54</v>
      </c>
      <c r="AK2" s="22" t="s">
        <v>50</v>
      </c>
      <c r="AL2" s="23"/>
    </row>
    <row r="3" spans="1:39" x14ac:dyDescent="0.25">
      <c r="A3" s="25" t="s">
        <v>24</v>
      </c>
      <c r="B3" s="33"/>
      <c r="C3" s="33"/>
      <c r="D3" s="115" t="s">
        <v>22</v>
      </c>
      <c r="E3" s="34"/>
      <c r="F3" s="24" t="s">
        <v>25</v>
      </c>
      <c r="G3" s="28" t="s">
        <v>21</v>
      </c>
      <c r="H3" s="33"/>
      <c r="I3" s="35"/>
      <c r="J3" s="24" t="s">
        <v>33</v>
      </c>
      <c r="K3" s="23"/>
      <c r="L3" s="23"/>
      <c r="M3" s="177"/>
      <c r="N3" s="25" t="s">
        <v>49</v>
      </c>
      <c r="O3" s="33" t="s">
        <v>71</v>
      </c>
      <c r="P3" s="33" t="s">
        <v>0</v>
      </c>
      <c r="Q3" s="30" t="s">
        <v>55</v>
      </c>
      <c r="R3" s="34" t="s">
        <v>78</v>
      </c>
      <c r="S3" s="24" t="s">
        <v>52</v>
      </c>
      <c r="T3" s="28" t="s">
        <v>61</v>
      </c>
      <c r="U3" s="33" t="s">
        <v>73</v>
      </c>
      <c r="V3" s="35" t="s">
        <v>57</v>
      </c>
      <c r="W3" s="24" t="s">
        <v>79</v>
      </c>
      <c r="X3" s="23"/>
      <c r="Y3" s="23"/>
      <c r="Z3" s="177"/>
      <c r="AA3" s="25" t="s">
        <v>49</v>
      </c>
      <c r="AB3" s="33" t="s">
        <v>348</v>
      </c>
      <c r="AC3" s="33" t="s">
        <v>347</v>
      </c>
      <c r="AD3" s="30" t="s">
        <v>55</v>
      </c>
      <c r="AE3" s="34" t="s">
        <v>78</v>
      </c>
      <c r="AF3" s="24" t="s">
        <v>52</v>
      </c>
      <c r="AG3" s="28" t="s">
        <v>61</v>
      </c>
      <c r="AH3" s="33" t="s">
        <v>73</v>
      </c>
      <c r="AI3" s="35" t="s">
        <v>57</v>
      </c>
      <c r="AJ3" s="24" t="s">
        <v>79</v>
      </c>
      <c r="AK3" s="23"/>
      <c r="AL3" s="23"/>
    </row>
    <row r="4" spans="1:39" x14ac:dyDescent="0.25">
      <c r="A4" s="155" t="s">
        <v>192</v>
      </c>
      <c r="B4" s="155" t="s">
        <v>193</v>
      </c>
      <c r="C4" s="83" t="s">
        <v>194</v>
      </c>
      <c r="D4" s="226" t="s">
        <v>195</v>
      </c>
      <c r="E4" s="227"/>
      <c r="F4" s="224" t="s">
        <v>196</v>
      </c>
      <c r="G4" s="228"/>
      <c r="H4" s="83" t="s">
        <v>197</v>
      </c>
      <c r="I4" s="155" t="s">
        <v>198</v>
      </c>
      <c r="J4" s="224" t="s">
        <v>199</v>
      </c>
      <c r="K4" s="224"/>
      <c r="L4" s="224"/>
      <c r="N4" s="155" t="s">
        <v>192</v>
      </c>
      <c r="O4" s="155" t="s">
        <v>193</v>
      </c>
      <c r="P4" s="83" t="s">
        <v>194</v>
      </c>
      <c r="Q4" s="224" t="s">
        <v>195</v>
      </c>
      <c r="R4" s="227"/>
      <c r="S4" s="224" t="s">
        <v>196</v>
      </c>
      <c r="T4" s="228"/>
      <c r="U4" s="83" t="s">
        <v>197</v>
      </c>
      <c r="V4" s="155" t="s">
        <v>198</v>
      </c>
      <c r="W4" s="224" t="s">
        <v>199</v>
      </c>
      <c r="X4" s="224"/>
      <c r="Y4" s="224"/>
      <c r="AA4" s="155" t="s">
        <v>192</v>
      </c>
      <c r="AB4" s="155" t="s">
        <v>193</v>
      </c>
      <c r="AC4" s="83" t="s">
        <v>194</v>
      </c>
      <c r="AD4" s="224" t="s">
        <v>195</v>
      </c>
      <c r="AE4" s="227"/>
      <c r="AF4" s="224" t="s">
        <v>196</v>
      </c>
      <c r="AG4" s="228"/>
      <c r="AH4" s="83" t="s">
        <v>197</v>
      </c>
      <c r="AI4" s="155" t="s">
        <v>198</v>
      </c>
      <c r="AJ4" s="224" t="s">
        <v>199</v>
      </c>
      <c r="AK4" s="224"/>
      <c r="AL4" s="225"/>
    </row>
    <row r="5" spans="1:39" s="178" customFormat="1" ht="0.75" customHeight="1" x14ac:dyDescent="0.25">
      <c r="E5" s="179"/>
      <c r="H5" s="180"/>
      <c r="M5" s="176"/>
      <c r="R5" s="179"/>
      <c r="U5" s="180"/>
      <c r="Z5" s="176"/>
      <c r="AE5" s="179"/>
      <c r="AH5" s="180"/>
      <c r="AM5" s="176"/>
    </row>
    <row r="6" spans="1:39" x14ac:dyDescent="0.25">
      <c r="A6" s="181"/>
      <c r="B6" s="157" t="s">
        <v>46</v>
      </c>
      <c r="C6" s="157" t="s">
        <v>47</v>
      </c>
      <c r="D6" s="157" t="s">
        <v>232</v>
      </c>
      <c r="E6" s="157" t="s">
        <v>235</v>
      </c>
      <c r="F6" s="238" t="s">
        <v>236</v>
      </c>
      <c r="G6" s="239"/>
      <c r="H6" s="239"/>
      <c r="I6" s="239"/>
      <c r="J6" s="240"/>
      <c r="K6" s="234" t="s">
        <v>291</v>
      </c>
      <c r="L6" s="235"/>
      <c r="N6" s="181"/>
      <c r="O6" s="157" t="s">
        <v>46</v>
      </c>
      <c r="P6" s="157" t="s">
        <v>47</v>
      </c>
      <c r="Q6" s="157" t="s">
        <v>232</v>
      </c>
      <c r="R6" s="157" t="s">
        <v>235</v>
      </c>
      <c r="S6" s="238" t="s">
        <v>236</v>
      </c>
      <c r="T6" s="239"/>
      <c r="U6" s="239"/>
      <c r="V6" s="239"/>
      <c r="W6" s="240"/>
      <c r="X6" s="234" t="s">
        <v>291</v>
      </c>
      <c r="Y6" s="235"/>
      <c r="AA6" s="181"/>
      <c r="AB6" s="157" t="s">
        <v>233</v>
      </c>
      <c r="AC6" s="157" t="s">
        <v>234</v>
      </c>
      <c r="AD6" s="157" t="s">
        <v>232</v>
      </c>
      <c r="AE6" s="157" t="s">
        <v>235</v>
      </c>
      <c r="AF6" s="238" t="s">
        <v>236</v>
      </c>
      <c r="AG6" s="239"/>
      <c r="AH6" s="239"/>
      <c r="AI6" s="239"/>
      <c r="AJ6" s="240"/>
      <c r="AK6" s="234" t="s">
        <v>291</v>
      </c>
      <c r="AL6" s="235"/>
    </row>
    <row r="7" spans="1:39" x14ac:dyDescent="0.25">
      <c r="A7" s="45">
        <v>1</v>
      </c>
      <c r="B7" s="11">
        <f ca="1">IFERROR(INDIRECT("'en'!" &amp; ADDRESS(MATCH(A$2,en!$A$1:$A$34,0),2)),0) + IFERROR(INDIRECT("'en'!" &amp; ADDRESS(MATCH(B$2,en!$A$1:$A$34,0),2)),0) + IFERROR(INDIRECT("'en'!" &amp; ADDRESS(MATCH(C$2,en!$A$1:$A$34,0),2)),0) + IFERROR(INDIRECT("'en'!" &amp; ADDRESS(MATCH(D$2,en!$A$1:$A$34,0),2)),0)</f>
        <v>0.34962123164462156</v>
      </c>
      <c r="C7" s="11">
        <f ca="1">IFERROR(INDIRECT("'en'!" &amp; ADDRESS(MATCH(J$2,en!$A$1:$A$34,0),2)),0) + IFERROR(INDIRECT("'en'!" &amp; ADDRESS(MATCH(I$2,en!$A$1:$A$34,0),2)),0) + IFERROR(INDIRECT("'en'!" &amp; ADDRESS(MATCH(H$2,en!$A$1:$A$34,0),2)),0) + IFERROR(INDIRECT("'en'!" &amp; ADDRESS(MATCH(G$2,en!$A$1:$A$34,0),2)),0)</f>
        <v>0.2818021984318429</v>
      </c>
      <c r="D7" s="14">
        <f t="shared" ref="D7:D16" ca="1" si="0">B7+C7</f>
        <v>0.63142343007646451</v>
      </c>
      <c r="E7" s="11"/>
      <c r="F7" s="182"/>
      <c r="G7" s="183" t="s">
        <v>289</v>
      </c>
      <c r="H7" s="157" t="s">
        <v>183</v>
      </c>
      <c r="I7" s="157" t="s">
        <v>290</v>
      </c>
      <c r="J7" s="184" t="s">
        <v>190</v>
      </c>
      <c r="K7" s="234"/>
      <c r="L7" s="235"/>
      <c r="N7" s="45">
        <v>1</v>
      </c>
      <c r="O7" s="11">
        <f ca="1">IFERROR(INDIRECT("'ru'!" &amp; ADDRESS(MATCH(N$2,ru!$A$1:$A$34,0),2)),0) + IFERROR(INDIRECT("'ru'!" &amp; ADDRESS(MATCH(O$2,ru!$A$1:$A$34,0),2)),0) + IFERROR(INDIRECT("'ru'!" &amp; ADDRESS(MATCH(P$2,ru!$A$1:$A$34,0),2)),0) + IFERROR(INDIRECT("'ru'!" &amp; ADDRESS(MATCH(Q$2,ru!$A$1:$A$34,0),2)),0)</f>
        <v>0.34875624510426823</v>
      </c>
      <c r="P7" s="11">
        <f ca="1">IFERROR(INDIRECT("'ru'!" &amp; ADDRESS(MATCH(W$2,ru!$A$1:$A$34,0),2)),0) + IFERROR(INDIRECT("'ru'!" &amp; ADDRESS(MATCH(V$2,ru!$A$1:$A$34,0),2)),0) + IFERROR(INDIRECT("'ru'!" &amp; ADDRESS(MATCH(U$2,ru!$A$1:$A$34,0),2)),0) + IFERROR(INDIRECT("'ru'!" &amp; ADDRESS(MATCH(T$2,ru!$A$1:$A$34,0),2)),0)</f>
        <v>0.22986802695954414</v>
      </c>
      <c r="Q7" s="14">
        <f t="shared" ref="Q7:Q16" ca="1" si="1">O7+P7</f>
        <v>0.57862427206381239</v>
      </c>
      <c r="R7" s="78"/>
      <c r="S7" s="182"/>
      <c r="T7" s="183" t="s">
        <v>289</v>
      </c>
      <c r="U7" s="157" t="s">
        <v>183</v>
      </c>
      <c r="V7" s="157" t="s">
        <v>290</v>
      </c>
      <c r="W7" s="184" t="s">
        <v>190</v>
      </c>
      <c r="X7" s="234"/>
      <c r="Y7" s="235"/>
      <c r="AA7" s="45">
        <v>1</v>
      </c>
      <c r="AB7" s="11">
        <f ca="1">IFERROR(INDIRECT("'ua'!" &amp; ADDRESS(MATCH(AA$2,ua!$A$1:$A$34,0),2)),0) + IFERROR(INDIRECT("'ua'!" &amp; ADDRESS(MATCH(AB$2,ua!$A$1:$A$34,0),2)),0) + IFERROR(INDIRECT("'ua'!" &amp; ADDRESS(MATCH(AC$2,ua!$A$1:$A$34,0),2)),0) + IFERROR(INDIRECT("'ua'!" &amp; ADDRESS(MATCH(AD$2,ua!$A$1:$A$34,0),2)),0)</f>
        <v>0.28649612314924</v>
      </c>
      <c r="AC7" s="11">
        <f ca="1">IFERROR(INDIRECT("'ua'!" &amp; ADDRESS(MATCH(AJ$2,ua!$A$1:$A$34,0),2)),0) + IFERROR(INDIRECT("'ua'!" &amp; ADDRESS(MATCH(AI$2,ua!$A$1:$A$34,0),2)),0) + IFERROR(INDIRECT("'ua'!" &amp; ADDRESS(MATCH(AH$2,ua!$A$1:$A$34,0),2)),0) + IFERROR(INDIRECT("'ua'!" &amp; ADDRESS(MATCH(AG$2,ua!$A$1:$A$34,0),2)),0)</f>
        <v>0.22043100953043263</v>
      </c>
      <c r="AD7" s="14">
        <f t="shared" ref="AD7:AD16" ca="1" si="2">AB7+AC7</f>
        <v>0.5069271326796726</v>
      </c>
      <c r="AE7" s="11"/>
      <c r="AF7" s="182"/>
      <c r="AG7" s="183" t="s">
        <v>289</v>
      </c>
      <c r="AH7" s="157" t="s">
        <v>183</v>
      </c>
      <c r="AI7" s="157" t="s">
        <v>290</v>
      </c>
      <c r="AJ7" s="184" t="s">
        <v>190</v>
      </c>
      <c r="AK7" s="234"/>
      <c r="AL7" s="235"/>
    </row>
    <row r="8" spans="1:39" x14ac:dyDescent="0.25">
      <c r="A8" s="38">
        <v>2</v>
      </c>
      <c r="B8" s="10">
        <f ca="1">IFERROR(INDIRECT("'en'!" &amp; ADDRESS(MATCH(C$1,en!$A$1:$A$34,0),2)),0) +IFERROR(INDIRECT("'en'!" &amp; ADDRESS(MATCH(B$1,en!$A$1:$A$34,0),2)),0) + IFERROR(INDIRECT("'en'!" &amp; ADDRESS(MATCH(E$2,en!$A$1:$A$34,0),2)),0)</f>
        <v>0.1053974506814719</v>
      </c>
      <c r="C8" s="10">
        <f ca="1">IFERROR(INDIRECT("'en'!" &amp; ADDRESS(MATCH(H$1,en!$A$1:$A$34,0),2)),0) +IFERROR(INDIRECT("'en'!" &amp; ADDRESS(MATCH(K$2,en!$A$1:$A$34,0),2)),0) + IFERROR(INDIRECT("'en'!" &amp; ADDRESS(MATCH(I$1,en!$A$1:$A$34,0),2)),0) + IFERROR(INDIRECT("'en'!" &amp; ADDRESS(MATCH(F$2,en!$A$1:$A$34,0),2)),0)</f>
        <v>0.13888277192760615</v>
      </c>
      <c r="D8" s="13">
        <f t="shared" ca="1" si="0"/>
        <v>0.24428022260907806</v>
      </c>
      <c r="E8" s="10"/>
      <c r="F8" s="185" t="s">
        <v>192</v>
      </c>
      <c r="G8" s="64">
        <f ca="1">IFERROR(INDIRECT("'en'!" &amp; ADDRESS(MATCH(A$2,en!$A$1:$A$34,0),2)),0) + IFERROR(INDIRECT("'en'!" &amp; ADDRESS(MATCH(A$1,en!$A$1:$A$34,0),2)),0) + IFERROR(INDIRECT("'en'!" &amp; ADDRESS(MATCH(A$3,en!$A$1:$A$34,0),2)),0)</f>
        <v>0.12310000313923992</v>
      </c>
      <c r="H8" s="75">
        <f ca="1">(IFERROR(INDIRECT("'en double'!" &amp; ADDRESS(MATCH(A$2,'en double'!$A$1:$A$34,0),MATCH(A$1,'en double'!$A$1:$AF$1,0))),0) + IFERROR(INDIRECT("'en double'!" &amp; ADDRESS(MATCH(A$1,'en double'!$A$1:$A$34,0),MATCH(A$2,'en double'!$A$1:$AF$1,0))),0) + IFERROR(INDIRECT("'en double'!" &amp; ADDRESS(MATCH(A$3,'en double'!$A$1:$A$34,0),MATCH(A$1,'en double'!$A$1:$AF$1,0))),0) + IFERROR(INDIRECT("'en double'!" &amp; ADDRESS(MATCH(A$1,'en double'!$A$1:$A$34,0),MATCH(A$3,'en double'!$A$1:$AF$1,0))),0) + IFERROR(INDIRECT("'en double'!" &amp; ADDRESS(MATCH(A$2,'en double'!$A$1:$A$34,0),MATCH(A$3,'en double'!$A$1:$AF$1,0))),0) + IFERROR(INDIRECT("'en double'!" &amp; ADDRESS(MATCH(A$3,'en double'!$A$1:$A$34,0),MATCH(A$2,'en double'!$A$1:$AF$1,0))),0) + IFERROR(INDIRECT("'en double'!" &amp; ADDRESS(MATCH(A$3,'en double'!$A$1:$A$34,0),MATCH(A$3,'en double'!$A$1:$AF$1,0))),0) + IFERROR(INDIRECT("'en double'!" &amp; ADDRESS(MATCH(A$2,'en double'!$A$1:$A$34,0),MATCH(A$2,'en double'!$A$1:$AF$1,0))),0) + IFERROR(INDIRECT("'en double'!" &amp; ADDRESS(MATCH(A$1,'en double'!$A$1:$A$34,0),MATCH(A$1,'en double'!$A$1:$AF$1,0))),0)) / SUM('en double'!$B$2:$AF$32)</f>
        <v>5.5110220440881767E-3</v>
      </c>
      <c r="I8" s="75">
        <f ca="1">(IFERROR(INDIRECT("'en double'!" &amp; ADDRESS(MATCH(A$1,'en double'!$A$1:$A$34,0),MATCH(A$1,'en double'!$A$1:$AF$1,0))),0) + IFERROR(INDIRECT("'en double'!" &amp; ADDRESS(MATCH(A$2,'en double'!$A$1:$A$34,0),MATCH(A$2,'en double'!$A$1:$AF$1,0))),0) + IFERROR(INDIRECT("'en double'!" &amp; ADDRESS(MATCH(A$3,'en double'!$A$1:$A$34,0),MATCH(A$3,'en double'!$A$1:$AF$1,0))),0)) / SUM('en double'!$B$2:$AF$32)</f>
        <v>4.8096192384769537E-3</v>
      </c>
      <c r="J8" s="49">
        <f t="shared" ref="J8:J15" ca="1" si="3">H8-I8</f>
        <v>7.0140280561122297E-4</v>
      </c>
      <c r="K8" s="236">
        <f ca="1">MAX(G8:G15) - MIN(G8:G15)</f>
        <v>3.9744705476192785E-2</v>
      </c>
      <c r="L8" s="237"/>
      <c r="N8" s="38">
        <v>2</v>
      </c>
      <c r="O8" s="10">
        <f ca="1">IFERROR(INDIRECT("'ru'!" &amp; ADDRESS(MATCH(P$1,ru!$A$1:$A$34,0),2)),0) +IFERROR(INDIRECT("'ru'!" &amp; ADDRESS(MATCH(O$1,ru!$A$1:$A$34,0),2)),0) + IFERROR(INDIRECT("'ru'!" &amp; ADDRESS(MATCH(R$2,ru!$A$1:$A$34,0),2)),0)</f>
        <v>6.070411607383018E-2</v>
      </c>
      <c r="P8" s="10">
        <f ca="1">IFERROR(INDIRECT("'ru'!" &amp; ADDRESS(MATCH(U$1,ru!$A$1:$A$34,0),2)),0) +IFERROR(INDIRECT("'ru'!" &amp; ADDRESS(MATCH(X$2,ru!$A$1:$A$34,0),2)),0) + IFERROR(INDIRECT("'ru'!" &amp; ADDRESS(MATCH(V$1,ru!$A$1:$A$34,0),2)),0) + IFERROR(INDIRECT("'ru'!" &amp; ADDRESS(MATCH(S$2,ru!$A$1:$A$34,0),2)),0)</f>
        <v>0.11314611202671365</v>
      </c>
      <c r="Q8" s="13">
        <f t="shared" ca="1" si="1"/>
        <v>0.17385022810054385</v>
      </c>
      <c r="R8" s="79"/>
      <c r="S8" s="185" t="s">
        <v>192</v>
      </c>
      <c r="T8" s="64">
        <f ca="1">IFERROR(INDIRECT("'ru'!" &amp; ADDRESS(MATCH(N$2,ru!$A$1:$A$34,0),2)),0) + IFERROR(INDIRECT("'ru'!" &amp; ADDRESS(MATCH(N$1,ru!$A$1:$A$34,0),2)),0) + IFERROR(INDIRECT("'ru'!" &amp; ADDRESS(MATCH(N$3,ru!$A$1:$A$34,0),2)),0)</f>
        <v>0.10287899145120227</v>
      </c>
      <c r="U8" s="75">
        <f ca="1">(IFERROR(INDIRECT("'ru double'!" &amp; ADDRESS(MATCH(N$2,'ru double'!$A$1:$A$34,0),MATCH(N$1,'ru double'!$A$1:$AF$1,0))),0) + IFERROR(INDIRECT("'ru double'!" &amp; ADDRESS(MATCH(N$1,'ru double'!$A$1:$A$34,0),MATCH(N$2,'ru double'!$A$1:$AF$1,0))),0) + IFERROR(INDIRECT("'ru double'!" &amp; ADDRESS(MATCH(N$3,'ru double'!$A$1:$A$34,0),MATCH(N$1,'ru double'!$A$1:$AF$1,0))),0) + IFERROR(INDIRECT("'ru double'!" &amp; ADDRESS(MATCH(N$1,'ru double'!$A$1:$A$34,0),MATCH(N$3,'ru double'!$A$1:$AF$1,0))),0) + IFERROR(INDIRECT("'ru double'!" &amp; ADDRESS(MATCH(N$2,'ru double'!$A$1:$A$34,0),MATCH(N$3,'ru double'!$A$1:$AF$1,0))),0) + IFERROR(INDIRECT("'ru double'!" &amp; ADDRESS(MATCH(N$3,'ru double'!$A$1:$A$34,0),MATCH(N$2,'ru double'!$A$1:$AF$1,0))),0) + IFERROR(INDIRECT("'ru double'!" &amp; ADDRESS(MATCH(N$3,'ru double'!$A$1:$A$34,0),MATCH(N$3,'ru double'!$A$1:$AF$1,0))),0) + IFERROR(INDIRECT("'ru double'!" &amp; ADDRESS(MATCH(N$2,'ru double'!$A$1:$A$34,0),MATCH(N$2,'ru double'!$A$1:$AF$1,0))),0) + IFERROR(INDIRECT("'ru double'!" &amp; ADDRESS(MATCH(N$1,'ru double'!$A$1:$A$34,0),MATCH(N$1,'ru double'!$A$1:$AF$1,0))),0)) / SUM('ru double'!$B$2:$AF$32)</f>
        <v>4.6110665597433841E-3</v>
      </c>
      <c r="V8" s="75">
        <f ca="1">(IFERROR(INDIRECT("'ru double'!" &amp; ADDRESS(MATCH(N$1,'ru double'!$A$1:$A$34,0),MATCH(N$1,'ru double'!$A$1:$AF$1,0))),0) + IFERROR(INDIRECT("'ru double'!" &amp; ADDRESS(MATCH(N$2,'ru double'!$A$1:$A$34,0),MATCH(N$2,'ru double'!$A$1:$AF$1,0))),0) + IFERROR(INDIRECT("'ru double'!" &amp; ADDRESS(MATCH(N$3,'ru double'!$A$1:$A$34,0),MATCH(N$3,'ru double'!$A$1:$AF$1,0))),0)) / SUM('ru double'!$B$2:$AF$32)</f>
        <v>1.4033680834001604E-3</v>
      </c>
      <c r="W8" s="49">
        <f t="shared" ref="W8:W15" ca="1" si="4">U8-V8</f>
        <v>3.2076984763432237E-3</v>
      </c>
      <c r="X8" s="236">
        <f ca="1">MAX(T8:T15) - MIN(T8:T15)</f>
        <v>9.1195170478719154E-2</v>
      </c>
      <c r="Y8" s="237"/>
      <c r="AA8" s="38">
        <v>2</v>
      </c>
      <c r="AB8" s="10">
        <f ca="1">IFERROR(INDIRECT("'ua'!" &amp; ADDRESS(MATCH(AC$1,ua!$A$1:$A$34,0),2)),0) +IFERROR(INDIRECT("'ua'!" &amp; ADDRESS(MATCH(AB$1,ua!$A$1:$A$34,0),2)),0) + IFERROR(INDIRECT("'ua'!" &amp; ADDRESS(MATCH(AE$2,ua!$A$1:$A$34,0),2)),0)</f>
        <v>7.4416197399096107E-2</v>
      </c>
      <c r="AC8" s="10">
        <f ca="1">IFERROR(INDIRECT("'ua'!" &amp; ADDRESS(MATCH(AH$1,ua!$A$1:$A$34,0),2)),0) +IFERROR(INDIRECT("'ua'!" &amp; ADDRESS(MATCH(AK$2,ua!$A$1:$A$34,0),2)),0) + IFERROR(INDIRECT("'ua'!" &amp; ADDRESS(MATCH(AI$1,ua!$A$1:$A$34,0),2)),0) + IFERROR(INDIRECT("'ua'!" &amp; ADDRESS(MATCH(AF$2,ua!$A$1:$A$34,0),2)),0)</f>
        <v>0.11023092241961477</v>
      </c>
      <c r="AD8" s="13">
        <f t="shared" ca="1" si="2"/>
        <v>0.18464711981871088</v>
      </c>
      <c r="AE8" s="10"/>
      <c r="AF8" s="185" t="s">
        <v>192</v>
      </c>
      <c r="AG8" s="64">
        <f ca="1">IFERROR(INDIRECT("'ua'!" &amp; ADDRESS(MATCH(AA$2,ua!$A$1:$A$34,0),2)),0) + IFERROR(INDIRECT("'ua'!" &amp; ADDRESS(MATCH(AA$1,ua!$A$1:$A$34,0),2)),0) + IFERROR(INDIRECT("'ua'!" &amp; ADDRESS(MATCH(AA$3,ua!$A$1:$A$34,0),2)),0)</f>
        <v>6.5456166549964112E-2</v>
      </c>
      <c r="AH8" s="75"/>
      <c r="AI8" s="75"/>
      <c r="AJ8" s="49"/>
      <c r="AK8" s="236">
        <f ca="1">MAX(AG8:AG15) - MIN(AG8:AG15)</f>
        <v>0.14532580714088317</v>
      </c>
      <c r="AL8" s="237"/>
    </row>
    <row r="9" spans="1:39" x14ac:dyDescent="0.25">
      <c r="A9" s="39">
        <v>3</v>
      </c>
      <c r="B9" s="10">
        <f ca="1">IFERROR(INDIRECT("'en'!" &amp; ADDRESS(MATCH(D$3,en!$A$1:$A$34,0),2)),0) + IFERROR(INDIRECT("'en'!" &amp; ADDRESS(MATCH(D$1,en!$A$1:$A$34,0),2)),0)</f>
        <v>4.0468661068098481E-2</v>
      </c>
      <c r="C9" s="10">
        <f ca="1">IFERROR(INDIRECT("'en'!" &amp; ADDRESS(MATCH(G$3,en!$A$1:$A$34,0),2)),0) + IFERROR(INDIRECT("'en'!" &amp; ADDRESS(MATCH(G$1,en!$A$1:$A$34,0),2)),0)</f>
        <v>4.2935048257144448E-2</v>
      </c>
      <c r="D9" s="13">
        <f t="shared" ca="1" si="0"/>
        <v>8.3403709325242936E-2</v>
      </c>
      <c r="E9" s="10"/>
      <c r="F9" s="186" t="s">
        <v>193</v>
      </c>
      <c r="G9" s="64">
        <f ca="1">IFERROR(INDIRECT("'en'!" &amp; ADDRESS(MATCH(B$2,en!$A$1:$A$34,0),2)),0) + IFERROR(INDIRECT("'en'!" &amp; ADDRESS(MATCH(B$1,en!$A$1:$A$34,0),2)),0) + IFERROR(INDIRECT("'en'!" &amp; ADDRESS(MATCH(B$3,en!$A$1:$A$34,0),2)),0)</f>
        <v>0.10346750679598489</v>
      </c>
      <c r="H9" s="75">
        <f ca="1">(IFERROR(INDIRECT("'en double'!" &amp; ADDRESS(MATCH(B$2,'en double'!$A$1:$A$34,0),MATCH(B$1,'en double'!$A$1:$AF$1,0))),0) + IFERROR(INDIRECT("'en double'!" &amp; ADDRESS(MATCH(B$1,'en double'!$A$1:$A$34,0),MATCH(B$2,'en double'!$A$1:$AF$1,0))),0) + IFERROR(INDIRECT("'en double'!" &amp; ADDRESS(MATCH(B$3,'en double'!$A$1:$A$34,0),MATCH(B$1,'en double'!$A$1:$AF$1,0))),0) + IFERROR(INDIRECT("'en double'!" &amp; ADDRESS(MATCH(B$1,'en double'!$A$1:$A$34,0),MATCH(B$3,'en double'!$A$1:$AF$1,0))),0) + IFERROR(INDIRECT("'en double'!" &amp; ADDRESS(MATCH(B$2,'en double'!$A$1:$A$34,0),MATCH(B$3,'en double'!$A$1:$AF$1,0))),0) + IFERROR(INDIRECT("'en double'!" &amp; ADDRESS(MATCH(B$3,'en double'!$A$1:$A$34,0),MATCH(B$2,'en double'!$A$1:$AF$1,0))),0) + IFERROR(INDIRECT("'en double'!" &amp; ADDRESS(MATCH(B$3,'en double'!$A$1:$A$34,0),MATCH(B$3,'en double'!$A$1:$AF$1,0))),0) + IFERROR(INDIRECT("'en double'!" &amp; ADDRESS(MATCH(B$2,'en double'!$A$1:$A$34,0),MATCH(B$2,'en double'!$A$1:$AF$1,0))),0) + IFERROR(INDIRECT("'en double'!" &amp; ADDRESS(MATCH(B$1,'en double'!$A$1:$A$34,0),MATCH(B$1,'en double'!$A$1:$AF$1,0))),0)) / SUM('en double'!$B$2:$AF$32)</f>
        <v>5.410821643286573E-3</v>
      </c>
      <c r="I9" s="75">
        <f ca="1">(IFERROR(INDIRECT("'en double'!" &amp; ADDRESS(MATCH(B$1,'en double'!$A$1:$A$34,0),MATCH(B$1,'en double'!$A$1:$AF$1,0))),0) + IFERROR(INDIRECT("'en double'!" &amp; ADDRESS(MATCH(B$2,'en double'!$A$1:$A$34,0),MATCH(B$2,'en double'!$A$1:$AF$1,0))),0) + IFERROR(INDIRECT("'en double'!" &amp; ADDRESS(MATCH(B$3,'en double'!$A$1:$A$34,0),MATCH(B$3,'en double'!$A$1:$AF$1,0))),0)) / SUM('en double'!$B$2:$AF$32)</f>
        <v>1.1022044088176352E-3</v>
      </c>
      <c r="J9" s="49">
        <f t="shared" ca="1" si="3"/>
        <v>4.308617234468938E-3</v>
      </c>
      <c r="K9" s="233" t="s">
        <v>311</v>
      </c>
      <c r="L9" s="225"/>
      <c r="N9" s="39">
        <v>3</v>
      </c>
      <c r="O9" s="10">
        <f ca="1">IFERROR(INDIRECT("'ru'!" &amp; ADDRESS(MATCH(Q$3,ru!$A$1:$A$34,0),2)),0) + IFERROR(INDIRECT("'ru'!" &amp; ADDRESS(MATCH(Q$1,ru!$A$1:$A$34,0),2)),0)</f>
        <v>3.8489544608184573E-2</v>
      </c>
      <c r="P9" s="10">
        <f ca="1">IFERROR(INDIRECT("'ru'!" &amp; ADDRESS(MATCH(T$3,ru!$A$1:$A$34,0),2)),0) + IFERROR(INDIRECT("'ru'!" &amp; ADDRESS(MATCH(T$1,ru!$A$1:$A$34,0),2)),0)</f>
        <v>9.71405954946317E-3</v>
      </c>
      <c r="Q9" s="13">
        <f t="shared" ca="1" si="1"/>
        <v>4.8203604157647739E-2</v>
      </c>
      <c r="R9" s="79"/>
      <c r="S9" s="186" t="s">
        <v>193</v>
      </c>
      <c r="T9" s="64">
        <f ca="1">IFERROR(INDIRECT("'ru'!" &amp; ADDRESS(MATCH(O$2,ru!$A$1:$A$34,0),2)),0) + IFERROR(INDIRECT("'ru'!" &amp; ADDRESS(MATCH(O$1,ru!$A$1:$A$34,0),2)),0) + IFERROR(INDIRECT("'ru'!" &amp; ADDRESS(MATCH(O$3,ru!$A$1:$A$34,0),2)),0)</f>
        <v>0.11017948079095127</v>
      </c>
      <c r="U9" s="75">
        <f ca="1">(IFERROR(INDIRECT("'ru double'!" &amp; ADDRESS(MATCH(O$2,'ru double'!$A$1:$A$34,0),MATCH(O$1,'ru double'!$A$1:$AF$1,0))),0) + IFERROR(INDIRECT("'ru double'!" &amp; ADDRESS(MATCH(O$1,'ru double'!$A$1:$A$34,0),MATCH(O$2,'ru double'!$A$1:$AF$1,0))),0) + IFERROR(INDIRECT("'ru double'!" &amp; ADDRESS(MATCH(O$3,'ru double'!$A$1:$A$34,0),MATCH(O$1,'ru double'!$A$1:$AF$1,0))),0) + IFERROR(INDIRECT("'ru double'!" &amp; ADDRESS(MATCH(O$1,'ru double'!$A$1:$A$34,0),MATCH(O$3,'ru double'!$A$1:$AF$1,0))),0) + IFERROR(INDIRECT("'ru double'!" &amp; ADDRESS(MATCH(O$2,'ru double'!$A$1:$A$34,0),MATCH(O$3,'ru double'!$A$1:$AF$1,0))),0) + IFERROR(INDIRECT("'ru double'!" &amp; ADDRESS(MATCH(O$3,'ru double'!$A$1:$A$34,0),MATCH(O$2,'ru double'!$A$1:$AF$1,0))),0) + IFERROR(INDIRECT("'ru double'!" &amp; ADDRESS(MATCH(O$3,'ru double'!$A$1:$A$34,0),MATCH(O$3,'ru double'!$A$1:$AF$1,0))),0) + IFERROR(INDIRECT("'ru double'!" &amp; ADDRESS(MATCH(O$2,'ru double'!$A$1:$A$34,0),MATCH(O$2,'ru double'!$A$1:$AF$1,0))),0) + IFERROR(INDIRECT("'ru double'!" &amp; ADDRESS(MATCH(O$1,'ru double'!$A$1:$A$34,0),MATCH(O$1,'ru double'!$A$1:$AF$1,0))),0)) / SUM('ru double'!$B$2:$AF$32)</f>
        <v>4.4105854049719326E-3</v>
      </c>
      <c r="V9" s="75">
        <f ca="1">(IFERROR(INDIRECT("'ru double'!" &amp; ADDRESS(MATCH(O$1,'ru double'!$A$1:$A$34,0),MATCH(O$1,'ru double'!$A$1:$AF$1,0))),0) + IFERROR(INDIRECT("'ru double'!" &amp; ADDRESS(MATCH(O$2,'ru double'!$A$1:$A$34,0),MATCH(O$2,'ru double'!$A$1:$AF$1,0))),0) + IFERROR(INDIRECT("'ru double'!" &amp; ADDRESS(MATCH(O$3,'ru double'!$A$1:$A$34,0),MATCH(O$3,'ru double'!$A$1:$AF$1,0))),0)) / SUM('ru double'!$B$2:$AF$32)</f>
        <v>4.0096230954290296E-4</v>
      </c>
      <c r="W9" s="49">
        <f t="shared" ca="1" si="4"/>
        <v>4.0096230954290296E-3</v>
      </c>
      <c r="X9" s="187" t="s">
        <v>309</v>
      </c>
      <c r="Y9" s="154" t="s">
        <v>310</v>
      </c>
      <c r="AA9" s="39">
        <v>3</v>
      </c>
      <c r="AB9" s="10">
        <f ca="1">IFERROR(INDIRECT("'ua'!" &amp; ADDRESS(MATCH(AD$3,ua!$A$1:$A$34,0),2)),0) + IFERROR(INDIRECT("'ua'!" &amp; ADDRESS(MATCH(AD$1,ua!$A$1:$A$34,0),2)),0)</f>
        <v>7.4174736036404953E-2</v>
      </c>
      <c r="AC9" s="10">
        <f ca="1">IFERROR(INDIRECT("'ua'!" &amp; ADDRESS(MATCH(AG$3,ua!$A$1:$A$34,0),2)),0) + IFERROR(INDIRECT("'ua'!" &amp; ADDRESS(MATCH(AG$1,ua!$A$1:$A$34,0),2)),0)</f>
        <v>1.0538900149235664E-2</v>
      </c>
      <c r="AD9" s="13">
        <f t="shared" ca="1" si="2"/>
        <v>8.4713636185640623E-2</v>
      </c>
      <c r="AE9" s="10"/>
      <c r="AF9" s="186" t="s">
        <v>193</v>
      </c>
      <c r="AG9" s="64">
        <f ca="1">IFERROR(INDIRECT("'ua'!" &amp; ADDRESS(MATCH(AB$2,ua!$A$1:$A$34,0),2)),0) + IFERROR(INDIRECT("'ua'!" &amp; ADDRESS(MATCH(AB$1,ua!$A$1:$A$34,0),2)),0) + IFERROR(INDIRECT("'ua'!" &amp; ADDRESS(MATCH(AB$3,ua!$A$1:$A$34,0),2)),0)</f>
        <v>0.11603926004213683</v>
      </c>
      <c r="AH9" s="75"/>
      <c r="AI9" s="75"/>
      <c r="AJ9" s="49"/>
      <c r="AK9" s="187" t="s">
        <v>309</v>
      </c>
      <c r="AL9" s="154" t="s">
        <v>310</v>
      </c>
    </row>
    <row r="10" spans="1:39" x14ac:dyDescent="0.25">
      <c r="A10" s="15">
        <v>4</v>
      </c>
      <c r="B10" s="10">
        <f ca="1">IFERROR(INDIRECT("'en'!" &amp; ADDRESS(MATCH(A$3,en!$A$1:$A$34,0),2)),0) + IFERROR(INDIRECT("'en'!" &amp; ADDRESS(MATCH(E$1,en!$A$1:$A$34,0),2)),0)</f>
        <v>3.4861073449419066E-3</v>
      </c>
      <c r="C10" s="10">
        <f ca="1">IFERROR(INDIRECT("'en'!" &amp; ADDRESS(MATCH(F$3,en!$A$1:$A$34,0),2)),0) + IFERROR(INDIRECT("'en'!" &amp; ADDRESS(MATCH(J$3,en!$A$1:$A$34,0),2)),0)</f>
        <v>2.5062865964238609E-2</v>
      </c>
      <c r="D10" s="13">
        <f t="shared" ca="1" si="0"/>
        <v>2.8548973309180516E-2</v>
      </c>
      <c r="E10" s="10"/>
      <c r="F10" s="186" t="s">
        <v>194</v>
      </c>
      <c r="G10" s="64">
        <f ca="1">IFERROR(INDIRECT("'en'!" &amp; ADDRESS(MATCH(C$2,en!$A$1:$A$34,0),2)),0) + IFERROR(INDIRECT("'en'!" &amp; ADDRESS(MATCH(C$1,en!$A$1:$A$34,0),2)),0) + IFERROR(INDIRECT("'en'!" &amp; ADDRESS(MATCH(C$3,en!$A$1:$A$34,0),2)),0)</f>
        <v>0.13032691991424955</v>
      </c>
      <c r="H10" s="75">
        <f ca="1">(IFERROR(INDIRECT("'en double'!" &amp; ADDRESS(MATCH(C$2,'en double'!$A$1:$A$34,0),MATCH(C$1,'en double'!$A$1:$AF$1,0))),0) + IFERROR(INDIRECT("'en double'!" &amp; ADDRESS(MATCH(C$1,'en double'!$A$1:$A$34,0),MATCH(C$2,'en double'!$A$1:$AF$1,0))),0) + IFERROR(INDIRECT("'en double'!" &amp; ADDRESS(MATCH(C$3,'en double'!$A$1:$A$34,0),MATCH(C$1,'en double'!$A$1:$AF$1,0))),0) + IFERROR(INDIRECT("'en double'!" &amp; ADDRESS(MATCH(C$1,'en double'!$A$1:$A$34,0),MATCH(C$3,'en double'!$A$1:$AF$1,0))),0) + IFERROR(INDIRECT("'en double'!" &amp; ADDRESS(MATCH(C$2,'en double'!$A$1:$A$34,0),MATCH(C$3,'en double'!$A$1:$AF$1,0))),0) + IFERROR(INDIRECT("'en double'!" &amp; ADDRESS(MATCH(C$3,'en double'!$A$1:$A$34,0),MATCH(C$2,'en double'!$A$1:$AF$1,0))),0) + IFERROR(INDIRECT("'en double'!" &amp; ADDRESS(MATCH(C$3,'en double'!$A$1:$A$34,0),MATCH(C$3,'en double'!$A$1:$AF$1,0))),0) + IFERROR(INDIRECT("'en double'!" &amp; ADDRESS(MATCH(C$2,'en double'!$A$1:$A$34,0),MATCH(C$2,'en double'!$A$1:$AF$1,0))),0) + IFERROR(INDIRECT("'en double'!" &amp; ADDRESS(MATCH(C$1,'en double'!$A$1:$A$34,0),MATCH(C$1,'en double'!$A$1:$AF$1,0))),0)) / SUM('en double'!$B$2:$AF$32)</f>
        <v>1.0220440881763528E-2</v>
      </c>
      <c r="I10" s="75">
        <f ca="1">(IFERROR(INDIRECT("'en double'!" &amp; ADDRESS(MATCH(C$1,'en double'!$A$1:$A$34,0),MATCH(C$1,'en double'!$A$1:$AF$1,0))),0) + IFERROR(INDIRECT("'en double'!" &amp; ADDRESS(MATCH(C$2,'en double'!$A$1:$A$34,0),MATCH(C$2,'en double'!$A$1:$AF$1,0))),0) + IFERROR(INDIRECT("'en double'!" &amp; ADDRESS(MATCH(C$3,'en double'!$A$1:$A$34,0),MATCH(C$3,'en double'!$A$1:$AF$1,0))),0)) / SUM('en double'!$B$2:$AF$32)</f>
        <v>4.2084168336673344E-3</v>
      </c>
      <c r="J10" s="49">
        <f t="shared" ca="1" si="3"/>
        <v>6.0120240480961932E-3</v>
      </c>
      <c r="K10" s="188">
        <f ca="1">SUM(B14:B16)</f>
        <v>0.50010664212165201</v>
      </c>
      <c r="L10" s="189">
        <f ca="1">SUM(C14:C16)</f>
        <v>0.49989019121168143</v>
      </c>
      <c r="N10" s="15">
        <v>4</v>
      </c>
      <c r="O10" s="10">
        <f ca="1">IFERROR(INDIRECT("'ru'!" &amp; ADDRESS(MATCH(N$3,ru!$A$1:$A$34,0),2)),0) + IFERROR(INDIRECT("'ru'!" &amp; ADDRESS(MATCH(R$1,ru!$A$1:$A$34,0),2)),0)</f>
        <v>3.2591425637252494E-2</v>
      </c>
      <c r="P10" s="10">
        <f ca="1">IFERROR(INDIRECT("'ru'!" &amp; ADDRESS(MATCH(S$3,ru!$A$1:$A$34,0),2)),0) + IFERROR(INDIRECT("'ru'!" &amp; ADDRESS(MATCH(W$3,ru!$A$1:$A$34,0),2)),0)</f>
        <v>5.1960154218146953E-2</v>
      </c>
      <c r="Q10" s="13">
        <f t="shared" ca="1" si="1"/>
        <v>8.4551579855399447E-2</v>
      </c>
      <c r="R10" s="79"/>
      <c r="S10" s="186" t="s">
        <v>194</v>
      </c>
      <c r="T10" s="64">
        <f ca="1">IFERROR(INDIRECT("'ru'!" &amp; ADDRESS(MATCH(P$2,ru!$A$1:$A$34,0),2)),0) + IFERROR(INDIRECT("'ru'!" &amp; ADDRESS(MATCH(P$1,ru!$A$1:$A$34,0),2)),0) + IFERROR(INDIRECT("'ru'!" &amp; ADDRESS(MATCH(P$3,ru!$A$1:$A$34,0),2)),0)</f>
        <v>0.12104926997416733</v>
      </c>
      <c r="U10" s="75">
        <f ca="1">(IFERROR(INDIRECT("'ru double'!" &amp; ADDRESS(MATCH(P$2,'ru double'!$A$1:$A$34,0),MATCH(P$1,'ru double'!$A$1:$AF$1,0))),0) + IFERROR(INDIRECT("'ru double'!" &amp; ADDRESS(MATCH(P$1,'ru double'!$A$1:$A$34,0),MATCH(P$2,'ru double'!$A$1:$AF$1,0))),0) + IFERROR(INDIRECT("'ru double'!" &amp; ADDRESS(MATCH(P$3,'ru double'!$A$1:$A$34,0),MATCH(P$1,'ru double'!$A$1:$AF$1,0))),0) + IFERROR(INDIRECT("'ru double'!" &amp; ADDRESS(MATCH(P$1,'ru double'!$A$1:$A$34,0),MATCH(P$3,'ru double'!$A$1:$AF$1,0))),0) + IFERROR(INDIRECT("'ru double'!" &amp; ADDRESS(MATCH(P$2,'ru double'!$A$1:$A$34,0),MATCH(P$3,'ru double'!$A$1:$AF$1,0))),0) + IFERROR(INDIRECT("'ru double'!" &amp; ADDRESS(MATCH(P$3,'ru double'!$A$1:$A$34,0),MATCH(P$2,'ru double'!$A$1:$AF$1,0))),0) + IFERROR(INDIRECT("'ru double'!" &amp; ADDRESS(MATCH(P$3,'ru double'!$A$1:$A$34,0),MATCH(P$3,'ru double'!$A$1:$AF$1,0))),0) + IFERROR(INDIRECT("'ru double'!" &amp; ADDRESS(MATCH(P$2,'ru double'!$A$1:$A$34,0),MATCH(P$2,'ru double'!$A$1:$AF$1,0))),0) + IFERROR(INDIRECT("'ru double'!" &amp; ADDRESS(MATCH(P$1,'ru double'!$A$1:$A$34,0),MATCH(P$1,'ru double'!$A$1:$AF$1,0))),0)) / SUM('ru double'!$B$2:$AF$32)</f>
        <v>6.4153969526864474E-3</v>
      </c>
      <c r="V10" s="75">
        <f ca="1">(IFERROR(INDIRECT("'ru double'!" &amp; ADDRESS(MATCH(P$1,'ru double'!$A$1:$A$34,0),MATCH(P$1,'ru double'!$A$1:$AF$1,0))),0) + IFERROR(INDIRECT("'ru double'!" &amp; ADDRESS(MATCH(P$2,'ru double'!$A$1:$A$34,0),MATCH(P$2,'ru double'!$A$1:$AF$1,0))),0) + IFERROR(INDIRECT("'ru double'!" &amp; ADDRESS(MATCH(P$3,'ru double'!$A$1:$A$34,0),MATCH(P$3,'ru double'!$A$1:$AF$1,0))),0)) / SUM('ru double'!$B$2:$AF$32)</f>
        <v>1.8043303929430633E-3</v>
      </c>
      <c r="W10" s="49">
        <f t="shared" ca="1" si="4"/>
        <v>4.6110665597433841E-3</v>
      </c>
      <c r="X10" s="188">
        <f ca="1">SUM(O14:O16)</f>
        <v>0.50745400130730078</v>
      </c>
      <c r="Y10" s="189">
        <f ca="1">SUM(P14:P16)</f>
        <v>0.49254599869269938</v>
      </c>
      <c r="AA10" s="15">
        <v>4</v>
      </c>
      <c r="AB10" s="10">
        <f ca="1">IFERROR(INDIRECT("'ua'!" &amp; ADDRESS(MATCH(AA$3,ua!$A$1:$A$34,0),2)),0) + IFERROR(INDIRECT("'ua'!" &amp; ADDRESS(MATCH(AE$1,ua!$A$1:$A$34,0),2)),0)</f>
        <v>3.2571848823499353E-2</v>
      </c>
      <c r="AC10" s="10">
        <f ca="1">IFERROR(INDIRECT("'ua'!" &amp; ADDRESS(MATCH(AF$3,ua!$A$1:$A$34,0),2)),0) + IFERROR(INDIRECT("'ua'!" &amp; ADDRESS(MATCH(AJ$3,ua!$A$1:$A$34,0),2)),0)</f>
        <v>5.6141205912012368E-2</v>
      </c>
      <c r="AD10" s="13">
        <f t="shared" ca="1" si="2"/>
        <v>8.871305473551172E-2</v>
      </c>
      <c r="AE10" s="10"/>
      <c r="AF10" s="186" t="s">
        <v>194</v>
      </c>
      <c r="AG10" s="64">
        <f ca="1">IFERROR(INDIRECT("'ua'!" &amp; ADDRESS(MATCH(AC$2,ua!$A$1:$A$34,0),2)),0) + IFERROR(INDIRECT("'ua'!" &amp; ADDRESS(MATCH(AC$1,ua!$A$1:$A$34,0),2)),0) + IFERROR(INDIRECT("'ua'!" &amp; ADDRESS(MATCH(AC$3,ua!$A$1:$A$34,0),2)),0)</f>
        <v>0.1130013217830001</v>
      </c>
      <c r="AH10" s="75"/>
      <c r="AI10" s="75"/>
      <c r="AJ10" s="49"/>
      <c r="AK10" s="188">
        <f ca="1">SUM(AB14:AB16)</f>
        <v>0.50527872206594837</v>
      </c>
      <c r="AL10" s="189">
        <f ca="1">SUM(AC14:AC16)</f>
        <v>0.49472127793405174</v>
      </c>
    </row>
    <row r="11" spans="1:39" x14ac:dyDescent="0.25">
      <c r="A11" s="40">
        <v>5</v>
      </c>
      <c r="B11" s="44">
        <f ca="1">IFERROR(INDIRECT("'en'!" &amp; ADDRESS(MATCH(A$1,en!$A$1:$A$34,0),2)),0)</f>
        <v>1.133191382518141E-3</v>
      </c>
      <c r="C11" s="44">
        <f ca="1">IFERROR(INDIRECT("'en'!" &amp; ADDRESS(MATCH(F$1,en!$A$1:$A$34,0),2)),0) + IFERROR(INDIRECT("'en'!" &amp; ADDRESS(MATCH(J$1,en!$A$1:$A$34,0),2)),0)</f>
        <v>1.1207306630849321E-2</v>
      </c>
      <c r="D11" s="13">
        <f t="shared" ca="1" si="0"/>
        <v>1.2340498013367462E-2</v>
      </c>
      <c r="E11" s="44"/>
      <c r="F11" s="186" t="s">
        <v>195</v>
      </c>
      <c r="G11" s="64">
        <f ca="1">IFERROR(INDIRECT("'en'!" &amp; ADDRESS(MATCH(D$2,en!$A$1:$A$34,0),2)),0) + IFERROR(INDIRECT("'en'!" &amp; ADDRESS(MATCH(D$1,en!$A$1:$A$34,0),2)),0) + IFERROR(INDIRECT("'en'!" &amp; ADDRESS(MATCH(D$3,en!$A$1:$A$34,0),2)),0) + IFERROR(INDIRECT("'en'!" &amp; ADDRESS(MATCH(E$2,en!$A$1:$A$34,0),2)),0) + IFERROR(INDIRECT("'en'!" &amp; ADDRESS(MATCH(E$1,en!$A$1:$A$34,0),2)),0) + IFERROR(INDIRECT("'en'!" &amp; ADDRESS(MATCH(E$3,en!$A$1:$A$34,0),2)),0)</f>
        <v>0.14321221227217767</v>
      </c>
      <c r="H11" s="75">
        <f ca="1">(IFERROR(INDIRECT("'en double'!" &amp; ADDRESS(MATCH(D$2,'en double'!$A$1:$A$34,0),MATCH(D$1,'en double'!$A$1:$AF$1,0))),0) + IFERROR(INDIRECT("'en double'!" &amp; ADDRESS(MATCH(D$1,'en double'!$A$1:$A$34,0),MATCH(D$2,'en double'!$A$1:$AF$1,0))),0) + IFERROR(INDIRECT("'en double'!" &amp; ADDRESS(MATCH(D$3,'en double'!$A$1:$A$34,0),MATCH(D$1,'en double'!$A$1:$AF$1,0))),0) + IFERROR(INDIRECT("'en double'!" &amp; ADDRESS(MATCH(D$1,'en double'!$A$1:$A$34,0),MATCH(D$3,'en double'!$A$1:$AF$1,0))),0) + IFERROR(INDIRECT("'en double'!" &amp; ADDRESS(MATCH(D$2,'en double'!$A$1:$A$34,0),MATCH(D$3,'en double'!$A$1:$AF$1,0))),0) + IFERROR(INDIRECT("'en double'!" &amp; ADDRESS(MATCH(D$3,'en double'!$A$1:$A$34,0),MATCH(D$2,'en double'!$A$1:$AF$1,0))),0) + IFERROR(INDIRECT("'en double'!" &amp; ADDRESS(MATCH(D$3,'en double'!$A$1:$A$34,0),MATCH(D$3,'en double'!$A$1:$AF$1,0))),0) + IFERROR(INDIRECT("'en double'!" &amp; ADDRESS(MATCH(D$2,'en double'!$A$1:$A$34,0),MATCH(D$2,'en double'!$A$1:$AF$1,0))),0) + IFERROR(INDIRECT("'en double'!" &amp; ADDRESS(MATCH(D$1,'en double'!$A$1:$A$34,0),MATCH(D$1,'en double'!$A$1:$AF$1,0))),0) + IFERROR(INDIRECT("'en double'!" &amp; ADDRESS(MATCH(D$1,'en double'!$A$1:$A$34,0),MATCH(E$1,'en double'!$A$1:$AF$1,0))),0) + IFERROR(INDIRECT("'en double'!" &amp; ADDRESS(MATCH(D$1,'en double'!$A$1:$A$34,0),MATCH(E$2,'en double'!$A$1:$AF$1,0))),0) + IFERROR(INDIRECT("'en double'!" &amp; ADDRESS(MATCH(D$1,'en double'!$A$1:$A$34,0),MATCH(E$3,'en double'!$A$1:$AF$1,0))),0) + IFERROR(INDIRECT("'en double'!" &amp; ADDRESS(MATCH(D$2,'en double'!$A$1:$A$34,0),MATCH(E$1,'en double'!$A$1:$AF$1,0))),0) + IFERROR(INDIRECT("'en double'!" &amp; ADDRESS(MATCH(D$2,'en double'!$A$1:$A$34,0),MATCH(E$2,'en double'!$A$1:$AF$1,0))),0) + IFERROR(INDIRECT("'en double'!" &amp; ADDRESS(MATCH(D$2,'en double'!$A$1:$A$34,0),MATCH(E$3,'en double'!$A$1:$AF$1,0))),0) + IFERROR(INDIRECT("'en double'!" &amp; ADDRESS(MATCH(D$3,'en double'!$A$1:$A$34,0),MATCH(E$1,'en double'!$A$1:$AF$1,0))),0) + IFERROR(INDIRECT("'en double'!" &amp; ADDRESS(MATCH(D$3,'en double'!$A$1:$A$34,0),MATCH(E$2,'en double'!$A$1:$AF$1,0))),0) + IFERROR(INDIRECT("'en double'!" &amp; ADDRESS(MATCH(D$3,'en double'!$A$1:$A$34,0),MATCH(E$3,'en double'!$A$1:$AF$1,0))),0) + IFERROR(INDIRECT("'en double'!" &amp; ADDRESS(MATCH(E$1,'en double'!$A$1:$A$34,0),MATCH(D$1,'en double'!$A$1:$AF$1,0))),0) + IFERROR(INDIRECT("'en double'!" &amp; ADDRESS(MATCH(E$1,'en double'!$A$1:$A$34,0),MATCH(D$2,'en double'!$A$1:$AF$1,0))),0) + IFERROR(INDIRECT("'en double'!" &amp; ADDRESS(MATCH(E$1,'en double'!$A$1:$A$34,0),MATCH(D$3,'en double'!$A$1:$AF$1,0))),0) + IFERROR(INDIRECT("'en double'!" &amp; ADDRESS(MATCH(E$2,'en double'!$A$1:$A$34,0),MATCH(D$1,'en double'!$A$1:$AF$1,0))),0) + IFERROR(INDIRECT("'en double'!" &amp; ADDRESS(MATCH(E$2,'en double'!$A$1:$A$34,0),MATCH(D$2,'en double'!$A$1:$AF$1,0))),0) + IFERROR(INDIRECT("'en double'!" &amp; ADDRESS(MATCH(E$2,'en double'!$A$1:$A$34,0),MATCH(D$3,'en double'!$A$1:$AF$1,0))),0) + IFERROR(INDIRECT("'en double'!" &amp; ADDRESS(MATCH(E$3,'en double'!$A$1:$A$34,0),MATCH(D$1,'en double'!$A$1:$AF$1,0))),0) + IFERROR(INDIRECT("'en double'!" &amp; ADDRESS(MATCH(E$3,'en double'!$A$1:$A$34,0),MATCH(D$2,'en double'!$A$1:$AF$1,0))),0) + IFERROR(INDIRECT("'en double'!" &amp; ADDRESS(MATCH(E$3,'en double'!$A$1:$A$34,0),MATCH(D$3,'en double'!$A$1:$AF$1,0))),0) + IFERROR(INDIRECT("'en double'!" &amp; ADDRESS(MATCH(E$2,'en double'!$A$1:$A$34,0),MATCH(E$1,'en double'!$A$1:$AF$1,0))),0) + IFERROR(INDIRECT("'en double'!" &amp; ADDRESS(MATCH(E$1,'en double'!$A$1:$A$34,0),MATCH(E$2,'en double'!$A$1:$AF$1,0))),0) + IFERROR(INDIRECT("'en double'!" &amp; ADDRESS(MATCH(E$3,'en double'!$A$1:$A$34,0),MATCH(E$1,'en double'!$A$1:$AF$1,0))),0) + IFERROR(INDIRECT("'en double'!" &amp; ADDRESS(MATCH(E$1,'en double'!$A$1:$A$34,0),MATCH(E$3,'en double'!$A$1:$AF$1,0))),0) + IFERROR(INDIRECT("'en double'!" &amp; ADDRESS(MATCH(E$2,'en double'!$A$1:$A$34,0),MATCH(E$3,'en double'!$A$1:$AF$1,0))),0) + IFERROR(INDIRECT("'en double'!" &amp; ADDRESS(MATCH(E$3,'en double'!$A$1:$A$34,0),MATCH(E$2,'en double'!$A$1:$AF$1,0))),0) + IFERROR(INDIRECT("'en double'!" &amp; ADDRESS(MATCH(E$3,'en double'!$A$1:$A$34,0),MATCH(E$3,'en double'!$A$1:$AF$1,0))),0) + IFERROR(INDIRECT("'en double'!" &amp; ADDRESS(MATCH(E$2,'en double'!$A$1:$A$34,0),MATCH(E$2,'en double'!$A$1:$AF$1,0))),0) + IFERROR(INDIRECT("'en double'!" &amp; ADDRESS(MATCH(E$1,'en double'!$A$1:$A$34,0),MATCH(E$1,'en double'!$A$1:$AF$1,0))),0)) / SUM('en double'!$B$2:$AF$32)</f>
        <v>1.0120240480961924E-2</v>
      </c>
      <c r="I11" s="75">
        <f ca="1">(IFERROR(INDIRECT("'en double'!" &amp; ADDRESS(MATCH(D$1,'en double'!$A$1:$A$34,0),MATCH(D$1,'en double'!$A$1:$AF$1,0))),0) + IFERROR(INDIRECT("'en double'!" &amp; ADDRESS(MATCH(D$2,'en double'!$A$1:$A$34,0),MATCH(D$2,'en double'!$A$1:$AF$1,0))),0) + IFERROR(INDIRECT("'en double'!" &amp; ADDRESS(MATCH(D$3,'en double'!$A$1:$A$34,0),MATCH(D$3,'en double'!$A$1:$AF$1,0))),0) + IFERROR(INDIRECT("'en double'!" &amp; ADDRESS(MATCH(E$1,'en double'!$A$1:$A$34,0),MATCH(E$1,'en double'!$A$1:$AF$1,0))),0) + IFERROR(INDIRECT("'en double'!" &amp; ADDRESS(MATCH(E$2,'en double'!$A$1:$A$34,0),MATCH(E$2,'en double'!$A$1:$AF$1,0))),0) + IFERROR(INDIRECT("'en double'!" &amp; ADDRESS(MATCH(E$3,'en double'!$A$1:$A$34,0),MATCH(E$3,'en double'!$A$1:$AF$1,0))),0)) / SUM('en double'!$B$2:$AF$32)</f>
        <v>7.0140280561122243E-4</v>
      </c>
      <c r="J11" s="49">
        <f t="shared" ca="1" si="3"/>
        <v>9.4188376753507018E-3</v>
      </c>
      <c r="N11" s="40">
        <v>5</v>
      </c>
      <c r="O11" s="44">
        <f ca="1">IFERROR(INDIRECT("'ru'!" &amp; ADDRESS(MATCH(N$1,ru!$A$1:$A$34,0),2)),0)</f>
        <v>5.7224243393385081E-3</v>
      </c>
      <c r="P11" s="44">
        <f ca="1">IFERROR(INDIRECT("'ru'!" &amp; ADDRESS(MATCH(S$1,ru!$A$1:$A$34,0),2)),0) + IFERROR(INDIRECT("'ru'!" &amp; ADDRESS(MATCH(W$1,ru!$A$1:$A$34,0),2)),0)</f>
        <v>6.1827226797446282E-2</v>
      </c>
      <c r="Q11" s="13">
        <f t="shared" ca="1" si="1"/>
        <v>6.7549651136784794E-2</v>
      </c>
      <c r="R11" s="80"/>
      <c r="S11" s="186" t="s">
        <v>195</v>
      </c>
      <c r="T11" s="64">
        <f ca="1">IFERROR(INDIRECT("'ru'!" &amp; ADDRESS(MATCH(Q$2,ru!$A$1:$A$34,0),2)),0) + IFERROR(INDIRECT("'ru'!" &amp; ADDRESS(MATCH(Q$1,ru!$A$1:$A$34,0),2)),0) + IFERROR(INDIRECT("'ru'!" &amp; ADDRESS(MATCH(Q$3,ru!$A$1:$A$34,0),2)),0) + IFERROR(INDIRECT("'ru'!" &amp; ADDRESS(MATCH(R$2,ru!$A$1:$A$34,0),2)),0) + IFERROR(INDIRECT("'ru'!" &amp; ADDRESS(MATCH(R$1,ru!$A$1:$A$34,0),2)),0) + IFERROR(INDIRECT("'ru'!" &amp; ADDRESS(MATCH(R$3,ru!$A$1:$A$34,0),2)),0)</f>
        <v>0.17334625909097995</v>
      </c>
      <c r="U11" s="75">
        <f ca="1">(IFERROR(INDIRECT("'ru double'!" &amp; ADDRESS(MATCH(Q$2,'ru double'!$A$1:$A$34,0),MATCH(Q$1,'ru double'!$A$1:$AF$1,0))),0) + IFERROR(INDIRECT("'ru double'!" &amp; ADDRESS(MATCH(Q$1,'ru double'!$A$1:$A$34,0),MATCH(Q$2,'ru double'!$A$1:$AF$1,0))),0) + IFERROR(INDIRECT("'ru double'!" &amp; ADDRESS(MATCH(Q$3,'ru double'!$A$1:$A$34,0),MATCH(Q$1,'ru double'!$A$1:$AF$1,0))),0) + IFERROR(INDIRECT("'ru double'!" &amp; ADDRESS(MATCH(Q$1,'ru double'!$A$1:$A$34,0),MATCH(Q$3,'ru double'!$A$1:$AF$1,0))),0) + IFERROR(INDIRECT("'ru double'!" &amp; ADDRESS(MATCH(Q$2,'ru double'!$A$1:$A$34,0),MATCH(Q$3,'ru double'!$A$1:$AF$1,0))),0) + IFERROR(INDIRECT("'ru double'!" &amp; ADDRESS(MATCH(Q$3,'ru double'!$A$1:$A$34,0),MATCH(Q$2,'ru double'!$A$1:$AF$1,0))),0) + IFERROR(INDIRECT("'ru double'!" &amp; ADDRESS(MATCH(Q$3,'ru double'!$A$1:$A$34,0),MATCH(Q$3,'ru double'!$A$1:$AF$1,0))),0) + IFERROR(INDIRECT("'ru double'!" &amp; ADDRESS(MATCH(Q$2,'ru double'!$A$1:$A$34,0),MATCH(Q$2,'ru double'!$A$1:$AF$1,0))),0) + IFERROR(INDIRECT("'ru double'!" &amp; ADDRESS(MATCH(Q$1,'ru double'!$A$1:$A$34,0),MATCH(Q$1,'ru double'!$A$1:$AF$1,0))),0) + IFERROR(INDIRECT("'ru double'!" &amp; ADDRESS(MATCH(Q$1,'ru double'!$A$1:$A$34,0),MATCH(R$1,'ru double'!$A$1:$AF$1,0))),0) + IFERROR(INDIRECT("'ru double'!" &amp; ADDRESS(MATCH(Q$1,'ru double'!$A$1:$A$34,0),MATCH(R$2,'ru double'!$A$1:$AF$1,0))),0) + IFERROR(INDIRECT("'ru double'!" &amp; ADDRESS(MATCH(Q$1,'ru double'!$A$1:$A$34,0),MATCH(R$3,'ru double'!$A$1:$AF$1,0))),0) + IFERROR(INDIRECT("'ru double'!" &amp; ADDRESS(MATCH(Q$2,'ru double'!$A$1:$A$34,0),MATCH(R$1,'ru double'!$A$1:$AF$1,0))),0) + IFERROR(INDIRECT("'ru double'!" &amp; ADDRESS(MATCH(Q$2,'ru double'!$A$1:$A$34,0),MATCH(R$2,'ru double'!$A$1:$AF$1,0))),0) + IFERROR(INDIRECT("'ru double'!" &amp; ADDRESS(MATCH(Q$2,'ru double'!$A$1:$A$34,0),MATCH(R$3,'ru double'!$A$1:$AF$1,0))),0) + IFERROR(INDIRECT("'ru double'!" &amp; ADDRESS(MATCH(Q$3,'ru double'!$A$1:$A$34,0),MATCH(R$1,'ru double'!$A$1:$AF$1,0))),0) + IFERROR(INDIRECT("'ru double'!" &amp; ADDRESS(MATCH(Q$3,'ru double'!$A$1:$A$34,0),MATCH(R$2,'ru double'!$A$1:$AF$1,0))),0) + IFERROR(INDIRECT("'ru double'!" &amp; ADDRESS(MATCH(Q$3,'ru double'!$A$1:$A$34,0),MATCH(R$3,'ru double'!$A$1:$AF$1,0))),0) + IFERROR(INDIRECT("'ru double'!" &amp; ADDRESS(MATCH(R$1,'ru double'!$A$1:$A$34,0),MATCH(Q$1,'ru double'!$A$1:$AF$1,0))),0) + IFERROR(INDIRECT("'ru double'!" &amp; ADDRESS(MATCH(R$1,'ru double'!$A$1:$A$34,0),MATCH(Q$2,'ru double'!$A$1:$AF$1,0))),0) + IFERROR(INDIRECT("'ru double'!" &amp; ADDRESS(MATCH(R$1,'ru double'!$A$1:$A$34,0),MATCH(Q$3,'ru double'!$A$1:$AF$1,0))),0) + IFERROR(INDIRECT("'ru double'!" &amp; ADDRESS(MATCH(R$2,'ru double'!$A$1:$A$34,0),MATCH(Q$1,'ru double'!$A$1:$AF$1,0))),0) + IFERROR(INDIRECT("'ru double'!" &amp; ADDRESS(MATCH(R$2,'ru double'!$A$1:$A$34,0),MATCH(Q$2,'ru double'!$A$1:$AF$1,0))),0) + IFERROR(INDIRECT("'ru double'!" &amp; ADDRESS(MATCH(R$2,'ru double'!$A$1:$A$34,0),MATCH(Q$3,'ru double'!$A$1:$AF$1,0))),0) + IFERROR(INDIRECT("'ru double'!" &amp; ADDRESS(MATCH(R$3,'ru double'!$A$1:$A$34,0),MATCH(Q$1,'ru double'!$A$1:$AF$1,0))),0) + IFERROR(INDIRECT("'ru double'!" &amp; ADDRESS(MATCH(R$3,'ru double'!$A$1:$A$34,0),MATCH(Q$2,'ru double'!$A$1:$AF$1,0))),0) + IFERROR(INDIRECT("'ru double'!" &amp; ADDRESS(MATCH(R$3,'ru double'!$A$1:$A$34,0),MATCH(Q$3,'ru double'!$A$1:$AF$1,0))),0) + IFERROR(INDIRECT("'ru double'!" &amp; ADDRESS(MATCH(R$2,'ru double'!$A$1:$A$34,0),MATCH(R$1,'ru double'!$A$1:$AF$1,0))),0) + IFERROR(INDIRECT("'ru double'!" &amp; ADDRESS(MATCH(R$1,'ru double'!$A$1:$A$34,0),MATCH(R$2,'ru double'!$A$1:$AF$1,0))),0) + IFERROR(INDIRECT("'ru double'!" &amp; ADDRESS(MATCH(R$3,'ru double'!$A$1:$A$34,0),MATCH(R$1,'ru double'!$A$1:$AF$1,0))),0) + IFERROR(INDIRECT("'ru double'!" &amp; ADDRESS(MATCH(R$1,'ru double'!$A$1:$A$34,0),MATCH(R$3,'ru double'!$A$1:$AF$1,0))),0) + IFERROR(INDIRECT("'ru double'!" &amp; ADDRESS(MATCH(R$2,'ru double'!$A$1:$A$34,0),MATCH(R$3,'ru double'!$A$1:$AF$1,0))),0) + IFERROR(INDIRECT("'ru double'!" &amp; ADDRESS(MATCH(R$3,'ru double'!$A$1:$A$34,0),MATCH(R$2,'ru double'!$A$1:$AF$1,0))),0) + IFERROR(INDIRECT("'ru double'!" &amp; ADDRESS(MATCH(R$3,'ru double'!$A$1:$A$34,0),MATCH(R$3,'ru double'!$A$1:$AF$1,0))),0) + IFERROR(INDIRECT("'ru double'!" &amp; ADDRESS(MATCH(R$2,'ru double'!$A$1:$A$34,0),MATCH(R$2,'ru double'!$A$1:$AF$1,0))),0) + IFERROR(INDIRECT("'ru double'!" &amp; ADDRESS(MATCH(R$1,'ru double'!$A$1:$A$34,0),MATCH(R$1,'ru double'!$A$1:$AF$1,0))),0)) / SUM('ru double'!$B$2:$AF$32)</f>
        <v>1.4635124298315958E-2</v>
      </c>
      <c r="V11" s="75">
        <f ca="1">(IFERROR(INDIRECT("'ru double'!" &amp; ADDRESS(MATCH(Q$1,'ru double'!$A$1:$A$34,0),MATCH(Q$1,'ru double'!$A$1:$AF$1,0))),0) + IFERROR(INDIRECT("'ru double'!" &amp; ADDRESS(MATCH(Q$2,'ru double'!$A$1:$A$34,0),MATCH(Q$2,'ru double'!$A$1:$AF$1,0))),0) + IFERROR(INDIRECT("'ru double'!" &amp; ADDRESS(MATCH(Q$3,'ru double'!$A$1:$A$34,0),MATCH(Q$3,'ru double'!$A$1:$AF$1,0))),0) + IFERROR(INDIRECT("'ru double'!" &amp; ADDRESS(MATCH(R$1,'ru double'!$A$1:$A$34,0),MATCH(R$1,'ru double'!$A$1:$AF$1,0))),0) + IFERROR(INDIRECT("'ru double'!" &amp; ADDRESS(MATCH(R$2,'ru double'!$A$1:$A$34,0),MATCH(R$2,'ru double'!$A$1:$AF$1,0))),0) + IFERROR(INDIRECT("'ru double'!" &amp; ADDRESS(MATCH(R$3,'ru double'!$A$1:$A$34,0),MATCH(R$3,'ru double'!$A$1:$AF$1,0))),0)) / SUM('ru double'!$B$2:$AF$32)</f>
        <v>4.0096230954290296E-3</v>
      </c>
      <c r="W11" s="49">
        <f t="shared" ca="1" si="4"/>
        <v>1.0625501202886928E-2</v>
      </c>
      <c r="AA11" s="40">
        <v>5</v>
      </c>
      <c r="AB11" s="44">
        <f ca="1">IFERROR(INDIRECT("'ua'!" &amp; ADDRESS(MATCH(AA$1,ua!$A$1:$A$34,0),2)),0)</f>
        <v>7.0033732218002147E-3</v>
      </c>
      <c r="AC11" s="44">
        <f ca="1">IFERROR(INDIRECT("'ua'!" &amp; ADDRESS(MATCH(AF$1,ua!$A$1:$A$34,0),2)),0) + IFERROR(INDIRECT("'ua'!" &amp; ADDRESS(MATCH(AJ$1,ua!$A$1:$A$34,0),2)),0)</f>
        <v>7.5413127503691765E-2</v>
      </c>
      <c r="AD11" s="13">
        <f t="shared" ca="1" si="2"/>
        <v>8.2416500725491976E-2</v>
      </c>
      <c r="AE11" s="44"/>
      <c r="AF11" s="186" t="s">
        <v>195</v>
      </c>
      <c r="AG11" s="64">
        <f ca="1">IFERROR(INDIRECT("'ua'!" &amp; ADDRESS(MATCH(AD$2,ua!$A$1:$A$34,0),2)),0) + IFERROR(INDIRECT("'ua'!" &amp; ADDRESS(MATCH(AD$1,ua!$A$1:$A$34,0),2)),0) + IFERROR(INDIRECT("'ua'!" &amp; ADDRESS(MATCH(AD$3,ua!$A$1:$A$34,0),2)),0) + IFERROR(INDIRECT("'ua'!" &amp; ADDRESS(MATCH(AE$2,ua!$A$1:$A$34,0),2)),0) + IFERROR(INDIRECT("'ua'!" &amp; ADDRESS(MATCH(AE$1,ua!$A$1:$A$34,0),2)),0) + IFERROR(INDIRECT("'ua'!" &amp; ADDRESS(MATCH(AE$3,ua!$A$1:$A$34,0),2)),0)</f>
        <v>0.21078197369084728</v>
      </c>
      <c r="AH11" s="75"/>
      <c r="AI11" s="75"/>
      <c r="AJ11" s="49"/>
    </row>
    <row r="12" spans="1:39" x14ac:dyDescent="0.25">
      <c r="A12" s="46">
        <v>6</v>
      </c>
      <c r="B12" s="190">
        <f ca="1">IFERROR(INDIRECT("'en'!" &amp; ADDRESS(MATCH(E$3,en!$A$1:$A$34,0),2)),0) + IFERROR(INDIRECT("'en'!" &amp; ADDRESS(MATCH(C$3,en!$A$1:$A$34,0),2)),0) + IFERROR(INDIRECT("'en'!" &amp; ADDRESS(MATCH(B$3,en!$A$1:$A$34,0),2)),0)</f>
        <v>0</v>
      </c>
      <c r="C12" s="190">
        <f ca="1">IFERROR(INDIRECT("'en'!" &amp; ADDRESS(MATCH(H$3,en!$A$1:$A$34,0),2)),0) + IFERROR(INDIRECT("'en'!" &amp; ADDRESS(MATCH(I$3,en!$A$1:$A$34,0),2)),0) + IFERROR(INDIRECT("'en'!" &amp; ADDRESS(MATCH(K$1,en!$A$1:$A$34,0),2)),0)</f>
        <v>0</v>
      </c>
      <c r="D12" s="89">
        <f t="shared" ca="1" si="0"/>
        <v>0</v>
      </c>
      <c r="E12" s="90"/>
      <c r="F12" s="186" t="s">
        <v>196</v>
      </c>
      <c r="G12" s="64">
        <f ca="1">IFERROR(INDIRECT("'en'!" &amp; ADDRESS(MATCH(F$2,en!$A$1:$A$34,0),2)),0) + IFERROR(INDIRECT("'en'!" &amp; ADDRESS(MATCH(F$1,en!$A$1:$A$34,0),2)),0) + IFERROR(INDIRECT("'en'!" &amp; ADDRESS(MATCH(F$3,en!$A$1:$A$34,0),2)),0) + IFERROR(INDIRECT("'en'!" &amp; ADDRESS(MATCH(G$2,en!$A$1:$A$34,0),2)),0) + IFERROR(INDIRECT("'en'!" &amp; ADDRESS(MATCH(G$1,en!$A$1:$A$34,0),2)),0) + IFERROR(INDIRECT("'en'!" &amp; ADDRESS(MATCH(G$3,en!$A$1:$A$34,0),2)),0)</f>
        <v>0.14037660516532965</v>
      </c>
      <c r="H12" s="75">
        <f ca="1">(IFERROR(INDIRECT("'en double'!" &amp; ADDRESS(MATCH(F$2,'en double'!$A$1:$A$34,0),MATCH(F$1,'en double'!$A$1:$AF$1,0))),0) + IFERROR(INDIRECT("'en double'!" &amp; ADDRESS(MATCH(F$1,'en double'!$A$1:$A$34,0),MATCH(F$2,'en double'!$A$1:$AF$1,0))),0) + IFERROR(INDIRECT("'en double'!" &amp; ADDRESS(MATCH(F$3,'en double'!$A$1:$A$34,0),MATCH(F$1,'en double'!$A$1:$AF$1,0))),0) + IFERROR(INDIRECT("'en double'!" &amp; ADDRESS(MATCH(F$1,'en double'!$A$1:$A$34,0),MATCH(F$3,'en double'!$A$1:$AF$1,0))),0) + IFERROR(INDIRECT("'en double'!" &amp; ADDRESS(MATCH(F$2,'en double'!$A$1:$A$34,0),MATCH(F$3,'en double'!$A$1:$AF$1,0))),0) + IFERROR(INDIRECT("'en double'!" &amp; ADDRESS(MATCH(F$3,'en double'!$A$1:$A$34,0),MATCH(F$2,'en double'!$A$1:$AF$1,0))),0) + IFERROR(INDIRECT("'en double'!" &amp; ADDRESS(MATCH(F$3,'en double'!$A$1:$A$34,0),MATCH(F$3,'en double'!$A$1:$AF$1,0))),0) + IFERROR(INDIRECT("'en double'!" &amp; ADDRESS(MATCH(F$2,'en double'!$A$1:$A$34,0),MATCH(F$2,'en double'!$A$1:$AF$1,0))),0) + IFERROR(INDIRECT("'en double'!" &amp; ADDRESS(MATCH(F$1,'en double'!$A$1:$A$34,0),MATCH(F$1,'en double'!$A$1:$AF$1,0))),0) + IFERROR(INDIRECT("'en double'!" &amp; ADDRESS(MATCH(F$1,'en double'!$A$1:$A$34,0),MATCH(G$1,'en double'!$A$1:$AF$1,0))),0) + IFERROR(INDIRECT("'en double'!" &amp; ADDRESS(MATCH(F$1,'en double'!$A$1:$A$34,0),MATCH(G$2,'en double'!$A$1:$AF$1,0))),0) + IFERROR(INDIRECT("'en double'!" &amp; ADDRESS(MATCH(F$1,'en double'!$A$1:$A$34,0),MATCH(G$3,'en double'!$A$1:$AF$1,0))),0) + IFERROR(INDIRECT("'en double'!" &amp; ADDRESS(MATCH(F$2,'en double'!$A$1:$A$34,0),MATCH(G$1,'en double'!$A$1:$AF$1,0))),0) + IFERROR(INDIRECT("'en double'!" &amp; ADDRESS(MATCH(F$2,'en double'!$A$1:$A$34,0),MATCH(G$2,'en double'!$A$1:$AF$1,0))),0) + IFERROR(INDIRECT("'en double'!" &amp; ADDRESS(MATCH(F$2,'en double'!$A$1:$A$34,0),MATCH(G$3,'en double'!$A$1:$AF$1,0))),0) + IFERROR(INDIRECT("'en double'!" &amp; ADDRESS(MATCH(F$3,'en double'!$A$1:$A$34,0),MATCH(G$1,'en double'!$A$1:$AF$1,0))),0) + IFERROR(INDIRECT("'en double'!" &amp; ADDRESS(MATCH(F$3,'en double'!$A$1:$A$34,0),MATCH(G$2,'en double'!$A$1:$AF$1,0))),0) + IFERROR(INDIRECT("'en double'!" &amp; ADDRESS(MATCH(F$3,'en double'!$A$1:$A$34,0),MATCH(G$3,'en double'!$A$1:$AF$1,0))),0) + IFERROR(INDIRECT("'en double'!" &amp; ADDRESS(MATCH(G$1,'en double'!$A$1:$A$34,0),MATCH(F$1,'en double'!$A$1:$AF$1,0))),0) + IFERROR(INDIRECT("'en double'!" &amp; ADDRESS(MATCH(G$1,'en double'!$A$1:$A$34,0),MATCH(F$2,'en double'!$A$1:$AF$1,0))),0) + IFERROR(INDIRECT("'en double'!" &amp; ADDRESS(MATCH(G$1,'en double'!$A$1:$A$34,0),MATCH(F$3,'en double'!$A$1:$AF$1,0))),0) + IFERROR(INDIRECT("'en double'!" &amp; ADDRESS(MATCH(G$2,'en double'!$A$1:$A$34,0),MATCH(F$1,'en double'!$A$1:$AF$1,0))),0) + IFERROR(INDIRECT("'en double'!" &amp; ADDRESS(MATCH(G$2,'en double'!$A$1:$A$34,0),MATCH(F$2,'en double'!$A$1:$AF$1,0))),0) + IFERROR(INDIRECT("'en double'!" &amp; ADDRESS(MATCH(G$2,'en double'!$A$1:$A$34,0),MATCH(F$3,'en double'!$A$1:$AF$1,0))),0) + IFERROR(INDIRECT("'en double'!" &amp; ADDRESS(MATCH(G$3,'en double'!$A$1:$A$34,0),MATCH(F$1,'en double'!$A$1:$AF$1,0))),0) + IFERROR(INDIRECT("'en double'!" &amp; ADDRESS(MATCH(G$3,'en double'!$A$1:$A$34,0),MATCH(F$2,'en double'!$A$1:$AF$1,0))),0) + IFERROR(INDIRECT("'en double'!" &amp; ADDRESS(MATCH(G$3,'en double'!$A$1:$A$34,0),MATCH(F$3,'en double'!$A$1:$AF$1,0))),0) + IFERROR(INDIRECT("'en double'!" &amp; ADDRESS(MATCH(G$2,'en double'!$A$1:$A$34,0),MATCH(G$1,'en double'!$A$1:$AF$1,0))),0) + IFERROR(INDIRECT("'en double'!" &amp; ADDRESS(MATCH(G$1,'en double'!$A$1:$A$34,0),MATCH(G$2,'en double'!$A$1:$AF$1,0))),0) + IFERROR(INDIRECT("'en double'!" &amp; ADDRESS(MATCH(G$3,'en double'!$A$1:$A$34,0),MATCH(G$1,'en double'!$A$1:$AF$1,0))),0) + IFERROR(INDIRECT("'en double'!" &amp; ADDRESS(MATCH(G$1,'en double'!$A$1:$A$34,0),MATCH(G$3,'en double'!$A$1:$AF$1,0))),0) + IFERROR(INDIRECT("'en double'!" &amp; ADDRESS(MATCH(G$2,'en double'!$A$1:$A$34,0),MATCH(G$3,'en double'!$A$1:$AF$1,0))),0) + IFERROR(INDIRECT("'en double'!" &amp; ADDRESS(MATCH(G$3,'en double'!$A$1:$A$34,0),MATCH(G$2,'en double'!$A$1:$AF$1,0))),0) + IFERROR(INDIRECT("'en double'!" &amp; ADDRESS(MATCH(G$3,'en double'!$A$1:$A$34,0),MATCH(G$3,'en double'!$A$1:$AF$1,0))),0) + IFERROR(INDIRECT("'en double'!" &amp; ADDRESS(MATCH(G$2,'en double'!$A$1:$A$34,0),MATCH(G$2,'en double'!$A$1:$AF$1,0))),0) + IFERROR(INDIRECT("'en double'!" &amp; ADDRESS(MATCH(G$1,'en double'!$A$1:$A$34,0),MATCH(G$1,'en double'!$A$1:$AF$1,0))),0)) / SUM('en double'!$B$2:$AF$32)</f>
        <v>1.5831663326653308E-2</v>
      </c>
      <c r="I12" s="75">
        <f ca="1">(IFERROR(INDIRECT("'en double'!" &amp; ADDRESS(MATCH(F$1,'en double'!$A$1:$A$34,0),MATCH(F$1,'en double'!$A$1:$AF$1,0))),0) + IFERROR(INDIRECT("'en double'!" &amp; ADDRESS(MATCH(F$2,'en double'!$A$1:$A$34,0),MATCH(F$2,'en double'!$A$1:$AF$1,0))),0) + IFERROR(INDIRECT("'en double'!" &amp; ADDRESS(MATCH(F$3,'en double'!$A$1:$A$34,0),MATCH(F$3,'en double'!$A$1:$AF$1,0))),0) + IFERROR(INDIRECT("'en double'!" &amp; ADDRESS(MATCH(G$1,'en double'!$A$1:$A$34,0),MATCH(G$1,'en double'!$A$1:$AF$1,0))),0) + IFERROR(INDIRECT("'en double'!" &amp; ADDRESS(MATCH(G$2,'en double'!$A$1:$A$34,0),MATCH(G$2,'en double'!$A$1:$AF$1,0))),0) + IFERROR(INDIRECT("'en double'!" &amp; ADDRESS(MATCH(G$3,'en double'!$A$1:$A$34,0),MATCH(G$3,'en double'!$A$1:$AF$1,0))),0)) / SUM('en double'!$B$2:$AF$32)</f>
        <v>6.112224448897796E-3</v>
      </c>
      <c r="J12" s="49">
        <f t="shared" ca="1" si="3"/>
        <v>9.719438877755511E-3</v>
      </c>
      <c r="N12" s="46">
        <v>6</v>
      </c>
      <c r="O12" s="10">
        <f ca="1">IFERROR(INDIRECT("'ru'!" &amp; ADDRESS(MATCH(R$3,ru!$A$1:$A$34,0),2)),0) + IFERROR(INDIRECT("'ru'!" &amp; ADDRESS(MATCH(P$3,ru!$A$1:$A$34,0),2)),0) + IFERROR(INDIRECT("'ru'!" &amp; ADDRESS(MATCH(O$3,ru!$A$1:$A$34,0),2)),0)</f>
        <v>2.1190245544426861E-2</v>
      </c>
      <c r="P12" s="10">
        <f ca="1">IFERROR(INDIRECT("'ru'!" &amp; ADDRESS(MATCH(U$3,ru!$A$1:$A$34,0),2)),0) + IFERROR(INDIRECT("'ru'!" &amp; ADDRESS(MATCH(V$3,ru!$A$1:$A$34,0),2)),0) + IFERROR(INDIRECT("'ru'!" &amp; ADDRESS(MATCH(X$1,ru!$A$1:$A$34,0),2)),0)</f>
        <v>2.5731249452799657E-2</v>
      </c>
      <c r="Q12" s="13">
        <f t="shared" ca="1" si="1"/>
        <v>4.6921494997226518E-2</v>
      </c>
      <c r="R12" s="81"/>
      <c r="S12" s="186" t="s">
        <v>196</v>
      </c>
      <c r="T12" s="64">
        <f ca="1">IFERROR(INDIRECT("'ru'!" &amp; ADDRESS(MATCH(S$2,ru!$A$1:$A$34,0),2)),0) + IFERROR(INDIRECT("'ru'!" &amp; ADDRESS(MATCH(S$1,ru!$A$1:$A$34,0),2)),0) + IFERROR(INDIRECT("'ru'!" &amp; ADDRESS(MATCH(S$3,ru!$A$1:$A$34,0),2)),0) + IFERROR(INDIRECT("'ru'!" &amp; ADDRESS(MATCH(T$2,ru!$A$1:$A$34,0),2)),0) + IFERROR(INDIRECT("'ru'!" &amp; ADDRESS(MATCH(T$1,ru!$A$1:$A$34,0),2)),0) + IFERROR(INDIRECT("'ru'!" &amp; ADDRESS(MATCH(T$3,ru!$A$1:$A$34,0),2)),0)</f>
        <v>0.14589421844824157</v>
      </c>
      <c r="U12" s="75">
        <f ca="1">(IFERROR(INDIRECT("'ru double'!" &amp; ADDRESS(MATCH(S$2,'ru double'!$A$1:$A$34,0),MATCH(S$1,'ru double'!$A$1:$AF$1,0))),0) + IFERROR(INDIRECT("'ru double'!" &amp; ADDRESS(MATCH(S$1,'ru double'!$A$1:$A$34,0),MATCH(S$2,'ru double'!$A$1:$AF$1,0))),0) + IFERROR(INDIRECT("'ru double'!" &amp; ADDRESS(MATCH(S$3,'ru double'!$A$1:$A$34,0),MATCH(S$1,'ru double'!$A$1:$AF$1,0))),0) + IFERROR(INDIRECT("'ru double'!" &amp; ADDRESS(MATCH(S$1,'ru double'!$A$1:$A$34,0),MATCH(S$3,'ru double'!$A$1:$AF$1,0))),0) + IFERROR(INDIRECT("'ru double'!" &amp; ADDRESS(MATCH(S$2,'ru double'!$A$1:$A$34,0),MATCH(S$3,'ru double'!$A$1:$AF$1,0))),0) + IFERROR(INDIRECT("'ru double'!" &amp; ADDRESS(MATCH(S$3,'ru double'!$A$1:$A$34,0),MATCH(S$2,'ru double'!$A$1:$AF$1,0))),0) + IFERROR(INDIRECT("'ru double'!" &amp; ADDRESS(MATCH(S$3,'ru double'!$A$1:$A$34,0),MATCH(S$3,'ru double'!$A$1:$AF$1,0))),0) + IFERROR(INDIRECT("'ru double'!" &amp; ADDRESS(MATCH(S$2,'ru double'!$A$1:$A$34,0),MATCH(S$2,'ru double'!$A$1:$AF$1,0))),0) + IFERROR(INDIRECT("'ru double'!" &amp; ADDRESS(MATCH(S$1,'ru double'!$A$1:$A$34,0),MATCH(S$1,'ru double'!$A$1:$AF$1,0))),0) + IFERROR(INDIRECT("'ru double'!" &amp; ADDRESS(MATCH(S$1,'ru double'!$A$1:$A$34,0),MATCH(T$1,'ru double'!$A$1:$AF$1,0))),0) + IFERROR(INDIRECT("'ru double'!" &amp; ADDRESS(MATCH(S$1,'ru double'!$A$1:$A$34,0),MATCH(T$2,'ru double'!$A$1:$AF$1,0))),0) + IFERROR(INDIRECT("'ru double'!" &amp; ADDRESS(MATCH(S$1,'ru double'!$A$1:$A$34,0),MATCH(T$3,'ru double'!$A$1:$AF$1,0))),0) + IFERROR(INDIRECT("'ru double'!" &amp; ADDRESS(MATCH(S$2,'ru double'!$A$1:$A$34,0),MATCH(T$1,'ru double'!$A$1:$AF$1,0))),0) + IFERROR(INDIRECT("'ru double'!" &amp; ADDRESS(MATCH(S$2,'ru double'!$A$1:$A$34,0),MATCH(T$2,'ru double'!$A$1:$AF$1,0))),0) + IFERROR(INDIRECT("'ru double'!" &amp; ADDRESS(MATCH(S$2,'ru double'!$A$1:$A$34,0),MATCH(T$3,'ru double'!$A$1:$AF$1,0))),0) + IFERROR(INDIRECT("'ru double'!" &amp; ADDRESS(MATCH(S$3,'ru double'!$A$1:$A$34,0),MATCH(T$1,'ru double'!$A$1:$AF$1,0))),0) + IFERROR(INDIRECT("'ru double'!" &amp; ADDRESS(MATCH(S$3,'ru double'!$A$1:$A$34,0),MATCH(T$2,'ru double'!$A$1:$AF$1,0))),0) + IFERROR(INDIRECT("'ru double'!" &amp; ADDRESS(MATCH(S$3,'ru double'!$A$1:$A$34,0),MATCH(T$3,'ru double'!$A$1:$AF$1,0))),0) + IFERROR(INDIRECT("'ru double'!" &amp; ADDRESS(MATCH(T$1,'ru double'!$A$1:$A$34,0),MATCH(S$1,'ru double'!$A$1:$AF$1,0))),0) + IFERROR(INDIRECT("'ru double'!" &amp; ADDRESS(MATCH(T$1,'ru double'!$A$1:$A$34,0),MATCH(S$2,'ru double'!$A$1:$AF$1,0))),0) + IFERROR(INDIRECT("'ru double'!" &amp; ADDRESS(MATCH(T$1,'ru double'!$A$1:$A$34,0),MATCH(S$3,'ru double'!$A$1:$AF$1,0))),0) + IFERROR(INDIRECT("'ru double'!" &amp; ADDRESS(MATCH(T$2,'ru double'!$A$1:$A$34,0),MATCH(S$1,'ru double'!$A$1:$AF$1,0))),0) + IFERROR(INDIRECT("'ru double'!" &amp; ADDRESS(MATCH(T$2,'ru double'!$A$1:$A$34,0),MATCH(S$2,'ru double'!$A$1:$AF$1,0))),0) + IFERROR(INDIRECT("'ru double'!" &amp; ADDRESS(MATCH(T$2,'ru double'!$A$1:$A$34,0),MATCH(S$3,'ru double'!$A$1:$AF$1,0))),0) + IFERROR(INDIRECT("'ru double'!" &amp; ADDRESS(MATCH(T$3,'ru double'!$A$1:$A$34,0),MATCH(S$1,'ru double'!$A$1:$AF$1,0))),0) + IFERROR(INDIRECT("'ru double'!" &amp; ADDRESS(MATCH(T$3,'ru double'!$A$1:$A$34,0),MATCH(S$2,'ru double'!$A$1:$AF$1,0))),0) + IFERROR(INDIRECT("'ru double'!" &amp; ADDRESS(MATCH(T$3,'ru double'!$A$1:$A$34,0),MATCH(S$3,'ru double'!$A$1:$AF$1,0))),0) + IFERROR(INDIRECT("'ru double'!" &amp; ADDRESS(MATCH(T$2,'ru double'!$A$1:$A$34,0),MATCH(T$1,'ru double'!$A$1:$AF$1,0))),0) + IFERROR(INDIRECT("'ru double'!" &amp; ADDRESS(MATCH(T$1,'ru double'!$A$1:$A$34,0),MATCH(T$2,'ru double'!$A$1:$AF$1,0))),0) + IFERROR(INDIRECT("'ru double'!" &amp; ADDRESS(MATCH(T$3,'ru double'!$A$1:$A$34,0),MATCH(T$1,'ru double'!$A$1:$AF$1,0))),0) + IFERROR(INDIRECT("'ru double'!" &amp; ADDRESS(MATCH(T$1,'ru double'!$A$1:$A$34,0),MATCH(T$3,'ru double'!$A$1:$AF$1,0))),0) + IFERROR(INDIRECT("'ru double'!" &amp; ADDRESS(MATCH(T$2,'ru double'!$A$1:$A$34,0),MATCH(T$3,'ru double'!$A$1:$AF$1,0))),0) + IFERROR(INDIRECT("'ru double'!" &amp; ADDRESS(MATCH(T$3,'ru double'!$A$1:$A$34,0),MATCH(T$2,'ru double'!$A$1:$AF$1,0))),0) + IFERROR(INDIRECT("'ru double'!" &amp; ADDRESS(MATCH(T$3,'ru double'!$A$1:$A$34,0),MATCH(T$3,'ru double'!$A$1:$AF$1,0))),0) + IFERROR(INDIRECT("'ru double'!" &amp; ADDRESS(MATCH(T$2,'ru double'!$A$1:$A$34,0),MATCH(T$2,'ru double'!$A$1:$AF$1,0))),0) + IFERROR(INDIRECT("'ru double'!" &amp; ADDRESS(MATCH(T$1,'ru double'!$A$1:$A$34,0),MATCH(T$1,'ru double'!$A$1:$AF$1,0))),0)) / SUM('ru double'!$B$2:$AF$32)</f>
        <v>1.6639935846030473E-2</v>
      </c>
      <c r="V12" s="75">
        <f ca="1">(IFERROR(INDIRECT("'ru double'!" &amp; ADDRESS(MATCH(S$1,'ru double'!$A$1:$A$34,0),MATCH(S$1,'ru double'!$A$1:$AF$1,0))),0) + IFERROR(INDIRECT("'ru double'!" &amp; ADDRESS(MATCH(S$2,'ru double'!$A$1:$A$34,0),MATCH(S$2,'ru double'!$A$1:$AF$1,0))),0) + IFERROR(INDIRECT("'ru double'!" &amp; ADDRESS(MATCH(S$3,'ru double'!$A$1:$A$34,0),MATCH(S$3,'ru double'!$A$1:$AF$1,0))),0) + IFERROR(INDIRECT("'ru double'!" &amp; ADDRESS(MATCH(T$1,'ru double'!$A$1:$A$34,0),MATCH(T$1,'ru double'!$A$1:$AF$1,0))),0) + IFERROR(INDIRECT("'ru double'!" &amp; ADDRESS(MATCH(T$2,'ru double'!$A$1:$A$34,0),MATCH(T$2,'ru double'!$A$1:$AF$1,0))),0) + IFERROR(INDIRECT("'ru double'!" &amp; ADDRESS(MATCH(T$3,'ru double'!$A$1:$A$34,0),MATCH(T$3,'ru double'!$A$1:$AF$1,0))),0)) / SUM('ru double'!$B$2:$AF$32)</f>
        <v>3.0072173215717722E-3</v>
      </c>
      <c r="W12" s="49">
        <f t="shared" ca="1" si="4"/>
        <v>1.3632718524458701E-2</v>
      </c>
      <c r="AA12" s="46">
        <v>6</v>
      </c>
      <c r="AB12" s="10">
        <f ca="1">IFERROR(INDIRECT("'ua'!" &amp; ADDRESS(MATCH(AE$3,ua!$A$1:$A$34,0),2)),0) + IFERROR(INDIRECT("'ua'!" &amp; ADDRESS(MATCH(AC$3,ua!$A$1:$A$34,0),2)),0) + IFERROR(INDIRECT("'ua'!" &amp; ADDRESS(MATCH(AB$3,ua!$A$1:$A$34,0),2)),0)</f>
        <v>3.061644343590772E-2</v>
      </c>
      <c r="AC12" s="10">
        <f ca="1">IFERROR(INDIRECT("'ua'!" &amp; ADDRESS(MATCH(AH$3,ua!$A$1:$A$34,0),2)),0) + IFERROR(INDIRECT("'ua'!" &amp; ADDRESS(MATCH(AI$3,ua!$A$1:$A$34,0),2)),0) + IFERROR(INDIRECT("'ua'!" &amp; ADDRESS(MATCH(AK$1,ua!$A$1:$A$34,0),2)),0)</f>
        <v>2.1804794940386934E-2</v>
      </c>
      <c r="AD12" s="13">
        <f t="shared" ca="1" si="2"/>
        <v>5.2421238376294657E-2</v>
      </c>
      <c r="AE12" s="48"/>
      <c r="AF12" s="186" t="s">
        <v>196</v>
      </c>
      <c r="AG12" s="64">
        <f ca="1">IFERROR(INDIRECT("'ua'!" &amp; ADDRESS(MATCH(AF$2,ua!$A$1:$A$34,0),2)),0) + IFERROR(INDIRECT("'ua'!" &amp; ADDRESS(MATCH(AF$1,ua!$A$1:$A$34,0),2)),0) + IFERROR(INDIRECT("'ua'!" &amp; ADDRESS(MATCH(AF$3,ua!$A$1:$A$34,0),2)),0) + IFERROR(INDIRECT("'ua'!" &amp; ADDRESS(MATCH(AG$2,ua!$A$1:$A$34,0),2)),0) + IFERROR(INDIRECT("'ua'!" &amp; ADDRESS(MATCH(AG$1,ua!$A$1:$A$34,0),2)),0) + IFERROR(INDIRECT("'ua'!" &amp; ADDRESS(MATCH(AG$3,ua!$A$1:$A$34,0),2)),0)</f>
        <v>0.14748851167516538</v>
      </c>
      <c r="AH12" s="75"/>
      <c r="AI12" s="75"/>
      <c r="AJ12" s="49"/>
    </row>
    <row r="13" spans="1:39" x14ac:dyDescent="0.25">
      <c r="A13" s="47">
        <v>7</v>
      </c>
      <c r="B13" s="190">
        <v>0</v>
      </c>
      <c r="C13" s="190">
        <f ca="1">IFERROR(INDIRECT("'en'!" &amp; ADDRESS(MATCH(L$1,en!$A$1:$A$34,0),2)),0)</f>
        <v>0</v>
      </c>
      <c r="D13" s="89">
        <f t="shared" ca="1" si="0"/>
        <v>0</v>
      </c>
      <c r="E13" s="90"/>
      <c r="F13" s="186" t="s">
        <v>197</v>
      </c>
      <c r="G13" s="64">
        <f ca="1">IFERROR(INDIRECT("'en'!" &amp; ADDRESS(MATCH(H$2,en!$A$1:$A$34,0),2)),0) + IFERROR(INDIRECT("'en'!" &amp; ADDRESS(MATCH(H$1,en!$A$1:$A$34,0),2)),0) + IFERROR(INDIRECT("'en'!" &amp; ADDRESS(MATCH(H$3,en!$A$1:$A$34,0),2)),0)</f>
        <v>0.13082067636084044</v>
      </c>
      <c r="H13" s="75">
        <f ca="1">(IFERROR(INDIRECT("'en double'!" &amp; ADDRESS(MATCH(H$2,'en double'!$A$1:$A$34,0),MATCH(H$1,'en double'!$A$1:$AF$1,0))),0) + IFERROR(INDIRECT("'en double'!" &amp; ADDRESS(MATCH(H$1,'en double'!$A$1:$A$34,0),MATCH(H$2,'en double'!$A$1:$AF$1,0))),0) + IFERROR(INDIRECT("'en double'!" &amp; ADDRESS(MATCH(H$3,'en double'!$A$1:$A$34,0),MATCH(H$1,'en double'!$A$1:$AF$1,0))),0) + IFERROR(INDIRECT("'en double'!" &amp; ADDRESS(MATCH(H$1,'en double'!$A$1:$A$34,0),MATCH(H$3,'en double'!$A$1:$AF$1,0))),0) + IFERROR(INDIRECT("'en double'!" &amp; ADDRESS(MATCH(H$2,'en double'!$A$1:$A$34,0),MATCH(H$3,'en double'!$A$1:$AF$1,0))),0) + IFERROR(INDIRECT("'en double'!" &amp; ADDRESS(MATCH(H$3,'en double'!$A$1:$A$34,0),MATCH(H$2,'en double'!$A$1:$AF$1,0))),0) + IFERROR(INDIRECT("'en double'!" &amp; ADDRESS(MATCH(H$3,'en double'!$A$1:$A$34,0),MATCH(H$3,'en double'!$A$1:$AF$1,0))),0) + IFERROR(INDIRECT("'en double'!" &amp; ADDRESS(MATCH(H$2,'en double'!$A$1:$A$34,0),MATCH(H$2,'en double'!$A$1:$AF$1,0))),0) + IFERROR(INDIRECT("'en double'!" &amp; ADDRESS(MATCH(H$1,'en double'!$A$1:$A$34,0),MATCH(H$1,'en double'!$A$1:$AF$1,0))),0)) / SUM('en double'!$B$2:$AF$32)</f>
        <v>1.4428857715430862E-2</v>
      </c>
      <c r="I13" s="75">
        <f ca="1">(IFERROR(INDIRECT("'en double'!" &amp; ADDRESS(MATCH(H$1,'en double'!$A$1:$A$34,0),MATCH(H$1,'en double'!$A$1:$AF$1,0))),0) + IFERROR(INDIRECT("'en double'!" &amp; ADDRESS(MATCH(H$2,'en double'!$A$1:$A$34,0),MATCH(H$2,'en double'!$A$1:$AF$1,0))),0) + IFERROR(INDIRECT("'en double'!" &amp; ADDRESS(MATCH(H$3,'en double'!$A$1:$A$34,0),MATCH(H$3,'en double'!$A$1:$AF$1,0))),0)) / SUM('en double'!$B$2:$AF$32)</f>
        <v>1.1222444889779559E-2</v>
      </c>
      <c r="J13" s="49">
        <f t="shared" ca="1" si="3"/>
        <v>3.206412825651303E-3</v>
      </c>
      <c r="N13" s="47">
        <v>7</v>
      </c>
      <c r="O13" s="190">
        <v>0</v>
      </c>
      <c r="P13" s="10">
        <f ca="1">IFERROR(INDIRECT("'ru'!" &amp; ADDRESS(MATCH(Y$1,ru!$A$1:$A$34,0),2)),0)</f>
        <v>2.9916968858552314E-4</v>
      </c>
      <c r="Q13" s="13">
        <f t="shared" ca="1" si="1"/>
        <v>2.9916968858552314E-4</v>
      </c>
      <c r="R13" s="81"/>
      <c r="S13" s="186" t="s">
        <v>197</v>
      </c>
      <c r="T13" s="64">
        <f ca="1">IFERROR(INDIRECT("'ru'!" &amp; ADDRESS(MATCH(U$2,ru!$A$1:$A$34,0),2)),0) + IFERROR(INDIRECT("'ru'!" &amp; ADDRESS(MATCH(U$1,ru!$A$1:$A$34,0),2)),0) + IFERROR(INDIRECT("'ru'!" &amp; ADDRESS(MATCH(U$3,ru!$A$1:$A$34,0),2)),0)</f>
        <v>0.11932860964677401</v>
      </c>
      <c r="U13" s="75">
        <f ca="1">(IFERROR(INDIRECT("'ru double'!" &amp; ADDRESS(MATCH(U$2,'ru double'!$A$1:$A$34,0),MATCH(U$1,'ru double'!$A$1:$AF$1,0))),0) + IFERROR(INDIRECT("'ru double'!" &amp; ADDRESS(MATCH(U$1,'ru double'!$A$1:$A$34,0),MATCH(U$2,'ru double'!$A$1:$AF$1,0))),0) + IFERROR(INDIRECT("'ru double'!" &amp; ADDRESS(MATCH(U$3,'ru double'!$A$1:$A$34,0),MATCH(U$1,'ru double'!$A$1:$AF$1,0))),0) + IFERROR(INDIRECT("'ru double'!" &amp; ADDRESS(MATCH(U$1,'ru double'!$A$1:$A$34,0),MATCH(U$3,'ru double'!$A$1:$AF$1,0))),0) + IFERROR(INDIRECT("'ru double'!" &amp; ADDRESS(MATCH(U$2,'ru double'!$A$1:$A$34,0),MATCH(U$3,'ru double'!$A$1:$AF$1,0))),0) + IFERROR(INDIRECT("'ru double'!" &amp; ADDRESS(MATCH(U$3,'ru double'!$A$1:$A$34,0),MATCH(U$2,'ru double'!$A$1:$AF$1,0))),0) + IFERROR(INDIRECT("'ru double'!" &amp; ADDRESS(MATCH(U$3,'ru double'!$A$1:$A$34,0),MATCH(U$3,'ru double'!$A$1:$AF$1,0))),0) + IFERROR(INDIRECT("'ru double'!" &amp; ADDRESS(MATCH(U$2,'ru double'!$A$1:$A$34,0),MATCH(U$2,'ru double'!$A$1:$AF$1,0))),0) + IFERROR(INDIRECT("'ru double'!" &amp; ADDRESS(MATCH(U$1,'ru double'!$A$1:$A$34,0),MATCH(U$1,'ru double'!$A$1:$AF$1,0))),0)) / SUM('ru double'!$B$2:$AF$32)</f>
        <v>3.0072173215717722E-3</v>
      </c>
      <c r="V13" s="75">
        <f ca="1">(IFERROR(INDIRECT("'ru double'!" &amp; ADDRESS(MATCH(U$1,'ru double'!$A$1:$A$34,0),MATCH(U$1,'ru double'!$A$1:$AF$1,0))),0) + IFERROR(INDIRECT("'ru double'!" &amp; ADDRESS(MATCH(U$2,'ru double'!$A$1:$A$34,0),MATCH(U$2,'ru double'!$A$1:$AF$1,0))),0) + IFERROR(INDIRECT("'ru double'!" &amp; ADDRESS(MATCH(U$3,'ru double'!$A$1:$A$34,0),MATCH(U$3,'ru double'!$A$1:$AF$1,0))),0)) / SUM('ru double'!$B$2:$AF$32)</f>
        <v>8.0192461908580592E-4</v>
      </c>
      <c r="W13" s="49">
        <f t="shared" ca="1" si="4"/>
        <v>2.2052927024859663E-3</v>
      </c>
      <c r="AA13" s="47">
        <v>7</v>
      </c>
      <c r="AB13" s="190">
        <v>0</v>
      </c>
      <c r="AC13" s="10">
        <f ca="1">IFERROR(INDIRECT("'ua'!" &amp; ADDRESS(MATCH(AL$1,ua!$A$1:$A$34,0),2)),0)</f>
        <v>1.6131747867764978E-4</v>
      </c>
      <c r="AD13" s="13">
        <f t="shared" ca="1" si="2"/>
        <v>1.6131747867764978E-4</v>
      </c>
      <c r="AE13" s="48"/>
      <c r="AF13" s="186" t="s">
        <v>197</v>
      </c>
      <c r="AG13" s="64">
        <f ca="1">IFERROR(INDIRECT("'ua'!" &amp; ADDRESS(MATCH(AH$2,ua!$A$1:$A$34,0),2)),0) + IFERROR(INDIRECT("'ua'!" &amp; ADDRESS(MATCH(AH$1,ua!$A$1:$A$34,0),2)),0) + IFERROR(INDIRECT("'ua'!" &amp; ADDRESS(MATCH(AH$3,ua!$A$1:$A$34,0),2)),0)</f>
        <v>9.8070584171869465E-2</v>
      </c>
      <c r="AH13" s="75"/>
      <c r="AI13" s="75"/>
      <c r="AJ13" s="49"/>
    </row>
    <row r="14" spans="1:39" x14ac:dyDescent="0.25">
      <c r="A14" s="88" t="s">
        <v>324</v>
      </c>
      <c r="B14" s="11">
        <f ca="1">IFERROR(INDIRECT("'en'!" &amp; ADDRESS(MATCH(A$1,en!$A$1:$A$34,0),2)),0) + IFERROR(INDIRECT("'en'!" &amp; ADDRESS(MATCH(B$1,en!$A$1:$A$34,0),2)),0) + IFERROR(INDIRECT("'en'!" &amp; ADDRESS(MATCH(C$1,en!$A$1:$A$34,0),2)),0) + IFERROR(INDIRECT("'en'!" &amp; ADDRESS(MATCH(E$1,en!$A$1:$A$34,0),2)),0) + IFERROR(INDIRECT("'en'!" &amp; ADDRESS(MATCH(D$1,en!$A$1:$A$34,0),2)),0)</f>
        <v>9.8786647381760059E-2</v>
      </c>
      <c r="C14" s="11">
        <f ca="1">IFERROR(INDIRECT("'en'!" &amp; ADDRESS(MATCH(J$1,en!$A$1:$A$34,0),2)),0) + IFERROR(INDIRECT("'en'!" &amp; ADDRESS(MATCH(I$1,en!$A$1:$A$34,0),2)),0) + IFERROR(INDIRECT("'en'!" &amp; ADDRESS(MATCH(H$1,en!$A$1:$A$34,0),2)),0) + IFERROR(INDIRECT("'en'!" &amp; ADDRESS(MATCH(L$1,en!$A$1:$A$34,0),2)),0) + IFERROR(INDIRECT("'en'!" &amp; ADDRESS(MATCH(K$1,en!$A$1:$A$34,0),2)),0) + IFERROR(INDIRECT("'en'!" &amp; ADDRESS(MATCH(F$1,en!$A$1:$A$34,0),2)),0) + IFERROR(INDIRECT("'en'!" &amp; ADDRESS(MATCH(G$1,en!$A$1:$A$34,0),2)),0)</f>
        <v>0.11660896115607454</v>
      </c>
      <c r="D14" s="14">
        <f t="shared" ca="1" si="0"/>
        <v>0.2153956085378346</v>
      </c>
      <c r="E14" s="11"/>
      <c r="F14" s="186" t="s">
        <v>198</v>
      </c>
      <c r="G14" s="64">
        <f ca="1">IFERROR(INDIRECT("'en'!" &amp; ADDRESS(MATCH(I$2,en!$A$1:$A$34,0),2)),0) + IFERROR(INDIRECT("'en'!" &amp; ADDRESS(MATCH(I$1,en!$A$1:$A$34,0),2)),0) + IFERROR(INDIRECT("'en'!" &amp; ADDRESS(MATCH(I$3,en!$A$1:$A$34,0),2)),0)</f>
        <v>0.10547348570203434</v>
      </c>
      <c r="H14" s="75">
        <f ca="1">(IFERROR(INDIRECT("'en double'!" &amp; ADDRESS(MATCH(I$2,'en double'!$A$1:$A$34,0),MATCH(I$1,'en double'!$A$1:$AF$1,0))),0) + IFERROR(INDIRECT("'en double'!" &amp; ADDRESS(MATCH(I$1,'en double'!$A$1:$A$34,0),MATCH(I$2,'en double'!$A$1:$AF$1,0))),0) + IFERROR(INDIRECT("'en double'!" &amp; ADDRESS(MATCH(I$3,'en double'!$A$1:$A$34,0),MATCH(I$1,'en double'!$A$1:$AF$1,0))),0) + IFERROR(INDIRECT("'en double'!" &amp; ADDRESS(MATCH(I$1,'en double'!$A$1:$A$34,0),MATCH(I$3,'en double'!$A$1:$AF$1,0))),0) + IFERROR(INDIRECT("'en double'!" &amp; ADDRESS(MATCH(I$2,'en double'!$A$1:$A$34,0),MATCH(I$3,'en double'!$A$1:$AF$1,0))),0) + IFERROR(INDIRECT("'en double'!" &amp; ADDRESS(MATCH(I$3,'en double'!$A$1:$A$34,0),MATCH(I$2,'en double'!$A$1:$AF$1,0))),0) + IFERROR(INDIRECT("'en double'!" &amp; ADDRESS(MATCH(I$3,'en double'!$A$1:$A$34,0),MATCH(I$3,'en double'!$A$1:$AF$1,0))),0) + IFERROR(INDIRECT("'en double'!" &amp; ADDRESS(MATCH(I$2,'en double'!$A$1:$A$34,0),MATCH(I$2,'en double'!$A$1:$AF$1,0))),0) + IFERROR(INDIRECT("'en double'!" &amp; ADDRESS(MATCH(I$1,'en double'!$A$1:$A$34,0),MATCH(I$1,'en double'!$A$1:$AF$1,0))),0)) / SUM('en double'!$B$2:$AF$32)</f>
        <v>6.112224448897796E-3</v>
      </c>
      <c r="I14" s="75">
        <f ca="1">(IFERROR(INDIRECT("'en double'!" &amp; ADDRESS(MATCH(I$1,'en double'!$A$1:$A$34,0),MATCH(I$1,'en double'!$A$1:$AF$1,0))),0) + IFERROR(INDIRECT("'en double'!" &amp; ADDRESS(MATCH(I$2,'en double'!$A$1:$A$34,0),MATCH(I$2,'en double'!$A$1:$AF$1,0))),0) + IFERROR(INDIRECT("'en double'!" &amp; ADDRESS(MATCH(I$3,'en double'!$A$1:$A$34,0),MATCH(I$3,'en double'!$A$1:$AF$1,0))),0)) / SUM('en double'!$B$2:$AF$32)</f>
        <v>2.7054108216432865E-3</v>
      </c>
      <c r="J14" s="49">
        <f t="shared" ca="1" si="3"/>
        <v>3.4068136272545095E-3</v>
      </c>
      <c r="N14" s="88" t="s">
        <v>324</v>
      </c>
      <c r="O14" s="11">
        <f ca="1">IFERROR(INDIRECT("'ru'!" &amp; ADDRESS(MATCH(N$1,ru!$A$1:$A$34,0),2)),0) + IFERROR(INDIRECT("'ru'!" &amp; ADDRESS(MATCH(O$1,ru!$A$1:$A$34,0),2)),0) + IFERROR(INDIRECT("'ru'!" &amp; ADDRESS(MATCH(P$1,ru!$A$1:$A$34,0),2)),0) + IFERROR(INDIRECT("'ru'!" &amp; ADDRESS(MATCH(R$1,ru!$A$1:$A$34,0),2)),0) + IFERROR(INDIRECT("'ru'!" &amp; ADDRESS(MATCH(Q$1,ru!$A$1:$A$34,0),2)),0)</f>
        <v>8.2666992700702963E-2</v>
      </c>
      <c r="P14" s="11">
        <f ca="1">IFERROR(INDIRECT("'ru'!" &amp; ADDRESS(MATCH(W$1,ru!$A$1:$A$34,0),2)),0) + IFERROR(INDIRECT("'ru'!" &amp; ADDRESS(MATCH(V$1,ru!$A$1:$A$34,0),2)),0) + IFERROR(INDIRECT("'ru'!" &amp; ADDRESS(MATCH(U$1,ru!$A$1:$A$34,0),2)),0) + IFERROR(INDIRECT("'ru'!" &amp; ADDRESS(MATCH(Y$1,ru!$A$1:$A$34,0),2)),0) + IFERROR(INDIRECT("'ru'!" &amp; ADDRESS(MATCH(X$1,ru!$A$1:$A$34,0),2)),0) + IFERROR(INDIRECT("'ru'!" &amp; ADDRESS(MATCH(S$1,ru!$A$1:$A$34,0),2)),0) + IFERROR(INDIRECT("'ru'!" &amp; ADDRESS(MATCH(T$1,ru!$A$1:$A$34,0),2)),0)</f>
        <v>0.15426060817339093</v>
      </c>
      <c r="Q14" s="14">
        <f t="shared" ca="1" si="1"/>
        <v>0.2369276008740939</v>
      </c>
      <c r="R14" s="78"/>
      <c r="S14" s="186" t="s">
        <v>198</v>
      </c>
      <c r="T14" s="64">
        <f ca="1">IFERROR(INDIRECT("'ru'!" &amp; ADDRESS(MATCH(V$2,ru!$A$1:$A$34,0),2)),0) + IFERROR(INDIRECT("'ru'!" &amp; ADDRESS(MATCH(V$1,ru!$A$1:$A$34,0),2)),0) + IFERROR(INDIRECT("'ru'!" &amp; ADDRESS(MATCH(V$3,ru!$A$1:$A$34,0),2)),0)</f>
        <v>8.2151088612260795E-2</v>
      </c>
      <c r="U14" s="75">
        <f ca="1">(IFERROR(INDIRECT("'ru double'!" &amp; ADDRESS(MATCH(V$2,'ru double'!$A$1:$A$34,0),MATCH(V$1,'ru double'!$A$1:$AF$1,0))),0) + IFERROR(INDIRECT("'ru double'!" &amp; ADDRESS(MATCH(V$1,'ru double'!$A$1:$A$34,0),MATCH(V$2,'ru double'!$A$1:$AF$1,0))),0) + IFERROR(INDIRECT("'ru double'!" &amp; ADDRESS(MATCH(V$3,'ru double'!$A$1:$A$34,0),MATCH(V$1,'ru double'!$A$1:$AF$1,0))),0) + IFERROR(INDIRECT("'ru double'!" &amp; ADDRESS(MATCH(V$1,'ru double'!$A$1:$A$34,0),MATCH(V$3,'ru double'!$A$1:$AF$1,0))),0) + IFERROR(INDIRECT("'ru double'!" &amp; ADDRESS(MATCH(V$2,'ru double'!$A$1:$A$34,0),MATCH(V$3,'ru double'!$A$1:$AF$1,0))),0) + IFERROR(INDIRECT("'ru double'!" &amp; ADDRESS(MATCH(V$3,'ru double'!$A$1:$A$34,0),MATCH(V$2,'ru double'!$A$1:$AF$1,0))),0) + IFERROR(INDIRECT("'ru double'!" &amp; ADDRESS(MATCH(V$3,'ru double'!$A$1:$A$34,0),MATCH(V$3,'ru double'!$A$1:$AF$1,0))),0) + IFERROR(INDIRECT("'ru double'!" &amp; ADDRESS(MATCH(V$2,'ru double'!$A$1:$A$34,0),MATCH(V$2,'ru double'!$A$1:$AF$1,0))),0) + IFERROR(INDIRECT("'ru double'!" &amp; ADDRESS(MATCH(V$1,'ru double'!$A$1:$A$34,0),MATCH(V$1,'ru double'!$A$1:$AF$1,0))),0)) / SUM('ru double'!$B$2:$AF$32)</f>
        <v>2.2052927024859663E-3</v>
      </c>
      <c r="V14" s="75">
        <f ca="1">(IFERROR(INDIRECT("'ru double'!" &amp; ADDRESS(MATCH(V$1,'ru double'!$A$1:$A$34,0),MATCH(V$1,'ru double'!$A$1:$AF$1,0))),0) + IFERROR(INDIRECT("'ru double'!" &amp; ADDRESS(MATCH(V$2,'ru double'!$A$1:$A$34,0),MATCH(V$2,'ru double'!$A$1:$AF$1,0))),0) + IFERROR(INDIRECT("'ru double'!" &amp; ADDRESS(MATCH(V$3,'ru double'!$A$1:$A$34,0),MATCH(V$3,'ru double'!$A$1:$AF$1,0))),0)) / SUM('ru double'!$B$2:$AF$32)</f>
        <v>4.0096230954290296E-4</v>
      </c>
      <c r="W14" s="49">
        <f t="shared" ca="1" si="4"/>
        <v>1.8043303929430633E-3</v>
      </c>
      <c r="AA14" s="88" t="s">
        <v>324</v>
      </c>
      <c r="AB14" s="11">
        <f ca="1">IFERROR(INDIRECT("'ua'!" &amp; ADDRESS(MATCH(AA$1,ua!$A$1:$A$34,0),2)),0) + IFERROR(INDIRECT("'ua'!" &amp; ADDRESS(MATCH(AB$1,ua!$A$1:$A$34,0),2)),0) + IFERROR(INDIRECT("'ua'!" &amp; ADDRESS(MATCH(AC$1,ua!$A$1:$A$34,0),2)),0) + IFERROR(INDIRECT("'ua'!" &amp; ADDRESS(MATCH(AE$1,ua!$A$1:$A$34,0),2)),0) + IFERROR(INDIRECT("'ua'!" &amp; ADDRESS(MATCH(AD$1,ua!$A$1:$A$34,0),2)),0)</f>
        <v>0.12543495775874972</v>
      </c>
      <c r="AC14" s="11">
        <f ca="1">IFERROR(INDIRECT("'ua'!" &amp; ADDRESS(MATCH(AJ$1,ua!$A$1:$A$34,0),2)),0) + IFERROR(INDIRECT("'ua'!" &amp; ADDRESS(MATCH(AI$1,ua!$A$1:$A$34,0),2)),0) + IFERROR(INDIRECT("'ua'!" &amp; ADDRESS(MATCH(AH$1,ua!$A$1:$A$34,0),2)),0) + IFERROR(INDIRECT("'ua'!" &amp; ADDRESS(MATCH(AL$1,ua!$A$1:$A$34,0),2)),0) + IFERROR(INDIRECT("'ua'!" &amp; ADDRESS(MATCH(AK$1,ua!$A$1:$A$34,0),2)),0) + IFERROR(INDIRECT("'ua'!" &amp; ADDRESS(MATCH(AF$1,ua!$A$1:$A$34,0),2)),0) + IFERROR(INDIRECT("'ua'!" &amp; ADDRESS(MATCH(AG$1,ua!$A$1:$A$34,0),2)),0)</f>
        <v>0.15917342538980719</v>
      </c>
      <c r="AD14" s="14">
        <f t="shared" ca="1" si="2"/>
        <v>0.28460838314855691</v>
      </c>
      <c r="AE14" s="11"/>
      <c r="AF14" s="186" t="s">
        <v>198</v>
      </c>
      <c r="AG14" s="64">
        <f ca="1">IFERROR(INDIRECT("'ua'!" &amp; ADDRESS(MATCH(AI$2,ua!$A$1:$A$34,0),2)),0) + IFERROR(INDIRECT("'ua'!" &amp; ADDRESS(MATCH(AI$1,ua!$A$1:$A$34,0),2)),0) + IFERROR(INDIRECT("'ua'!" &amp; ADDRESS(MATCH(AI$3,ua!$A$1:$A$34,0),2)),0)</f>
        <v>8.9459259109166883E-2</v>
      </c>
      <c r="AH14" s="75"/>
      <c r="AI14" s="75"/>
      <c r="AJ14" s="49"/>
    </row>
    <row r="15" spans="1:39" ht="15" customHeight="1" x14ac:dyDescent="0.25">
      <c r="A15" s="88" t="s">
        <v>191</v>
      </c>
      <c r="B15" s="10">
        <f ca="1">IFERROR(INDIRECT("'en'!" &amp; ADDRESS(MATCH(A$2,en!$A$1:$A$34,0),2)),0) + IFERROR(INDIRECT("'en'!" &amp; ADDRESS(MATCH(B$2,en!$A$1:$A$34,0),2)),0) + IFERROR(INDIRECT("'en'!" &amp; ADDRESS(MATCH(C$2,en!$A$1:$A$34,0),2)),0) + IFERROR(INDIRECT("'en'!" &amp; ADDRESS(MATCH(E$2,en!$A$1:$A$34,0),2)),0) + IFERROR(INDIRECT("'en'!" &amp; ADDRESS(MATCH(D$2,en!$A$1:$A$34,0),2)),0)</f>
        <v>0.37895052624336728</v>
      </c>
      <c r="C15" s="10">
        <f ca="1">IFERROR(INDIRECT("'en'!" &amp; ADDRESS(MATCH(J$2,en!$A$1:$A$34,0),2)),0) + IFERROR(INDIRECT("'en'!" &amp; ADDRESS(MATCH(I$2,en!$A$1:$A$34,0),2)),0) + IFERROR(INDIRECT("'en'!" &amp; ADDRESS(MATCH(H$2,en!$A$1:$A$34,0),2)),0) + IFERROR(INDIRECT("'en'!" &amp; ADDRESS(MATCH(L$2,en!$A$1:$A$34,0),2)),0) + IFERROR(INDIRECT("'en'!" &amp; ADDRESS(MATCH(K$2,en!$A$1:$A$34,0),2)),0) + IFERROR(INDIRECT("'en'!" &amp; ADDRESS(MATCH(F$2,en!$A$1:$A$34,0),2)),0) + IFERROR(INDIRECT("'en'!" &amp; ADDRESS(MATCH(G$2,en!$A$1:$A$34,0),2)),0)</f>
        <v>0.33689187909196538</v>
      </c>
      <c r="D15" s="13">
        <f t="shared" ca="1" si="0"/>
        <v>0.71584240533533272</v>
      </c>
      <c r="E15" s="10"/>
      <c r="F15" s="191" t="s">
        <v>199</v>
      </c>
      <c r="G15" s="76">
        <f ca="1">IFERROR(INDIRECT("'en'!" &amp; ADDRESS(MATCH(J$2,en!$A$1:$A$34,0),2)),0) + IFERROR(INDIRECT("'en'!" &amp; ADDRESS(MATCH(J$1,en!$A$1:$A$34,0),2)),0) + IFERROR(INDIRECT("'en'!" &amp; ADDRESS(MATCH(J$3,en!$A$1:$A$34,0),2)),0) + IFERROR(INDIRECT("'en'!" &amp; ADDRESS(MATCH(K$2,en!$A$1:$A$34,0),2)),0) + IFERROR(INDIRECT("'en'!" &amp; ADDRESS(MATCH(K$1,en!$A$1:$A$34,0),2)),0) + IFERROR(INDIRECT("'en'!" &amp; ADDRESS(MATCH(K$3,en!$A$1:$A$34,0),2)),0) + IFERROR(INDIRECT("'en'!" &amp; ADDRESS(MATCH(L$2,en!$A$1:$A$34,0),2)),0) + IFERROR(INDIRECT("'en'!" &amp; ADDRESS(MATCH(L$1,en!$A$1:$A$34,0),2)),0) + IFERROR(INDIRECT("'en'!" &amp; ADDRESS(MATCH(L$3,en!$A$1:$A$34,0),2)),0)</f>
        <v>0.12321942398347695</v>
      </c>
      <c r="H15" s="77">
        <f ca="1">(IFERROR(INDIRECT("'en double'!" &amp; ADDRESS(MATCH(J$2,'en double'!$A$1:$A$34,0),MATCH(J$1,'en double'!$A$1:$AF$1,0))),0) + IFERROR(INDIRECT("'en double'!" &amp; ADDRESS(MATCH(J$1,'en double'!$A$1:$A$34,0),MATCH(J$2,'en double'!$A$1:$AF$1,0))),0) + IFERROR(INDIRECT("'en double'!" &amp; ADDRESS(MATCH(J$3,'en double'!$A$1:$A$34,0),MATCH(J$1,'en double'!$A$1:$AF$1,0))),0) + IFERROR(INDIRECT("'en double'!" &amp; ADDRESS(MATCH(J$1,'en double'!$A$1:$A$34,0),MATCH(J$3,'en double'!$A$1:$AF$1,0))),0) + IFERROR(INDIRECT("'en double'!" &amp; ADDRESS(MATCH(J$2,'en double'!$A$1:$A$34,0),MATCH(J$3,'en double'!$A$1:$AF$1,0))),0) + IFERROR(INDIRECT("'en double'!" &amp; ADDRESS(MATCH(J$3,'en double'!$A$1:$A$34,0),MATCH(J$2,'en double'!$A$1:$AF$1,0))),0) + IFERROR(INDIRECT("'en double'!" &amp; ADDRESS(MATCH(J$3,'en double'!$A$1:$A$34,0),MATCH(J$3,'en double'!$A$1:$AF$1,0))),0) + IFERROR(INDIRECT("'en double'!" &amp; ADDRESS(MATCH(J$2,'en double'!$A$1:$A$34,0),MATCH(J$2,'en double'!$A$1:$AF$1,0))),0) + IFERROR(INDIRECT("'en double'!" &amp; ADDRESS(MATCH(J$1,'en double'!$A$1:$A$34,0),MATCH(J$1,'en double'!$A$1:$AF$1,0))),0) + IFERROR(INDIRECT("'en double'!" &amp; ADDRESS(MATCH(J$1,'en double'!$A$1:$A$34,0),MATCH(K$1,'en double'!$A$1:$AF$1,0))),0) + IFERROR(INDIRECT("'en double'!" &amp; ADDRESS(MATCH(J$1,'en double'!$A$1:$A$34,0),MATCH(K$2,'en double'!$A$1:$AF$1,0))),0) + IFERROR(INDIRECT("'en double'!" &amp; ADDRESS(MATCH(J$1,'en double'!$A$1:$A$34,0),MATCH(L$1,'en double'!$A$1:$AF$1,0))),0) + IFERROR(INDIRECT("'en double'!" &amp; ADDRESS(MATCH(J$2,'en double'!$A$1:$A$34,0),MATCH(K$1,'en double'!$A$1:$AF$1,0))),0) + IFERROR(INDIRECT("'en double'!" &amp; ADDRESS(MATCH(J$2,'en double'!$A$1:$A$34,0),MATCH(K$2,'en double'!$A$1:$AF$1,0))),0) + IFERROR(INDIRECT("'en double'!" &amp; ADDRESS(MATCH(J$2,'en double'!$A$1:$A$34,0),MATCH(L$1,'en double'!$A$1:$AF$1,0))),0) + IFERROR(INDIRECT("'en double'!" &amp; ADDRESS(MATCH(J$3,'en double'!$A$1:$A$34,0),MATCH(K$1,'en double'!$A$1:$AF$1,0))),0) + IFERROR(INDIRECT("'en double'!" &amp; ADDRESS(MATCH(J$3,'en double'!$A$1:$A$34,0),MATCH(K$2,'en double'!$A$1:$AF$1,0))),0) + IFERROR(INDIRECT("'en double'!" &amp; ADDRESS(MATCH(J$3,'en double'!$A$1:$A$34,0),MATCH(L$1,'en double'!$A$1:$AF$1,0))),0) + IFERROR(INDIRECT("'en double'!" &amp; ADDRESS(MATCH(K$1,'en double'!$A$1:$A$34,0),MATCH(J$1,'en double'!$A$1:$AF$1,0))),0) + IFERROR(INDIRECT("'en double'!" &amp; ADDRESS(MATCH(K$1,'en double'!$A$1:$A$34,0),MATCH(J$2,'en double'!$A$1:$AF$1,0))),0) + IFERROR(INDIRECT("'en double'!" &amp; ADDRESS(MATCH(K$1,'en double'!$A$1:$A$34,0),MATCH(J$3,'en double'!$A$1:$AF$1,0))),0) + IFERROR(INDIRECT("'en double'!" &amp; ADDRESS(MATCH(K$1,'en double'!$A$1:$A$34,0),MATCH(K$1,'en double'!$A$1:$AF$1,0))),0) + IFERROR(INDIRECT("'en double'!" &amp; ADDRESS(MATCH(K$1,'en double'!$A$1:$A$34,0),MATCH(K$2,'en double'!$A$1:$AF$1,0))),0) + IFERROR(INDIRECT("'en double'!" &amp; ADDRESS(MATCH(K$1,'en double'!$A$1:$A$34,0),MATCH(L$1,'en double'!$A$1:$AF$1,0))),0) + IFERROR(INDIRECT("'en double'!" &amp; ADDRESS(MATCH(K$2,'en double'!$A$1:$A$34,0),MATCH(J$1,'en double'!$A$1:$AF$1,0))),0) + IFERROR(INDIRECT("'en double'!" &amp; ADDRESS(MATCH(K$2,'en double'!$A$1:$A$34,0),MATCH(J$2,'en double'!$A$1:$AF$1,0))),0) + IFERROR(INDIRECT("'en double'!" &amp; ADDRESS(MATCH(K$2,'en double'!$A$1:$A$34,0),MATCH(J$3,'en double'!$A$1:$AF$1,0))),0) + IFERROR(INDIRECT("'en double'!" &amp; ADDRESS(MATCH(K$2,'en double'!$A$1:$A$34,0),MATCH(K$1,'en double'!$A$1:$AF$1,0))),0) + IFERROR(INDIRECT("'en double'!" &amp; ADDRESS(MATCH(K$2,'en double'!$A$1:$A$34,0),MATCH(K$2,'en double'!$A$1:$AF$1,0))),0) + IFERROR(INDIRECT("'en double'!" &amp; ADDRESS(MATCH(K$2,'en double'!$A$1:$A$34,0),MATCH(L$1,'en double'!$A$1:$AF$1,0))),0) + IFERROR(INDIRECT("'en double'!" &amp; ADDRESS(MATCH(L$1,'en double'!$A$1:$A$34,0),MATCH(J$1,'en double'!$A$1:$AF$1,0))),0) + IFERROR(INDIRECT("'en double'!" &amp; ADDRESS(MATCH(L$1,'en double'!$A$1:$A$34,0),MATCH(J$2,'en double'!$A$1:$AF$1,0))),0) + IFERROR(INDIRECT("'en double'!" &amp; ADDRESS(MATCH(L$1,'en double'!$A$1:$A$34,0),MATCH(J$3,'en double'!$A$1:$AF$1,0))),0) + IFERROR(INDIRECT("'en double'!" &amp; ADDRESS(MATCH(L$1,'en double'!$A$1:$A$34,0),MATCH(K$1,'en double'!$A$1:$AF$1,0))),0) + IFERROR(INDIRECT("'en double'!" &amp; ADDRESS(MATCH(L$1,'en double'!$A$1:$A$34,0),MATCH(K$2,'en double'!$A$1:$AF$1,0))),0) + IFERROR(INDIRECT("'en double'!" &amp; ADDRESS(MATCH(L$1,'en double'!$A$1:$A$34,0),MATCH(L$1,'en double'!$A$1:$AF$1,0))),0)) / SUM('en double'!$B$2:$AF$32)</f>
        <v>4.7094188376753509E-3</v>
      </c>
      <c r="I15" s="77">
        <f ca="1">(IFERROR(INDIRECT("'en double'!" &amp; ADDRESS(MATCH(J$1,'en double'!$A$1:$A$34,0),MATCH(J$1,'en double'!$A$1:$AF$1,0))),0) + IFERROR(INDIRECT("'en double'!" &amp; ADDRESS(MATCH(J$2,'en double'!$A$1:$A$34,0),MATCH(J$2,'en double'!$A$1:$AF$1,0))),0) + IFERROR(INDIRECT("'en double'!" &amp; ADDRESS(MATCH(J$3,'en double'!$A$1:$A$34,0),MATCH(J$3,'en double'!$A$1:$AF$1,0))),0) + IFERROR(INDIRECT("'en double'!" &amp; ADDRESS(MATCH(L$1,'en double'!$A$1:$A$34,0),MATCH(L$1,'en double'!$A$1:$AF$1,0))),0) + IFERROR(INDIRECT("'en double'!" &amp; ADDRESS(MATCH(K$1,'en double'!$A$1:$A$34,0),MATCH(K$1,'en double'!$A$1:$AF$1,0))),0) + IFERROR(INDIRECT("'en double'!" &amp; ADDRESS(MATCH(K$2,'en double'!$A$1:$A$34,0),MATCH(K$2,'en double'!$A$1:$AF$1,0))),0)) / SUM('en double'!$B$2:$AF$32)</f>
        <v>1.3026052104208416E-3</v>
      </c>
      <c r="J15" s="82">
        <f t="shared" ca="1" si="3"/>
        <v>3.4068136272545095E-3</v>
      </c>
      <c r="N15" s="88" t="s">
        <v>191</v>
      </c>
      <c r="O15" s="10">
        <f ca="1">IFERROR(INDIRECT("'ru'!" &amp; ADDRESS(MATCH(N$2,ru!$A$1:$A$34,0),2)),0) + IFERROR(INDIRECT("'ru'!" &amp; ADDRESS(MATCH(O$2,ru!$A$1:$A$34,0),2)),0) + IFERROR(INDIRECT("'ru'!" &amp; ADDRESS(MATCH(P$2,ru!$A$1:$A$34,0),2)),0) + IFERROR(INDIRECT("'ru'!" &amp; ADDRESS(MATCH(R$2,ru!$A$1:$A$34,0),2)),0) + IFERROR(INDIRECT("'ru'!" &amp; ADDRESS(MATCH(Q$2,ru!$A$1:$A$34,0),2)),0)</f>
        <v>0.37256750336361671</v>
      </c>
      <c r="P15" s="10">
        <f ca="1">IFERROR(INDIRECT("'ru'!" &amp; ADDRESS(MATCH(W$2,ru!$A$1:$A$34,0),2)),0) + IFERROR(INDIRECT("'ru'!" &amp; ADDRESS(MATCH(V$2,ru!$A$1:$A$34,0),2)),0) + IFERROR(INDIRECT("'ru'!" &amp; ADDRESS(MATCH(U$2,ru!$A$1:$A$34,0),2)),0) + IFERROR(INDIRECT("'ru'!" &amp; ADDRESS(MATCH(Y$2,ru!$A$1:$A$34,0),2)),0) + IFERROR(INDIRECT("'ru'!" &amp; ADDRESS(MATCH(X$2,ru!$A$1:$A$34,0),2)),0) + IFERROR(INDIRECT("'ru'!" &amp; ADDRESS(MATCH(S$2,ru!$A$1:$A$34,0),2)),0) + IFERROR(INDIRECT("'ru'!" &amp; ADDRESS(MATCH(T$2,ru!$A$1:$A$34,0),2)),0)</f>
        <v>0.26659148731115151</v>
      </c>
      <c r="Q15" s="13">
        <f t="shared" ca="1" si="1"/>
        <v>0.63915899067476822</v>
      </c>
      <c r="R15" s="79"/>
      <c r="S15" s="191" t="s">
        <v>199</v>
      </c>
      <c r="T15" s="76">
        <f ca="1">IFERROR(INDIRECT("'ru'!" &amp; ADDRESS(MATCH(W$2,ru!$A$1:$A$34,0),2)),0) + IFERROR(INDIRECT("'ru'!" &amp; ADDRESS(MATCH(W$1,ru!$A$1:$A$34,0),2)),0) + IFERROR(INDIRECT("'ru'!" &amp; ADDRESS(MATCH(W$3,ru!$A$1:$A$34,0),2)),0) + IFERROR(INDIRECT("'ru'!" &amp; ADDRESS(MATCH(X$2,ru!$A$1:$A$34,0),2)),0) + IFERROR(INDIRECT("'ru'!" &amp; ADDRESS(MATCH(X$1,ru!$A$1:$A$34,0),2)),0) + IFERROR(INDIRECT("'ru'!" &amp; ADDRESS(MATCH(X$3,ru!$A$1:$A$34,0),2)),0) + IFERROR(INDIRECT("'ru'!" &amp; ADDRESS(MATCH(Y$2,ru!$A$1:$A$34,0),2)),0) + IFERROR(INDIRECT("'ru'!" &amp; ADDRESS(MATCH(Y$1,ru!$A$1:$A$34,0),2)),0) + IFERROR(INDIRECT("'ru'!" &amp; ADDRESS(MATCH(Y$3,ru!$A$1:$A$34,0),2)),0)</f>
        <v>0.14517208198542297</v>
      </c>
      <c r="U15" s="77">
        <f ca="1">(IFERROR(INDIRECT("'ru double'!" &amp; ADDRESS(MATCH(W$2,'ru double'!$A$1:$A$34,0),MATCH(W$1,'ru double'!$A$1:$AF$1,0))),0) + IFERROR(INDIRECT("'ru double'!" &amp; ADDRESS(MATCH(W$1,'ru double'!$A$1:$A$34,0),MATCH(W$2,'ru double'!$A$1:$AF$1,0))),0) + IFERROR(INDIRECT("'ru double'!" &amp; ADDRESS(MATCH(W$3,'ru double'!$A$1:$A$34,0),MATCH(W$1,'ru double'!$A$1:$AF$1,0))),0) + IFERROR(INDIRECT("'ru double'!" &amp; ADDRESS(MATCH(W$1,'ru double'!$A$1:$A$34,0),MATCH(W$3,'ru double'!$A$1:$AF$1,0))),0) + IFERROR(INDIRECT("'ru double'!" &amp; ADDRESS(MATCH(W$2,'ru double'!$A$1:$A$34,0),MATCH(W$3,'ru double'!$A$1:$AF$1,0))),0) + IFERROR(INDIRECT("'ru double'!" &amp; ADDRESS(MATCH(W$3,'ru double'!$A$1:$A$34,0),MATCH(W$2,'ru double'!$A$1:$AF$1,0))),0) + IFERROR(INDIRECT("'ru double'!" &amp; ADDRESS(MATCH(W$3,'ru double'!$A$1:$A$34,0),MATCH(W$3,'ru double'!$A$1:$AF$1,0))),0) + IFERROR(INDIRECT("'ru double'!" &amp; ADDRESS(MATCH(W$2,'ru double'!$A$1:$A$34,0),MATCH(W$2,'ru double'!$A$1:$AF$1,0))),0) + IFERROR(INDIRECT("'ru double'!" &amp; ADDRESS(MATCH(W$1,'ru double'!$A$1:$A$34,0),MATCH(W$1,'ru double'!$A$1:$AF$1,0))),0) + IFERROR(INDIRECT("'ru double'!" &amp; ADDRESS(MATCH(W$1,'ru double'!$A$1:$A$34,0),MATCH(X$1,'ru double'!$A$1:$AF$1,0))),0) + IFERROR(INDIRECT("'ru double'!" &amp; ADDRESS(MATCH(W$1,'ru double'!$A$1:$A$34,0),MATCH(X$2,'ru double'!$A$1:$AF$1,0))),0) + IFERROR(INDIRECT("'ru double'!" &amp; ADDRESS(MATCH(W$1,'ru double'!$A$1:$A$34,0),MATCH(Y$1,'ru double'!$A$1:$AF$1,0))),0) + IFERROR(INDIRECT("'ru double'!" &amp; ADDRESS(MATCH(W$2,'ru double'!$A$1:$A$34,0),MATCH(X$1,'ru double'!$A$1:$AF$1,0))),0) + IFERROR(INDIRECT("'ru double'!" &amp; ADDRESS(MATCH(W$2,'ru double'!$A$1:$A$34,0),MATCH(X$2,'ru double'!$A$1:$AF$1,0))),0) + IFERROR(INDIRECT("'ru double'!" &amp; ADDRESS(MATCH(W$2,'ru double'!$A$1:$A$34,0),MATCH(Y$1,'ru double'!$A$1:$AF$1,0))),0) + IFERROR(INDIRECT("'ru double'!" &amp; ADDRESS(MATCH(W$3,'ru double'!$A$1:$A$34,0),MATCH(X$1,'ru double'!$A$1:$AF$1,0))),0) + IFERROR(INDIRECT("'ru double'!" &amp; ADDRESS(MATCH(W$3,'ru double'!$A$1:$A$34,0),MATCH(X$2,'ru double'!$A$1:$AF$1,0))),0) + IFERROR(INDIRECT("'ru double'!" &amp; ADDRESS(MATCH(W$3,'ru double'!$A$1:$A$34,0),MATCH(Y$1,'ru double'!$A$1:$AF$1,0))),0) + IFERROR(INDIRECT("'ru double'!" &amp; ADDRESS(MATCH(X$1,'ru double'!$A$1:$A$34,0),MATCH(W$1,'ru double'!$A$1:$AF$1,0))),0) + IFERROR(INDIRECT("'ru double'!" &amp; ADDRESS(MATCH(X$1,'ru double'!$A$1:$A$34,0),MATCH(W$2,'ru double'!$A$1:$AF$1,0))),0) + IFERROR(INDIRECT("'ru double'!" &amp; ADDRESS(MATCH(X$1,'ru double'!$A$1:$A$34,0),MATCH(W$3,'ru double'!$A$1:$AF$1,0))),0) + IFERROR(INDIRECT("'ru double'!" &amp; ADDRESS(MATCH(X$1,'ru double'!$A$1:$A$34,0),MATCH(X$1,'ru double'!$A$1:$AF$1,0))),0) + IFERROR(INDIRECT("'ru double'!" &amp; ADDRESS(MATCH(X$1,'ru double'!$A$1:$A$34,0),MATCH(X$2,'ru double'!$A$1:$AF$1,0))),0) + IFERROR(INDIRECT("'ru double'!" &amp; ADDRESS(MATCH(X$1,'ru double'!$A$1:$A$34,0),MATCH(Y$1,'ru double'!$A$1:$AF$1,0))),0) + IFERROR(INDIRECT("'ru double'!" &amp; ADDRESS(MATCH(X$2,'ru double'!$A$1:$A$34,0),MATCH(W$1,'ru double'!$A$1:$AF$1,0))),0) + IFERROR(INDIRECT("'ru double'!" &amp; ADDRESS(MATCH(X$2,'ru double'!$A$1:$A$34,0),MATCH(W$2,'ru double'!$A$1:$AF$1,0))),0) + IFERROR(INDIRECT("'ru double'!" &amp; ADDRESS(MATCH(X$2,'ru double'!$A$1:$A$34,0),MATCH(W$3,'ru double'!$A$1:$AF$1,0))),0) + IFERROR(INDIRECT("'ru double'!" &amp; ADDRESS(MATCH(X$2,'ru double'!$A$1:$A$34,0),MATCH(X$1,'ru double'!$A$1:$AF$1,0))),0) + IFERROR(INDIRECT("'ru double'!" &amp; ADDRESS(MATCH(X$2,'ru double'!$A$1:$A$34,0),MATCH(X$2,'ru double'!$A$1:$AF$1,0))),0) + IFERROR(INDIRECT("'ru double'!" &amp; ADDRESS(MATCH(X$2,'ru double'!$A$1:$A$34,0),MATCH(Y$1,'ru double'!$A$1:$AF$1,0))),0) + IFERROR(INDIRECT("'ru double'!" &amp; ADDRESS(MATCH(Y$1,'ru double'!$A$1:$A$34,0),MATCH(W$1,'ru double'!$A$1:$AF$1,0))),0) + IFERROR(INDIRECT("'ru double'!" &amp; ADDRESS(MATCH(Y$1,'ru double'!$A$1:$A$34,0),MATCH(W$2,'ru double'!$A$1:$AF$1,0))),0) + IFERROR(INDIRECT("'ru double'!" &amp; ADDRESS(MATCH(Y$1,'ru double'!$A$1:$A$34,0),MATCH(W$3,'ru double'!$A$1:$AF$1,0))),0) + IFERROR(INDIRECT("'ru double'!" &amp; ADDRESS(MATCH(Y$1,'ru double'!$A$1:$A$34,0),MATCH(X$1,'ru double'!$A$1:$AF$1,0))),0) + IFERROR(INDIRECT("'ru double'!" &amp; ADDRESS(MATCH(Y$1,'ru double'!$A$1:$A$34,0),MATCH(X$2,'ru double'!$A$1:$AF$1,0))),0) + IFERROR(INDIRECT("'ru double'!" &amp; ADDRESS(MATCH(Y$1,'ru double'!$A$1:$A$34,0),MATCH(Y$1,'ru double'!$A$1:$AF$1,0))),0)) / SUM('ru double'!$B$2:$AF$32)</f>
        <v>1.1627906976744186E-2</v>
      </c>
      <c r="V15" s="77">
        <f ca="1">(IFERROR(INDIRECT("'ru double'!" &amp; ADDRESS(MATCH(W$1,'ru double'!$A$1:$A$34,0),MATCH(W$1,'ru double'!$A$1:$AF$1,0))),0) + IFERROR(INDIRECT("'ru double'!" &amp; ADDRESS(MATCH(W$2,'ru double'!$A$1:$A$34,0),MATCH(W$2,'ru double'!$A$1:$AF$1,0))),0) + IFERROR(INDIRECT("'ru double'!" &amp; ADDRESS(MATCH(W$3,'ru double'!$A$1:$A$34,0),MATCH(W$3,'ru double'!$A$1:$AF$1,0))),0) + IFERROR(INDIRECT("'ru double'!" &amp; ADDRESS(MATCH(Y$1,'ru double'!$A$1:$A$34,0),MATCH(Y$1,'ru double'!$A$1:$AF$1,0))),0) + IFERROR(INDIRECT("'ru double'!" &amp; ADDRESS(MATCH(X$1,'ru double'!$A$1:$A$34,0),MATCH(X$1,'ru double'!$A$1:$AF$1,0))),0) + IFERROR(INDIRECT("'ru double'!" &amp; ADDRESS(MATCH(X$2,'ru double'!$A$1:$A$34,0),MATCH(X$2,'ru double'!$A$1:$AF$1,0))),0)) / SUM('ru double'!$B$2:$AF$32)</f>
        <v>5.8139534883720929E-3</v>
      </c>
      <c r="W15" s="82">
        <f t="shared" ca="1" si="4"/>
        <v>5.8139534883720929E-3</v>
      </c>
      <c r="AA15" s="88" t="s">
        <v>191</v>
      </c>
      <c r="AB15" s="10">
        <f ca="1">IFERROR(INDIRECT("'ua'!" &amp; ADDRESS(MATCH(AA$2,ua!$A$1:$A$34,0),2)),0) + IFERROR(INDIRECT("'ua'!" &amp; ADDRESS(MATCH(AB$2,ua!$A$1:$A$34,0),2)),0) + IFERROR(INDIRECT("'ua'!" &amp; ADDRESS(MATCH(AC$2,ua!$A$1:$A$34,0),2)),0) + IFERROR(INDIRECT("'ua'!" &amp; ADDRESS(MATCH(AE$2,ua!$A$1:$A$34,0),2)),0) + IFERROR(INDIRECT("'ua'!" &amp; ADDRESS(MATCH(AD$2,ua!$A$1:$A$34,0),2)),0)</f>
        <v>0.32107449601181465</v>
      </c>
      <c r="AC15" s="10">
        <f ca="1">IFERROR(INDIRECT("'ua'!" &amp; ADDRESS(MATCH(AJ$2,ua!$A$1:$A$34,0),2)),0) + IFERROR(INDIRECT("'ua'!" &amp; ADDRESS(MATCH(AI$2,ua!$A$1:$A$34,0),2)),0) + IFERROR(INDIRECT("'ua'!" &amp; ADDRESS(MATCH(AH$2,ua!$A$1:$A$34,0),2)),0) + IFERROR(INDIRECT("'ua'!" &amp; ADDRESS(MATCH(AL$2,ua!$A$1:$A$34,0),2)),0) + IFERROR(INDIRECT("'ua'!" &amp; ADDRESS(MATCH(AK$2,ua!$A$1:$A$34,0),2)),0) + IFERROR(INDIRECT("'ua'!" &amp; ADDRESS(MATCH(AF$2,ua!$A$1:$A$34,0),2)),0) + IFERROR(INDIRECT("'ua'!" &amp; ADDRESS(MATCH(AG$2,ua!$A$1:$A$34,0),2)),0)</f>
        <v>0.26089430775926359</v>
      </c>
      <c r="AD15" s="13">
        <f t="shared" ca="1" si="2"/>
        <v>0.58196880377107818</v>
      </c>
      <c r="AE15" s="10"/>
      <c r="AF15" s="191" t="s">
        <v>199</v>
      </c>
      <c r="AG15" s="76">
        <f ca="1">IFERROR(INDIRECT("'ua'!" &amp; ADDRESS(MATCH(AJ$2,ua!$A$1:$A$34,0),2)),0) + IFERROR(INDIRECT("'ua'!" &amp; ADDRESS(MATCH(AJ$1,ua!$A$1:$A$34,0),2)),0) + IFERROR(INDIRECT("'ua'!" &amp; ADDRESS(MATCH(AJ$3,ua!$A$1:$A$34,0),2)),0) + IFERROR(INDIRECT("'ua'!" &amp; ADDRESS(MATCH(AK$2,ua!$A$1:$A$34,0),2)),0) + IFERROR(INDIRECT("'ua'!" &amp; ADDRESS(MATCH(AK$1,ua!$A$1:$A$34,0),2)),0) + IFERROR(INDIRECT("'ua'!" &amp; ADDRESS(MATCH(AK$3,ua!$A$1:$A$34,0),2)),0) + IFERROR(INDIRECT("'ua'!" &amp; ADDRESS(MATCH(AL$2,ua!$A$1:$A$34,0),2)),0) + IFERROR(INDIRECT("'ua'!" &amp; ADDRESS(MATCH(AL$1,ua!$A$1:$A$34,0),2)),0) + IFERROR(INDIRECT("'ua'!" &amp; ADDRESS(MATCH(AL$3,ua!$A$1:$A$34,0),2)),0)</f>
        <v>0.1597029229778501</v>
      </c>
      <c r="AH15" s="77"/>
      <c r="AI15" s="77"/>
      <c r="AJ15" s="82"/>
    </row>
    <row r="16" spans="1:39" s="194" customFormat="1" ht="15" customHeight="1" x14ac:dyDescent="0.25">
      <c r="A16" s="88" t="s">
        <v>325</v>
      </c>
      <c r="B16" s="44">
        <f ca="1">IFERROR(INDIRECT("'en'!" &amp; ADDRESS(MATCH(A$3,en!$A$1:$A$34,0),2)),0) + IFERROR(INDIRECT("'en'!" &amp; ADDRESS(MATCH(B$3,en!$A$1:$A$34,0),2)),0) + IFERROR(INDIRECT("'en'!" &amp; ADDRESS(MATCH(C$3,en!$A$1:$A$34,0),2)),0) + IFERROR(INDIRECT("'en'!" &amp; ADDRESS(MATCH(E$3,en!$A$1:$A$34,0),2)),0) + IFERROR(INDIRECT("'en'!" &amp; ADDRESS(MATCH(D$3,en!$A$1:$A$34,0),2)),0)</f>
        <v>2.2369468496524623E-2</v>
      </c>
      <c r="C16" s="44">
        <f ca="1">IFERROR(INDIRECT("'en'!" &amp; ADDRESS(MATCH(J$3,en!$A$1:$A$34,0),2)),0) + IFERROR(INDIRECT("'en'!" &amp; ADDRESS(MATCH(I$3,en!$A$1:$A$34,0),2)),0) + IFERROR(INDIRECT("'en'!" &amp; ADDRESS(MATCH(H$3,en!$A$1:$A$34,0),2)),0) + IFERROR(INDIRECT("'en'!" &amp; ADDRESS(MATCH(L$3,en!$A$1:$A$34,0),2)),0) + IFERROR(INDIRECT("'en'!" &amp; ADDRESS(MATCH(K$3,en!$A$1:$A$34,0),2)),0) + IFERROR(INDIRECT("'en'!" &amp; ADDRESS(MATCH(F$3,en!$A$1:$A$34,0),2)),0) + IFERROR(INDIRECT("'en'!" &amp; ADDRESS(MATCH(G$3,en!$A$1:$A$34,0),2)),0)</f>
        <v>4.638935096364151E-2</v>
      </c>
      <c r="D16" s="43">
        <f t="shared" ca="1" si="0"/>
        <v>6.8758819460166126E-2</v>
      </c>
      <c r="E16" s="44"/>
      <c r="F16" s="191" t="s">
        <v>232</v>
      </c>
      <c r="G16" s="192"/>
      <c r="H16" s="12">
        <f ca="1">SUM(H8:H15)</f>
        <v>7.2344689378757529E-2</v>
      </c>
      <c r="I16" s="12">
        <f ca="1">SUM(I8:I15)</f>
        <v>3.2164328657314625E-2</v>
      </c>
      <c r="J16" s="193">
        <f ca="1">SUM(J8:J15)</f>
        <v>4.0180360721442883E-2</v>
      </c>
      <c r="M16" s="177"/>
      <c r="N16" s="88" t="s">
        <v>325</v>
      </c>
      <c r="O16" s="44">
        <f ca="1">IFERROR(INDIRECT("'ru'!" &amp; ADDRESS(MATCH(N$3,ru!$A$1:$A$34,0),2)),0) + IFERROR(INDIRECT("'ru'!" &amp; ADDRESS(MATCH(O$3,ru!$A$1:$A$34,0),2)),0) + IFERROR(INDIRECT("'ru'!" &amp; ADDRESS(MATCH(P$3,ru!$A$1:$A$34,0),2)),0) + IFERROR(INDIRECT("'ru'!" &amp; ADDRESS(MATCH(R$3,ru!$A$1:$A$34,0),2)),0) + IFERROR(INDIRECT("'ru'!" &amp; ADDRESS(MATCH(Q$3,ru!$A$1:$A$34,0),2)),0)</f>
        <v>5.221950524298119E-2</v>
      </c>
      <c r="P16" s="44">
        <f ca="1">IFERROR(INDIRECT("'ru'!" &amp; ADDRESS(MATCH(W$3,ru!$A$1:$A$34,0),2)),0) + IFERROR(INDIRECT("'ru'!" &amp; ADDRESS(MATCH(V$3,ru!$A$1:$A$34,0),2)),0) + IFERROR(INDIRECT("'ru'!" &amp; ADDRESS(MATCH(U$3,ru!$A$1:$A$34,0),2)),0) + IFERROR(INDIRECT("'ru'!" &amp; ADDRESS(MATCH(Y$3,ru!$A$1:$A$34,0),2)),0) + IFERROR(INDIRECT("'ru'!" &amp; ADDRESS(MATCH(X$3,ru!$A$1:$A$34,0),2)),0) + IFERROR(INDIRECT("'ru'!" &amp; ADDRESS(MATCH(S$3,ru!$A$1:$A$34,0),2)),0) + IFERROR(INDIRECT("'ru'!" &amp; ADDRESS(MATCH(T$3,ru!$A$1:$A$34,0),2)),0)</f>
        <v>7.1693903208156926E-2</v>
      </c>
      <c r="Q16" s="43">
        <f t="shared" ca="1" si="1"/>
        <v>0.12391340845113812</v>
      </c>
      <c r="R16" s="80"/>
      <c r="S16" s="191" t="s">
        <v>232</v>
      </c>
      <c r="T16" s="192"/>
      <c r="U16" s="12">
        <f ca="1">SUM(U8:U15)</f>
        <v>6.355252606255013E-2</v>
      </c>
      <c r="V16" s="12">
        <f ca="1">SUM(V8:V15)</f>
        <v>1.764234161988773E-2</v>
      </c>
      <c r="W16" s="193">
        <f ca="1">SUM(W8:W15)</f>
        <v>4.5910184442662386E-2</v>
      </c>
      <c r="Z16" s="177"/>
      <c r="AA16" s="88" t="s">
        <v>325</v>
      </c>
      <c r="AB16" s="44">
        <f ca="1">IFERROR(INDIRECT("'ua'!" &amp; ADDRESS(MATCH(AA$3,ua!$A$1:$A$34,0),2)),0) + IFERROR(INDIRECT("'ua'!" &amp; ADDRESS(MATCH(AB$3,ua!$A$1:$A$34,0),2)),0) + IFERROR(INDIRECT("'ua'!" &amp; ADDRESS(MATCH(AC$3,ua!$A$1:$A$34,0),2)),0) + IFERROR(INDIRECT("'ua'!" &amp; ADDRESS(MATCH(AE$3,ua!$A$1:$A$34,0),2)),0) + IFERROR(INDIRECT("'ua'!" &amp; ADDRESS(MATCH(AD$3,ua!$A$1:$A$34,0),2)),0)</f>
        <v>5.8769268295383939E-2</v>
      </c>
      <c r="AC16" s="44">
        <f ca="1">IFERROR(INDIRECT("'ua'!" &amp; ADDRESS(MATCH(AJ$3,ua!$A$1:$A$34,0),2)),0) + IFERROR(INDIRECT("'ua'!" &amp; ADDRESS(MATCH(AI$3,ua!$A$1:$A$34,0),2)),0) + IFERROR(INDIRECT("'ua'!" &amp; ADDRESS(MATCH(AH$3,ua!$A$1:$A$34,0),2)),0) + IFERROR(INDIRECT("'ua'!" &amp; ADDRESS(MATCH(AL$3,ua!$A$1:$A$34,0),2)),0) + IFERROR(INDIRECT("'ua'!" &amp; ADDRESS(MATCH(AK$3,ua!$A$1:$A$34,0),2)),0) + IFERROR(INDIRECT("'ua'!" &amp; ADDRESS(MATCH(AF$3,ua!$A$1:$A$34,0),2)),0) + IFERROR(INDIRECT("'ua'!" &amp; ADDRESS(MATCH(AG$3,ua!$A$1:$A$34,0),2)),0)</f>
        <v>7.4653544784980971E-2</v>
      </c>
      <c r="AD16" s="43">
        <f t="shared" ca="1" si="2"/>
        <v>0.13342281308036491</v>
      </c>
      <c r="AE16" s="44"/>
      <c r="AF16" s="191" t="s">
        <v>232</v>
      </c>
      <c r="AG16" s="192"/>
      <c r="AH16" s="12"/>
      <c r="AI16" s="12"/>
      <c r="AJ16" s="193"/>
      <c r="AM16" s="176"/>
    </row>
    <row r="17" spans="1:39" s="176" customFormat="1" ht="0.95" customHeight="1" x14ac:dyDescent="0.25"/>
    <row r="18" spans="1:39" ht="15" customHeight="1" x14ac:dyDescent="0.25">
      <c r="A18" s="241" t="s">
        <v>190</v>
      </c>
      <c r="B18" s="232"/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195"/>
      <c r="N18" s="241" t="s">
        <v>190</v>
      </c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195"/>
      <c r="AM18" s="195"/>
    </row>
    <row r="19" spans="1:39" ht="15" customHeight="1" x14ac:dyDescent="0.25">
      <c r="A19" s="84">
        <f t="shared" ref="A19:L19" ca="1" si="5">A25-A29</f>
        <v>-8.0160320641282554E-4</v>
      </c>
      <c r="B19" s="85">
        <f t="shared" ca="1" si="5"/>
        <v>-1.0120240480961924E-2</v>
      </c>
      <c r="C19" s="85">
        <f t="shared" ca="1" si="5"/>
        <v>-9.9198396793587218E-3</v>
      </c>
      <c r="D19" s="86">
        <f t="shared" ca="1" si="5"/>
        <v>5.8116232464929876E-3</v>
      </c>
      <c r="E19" s="87">
        <f t="shared" ca="1" si="5"/>
        <v>-1.4028056112224446E-3</v>
      </c>
      <c r="F19" s="86">
        <f t="shared" ca="1" si="5"/>
        <v>9.0180360721442876E-4</v>
      </c>
      <c r="G19" s="84">
        <f t="shared" ca="1" si="5"/>
        <v>2.1342685370741486E-2</v>
      </c>
      <c r="H19" s="85">
        <f t="shared" ca="1" si="5"/>
        <v>1.6933867735470939E-2</v>
      </c>
      <c r="I19" s="84">
        <f t="shared" ca="1" si="5"/>
        <v>4.6092184368737507E-3</v>
      </c>
      <c r="J19" s="86">
        <f t="shared" ca="1" si="5"/>
        <v>1.4328657314629258E-2</v>
      </c>
      <c r="K19" s="86">
        <f t="shared" ca="1" si="5"/>
        <v>0</v>
      </c>
      <c r="L19" s="86">
        <f t="shared" ca="1" si="5"/>
        <v>0</v>
      </c>
      <c r="N19" s="84">
        <f t="shared" ref="N19:Y19" ca="1" si="6">N25-N29</f>
        <v>-8.0192461908580592E-4</v>
      </c>
      <c r="O19" s="85">
        <f t="shared" ca="1" si="6"/>
        <v>-1.8043303929430633E-2</v>
      </c>
      <c r="P19" s="85">
        <f t="shared" ca="1" si="6"/>
        <v>-1.0224538893344026E-2</v>
      </c>
      <c r="Q19" s="86">
        <f t="shared" ca="1" si="6"/>
        <v>2.0048115477145148E-2</v>
      </c>
      <c r="R19" s="87">
        <f t="shared" ca="1" si="6"/>
        <v>1.1427425821972734E-2</v>
      </c>
      <c r="S19" s="86">
        <f t="shared" ca="1" si="6"/>
        <v>2.165196471531676E-2</v>
      </c>
      <c r="T19" s="84">
        <f t="shared" ca="1" si="6"/>
        <v>9.8235765838011226E-3</v>
      </c>
      <c r="U19" s="85">
        <f t="shared" ca="1" si="6"/>
        <v>5.2125100240577385E-2</v>
      </c>
      <c r="V19" s="84">
        <f t="shared" ca="1" si="6"/>
        <v>3.2878909382518043E-2</v>
      </c>
      <c r="W19" s="86">
        <f t="shared" ca="1" si="6"/>
        <v>4.691259021651964E-2</v>
      </c>
      <c r="X19" s="86">
        <f t="shared" ca="1" si="6"/>
        <v>5.41299117882919E-3</v>
      </c>
      <c r="Y19" s="86">
        <f t="shared" ca="1" si="6"/>
        <v>0</v>
      </c>
    </row>
    <row r="20" spans="1:39" ht="15" customHeight="1" x14ac:dyDescent="0.25">
      <c r="A20" s="84">
        <f t="shared" ref="A20:K20" ca="1" si="7">A26-A30</f>
        <v>8.4869739478957928E-2</v>
      </c>
      <c r="B20" s="85">
        <f t="shared" ca="1" si="7"/>
        <v>7.4749498997995989E-2</v>
      </c>
      <c r="C20" s="85">
        <f t="shared" ca="1" si="7"/>
        <v>6.3426853707414826E-2</v>
      </c>
      <c r="D20" s="86">
        <f t="shared" ca="1" si="7"/>
        <v>6.6933867735470942E-2</v>
      </c>
      <c r="E20" s="87">
        <f t="shared" ca="1" si="7"/>
        <v>1.2625250501002008E-2</v>
      </c>
      <c r="F20" s="86">
        <f t="shared" ca="1" si="7"/>
        <v>2.6753507014028059E-2</v>
      </c>
      <c r="G20" s="84">
        <f t="shared" ca="1" si="7"/>
        <v>2.5751503006012019E-2</v>
      </c>
      <c r="H20" s="85">
        <f t="shared" ca="1" si="7"/>
        <v>4.8496993987975953E-2</v>
      </c>
      <c r="I20" s="84">
        <f t="shared" ca="1" si="7"/>
        <v>4.8096192384769532E-2</v>
      </c>
      <c r="J20" s="86">
        <f t="shared" ca="1" si="7"/>
        <v>4.9599198396793581E-2</v>
      </c>
      <c r="K20" s="86">
        <f t="shared" ca="1" si="7"/>
        <v>1.7635270541082167E-2</v>
      </c>
      <c r="L20" s="86"/>
      <c r="N20" s="84">
        <f t="shared" ref="N20:X20" ca="1" si="8">N26-N30</f>
        <v>9.7032878909382531E-2</v>
      </c>
      <c r="O20" s="85">
        <f t="shared" ca="1" si="8"/>
        <v>0.10886126704089814</v>
      </c>
      <c r="P20" s="85">
        <f t="shared" ca="1" si="8"/>
        <v>0.12229350441058541</v>
      </c>
      <c r="Q20" s="86">
        <f t="shared" ca="1" si="8"/>
        <v>6.7762630312750621E-2</v>
      </c>
      <c r="R20" s="87">
        <f t="shared" ca="1" si="8"/>
        <v>2.7265437048917398E-2</v>
      </c>
      <c r="S20" s="86">
        <f t="shared" ca="1" si="8"/>
        <v>3.5084202085004013E-2</v>
      </c>
      <c r="T20" s="84">
        <f t="shared" ca="1" si="8"/>
        <v>1.0625501202886925E-2</v>
      </c>
      <c r="U20" s="85">
        <f t="shared" ca="1" si="8"/>
        <v>2.9871692060946281E-2</v>
      </c>
      <c r="V20" s="84">
        <f t="shared" ca="1" si="8"/>
        <v>5.733761026463513E-2</v>
      </c>
      <c r="W20" s="86">
        <f t="shared" ca="1" si="8"/>
        <v>6.094627105052125E-2</v>
      </c>
      <c r="X20" s="86">
        <f t="shared" ca="1" si="8"/>
        <v>5.6134723336006415E-3</v>
      </c>
      <c r="Y20" s="86"/>
    </row>
    <row r="21" spans="1:39" ht="15" customHeight="1" x14ac:dyDescent="0.25">
      <c r="A21" s="84">
        <f t="shared" ref="A21:J21" ca="1" si="9">A27-A31</f>
        <v>-1.5030060120240481E-3</v>
      </c>
      <c r="B21" s="85">
        <f t="shared" ca="1" si="9"/>
        <v>0</v>
      </c>
      <c r="C21" s="85">
        <f t="shared" ca="1" si="9"/>
        <v>0</v>
      </c>
      <c r="D21" s="86">
        <f t="shared" ca="1" si="9"/>
        <v>-4.4088176352705434E-3</v>
      </c>
      <c r="E21" s="87">
        <f t="shared" ca="1" si="9"/>
        <v>0</v>
      </c>
      <c r="F21" s="86">
        <f t="shared" ca="1" si="9"/>
        <v>2.5050100200400792E-3</v>
      </c>
      <c r="G21" s="84">
        <f t="shared" ca="1" si="9"/>
        <v>1.1923847695390781E-2</v>
      </c>
      <c r="H21" s="85">
        <f t="shared" ca="1" si="9"/>
        <v>0</v>
      </c>
      <c r="I21" s="84">
        <f t="shared" ca="1" si="9"/>
        <v>0</v>
      </c>
      <c r="J21" s="86">
        <f t="shared" ca="1" si="9"/>
        <v>9.2184368737474945E-3</v>
      </c>
      <c r="K21" s="86"/>
      <c r="L21" s="86"/>
      <c r="N21" s="84">
        <f t="shared" ref="N21:W21" ca="1" si="10">N27-N31</f>
        <v>-9.2221331194867681E-3</v>
      </c>
      <c r="O21" s="85">
        <f t="shared" ca="1" si="10"/>
        <v>1.4033680834001604E-3</v>
      </c>
      <c r="P21" s="85">
        <f t="shared" ca="1" si="10"/>
        <v>0</v>
      </c>
      <c r="Q21" s="86">
        <f t="shared" ca="1" si="10"/>
        <v>-2.0048115477145148E-2</v>
      </c>
      <c r="R21" s="87">
        <f t="shared" ca="1" si="10"/>
        <v>1.9045709703287891E-2</v>
      </c>
      <c r="S21" s="86">
        <f t="shared" ca="1" si="10"/>
        <v>2.5661587810745793E-2</v>
      </c>
      <c r="T21" s="84">
        <f t="shared" ca="1" si="10"/>
        <v>1.8043303929430633E-3</v>
      </c>
      <c r="U21" s="85">
        <f t="shared" ca="1" si="10"/>
        <v>1.5637530072173216E-2</v>
      </c>
      <c r="V21" s="84">
        <f t="shared" ca="1" si="10"/>
        <v>6.0144346431435444E-3</v>
      </c>
      <c r="W21" s="86">
        <f t="shared" ca="1" si="10"/>
        <v>1.9847634322373697E-2</v>
      </c>
      <c r="X21" s="86"/>
      <c r="Y21" s="86"/>
    </row>
    <row r="22" spans="1:39" ht="15" customHeight="1" x14ac:dyDescent="0.25">
      <c r="A22" s="242" t="s">
        <v>238</v>
      </c>
      <c r="B22" s="243"/>
      <c r="C22" s="192" t="s">
        <v>193</v>
      </c>
      <c r="D22" s="12">
        <f ca="1">SUM(A41:E43)</f>
        <v>0.32194388777555111</v>
      </c>
      <c r="E22" s="192" t="s">
        <v>199</v>
      </c>
      <c r="F22" s="12">
        <f ca="1">SUM(F41:L43)</f>
        <v>0.32264529058116231</v>
      </c>
      <c r="G22" s="192" t="s">
        <v>231</v>
      </c>
      <c r="H22" s="196">
        <f ca="1">F22+D22</f>
        <v>0.64458917835671348</v>
      </c>
      <c r="I22" s="192"/>
      <c r="J22" s="192"/>
      <c r="K22" s="192"/>
      <c r="L22" s="192"/>
      <c r="N22" s="242" t="s">
        <v>238</v>
      </c>
      <c r="O22" s="243"/>
      <c r="P22" s="192" t="s">
        <v>193</v>
      </c>
      <c r="Q22" s="12">
        <f ca="1">SUM(N41:R43)</f>
        <v>0.35565356856455493</v>
      </c>
      <c r="R22" s="192" t="s">
        <v>199</v>
      </c>
      <c r="S22" s="12">
        <f ca="1">SUM(S41:Y43)</f>
        <v>0.35785886126704086</v>
      </c>
      <c r="T22" s="192" t="s">
        <v>231</v>
      </c>
      <c r="U22" s="196">
        <f ca="1">S22+Q22</f>
        <v>0.7135124298315958</v>
      </c>
      <c r="V22" s="192"/>
      <c r="W22" s="192"/>
      <c r="X22" s="192"/>
      <c r="Y22" s="192"/>
    </row>
    <row r="23" spans="1:39" ht="15" customHeight="1" x14ac:dyDescent="0.25">
      <c r="A23" s="244" t="s">
        <v>239</v>
      </c>
      <c r="B23" s="245"/>
      <c r="C23" s="160" t="s">
        <v>192</v>
      </c>
      <c r="D23" s="8">
        <f ca="1">SUM(A45:E47)</f>
        <v>0.18216432865731458</v>
      </c>
      <c r="E23" s="160" t="s">
        <v>198</v>
      </c>
      <c r="F23" s="8">
        <f ca="1">SUM(F45:L47)</f>
        <v>0.17324649298597194</v>
      </c>
      <c r="G23" s="160" t="s">
        <v>237</v>
      </c>
      <c r="H23" s="10">
        <f ca="1">D23+F23</f>
        <v>0.35541082164328652</v>
      </c>
      <c r="N23" s="244" t="s">
        <v>239</v>
      </c>
      <c r="O23" s="245"/>
      <c r="P23" s="160" t="s">
        <v>192</v>
      </c>
      <c r="Q23" s="8">
        <f ca="1">SUM(N45:R47)</f>
        <v>0.14835605453087408</v>
      </c>
      <c r="R23" s="160" t="s">
        <v>198</v>
      </c>
      <c r="S23" s="8">
        <f ca="1">SUM(S45:Y47)</f>
        <v>0.13813151563753004</v>
      </c>
      <c r="T23" s="160" t="s">
        <v>237</v>
      </c>
      <c r="U23" s="10">
        <f ca="1">Q23+S23</f>
        <v>0.28648757016840409</v>
      </c>
    </row>
    <row r="24" spans="1:39" ht="15" hidden="1" customHeight="1" outlineLevel="1" x14ac:dyDescent="0.25">
      <c r="A24" s="229" t="s">
        <v>297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N24" s="229" t="s">
        <v>297</v>
      </c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</row>
    <row r="25" spans="1:39" ht="15" hidden="1" customHeight="1" outlineLevel="1" x14ac:dyDescent="0.25">
      <c r="A25" s="84">
        <f t="shared" ref="A25:L25" ca="1" si="11">A41+A33</f>
        <v>4.0080160320641282E-4</v>
      </c>
      <c r="B25" s="85">
        <f t="shared" ca="1" si="11"/>
        <v>1.092184368737475E-2</v>
      </c>
      <c r="C25" s="85">
        <f t="shared" ca="1" si="11"/>
        <v>5.9519038076152303E-2</v>
      </c>
      <c r="D25" s="86">
        <f t="shared" ca="1" si="11"/>
        <v>2.2444889779559121E-2</v>
      </c>
      <c r="E25" s="87">
        <f t="shared" ca="1" si="11"/>
        <v>5.0100200400801599E-4</v>
      </c>
      <c r="F25" s="86">
        <f t="shared" ca="1" si="11"/>
        <v>9.0180360721442876E-4</v>
      </c>
      <c r="G25" s="84">
        <f t="shared" ca="1" si="11"/>
        <v>3.5971943887775554E-2</v>
      </c>
      <c r="H25" s="85">
        <f t="shared" ca="1" si="11"/>
        <v>4.7695390781563124E-2</v>
      </c>
      <c r="I25" s="84">
        <f t="shared" ca="1" si="11"/>
        <v>5.0300601202404809E-2</v>
      </c>
      <c r="J25" s="86">
        <f t="shared" ca="1" si="11"/>
        <v>1.5731462925851702E-2</v>
      </c>
      <c r="K25" s="86">
        <f t="shared" ca="1" si="11"/>
        <v>0</v>
      </c>
      <c r="L25" s="86">
        <f t="shared" ca="1" si="11"/>
        <v>0</v>
      </c>
      <c r="N25" s="84">
        <f t="shared" ref="N25:Y25" ca="1" si="12">N41+N33</f>
        <v>5.8139534883720929E-3</v>
      </c>
      <c r="O25" s="85">
        <f t="shared" ca="1" si="12"/>
        <v>1.8043303929430633E-2</v>
      </c>
      <c r="P25" s="85">
        <f t="shared" ca="1" si="12"/>
        <v>8.4202085004009622E-3</v>
      </c>
      <c r="Q25" s="86">
        <f t="shared" ca="1" si="12"/>
        <v>3.107457898957498E-2</v>
      </c>
      <c r="R25" s="87">
        <f t="shared" ca="1" si="12"/>
        <v>2.3255813953488372E-2</v>
      </c>
      <c r="S25" s="86">
        <f t="shared" ca="1" si="12"/>
        <v>2.9671210906174819E-2</v>
      </c>
      <c r="T25" s="84">
        <f t="shared" ca="1" si="12"/>
        <v>1.2830793905372895E-2</v>
      </c>
      <c r="U25" s="85">
        <f t="shared" ca="1" si="12"/>
        <v>6.5958299919807534E-2</v>
      </c>
      <c r="V25" s="84">
        <f t="shared" ca="1" si="12"/>
        <v>4.7313552526062549E-2</v>
      </c>
      <c r="W25" s="86">
        <f t="shared" ca="1" si="12"/>
        <v>7.5581395348837205E-2</v>
      </c>
      <c r="X25" s="86">
        <f t="shared" ca="1" si="12"/>
        <v>1.0024057738572574E-2</v>
      </c>
      <c r="Y25" s="86">
        <f t="shared" ca="1" si="12"/>
        <v>0</v>
      </c>
    </row>
    <row r="26" spans="1:39" ht="15" hidden="1" customHeight="1" outlineLevel="1" x14ac:dyDescent="0.25">
      <c r="A26" s="84">
        <f t="shared" ref="A26:K26" ca="1" si="13">A42+A34</f>
        <v>0.16643286573146293</v>
      </c>
      <c r="B26" s="85">
        <f t="shared" ca="1" si="13"/>
        <v>0.11963927855711423</v>
      </c>
      <c r="C26" s="85">
        <f t="shared" ca="1" si="13"/>
        <v>0.10851703406813627</v>
      </c>
      <c r="D26" s="86">
        <f t="shared" ca="1" si="13"/>
        <v>0.10130260521042084</v>
      </c>
      <c r="E26" s="87">
        <f t="shared" ca="1" si="13"/>
        <v>3.5270541082164333E-2</v>
      </c>
      <c r="F26" s="86">
        <f t="shared" ca="1" si="13"/>
        <v>3.867735470941884E-2</v>
      </c>
      <c r="G26" s="84">
        <f t="shared" ca="1" si="13"/>
        <v>7.4749498997995989E-2</v>
      </c>
      <c r="H26" s="85">
        <f t="shared" ca="1" si="13"/>
        <v>0.11643286573146293</v>
      </c>
      <c r="I26" s="84">
        <f t="shared" ca="1" si="13"/>
        <v>7.9158316633266529E-2</v>
      </c>
      <c r="J26" s="86">
        <f t="shared" ca="1" si="13"/>
        <v>9.5390781563126248E-2</v>
      </c>
      <c r="K26" s="86">
        <f t="shared" ca="1" si="13"/>
        <v>3.186372745490982E-2</v>
      </c>
      <c r="L26" s="86"/>
      <c r="N26" s="84">
        <f t="shared" ref="N26:X26" ca="1" si="14">N42+N34</f>
        <v>0.13051323175621493</v>
      </c>
      <c r="O26" s="85">
        <f t="shared" ca="1" si="14"/>
        <v>0.13031275060144346</v>
      </c>
      <c r="P26" s="85">
        <f t="shared" ca="1" si="14"/>
        <v>0.18083400160384924</v>
      </c>
      <c r="Q26" s="86">
        <f t="shared" ca="1" si="14"/>
        <v>0.1066559743384122</v>
      </c>
      <c r="R26" s="87">
        <f t="shared" ca="1" si="14"/>
        <v>3.708901363271852E-2</v>
      </c>
      <c r="S26" s="86">
        <f t="shared" ca="1" si="14"/>
        <v>4.6311146752205296E-2</v>
      </c>
      <c r="T26" s="84">
        <f t="shared" ca="1" si="14"/>
        <v>6.315156375300722E-2</v>
      </c>
      <c r="U26" s="85">
        <f t="shared" ca="1" si="14"/>
        <v>7.4779470729751413E-2</v>
      </c>
      <c r="V26" s="84">
        <f t="shared" ca="1" si="14"/>
        <v>7.9991980753809144E-2</v>
      </c>
      <c r="W26" s="86">
        <f t="shared" ca="1" si="14"/>
        <v>9.6431435445068159E-2</v>
      </c>
      <c r="X26" s="86">
        <f t="shared" ca="1" si="14"/>
        <v>8.0192461908580592E-3</v>
      </c>
      <c r="Y26" s="86"/>
    </row>
    <row r="27" spans="1:39" ht="15" hidden="1" customHeight="1" outlineLevel="1" x14ac:dyDescent="0.25">
      <c r="A27" s="84">
        <f t="shared" ref="A27:J27" ca="1" si="15">A43+A35</f>
        <v>1.1022044088176352E-3</v>
      </c>
      <c r="B27" s="85">
        <f t="shared" ca="1" si="15"/>
        <v>0</v>
      </c>
      <c r="C27" s="85">
        <f t="shared" ca="1" si="15"/>
        <v>0</v>
      </c>
      <c r="D27" s="86">
        <f t="shared" ca="1" si="15"/>
        <v>1.8537074148296591E-2</v>
      </c>
      <c r="E27" s="87">
        <f t="shared" ca="1" si="15"/>
        <v>0</v>
      </c>
      <c r="F27" s="86">
        <f t="shared" ca="1" si="15"/>
        <v>9.8196392785571129E-3</v>
      </c>
      <c r="G27" s="84">
        <f t="shared" ca="1" si="15"/>
        <v>2.8456913827655309E-2</v>
      </c>
      <c r="H27" s="85">
        <f t="shared" ca="1" si="15"/>
        <v>0</v>
      </c>
      <c r="I27" s="84">
        <f t="shared" ca="1" si="15"/>
        <v>0</v>
      </c>
      <c r="J27" s="86">
        <f t="shared" ca="1" si="15"/>
        <v>1.9438877755511022E-2</v>
      </c>
      <c r="K27" s="86"/>
      <c r="L27" s="86"/>
      <c r="N27" s="84">
        <f t="shared" ref="N27:W27" ca="1" si="16">N43+N35</f>
        <v>9.4226142742582196E-3</v>
      </c>
      <c r="O27" s="85">
        <f t="shared" ca="1" si="16"/>
        <v>3.0072173215717722E-3</v>
      </c>
      <c r="P27" s="85">
        <f t="shared" ca="1" si="16"/>
        <v>0</v>
      </c>
      <c r="Q27" s="86">
        <f t="shared" ca="1" si="16"/>
        <v>6.8163592622293503E-3</v>
      </c>
      <c r="R27" s="87">
        <f t="shared" ca="1" si="16"/>
        <v>2.2253408179631114E-2</v>
      </c>
      <c r="S27" s="86">
        <f t="shared" ca="1" si="16"/>
        <v>4.7113071371291101E-2</v>
      </c>
      <c r="T27" s="84">
        <f t="shared" ca="1" si="16"/>
        <v>2.6062550120288693E-3</v>
      </c>
      <c r="U27" s="85">
        <f t="shared" ca="1" si="16"/>
        <v>2.1251002405773857E-2</v>
      </c>
      <c r="V27" s="84">
        <f t="shared" ca="1" si="16"/>
        <v>6.6158781074578989E-3</v>
      </c>
      <c r="W27" s="86">
        <f t="shared" ca="1" si="16"/>
        <v>2.5862068965517241E-2</v>
      </c>
      <c r="X27" s="86"/>
      <c r="Y27" s="86"/>
      <c r="Z27" s="41"/>
    </row>
    <row r="28" spans="1:39" ht="15" hidden="1" customHeight="1" outlineLevel="1" x14ac:dyDescent="0.25">
      <c r="A28" s="231" t="s">
        <v>298</v>
      </c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  <c r="N28" s="231" t="s">
        <v>298</v>
      </c>
      <c r="O28" s="232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42"/>
    </row>
    <row r="29" spans="1:39" ht="15" hidden="1" customHeight="1" outlineLevel="1" x14ac:dyDescent="0.25">
      <c r="A29" s="84">
        <f t="shared" ref="A29:L29" ca="1" si="17">A45+A37</f>
        <v>1.2024048096192384E-3</v>
      </c>
      <c r="B29" s="85">
        <f t="shared" ca="1" si="17"/>
        <v>2.1042084168336674E-2</v>
      </c>
      <c r="C29" s="85">
        <f t="shared" ca="1" si="17"/>
        <v>6.9438877755511025E-2</v>
      </c>
      <c r="D29" s="86">
        <f t="shared" ca="1" si="17"/>
        <v>1.6633266533066134E-2</v>
      </c>
      <c r="E29" s="87">
        <f t="shared" ca="1" si="17"/>
        <v>1.9038076152304607E-3</v>
      </c>
      <c r="F29" s="86">
        <f t="shared" ca="1" si="17"/>
        <v>0</v>
      </c>
      <c r="G29" s="84">
        <f t="shared" ca="1" si="17"/>
        <v>1.4629258517034067E-2</v>
      </c>
      <c r="H29" s="85">
        <f t="shared" ca="1" si="17"/>
        <v>3.0761523046092185E-2</v>
      </c>
      <c r="I29" s="84">
        <f t="shared" ca="1" si="17"/>
        <v>4.5691382765531058E-2</v>
      </c>
      <c r="J29" s="86">
        <f t="shared" ca="1" si="17"/>
        <v>1.4028056112224449E-3</v>
      </c>
      <c r="K29" s="86">
        <f t="shared" ca="1" si="17"/>
        <v>0</v>
      </c>
      <c r="L29" s="86">
        <f t="shared" ca="1" si="17"/>
        <v>0</v>
      </c>
      <c r="M29" s="177"/>
      <c r="N29" s="84">
        <f t="shared" ref="N29:Y29" ca="1" si="18">N45+N37</f>
        <v>6.6158781074578989E-3</v>
      </c>
      <c r="O29" s="85">
        <f t="shared" ca="1" si="18"/>
        <v>3.6086607858861267E-2</v>
      </c>
      <c r="P29" s="85">
        <f t="shared" ca="1" si="18"/>
        <v>1.8644747393744988E-2</v>
      </c>
      <c r="Q29" s="86">
        <f t="shared" ca="1" si="18"/>
        <v>1.1026463512429831E-2</v>
      </c>
      <c r="R29" s="87">
        <f t="shared" ca="1" si="18"/>
        <v>1.1828388131515637E-2</v>
      </c>
      <c r="S29" s="86">
        <f t="shared" ca="1" si="18"/>
        <v>8.0192461908580592E-3</v>
      </c>
      <c r="T29" s="84">
        <f t="shared" ca="1" si="18"/>
        <v>3.0072173215717722E-3</v>
      </c>
      <c r="U29" s="85">
        <f t="shared" ca="1" si="18"/>
        <v>1.3833199679230152E-2</v>
      </c>
      <c r="V29" s="84">
        <f t="shared" ca="1" si="18"/>
        <v>1.4434643143544507E-2</v>
      </c>
      <c r="W29" s="86">
        <f t="shared" ca="1" si="18"/>
        <v>2.8668805132317562E-2</v>
      </c>
      <c r="X29" s="86">
        <f t="shared" ca="1" si="18"/>
        <v>4.6110665597433841E-3</v>
      </c>
      <c r="Y29" s="86">
        <f t="shared" ca="1" si="18"/>
        <v>0</v>
      </c>
      <c r="Z29" s="50"/>
      <c r="AM29" s="177"/>
    </row>
    <row r="30" spans="1:39" ht="15" hidden="1" customHeight="1" outlineLevel="1" x14ac:dyDescent="0.25">
      <c r="A30" s="84">
        <f t="shared" ref="A30:K30" ca="1" si="19">A46+A38</f>
        <v>8.1563126252505003E-2</v>
      </c>
      <c r="B30" s="85">
        <f t="shared" ca="1" si="19"/>
        <v>4.4889779559118236E-2</v>
      </c>
      <c r="C30" s="85">
        <f t="shared" ca="1" si="19"/>
        <v>4.5090180360721446E-2</v>
      </c>
      <c r="D30" s="86">
        <f t="shared" ca="1" si="19"/>
        <v>3.4368737474949902E-2</v>
      </c>
      <c r="E30" s="87">
        <f t="shared" ca="1" si="19"/>
        <v>2.2645290581162325E-2</v>
      </c>
      <c r="F30" s="86">
        <f t="shared" ca="1" si="19"/>
        <v>1.1923847695390781E-2</v>
      </c>
      <c r="G30" s="84">
        <f t="shared" ca="1" si="19"/>
        <v>4.899799599198397E-2</v>
      </c>
      <c r="H30" s="85">
        <f t="shared" ca="1" si="19"/>
        <v>6.7935871743486975E-2</v>
      </c>
      <c r="I30" s="84">
        <f t="shared" ca="1" si="19"/>
        <v>3.1062124248496997E-2</v>
      </c>
      <c r="J30" s="86">
        <f t="shared" ca="1" si="19"/>
        <v>4.5791583166332667E-2</v>
      </c>
      <c r="K30" s="86">
        <f t="shared" ca="1" si="19"/>
        <v>1.4228456913827655E-2</v>
      </c>
      <c r="L30" s="86"/>
      <c r="M30" s="178"/>
      <c r="N30" s="84">
        <f t="shared" ref="N30:X30" ca="1" si="20">N46+N38</f>
        <v>3.3480352846832401E-2</v>
      </c>
      <c r="O30" s="85">
        <f t="shared" ca="1" si="20"/>
        <v>2.1451483560545308E-2</v>
      </c>
      <c r="P30" s="85">
        <f t="shared" ca="1" si="20"/>
        <v>5.8540497193263832E-2</v>
      </c>
      <c r="Q30" s="86">
        <f t="shared" ca="1" si="20"/>
        <v>3.8893344025661587E-2</v>
      </c>
      <c r="R30" s="87">
        <f t="shared" ca="1" si="20"/>
        <v>9.8235765838011226E-3</v>
      </c>
      <c r="S30" s="86">
        <f t="shared" ca="1" si="20"/>
        <v>1.1226944667201283E-2</v>
      </c>
      <c r="T30" s="84">
        <f t="shared" ca="1" si="20"/>
        <v>5.2526062550120295E-2</v>
      </c>
      <c r="U30" s="85">
        <f t="shared" ca="1" si="20"/>
        <v>4.4907778668805132E-2</v>
      </c>
      <c r="V30" s="84">
        <f t="shared" ca="1" si="20"/>
        <v>2.2654370489174017E-2</v>
      </c>
      <c r="W30" s="86">
        <f t="shared" ca="1" si="20"/>
        <v>3.5485164394546909E-2</v>
      </c>
      <c r="X30" s="86">
        <f t="shared" ca="1" si="20"/>
        <v>2.4057738572574178E-3</v>
      </c>
      <c r="Y30" s="86"/>
      <c r="Z30" s="178"/>
      <c r="AM30" s="178"/>
    </row>
    <row r="31" spans="1:39" ht="15" hidden="1" customHeight="1" outlineLevel="1" x14ac:dyDescent="0.25">
      <c r="A31" s="84">
        <f t="shared" ref="A31:J31" ca="1" si="21">A47+A39</f>
        <v>2.6052104208416833E-3</v>
      </c>
      <c r="B31" s="85">
        <f t="shared" ca="1" si="21"/>
        <v>0</v>
      </c>
      <c r="C31" s="85">
        <f t="shared" ca="1" si="21"/>
        <v>0</v>
      </c>
      <c r="D31" s="86">
        <f t="shared" ca="1" si="21"/>
        <v>2.2945891783567134E-2</v>
      </c>
      <c r="E31" s="87">
        <f t="shared" ca="1" si="21"/>
        <v>0</v>
      </c>
      <c r="F31" s="86">
        <f t="shared" ca="1" si="21"/>
        <v>7.3146292585170337E-3</v>
      </c>
      <c r="G31" s="84">
        <f t="shared" ca="1" si="21"/>
        <v>1.6533066132264528E-2</v>
      </c>
      <c r="H31" s="85">
        <f t="shared" ca="1" si="21"/>
        <v>0</v>
      </c>
      <c r="I31" s="84">
        <f t="shared" ca="1" si="21"/>
        <v>0</v>
      </c>
      <c r="J31" s="86">
        <f t="shared" ca="1" si="21"/>
        <v>1.0220440881763528E-2</v>
      </c>
      <c r="K31" s="86"/>
      <c r="L31" s="86"/>
      <c r="M31" s="195"/>
      <c r="N31" s="84">
        <f t="shared" ref="N31:W31" ca="1" si="22">N47+N39</f>
        <v>1.8644747393744988E-2</v>
      </c>
      <c r="O31" s="85">
        <f t="shared" ca="1" si="22"/>
        <v>1.6038492381716118E-3</v>
      </c>
      <c r="P31" s="85">
        <f t="shared" ca="1" si="22"/>
        <v>0</v>
      </c>
      <c r="Q31" s="86">
        <f t="shared" ca="1" si="22"/>
        <v>2.6864474739374498E-2</v>
      </c>
      <c r="R31" s="87">
        <f t="shared" ca="1" si="22"/>
        <v>3.2076984763432237E-3</v>
      </c>
      <c r="S31" s="86">
        <f t="shared" ca="1" si="22"/>
        <v>2.1451483560545308E-2</v>
      </c>
      <c r="T31" s="84">
        <f t="shared" ca="1" si="22"/>
        <v>8.0192461908580592E-4</v>
      </c>
      <c r="U31" s="85">
        <f t="shared" ca="1" si="22"/>
        <v>5.6134723336006415E-3</v>
      </c>
      <c r="V31" s="84">
        <f t="shared" ca="1" si="22"/>
        <v>6.0144346431435444E-4</v>
      </c>
      <c r="W31" s="86">
        <f t="shared" ca="1" si="22"/>
        <v>6.0144346431435444E-3</v>
      </c>
      <c r="X31" s="86"/>
      <c r="Y31" s="86"/>
      <c r="Z31" s="51"/>
      <c r="AM31" s="195"/>
    </row>
    <row r="32" spans="1:39" ht="15" hidden="1" customHeight="1" outlineLevel="1" x14ac:dyDescent="0.25">
      <c r="A32" s="229" t="s">
        <v>293</v>
      </c>
      <c r="B32" s="23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N32" s="229" t="s">
        <v>293</v>
      </c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42"/>
    </row>
    <row r="33" spans="1:39" ht="15" hidden="1" customHeight="1" outlineLevel="1" x14ac:dyDescent="0.25">
      <c r="A33" s="84">
        <f ca="1">(IFERROR(INDIRECT("'en double'!" &amp; ADDRESS(MATCH(A$1,'en double'!$A$1:$A$34,0),MATCH(I$1,'en double'!$A$1:$AF$1,0))),0) + IFERROR(INDIRECT("'en double'!" &amp; ADDRESS(MATCH(A$1,'en double'!$A$1:$A$34,0),MATCH(G$1,'en double'!$A$1:$AF$1,0))),0) + IFERROR(INDIRECT("'en double'!" &amp; ADDRESS(MATCH(A$1,'en double'!$A$1:$A$34,0),MATCH(H$1,'en double'!$A$1:$AF$1,0))),0) + IFERROR(INDIRECT("'en double'!" &amp; ADDRESS(MATCH(A$1,'en double'!$A$1:$A$34,0),MATCH(J$1,'en double'!$A$1:$AF$1,0))),0) + IFERROR(INDIRECT("'en double'!" &amp; ADDRESS(MATCH(A$1,'en double'!$A$1:$A$34,0),MATCH(K$1,'en double'!$A$1:$AF$1,0))),0) + IFERROR(INDIRECT("'en double'!" &amp; ADDRESS(MATCH(A$1,'en double'!$A$1:$A$34,0),MATCH(L$1,'en double'!$A$1:$AF$1,0))),0) + IFERROR(INDIRECT("'en double'!" &amp; ADDRESS(MATCH(A$1,'en double'!$A$1:$A$34,0),MATCH(F$2,'en double'!$A$1:$AF$1,0))),0) + IFERROR(INDIRECT("'en double'!" &amp; ADDRESS(MATCH(A$1,'en double'!$A$1:$A$34,0),MATCH(G$2,'en double'!$A$1:$AF$1,0))),0) + IFERROR(INDIRECT("'en double'!" &amp; ADDRESS(MATCH(A$1,'en double'!$A$1:$A$34,0),MATCH(H$2,'en double'!$A$1:$AF$1,0))),0) + IFERROR(INDIRECT("'en double'!" &amp; ADDRESS(MATCH(A$1,'en double'!$A$1:$A$34,0),MATCH(I$2,'en double'!$A$1:$AF$1,0))),0) + IFERROR(INDIRECT("'en double'!" &amp; ADDRESS(MATCH(A$1,'en double'!$A$1:$A$34,0),MATCH(J$2,'en double'!$A$1:$AF$1,0))),0) + IFERROR(INDIRECT("'en double'!" &amp; ADDRESS(MATCH(A$1,'en double'!$A$1:$A$34,0),MATCH(K$2,'en double'!$A$1:$AF$1,0))),0) + IFERROR(INDIRECT("'en double'!" &amp; ADDRESS(MATCH(A$1,'en double'!$A$1:$A$34,0),MATCH(F$3,'en double'!$A$1:$AF$1,0))),0) + IFERROR(INDIRECT("'en double'!" &amp; ADDRESS(MATCH(A$1,'en double'!$A$1:$A$34,0),MATCH(G$3,'en double'!$A$1:$AF$1,0))),0) + IFERROR(INDIRECT("'en double'!" &amp; ADDRESS(MATCH(A$1,'en double'!$A$1:$A$34,0),MATCH(H$3,'en double'!$A$1:$AF$1,0))),0) + IFERROR(INDIRECT("'en double'!" &amp; ADDRESS(MATCH(A$1,'en double'!$A$1:$A$34,0),MATCH(I$3,'en double'!$A$1:$AF$1,0))),0) + IFERROR(INDIRECT("'en double'!" &amp; ADDRESS(MATCH(A$1,'en double'!$A$1:$A$34,0),MATCH(J$3,'en double'!$A$1:$AF$1,0))),0) + IFERROR(INDIRECT("'en double'!" &amp; ADDRESS(MATCH(A$1,'en double'!$A$1:$A$34,0),MATCH(F$1,'en double'!$A$1:$AF$1,0))),0)) / SUM('en double'!$B$2:$AF$32)</f>
        <v>0</v>
      </c>
      <c r="B33" s="85">
        <f ca="1">(IFERROR(INDIRECT("'en double'!" &amp; ADDRESS(MATCH(B$1,'en double'!$A$1:$A$34,0),MATCH(I$1,'en double'!$A$1:$AF$1,0))),0) + IFERROR(INDIRECT("'en double'!" &amp; ADDRESS(MATCH(B$1,'en double'!$A$1:$A$34,0),MATCH(G$1,'en double'!$A$1:$AF$1,0))),0) + IFERROR(INDIRECT("'en double'!" &amp; ADDRESS(MATCH(B$1,'en double'!$A$1:$A$34,0),MATCH(H$1,'en double'!$A$1:$AF$1,0))),0) + IFERROR(INDIRECT("'en double'!" &amp; ADDRESS(MATCH(B$1,'en double'!$A$1:$A$34,0),MATCH(J$1,'en double'!$A$1:$AF$1,0))),0) + IFERROR(INDIRECT("'en double'!" &amp; ADDRESS(MATCH(B$1,'en double'!$A$1:$A$34,0),MATCH(K$1,'en double'!$A$1:$AF$1,0))),0) + IFERROR(INDIRECT("'en double'!" &amp; ADDRESS(MATCH(B$1,'en double'!$A$1:$A$34,0),MATCH(L$1,'en double'!$A$1:$AF$1,0))),0) + IFERROR(INDIRECT("'en double'!" &amp; ADDRESS(MATCH(B$1,'en double'!$A$1:$A$34,0),MATCH(F$2,'en double'!$A$1:$AF$1,0))),0) + IFERROR(INDIRECT("'en double'!" &amp; ADDRESS(MATCH(B$1,'en double'!$A$1:$A$34,0),MATCH(G$2,'en double'!$A$1:$AF$1,0))),0) + IFERROR(INDIRECT("'en double'!" &amp; ADDRESS(MATCH(B$1,'en double'!$A$1:$A$34,0),MATCH(H$2,'en double'!$A$1:$AF$1,0))),0) + IFERROR(INDIRECT("'en double'!" &amp; ADDRESS(MATCH(B$1,'en double'!$A$1:$A$34,0),MATCH(I$2,'en double'!$A$1:$AF$1,0))),0) + IFERROR(INDIRECT("'en double'!" &amp; ADDRESS(MATCH(B$1,'en double'!$A$1:$A$34,0),MATCH(J$2,'en double'!$A$1:$AF$1,0))),0) + IFERROR(INDIRECT("'en double'!" &amp; ADDRESS(MATCH(B$1,'en double'!$A$1:$A$34,0),MATCH(K$2,'en double'!$A$1:$AF$1,0))),0) + IFERROR(INDIRECT("'en double'!" &amp; ADDRESS(MATCH(B$1,'en double'!$A$1:$A$34,0),MATCH(F$3,'en double'!$A$1:$AF$1,0))),0) + IFERROR(INDIRECT("'en double'!" &amp; ADDRESS(MATCH(B$1,'en double'!$A$1:$A$34,0),MATCH(G$3,'en double'!$A$1:$AF$1,0))),0) + IFERROR(INDIRECT("'en double'!" &amp; ADDRESS(MATCH(B$1,'en double'!$A$1:$A$34,0),MATCH(H$3,'en double'!$A$1:$AF$1,0))),0) + IFERROR(INDIRECT("'en double'!" &amp; ADDRESS(MATCH(B$1,'en double'!$A$1:$A$34,0),MATCH(I$3,'en double'!$A$1:$AF$1,0))),0) + IFERROR(INDIRECT("'en double'!" &amp; ADDRESS(MATCH(B$1,'en double'!$A$1:$A$34,0),MATCH(J$3,'en double'!$A$1:$AF$1,0))),0) + IFERROR(INDIRECT("'en double'!" &amp; ADDRESS(MATCH(B$1,'en double'!$A$1:$A$34,0),MATCH(F$1,'en double'!$A$1:$AF$1,0))),0)) / SUM('en double'!$B$2:$AF$32)</f>
        <v>5.3106212424849702E-3</v>
      </c>
      <c r="C33" s="85">
        <f ca="1">(IFERROR(INDIRECT("'en double'!" &amp; ADDRESS(MATCH(C$1,'en double'!$A$1:$A$34,0),MATCH(I$1,'en double'!$A$1:$AF$1,0))),0) + IFERROR(INDIRECT("'en double'!" &amp; ADDRESS(MATCH(C$1,'en double'!$A$1:$A$34,0),MATCH(G$1,'en double'!$A$1:$AF$1,0))),0) + IFERROR(INDIRECT("'en double'!" &amp; ADDRESS(MATCH(C$1,'en double'!$A$1:$A$34,0),MATCH(H$1,'en double'!$A$1:$AF$1,0))),0) + IFERROR(INDIRECT("'en double'!" &amp; ADDRESS(MATCH(C$1,'en double'!$A$1:$A$34,0),MATCH(J$1,'en double'!$A$1:$AF$1,0))),0) + IFERROR(INDIRECT("'en double'!" &amp; ADDRESS(MATCH(C$1,'en double'!$A$1:$A$34,0),MATCH(K$1,'en double'!$A$1:$AF$1,0))),0) + IFERROR(INDIRECT("'en double'!" &amp; ADDRESS(MATCH(C$1,'en double'!$A$1:$A$34,0),MATCH(L$1,'en double'!$A$1:$AF$1,0))),0) + IFERROR(INDIRECT("'en double'!" &amp; ADDRESS(MATCH(C$1,'en double'!$A$1:$A$34,0),MATCH(F$2,'en double'!$A$1:$AF$1,0))),0) + IFERROR(INDIRECT("'en double'!" &amp; ADDRESS(MATCH(C$1,'en double'!$A$1:$A$34,0),MATCH(G$2,'en double'!$A$1:$AF$1,0))),0) + IFERROR(INDIRECT("'en double'!" &amp; ADDRESS(MATCH(C$1,'en double'!$A$1:$A$34,0),MATCH(H$2,'en double'!$A$1:$AF$1,0))),0) + IFERROR(INDIRECT("'en double'!" &amp; ADDRESS(MATCH(C$1,'en double'!$A$1:$A$34,0),MATCH(I$2,'en double'!$A$1:$AF$1,0))),0) + IFERROR(INDIRECT("'en double'!" &amp; ADDRESS(MATCH(C$1,'en double'!$A$1:$A$34,0),MATCH(J$2,'en double'!$A$1:$AF$1,0))),0) + IFERROR(INDIRECT("'en double'!" &amp; ADDRESS(MATCH(C$1,'en double'!$A$1:$A$34,0),MATCH(K$2,'en double'!$A$1:$AF$1,0))),0) + IFERROR(INDIRECT("'en double'!" &amp; ADDRESS(MATCH(C$1,'en double'!$A$1:$A$34,0),MATCH(F$3,'en double'!$A$1:$AF$1,0))),0) + IFERROR(INDIRECT("'en double'!" &amp; ADDRESS(MATCH(C$1,'en double'!$A$1:$A$34,0),MATCH(G$3,'en double'!$A$1:$AF$1,0))),0) + IFERROR(INDIRECT("'en double'!" &amp; ADDRESS(MATCH(C$1,'en double'!$A$1:$A$34,0),MATCH(H$3,'en double'!$A$1:$AF$1,0))),0) + IFERROR(INDIRECT("'en double'!" &amp; ADDRESS(MATCH(C$1,'en double'!$A$1:$A$34,0),MATCH(I$3,'en double'!$A$1:$AF$1,0))),0) + IFERROR(INDIRECT("'en double'!" &amp; ADDRESS(MATCH(C$1,'en double'!$A$1:$A$34,0),MATCH(J$3,'en double'!$A$1:$AF$1,0))),0) + IFERROR(INDIRECT("'en double'!" &amp; ADDRESS(MATCH(C$1,'en double'!$A$1:$A$34,0),MATCH(F$1,'en double'!$A$1:$AF$1,0))),0)) / SUM('en double'!$B$2:$AF$32)</f>
        <v>6.2124248496993988E-3</v>
      </c>
      <c r="D33" s="86">
        <f ca="1">(IFERROR(INDIRECT("'en double'!" &amp; ADDRESS(MATCH(D$1,'en double'!$A$1:$A$34,0),MATCH(I$1,'en double'!$A$1:$AF$1,0))),0) + IFERROR(INDIRECT("'en double'!" &amp; ADDRESS(MATCH(D$1,'en double'!$A$1:$A$34,0),MATCH(G$1,'en double'!$A$1:$AF$1,0))),0) + IFERROR(INDIRECT("'en double'!" &amp; ADDRESS(MATCH(D$1,'en double'!$A$1:$A$34,0),MATCH(H$1,'en double'!$A$1:$AF$1,0))),0) + IFERROR(INDIRECT("'en double'!" &amp; ADDRESS(MATCH(D$1,'en double'!$A$1:$A$34,0),MATCH(J$1,'en double'!$A$1:$AF$1,0))),0) + IFERROR(INDIRECT("'en double'!" &amp; ADDRESS(MATCH(D$1,'en double'!$A$1:$A$34,0),MATCH(K$1,'en double'!$A$1:$AF$1,0))),0) + IFERROR(INDIRECT("'en double'!" &amp; ADDRESS(MATCH(D$1,'en double'!$A$1:$A$34,0),MATCH(L$1,'en double'!$A$1:$AF$1,0))),0) + IFERROR(INDIRECT("'en double'!" &amp; ADDRESS(MATCH(D$1,'en double'!$A$1:$A$34,0),MATCH(F$2,'en double'!$A$1:$AF$1,0))),0) + IFERROR(INDIRECT("'en double'!" &amp; ADDRESS(MATCH(D$1,'en double'!$A$1:$A$34,0),MATCH(G$2,'en double'!$A$1:$AF$1,0))),0) + IFERROR(INDIRECT("'en double'!" &amp; ADDRESS(MATCH(D$1,'en double'!$A$1:$A$34,0),MATCH(H$2,'en double'!$A$1:$AF$1,0))),0) + IFERROR(INDIRECT("'en double'!" &amp; ADDRESS(MATCH(D$1,'en double'!$A$1:$A$34,0),MATCH(I$2,'en double'!$A$1:$AF$1,0))),0) + IFERROR(INDIRECT("'en double'!" &amp; ADDRESS(MATCH(D$1,'en double'!$A$1:$A$34,0),MATCH(J$2,'en double'!$A$1:$AF$1,0))),0) + IFERROR(INDIRECT("'en double'!" &amp; ADDRESS(MATCH(D$1,'en double'!$A$1:$A$34,0),MATCH(K$2,'en double'!$A$1:$AF$1,0))),0) + IFERROR(INDIRECT("'en double'!" &amp; ADDRESS(MATCH(D$1,'en double'!$A$1:$A$34,0),MATCH(F$3,'en double'!$A$1:$AF$1,0))),0) + IFERROR(INDIRECT("'en double'!" &amp; ADDRESS(MATCH(D$1,'en double'!$A$1:$A$34,0),MATCH(G$3,'en double'!$A$1:$AF$1,0))),0) + IFERROR(INDIRECT("'en double'!" &amp; ADDRESS(MATCH(D$1,'en double'!$A$1:$A$34,0),MATCH(H$3,'en double'!$A$1:$AF$1,0))),0) + IFERROR(INDIRECT("'en double'!" &amp; ADDRESS(MATCH(D$1,'en double'!$A$1:$A$34,0),MATCH(I$3,'en double'!$A$1:$AF$1,0))),0) + IFERROR(INDIRECT("'en double'!" &amp; ADDRESS(MATCH(D$1,'en double'!$A$1:$A$34,0),MATCH(J$3,'en double'!$A$1:$AF$1,0))),0) + IFERROR(INDIRECT("'en double'!" &amp; ADDRESS(MATCH(D$1,'en double'!$A$1:$A$34,0),MATCH(F$1,'en double'!$A$1:$AF$1,0))),0)) / SUM('en double'!$B$2:$AF$32)</f>
        <v>9.5190380761523054E-3</v>
      </c>
      <c r="E33" s="87">
        <f ca="1">(IFERROR(INDIRECT("'en double'!" &amp; ADDRESS(MATCH(E$1,'en double'!$A$1:$A$34,0),MATCH(I$1,'en double'!$A$1:$AF$1,0))),0) + IFERROR(INDIRECT("'en double'!" &amp; ADDRESS(MATCH(E$1,'en double'!$A$1:$A$34,0),MATCH(G$1,'en double'!$A$1:$AF$1,0))),0) + IFERROR(INDIRECT("'en double'!" &amp; ADDRESS(MATCH(E$1,'en double'!$A$1:$A$34,0),MATCH(H$1,'en double'!$A$1:$AF$1,0))),0) + IFERROR(INDIRECT("'en double'!" &amp; ADDRESS(MATCH(E$1,'en double'!$A$1:$A$34,0),MATCH(J$1,'en double'!$A$1:$AF$1,0))),0) + IFERROR(INDIRECT("'en double'!" &amp; ADDRESS(MATCH(E$1,'en double'!$A$1:$A$34,0),MATCH(K$1,'en double'!$A$1:$AF$1,0))),0) + IFERROR(INDIRECT("'en double'!" &amp; ADDRESS(MATCH(E$1,'en double'!$A$1:$A$34,0),MATCH(L$1,'en double'!$A$1:$AF$1,0))),0) + IFERROR(INDIRECT("'en double'!" &amp; ADDRESS(MATCH(E$1,'en double'!$A$1:$A$34,0),MATCH(F$2,'en double'!$A$1:$AF$1,0))),0) + IFERROR(INDIRECT("'en double'!" &amp; ADDRESS(MATCH(E$1,'en double'!$A$1:$A$34,0),MATCH(G$2,'en double'!$A$1:$AF$1,0))),0) + IFERROR(INDIRECT("'en double'!" &amp; ADDRESS(MATCH(E$1,'en double'!$A$1:$A$34,0),MATCH(H$2,'en double'!$A$1:$AF$1,0))),0) + IFERROR(INDIRECT("'en double'!" &amp; ADDRESS(MATCH(E$1,'en double'!$A$1:$A$34,0),MATCH(I$2,'en double'!$A$1:$AF$1,0))),0) + IFERROR(INDIRECT("'en double'!" &amp; ADDRESS(MATCH(E$1,'en double'!$A$1:$A$34,0),MATCH(J$2,'en double'!$A$1:$AF$1,0))),0) + IFERROR(INDIRECT("'en double'!" &amp; ADDRESS(MATCH(E$1,'en double'!$A$1:$A$34,0),MATCH(K$2,'en double'!$A$1:$AF$1,0))),0) + IFERROR(INDIRECT("'en double'!" &amp; ADDRESS(MATCH(E$1,'en double'!$A$1:$A$34,0),MATCH(F$3,'en double'!$A$1:$AF$1,0))),0) + IFERROR(INDIRECT("'en double'!" &amp; ADDRESS(MATCH(E$1,'en double'!$A$1:$A$34,0),MATCH(G$3,'en double'!$A$1:$AF$1,0))),0) + IFERROR(INDIRECT("'en double'!" &amp; ADDRESS(MATCH(E$1,'en double'!$A$1:$A$34,0),MATCH(H$3,'en double'!$A$1:$AF$1,0))),0) + IFERROR(INDIRECT("'en double'!" &amp; ADDRESS(MATCH(E$1,'en double'!$A$1:$A$34,0),MATCH(I$3,'en double'!$A$1:$AF$1,0))),0) + IFERROR(INDIRECT("'en double'!" &amp; ADDRESS(MATCH(E$1,'en double'!$A$1:$A$34,0),MATCH(J$3,'en double'!$A$1:$AF$1,0))),0) + IFERROR(INDIRECT("'en double'!" &amp; ADDRESS(MATCH(E$1,'en double'!$A$1:$A$34,0),MATCH(F$1,'en double'!$A$1:$AF$1,0))),0)) / SUM('en double'!$B$2:$AF$32)</f>
        <v>5.0100200400801599E-4</v>
      </c>
      <c r="F33" s="86">
        <f ca="1">(IFERROR(INDIRECT("'en double'!" &amp; ADDRESS(MATCH(F$1,'en double'!$A$1:$A$34,0),MATCH(B$1,'en double'!$A$1:$AF$1,0))),0) + IFERROR(INDIRECT("'en double'!" &amp; ADDRESS(MATCH(F$1,'en double'!$A$1:$A$34,0),MATCH(C$1,'en double'!$A$1:$AF$1,0))),0) + IFERROR(INDIRECT("'en double'!" &amp; ADDRESS(MATCH(F$1,'en double'!$A$1:$A$34,0),MATCH(D$1,'en double'!$A$1:$AF$1,0))),0) + IFERROR(INDIRECT("'en double'!" &amp; ADDRESS(MATCH(F$1,'en double'!$A$1:$A$34,0),MATCH(E$1,'en double'!$A$1:$AF$1,0))),0) + IFERROR(INDIRECT("'en double'!" &amp; ADDRESS(MATCH(F$1,'en double'!$A$1:$A$34,0),MATCH(A$2,'en double'!$A$1:$AF$1,0))),0) + IFERROR(INDIRECT("'en double'!" &amp; ADDRESS(MATCH(F$1,'en double'!$A$1:$A$34,0),MATCH(B$2,'en double'!$A$1:$AF$1,0))),0) + IFERROR(INDIRECT("'en double'!" &amp; ADDRESS(MATCH(F$1,'en double'!$A$1:$A$34,0),MATCH(C$2,'en double'!$A$1:$AF$1,0))),0) + IFERROR(INDIRECT("'en double'!" &amp; ADDRESS(MATCH(F$1,'en double'!$A$1:$A$34,0),MATCH(D$2,'en double'!$A$1:$AF$1,0))),0) + IFERROR(INDIRECT("'en double'!" &amp; ADDRESS(MATCH(F$1,'en double'!$A$1:$A$34,0),MATCH(E$2,'en double'!$A$1:$AF$1,0))),0) + IFERROR(INDIRECT("'en double'!" &amp; ADDRESS(MATCH(F$1,'en double'!$A$1:$A$34,0),MATCH(A$3,'en double'!$A$1:$AF$1,0))),0) + IFERROR(INDIRECT("'en double'!" &amp; ADDRESS(MATCH(F$1,'en double'!$A$1:$A$34,0),MATCH(B$3,'en double'!$A$1:$AF$1,0))),0) + IFERROR(INDIRECT("'en double'!" &amp; ADDRESS(MATCH(F$1,'en double'!$A$1:$A$34,0),MATCH(C$3,'en double'!$A$1:$AF$1,0))),0) + IFERROR(INDIRECT("'en double'!" &amp; ADDRESS(MATCH(F$1,'en double'!$A$1:$A$34,0),MATCH(D$3,'en double'!$A$1:$AF$1,0))),0) + IFERROR(INDIRECT("'en double'!" &amp; ADDRESS(MATCH(F$1,'en double'!$A$1:$A$34,0),MATCH(E$3,'en double'!$A$1:$AF$1,0))),0) + IFERROR(INDIRECT("'en double'!" &amp; ADDRESS(MATCH(F$1,'en double'!$A$1:$A$34,0),MATCH(A$1,'en double'!$A$1:$AF$1,0))),0)) / SUM('en double'!$B$2:$AF$32)</f>
        <v>5.0100200400801599E-4</v>
      </c>
      <c r="G33" s="84">
        <f ca="1">(IFERROR(INDIRECT("'en double'!" &amp; ADDRESS(MATCH(G$1,'en double'!$A$1:$A$34,0),MATCH(B$1,'en double'!$A$1:$AF$1,0))),0) + IFERROR(INDIRECT("'en double'!" &amp; ADDRESS(MATCH(G$1,'en double'!$A$1:$A$34,0),MATCH(C$1,'en double'!$A$1:$AF$1,0))),0) + IFERROR(INDIRECT("'en double'!" &amp; ADDRESS(MATCH(G$1,'en double'!$A$1:$A$34,0),MATCH(D$1,'en double'!$A$1:$AF$1,0))),0) + IFERROR(INDIRECT("'en double'!" &amp; ADDRESS(MATCH(G$1,'en double'!$A$1:$A$34,0),MATCH(E$1,'en double'!$A$1:$AF$1,0))),0) + IFERROR(INDIRECT("'en double'!" &amp; ADDRESS(MATCH(G$1,'en double'!$A$1:$A$34,0),MATCH(A$2,'en double'!$A$1:$AF$1,0))),0) + IFERROR(INDIRECT("'en double'!" &amp; ADDRESS(MATCH(G$1,'en double'!$A$1:$A$34,0),MATCH(B$2,'en double'!$A$1:$AF$1,0))),0) + IFERROR(INDIRECT("'en double'!" &amp; ADDRESS(MATCH(G$1,'en double'!$A$1:$A$34,0),MATCH(C$2,'en double'!$A$1:$AF$1,0))),0) + IFERROR(INDIRECT("'en double'!" &amp; ADDRESS(MATCH(G$1,'en double'!$A$1:$A$34,0),MATCH(D$2,'en double'!$A$1:$AF$1,0))),0) + IFERROR(INDIRECT("'en double'!" &amp; ADDRESS(MATCH(G$1,'en double'!$A$1:$A$34,0),MATCH(E$2,'en double'!$A$1:$AF$1,0))),0) + IFERROR(INDIRECT("'en double'!" &amp; ADDRESS(MATCH(G$1,'en double'!$A$1:$A$34,0),MATCH(A$3,'en double'!$A$1:$AF$1,0))),0) + IFERROR(INDIRECT("'en double'!" &amp; ADDRESS(MATCH(G$1,'en double'!$A$1:$A$34,0),MATCH(B$3,'en double'!$A$1:$AF$1,0))),0) + IFERROR(INDIRECT("'en double'!" &amp; ADDRESS(MATCH(G$1,'en double'!$A$1:$A$34,0),MATCH(C$3,'en double'!$A$1:$AF$1,0))),0) + IFERROR(INDIRECT("'en double'!" &amp; ADDRESS(MATCH(G$1,'en double'!$A$1:$A$34,0),MATCH(D$3,'en double'!$A$1:$AF$1,0))),0) + IFERROR(INDIRECT("'en double'!" &amp; ADDRESS(MATCH(G$1,'en double'!$A$1:$A$34,0),MATCH(E$3,'en double'!$A$1:$AF$1,0))),0) + IFERROR(INDIRECT("'en double'!" &amp; ADDRESS(MATCH(G$1,'en double'!$A$1:$A$34,0),MATCH(A$1,'en double'!$A$1:$AF$1,0))),0)) / SUM('en double'!$B$2:$AF$32)</f>
        <v>2.1943887775551101E-2</v>
      </c>
      <c r="H33" s="85">
        <f ca="1">(IFERROR(INDIRECT("'en double'!" &amp; ADDRESS(MATCH(H$1,'en double'!$A$1:$A$34,0),MATCH(B$1,'en double'!$A$1:$AF$1,0))),0) + IFERROR(INDIRECT("'en double'!" &amp; ADDRESS(MATCH(H$1,'en double'!$A$1:$A$34,0),MATCH(C$1,'en double'!$A$1:$AF$1,0))),0) + IFERROR(INDIRECT("'en double'!" &amp; ADDRESS(MATCH(H$1,'en double'!$A$1:$A$34,0),MATCH(D$1,'en double'!$A$1:$AF$1,0))),0) + IFERROR(INDIRECT("'en double'!" &amp; ADDRESS(MATCH(H$1,'en double'!$A$1:$A$34,0),MATCH(E$1,'en double'!$A$1:$AF$1,0))),0) + IFERROR(INDIRECT("'en double'!" &amp; ADDRESS(MATCH(H$1,'en double'!$A$1:$A$34,0),MATCH(A$2,'en double'!$A$1:$AF$1,0))),0) + IFERROR(INDIRECT("'en double'!" &amp; ADDRESS(MATCH(H$1,'en double'!$A$1:$A$34,0),MATCH(B$2,'en double'!$A$1:$AF$1,0))),0) + IFERROR(INDIRECT("'en double'!" &amp; ADDRESS(MATCH(H$1,'en double'!$A$1:$A$34,0),MATCH(C$2,'en double'!$A$1:$AF$1,0))),0) + IFERROR(INDIRECT("'en double'!" &amp; ADDRESS(MATCH(H$1,'en double'!$A$1:$A$34,0),MATCH(D$2,'en double'!$A$1:$AF$1,0))),0) + IFERROR(INDIRECT("'en double'!" &amp; ADDRESS(MATCH(H$1,'en double'!$A$1:$A$34,0),MATCH(E$2,'en double'!$A$1:$AF$1,0))),0) + IFERROR(INDIRECT("'en double'!" &amp; ADDRESS(MATCH(H$1,'en double'!$A$1:$A$34,0),MATCH(A$3,'en double'!$A$1:$AF$1,0))),0) + IFERROR(INDIRECT("'en double'!" &amp; ADDRESS(MATCH(H$1,'en double'!$A$1:$A$34,0),MATCH(B$3,'en double'!$A$1:$AF$1,0))),0) + IFERROR(INDIRECT("'en double'!" &amp; ADDRESS(MATCH(H$1,'en double'!$A$1:$A$34,0),MATCH(C$3,'en double'!$A$1:$AF$1,0))),0) + IFERROR(INDIRECT("'en double'!" &amp; ADDRESS(MATCH(H$1,'en double'!$A$1:$A$34,0),MATCH(D$3,'en double'!$A$1:$AF$1,0))),0) + IFERROR(INDIRECT("'en double'!" &amp; ADDRESS(MATCH(H$1,'en double'!$A$1:$A$34,0),MATCH(E$3,'en double'!$A$1:$AF$1,0))),0) + IFERROR(INDIRECT("'en double'!" &amp; ADDRESS(MATCH(H$1,'en double'!$A$1:$A$34,0),MATCH(A$1,'en double'!$A$1:$AF$1,0))),0)) / SUM('en double'!$B$2:$AF$32)</f>
        <v>2.3947895791583167E-2</v>
      </c>
      <c r="I33" s="84">
        <f ca="1">(IFERROR(INDIRECT("'en double'!" &amp; ADDRESS(MATCH(I$1,'en double'!$A$1:$A$34,0),MATCH(B$1,'en double'!$A$1:$AF$1,0))),0) + IFERROR(INDIRECT("'en double'!" &amp; ADDRESS(MATCH(I$1,'en double'!$A$1:$A$34,0),MATCH(C$1,'en double'!$A$1:$AF$1,0))),0) + IFERROR(INDIRECT("'en double'!" &amp; ADDRESS(MATCH(I$1,'en double'!$A$1:$A$34,0),MATCH(D$1,'en double'!$A$1:$AF$1,0))),0) + IFERROR(INDIRECT("'en double'!" &amp; ADDRESS(MATCH(I$1,'en double'!$A$1:$A$34,0),MATCH(E$1,'en double'!$A$1:$AF$1,0))),0) + IFERROR(INDIRECT("'en double'!" &amp; ADDRESS(MATCH(I$1,'en double'!$A$1:$A$34,0),MATCH(A$2,'en double'!$A$1:$AF$1,0))),0) + IFERROR(INDIRECT("'en double'!" &amp; ADDRESS(MATCH(I$1,'en double'!$A$1:$A$34,0),MATCH(B$2,'en double'!$A$1:$AF$1,0))),0) + IFERROR(INDIRECT("'en double'!" &amp; ADDRESS(MATCH(I$1,'en double'!$A$1:$A$34,0),MATCH(C$2,'en double'!$A$1:$AF$1,0))),0) + IFERROR(INDIRECT("'en double'!" &amp; ADDRESS(MATCH(I$1,'en double'!$A$1:$A$34,0),MATCH(D$2,'en double'!$A$1:$AF$1,0))),0) + IFERROR(INDIRECT("'en double'!" &amp; ADDRESS(MATCH(I$1,'en double'!$A$1:$A$34,0),MATCH(E$2,'en double'!$A$1:$AF$1,0))),0) + IFERROR(INDIRECT("'en double'!" &amp; ADDRESS(MATCH(I$1,'en double'!$A$1:$A$34,0),MATCH(A$3,'en double'!$A$1:$AF$1,0))),0) + IFERROR(INDIRECT("'en double'!" &amp; ADDRESS(MATCH(I$1,'en double'!$A$1:$A$34,0),MATCH(B$3,'en double'!$A$1:$AF$1,0))),0) + IFERROR(INDIRECT("'en double'!" &amp; ADDRESS(MATCH(I$1,'en double'!$A$1:$A$34,0),MATCH(C$3,'en double'!$A$1:$AF$1,0))),0) + IFERROR(INDIRECT("'en double'!" &amp; ADDRESS(MATCH(I$1,'en double'!$A$1:$A$34,0),MATCH(D$3,'en double'!$A$1:$AF$1,0))),0) + IFERROR(INDIRECT("'en double'!" &amp; ADDRESS(MATCH(I$1,'en double'!$A$1:$A$34,0),MATCH(E$3,'en double'!$A$1:$AF$1,0))),0) + IFERROR(INDIRECT("'en double'!" &amp; ADDRESS(MATCH(I$1,'en double'!$A$1:$A$34,0),MATCH(A$1,'en double'!$A$1:$AF$1,0))),0)) / SUM('en double'!$B$2:$AF$32)</f>
        <v>2.5751503006012023E-2</v>
      </c>
      <c r="J33" s="86">
        <f ca="1">(IFERROR(INDIRECT("'en double'!" &amp; ADDRESS(MATCH(J$1,'en double'!$A$1:$A$34,0),MATCH(B$1,'en double'!$A$1:$AF$1,0))),0) + IFERROR(INDIRECT("'en double'!" &amp; ADDRESS(MATCH(J$1,'en double'!$A$1:$A$34,0),MATCH(C$1,'en double'!$A$1:$AF$1,0))),0) + IFERROR(INDIRECT("'en double'!" &amp; ADDRESS(MATCH(J$1,'en double'!$A$1:$A$34,0),MATCH(D$1,'en double'!$A$1:$AF$1,0))),0) + IFERROR(INDIRECT("'en double'!" &amp; ADDRESS(MATCH(J$1,'en double'!$A$1:$A$34,0),MATCH(E$1,'en double'!$A$1:$AF$1,0))),0) + IFERROR(INDIRECT("'en double'!" &amp; ADDRESS(MATCH(J$1,'en double'!$A$1:$A$34,0),MATCH(A$2,'en double'!$A$1:$AF$1,0))),0) + IFERROR(INDIRECT("'en double'!" &amp; ADDRESS(MATCH(J$1,'en double'!$A$1:$A$34,0),MATCH(B$2,'en double'!$A$1:$AF$1,0))),0) + IFERROR(INDIRECT("'en double'!" &amp; ADDRESS(MATCH(J$1,'en double'!$A$1:$A$34,0),MATCH(C$2,'en double'!$A$1:$AF$1,0))),0) + IFERROR(INDIRECT("'en double'!" &amp; ADDRESS(MATCH(J$1,'en double'!$A$1:$A$34,0),MATCH(D$2,'en double'!$A$1:$AF$1,0))),0) + IFERROR(INDIRECT("'en double'!" &amp; ADDRESS(MATCH(J$1,'en double'!$A$1:$A$34,0),MATCH(E$2,'en double'!$A$1:$AF$1,0))),0) + IFERROR(INDIRECT("'en double'!" &amp; ADDRESS(MATCH(J$1,'en double'!$A$1:$A$34,0),MATCH(A$3,'en double'!$A$1:$AF$1,0))),0) + IFERROR(INDIRECT("'en double'!" &amp; ADDRESS(MATCH(J$1,'en double'!$A$1:$A$34,0),MATCH(B$3,'en double'!$A$1:$AF$1,0))),0) + IFERROR(INDIRECT("'en double'!" &amp; ADDRESS(MATCH(J$1,'en double'!$A$1:$A$34,0),MATCH(C$3,'en double'!$A$1:$AF$1,0))),0) + IFERROR(INDIRECT("'en double'!" &amp; ADDRESS(MATCH(J$1,'en double'!$A$1:$A$34,0),MATCH(D$3,'en double'!$A$1:$AF$1,0))),0) + IFERROR(INDIRECT("'en double'!" &amp; ADDRESS(MATCH(J$1,'en double'!$A$1:$A$34,0),MATCH(E$3,'en double'!$A$1:$AF$1,0))),0) + IFERROR(INDIRECT("'en double'!" &amp; ADDRESS(MATCH(J$1,'en double'!$A$1:$A$34,0),MATCH(A$1,'en double'!$A$1:$AF$1,0))),0)) / SUM('en double'!$B$2:$AF$32)</f>
        <v>8.617234468937876E-3</v>
      </c>
      <c r="K33" s="86">
        <f ca="1">(IFERROR(INDIRECT("'en double'!" &amp; ADDRESS(MATCH(K$1,'en double'!$A$1:$A$34,0),MATCH(B$1,'en double'!$A$1:$AF$1,0))),0) + IFERROR(INDIRECT("'en double'!" &amp; ADDRESS(MATCH(K$1,'en double'!$A$1:$A$34,0),MATCH(C$1,'en double'!$A$1:$AF$1,0))),0) + IFERROR(INDIRECT("'en double'!" &amp; ADDRESS(MATCH(K$1,'en double'!$A$1:$A$34,0),MATCH(D$1,'en double'!$A$1:$AF$1,0))),0) + IFERROR(INDIRECT("'en double'!" &amp; ADDRESS(MATCH(K$1,'en double'!$A$1:$A$34,0),MATCH(E$1,'en double'!$A$1:$AF$1,0))),0) + IFERROR(INDIRECT("'en double'!" &amp; ADDRESS(MATCH(K$1,'en double'!$A$1:$A$34,0),MATCH(A$2,'en double'!$A$1:$AF$1,0))),0) + IFERROR(INDIRECT("'en double'!" &amp; ADDRESS(MATCH(K$1,'en double'!$A$1:$A$34,0),MATCH(B$2,'en double'!$A$1:$AF$1,0))),0) + IFERROR(INDIRECT("'en double'!" &amp; ADDRESS(MATCH(K$1,'en double'!$A$1:$A$34,0),MATCH(C$2,'en double'!$A$1:$AF$1,0))),0) + IFERROR(INDIRECT("'en double'!" &amp; ADDRESS(MATCH(K$1,'en double'!$A$1:$A$34,0),MATCH(D$2,'en double'!$A$1:$AF$1,0))),0) + IFERROR(INDIRECT("'en double'!" &amp; ADDRESS(MATCH(K$1,'en double'!$A$1:$A$34,0),MATCH(E$2,'en double'!$A$1:$AF$1,0))),0) + IFERROR(INDIRECT("'en double'!" &amp; ADDRESS(MATCH(K$1,'en double'!$A$1:$A$34,0),MATCH(A$3,'en double'!$A$1:$AF$1,0))),0) + IFERROR(INDIRECT("'en double'!" &amp; ADDRESS(MATCH(K$1,'en double'!$A$1:$A$34,0),MATCH(B$3,'en double'!$A$1:$AF$1,0))),0) + IFERROR(INDIRECT("'en double'!" &amp; ADDRESS(MATCH(K$1,'en double'!$A$1:$A$34,0),MATCH(C$3,'en double'!$A$1:$AF$1,0))),0) + IFERROR(INDIRECT("'en double'!" &amp; ADDRESS(MATCH(K$1,'en double'!$A$1:$A$34,0),MATCH(D$3,'en double'!$A$1:$AF$1,0))),0) + IFERROR(INDIRECT("'en double'!" &amp; ADDRESS(MATCH(K$1,'en double'!$A$1:$A$34,0),MATCH(E$3,'en double'!$A$1:$AF$1,0))),0) + IFERROR(INDIRECT("'en double'!" &amp; ADDRESS(MATCH(K$1,'en double'!$A$1:$A$34,0),MATCH(A$1,'en double'!$A$1:$AF$1,0))),0)) / SUM('en double'!$B$2:$AF$32)</f>
        <v>0</v>
      </c>
      <c r="L33" s="86">
        <f ca="1">(IFERROR(INDIRECT("'en double'!" &amp; ADDRESS(MATCH(L$1,'en double'!$A$1:$A$34,0),MATCH(B$1,'en double'!$A$1:$AF$1,0))),0) + IFERROR(INDIRECT("'en double'!" &amp; ADDRESS(MATCH(L$1,'en double'!$A$1:$A$34,0),MATCH(C$1,'en double'!$A$1:$AF$1,0))),0) + IFERROR(INDIRECT("'en double'!" &amp; ADDRESS(MATCH(L$1,'en double'!$A$1:$A$34,0),MATCH(D$1,'en double'!$A$1:$AF$1,0))),0) + IFERROR(INDIRECT("'en double'!" &amp; ADDRESS(MATCH(L$1,'en double'!$A$1:$A$34,0),MATCH(E$1,'en double'!$A$1:$AF$1,0))),0) + IFERROR(INDIRECT("'en double'!" &amp; ADDRESS(MATCH(L$1,'en double'!$A$1:$A$34,0),MATCH(A$2,'en double'!$A$1:$AF$1,0))),0) + IFERROR(INDIRECT("'en double'!" &amp; ADDRESS(MATCH(L$1,'en double'!$A$1:$A$34,0),MATCH(B$2,'en double'!$A$1:$AF$1,0))),0) + IFERROR(INDIRECT("'en double'!" &amp; ADDRESS(MATCH(L$1,'en double'!$A$1:$A$34,0),MATCH(C$2,'en double'!$A$1:$AF$1,0))),0) + IFERROR(INDIRECT("'en double'!" &amp; ADDRESS(MATCH(L$1,'en double'!$A$1:$A$34,0),MATCH(D$2,'en double'!$A$1:$AF$1,0))),0) + IFERROR(INDIRECT("'en double'!" &amp; ADDRESS(MATCH(L$1,'en double'!$A$1:$A$34,0),MATCH(E$2,'en double'!$A$1:$AF$1,0))),0) + IFERROR(INDIRECT("'en double'!" &amp; ADDRESS(MATCH(L$1,'en double'!$A$1:$A$34,0),MATCH(A$3,'en double'!$A$1:$AF$1,0))),0) + IFERROR(INDIRECT("'en double'!" &amp; ADDRESS(MATCH(L$1,'en double'!$A$1:$A$34,0),MATCH(B$3,'en double'!$A$1:$AF$1,0))),0) + IFERROR(INDIRECT("'en double'!" &amp; ADDRESS(MATCH(L$1,'en double'!$A$1:$A$34,0),MATCH(C$3,'en double'!$A$1:$AF$1,0))),0) + IFERROR(INDIRECT("'en double'!" &amp; ADDRESS(MATCH(L$1,'en double'!$A$1:$A$34,0),MATCH(D$3,'en double'!$A$1:$AF$1,0))),0) + IFERROR(INDIRECT("'en double'!" &amp; ADDRESS(MATCH(L$1,'en double'!$A$1:$A$34,0),MATCH(E$3,'en double'!$A$1:$AF$1,0))),0) + IFERROR(INDIRECT("'en double'!" &amp; ADDRESS(MATCH(L$1,'en double'!$A$1:$A$34,0),MATCH(A$1,'en double'!$A$1:$AF$1,0))),0)) / SUM('en double'!$B$2:$AF$32)</f>
        <v>0</v>
      </c>
      <c r="N33" s="84">
        <f ca="1">(IFERROR(INDIRECT("'ru double'!" &amp; ADDRESS(MATCH(N$1,'ru double'!$A$1:$A$34,0),MATCH(V$1,'ru double'!$A$1:$AF$1,0))),0) + IFERROR(INDIRECT("'ru double'!" &amp; ADDRESS(MATCH(N$1,'ru double'!$A$1:$A$34,0),MATCH(T$1,'ru double'!$A$1:$AF$1,0))),0) + IFERROR(INDIRECT("'ru double'!" &amp; ADDRESS(MATCH(N$1,'ru double'!$A$1:$A$34,0),MATCH(U$1,'ru double'!$A$1:$AF$1,0))),0) + IFERROR(INDIRECT("'ru double'!" &amp; ADDRESS(MATCH(N$1,'ru double'!$A$1:$A$34,0),MATCH(W$1,'ru double'!$A$1:$AF$1,0))),0) + IFERROR(INDIRECT("'ru double'!" &amp; ADDRESS(MATCH(N$1,'ru double'!$A$1:$A$34,0),MATCH(X$1,'ru double'!$A$1:$AF$1,0))),0) + IFERROR(INDIRECT("'ru double'!" &amp; ADDRESS(MATCH(N$1,'ru double'!$A$1:$A$34,0),MATCH(Y$1,'ru double'!$A$1:$AF$1,0))),0) + IFERROR(INDIRECT("'ru double'!" &amp; ADDRESS(MATCH(N$1,'ru double'!$A$1:$A$34,0),MATCH(S$2,'ru double'!$A$1:$AF$1,0))),0) + IFERROR(INDIRECT("'ru double'!" &amp; ADDRESS(MATCH(N$1,'ru double'!$A$1:$A$34,0),MATCH(T$2,'ru double'!$A$1:$AF$1,0))),0) + IFERROR(INDIRECT("'ru double'!" &amp; ADDRESS(MATCH(N$1,'ru double'!$A$1:$A$34,0),MATCH(U$2,'ru double'!$A$1:$AF$1,0))),0) + IFERROR(INDIRECT("'ru double'!" &amp; ADDRESS(MATCH(N$1,'ru double'!$A$1:$A$34,0),MATCH(V$2,'ru double'!$A$1:$AF$1,0))),0) + IFERROR(INDIRECT("'ru double'!" &amp; ADDRESS(MATCH(N$1,'ru double'!$A$1:$A$34,0),MATCH(W$2,'ru double'!$A$1:$AF$1,0))),0) + IFERROR(INDIRECT("'ru double'!" &amp; ADDRESS(MATCH(N$1,'ru double'!$A$1:$A$34,0),MATCH(X$2,'ru double'!$A$1:$AF$1,0))),0) + IFERROR(INDIRECT("'ru double'!" &amp; ADDRESS(MATCH(N$1,'ru double'!$A$1:$A$34,0),MATCH(S$3,'ru double'!$A$1:$AF$1,0))),0) + IFERROR(INDIRECT("'ru double'!" &amp; ADDRESS(MATCH(N$1,'ru double'!$A$1:$A$34,0),MATCH(T$3,'ru double'!$A$1:$AF$1,0))),0) + IFERROR(INDIRECT("'ru double'!" &amp; ADDRESS(MATCH(N$1,'ru double'!$A$1:$A$34,0),MATCH(U$3,'ru double'!$A$1:$AF$1,0))),0) + IFERROR(INDIRECT("'ru double'!" &amp; ADDRESS(MATCH(N$1,'ru double'!$A$1:$A$34,0),MATCH(V$3,'ru double'!$A$1:$AF$1,0))),0) + IFERROR(INDIRECT("'ru double'!" &amp; ADDRESS(MATCH(N$1,'ru double'!$A$1:$A$34,0),MATCH(W$3,'ru double'!$A$1:$AF$1,0))),0) + IFERROR(INDIRECT("'ru double'!" &amp; ADDRESS(MATCH(N$1,'ru double'!$A$1:$A$34,0),MATCH(S$1,'ru double'!$A$1:$AF$1,0))),0)) / SUM('ru double'!$B$2:$AF$32)</f>
        <v>5.012028869286287E-3</v>
      </c>
      <c r="O33" s="85">
        <f ca="1">(IFERROR(INDIRECT("'ru double'!" &amp; ADDRESS(MATCH(O$1,'ru double'!$A$1:$A$34,0),MATCH(V$1,'ru double'!$A$1:$AF$1,0))),0) + IFERROR(INDIRECT("'ru double'!" &amp; ADDRESS(MATCH(O$1,'ru double'!$A$1:$A$34,0),MATCH(T$1,'ru double'!$A$1:$AF$1,0))),0) + IFERROR(INDIRECT("'ru double'!" &amp; ADDRESS(MATCH(O$1,'ru double'!$A$1:$A$34,0),MATCH(U$1,'ru double'!$A$1:$AF$1,0))),0) + IFERROR(INDIRECT("'ru double'!" &amp; ADDRESS(MATCH(O$1,'ru double'!$A$1:$A$34,0),MATCH(W$1,'ru double'!$A$1:$AF$1,0))),0) + IFERROR(INDIRECT("'ru double'!" &amp; ADDRESS(MATCH(O$1,'ru double'!$A$1:$A$34,0),MATCH(X$1,'ru double'!$A$1:$AF$1,0))),0) + IFERROR(INDIRECT("'ru double'!" &amp; ADDRESS(MATCH(O$1,'ru double'!$A$1:$A$34,0),MATCH(Y$1,'ru double'!$A$1:$AF$1,0))),0) + IFERROR(INDIRECT("'ru double'!" &amp; ADDRESS(MATCH(O$1,'ru double'!$A$1:$A$34,0),MATCH(S$2,'ru double'!$A$1:$AF$1,0))),0) + IFERROR(INDIRECT("'ru double'!" &amp; ADDRESS(MATCH(O$1,'ru double'!$A$1:$A$34,0),MATCH(T$2,'ru double'!$A$1:$AF$1,0))),0) + IFERROR(INDIRECT("'ru double'!" &amp; ADDRESS(MATCH(O$1,'ru double'!$A$1:$A$34,0),MATCH(U$2,'ru double'!$A$1:$AF$1,0))),0) + IFERROR(INDIRECT("'ru double'!" &amp; ADDRESS(MATCH(O$1,'ru double'!$A$1:$A$34,0),MATCH(V$2,'ru double'!$A$1:$AF$1,0))),0) + IFERROR(INDIRECT("'ru double'!" &amp; ADDRESS(MATCH(O$1,'ru double'!$A$1:$A$34,0),MATCH(W$2,'ru double'!$A$1:$AF$1,0))),0) + IFERROR(INDIRECT("'ru double'!" &amp; ADDRESS(MATCH(O$1,'ru double'!$A$1:$A$34,0),MATCH(X$2,'ru double'!$A$1:$AF$1,0))),0) + IFERROR(INDIRECT("'ru double'!" &amp; ADDRESS(MATCH(O$1,'ru double'!$A$1:$A$34,0),MATCH(S$3,'ru double'!$A$1:$AF$1,0))),0) + IFERROR(INDIRECT("'ru double'!" &amp; ADDRESS(MATCH(O$1,'ru double'!$A$1:$A$34,0),MATCH(T$3,'ru double'!$A$1:$AF$1,0))),0) + IFERROR(INDIRECT("'ru double'!" &amp; ADDRESS(MATCH(O$1,'ru double'!$A$1:$A$34,0),MATCH(U$3,'ru double'!$A$1:$AF$1,0))),0) + IFERROR(INDIRECT("'ru double'!" &amp; ADDRESS(MATCH(O$1,'ru double'!$A$1:$A$34,0),MATCH(V$3,'ru double'!$A$1:$AF$1,0))),0) + IFERROR(INDIRECT("'ru double'!" &amp; ADDRESS(MATCH(O$1,'ru double'!$A$1:$A$34,0),MATCH(W$3,'ru double'!$A$1:$AF$1,0))),0) + IFERROR(INDIRECT("'ru double'!" &amp; ADDRESS(MATCH(O$1,'ru double'!$A$1:$A$34,0),MATCH(S$1,'ru double'!$A$1:$AF$1,0))),0)) / SUM('ru double'!$B$2:$AF$32)</f>
        <v>1.0425020048115477E-2</v>
      </c>
      <c r="P33" s="85">
        <f ca="1">(IFERROR(INDIRECT("'ru double'!" &amp; ADDRESS(MATCH(P$1,'ru double'!$A$1:$A$34,0),MATCH(V$1,'ru double'!$A$1:$AF$1,0))),0) + IFERROR(INDIRECT("'ru double'!" &amp; ADDRESS(MATCH(P$1,'ru double'!$A$1:$A$34,0),MATCH(T$1,'ru double'!$A$1:$AF$1,0))),0) + IFERROR(INDIRECT("'ru double'!" &amp; ADDRESS(MATCH(P$1,'ru double'!$A$1:$A$34,0),MATCH(U$1,'ru double'!$A$1:$AF$1,0))),0) + IFERROR(INDIRECT("'ru double'!" &amp; ADDRESS(MATCH(P$1,'ru double'!$A$1:$A$34,0),MATCH(W$1,'ru double'!$A$1:$AF$1,0))),0) + IFERROR(INDIRECT("'ru double'!" &amp; ADDRESS(MATCH(P$1,'ru double'!$A$1:$A$34,0),MATCH(X$1,'ru double'!$A$1:$AF$1,0))),0) + IFERROR(INDIRECT("'ru double'!" &amp; ADDRESS(MATCH(P$1,'ru double'!$A$1:$A$34,0),MATCH(Y$1,'ru double'!$A$1:$AF$1,0))),0) + IFERROR(INDIRECT("'ru double'!" &amp; ADDRESS(MATCH(P$1,'ru double'!$A$1:$A$34,0),MATCH(S$2,'ru double'!$A$1:$AF$1,0))),0) + IFERROR(INDIRECT("'ru double'!" &amp; ADDRESS(MATCH(P$1,'ru double'!$A$1:$A$34,0),MATCH(T$2,'ru double'!$A$1:$AF$1,0))),0) + IFERROR(INDIRECT("'ru double'!" &amp; ADDRESS(MATCH(P$1,'ru double'!$A$1:$A$34,0),MATCH(U$2,'ru double'!$A$1:$AF$1,0))),0) + IFERROR(INDIRECT("'ru double'!" &amp; ADDRESS(MATCH(P$1,'ru double'!$A$1:$A$34,0),MATCH(V$2,'ru double'!$A$1:$AF$1,0))),0) + IFERROR(INDIRECT("'ru double'!" &amp; ADDRESS(MATCH(P$1,'ru double'!$A$1:$A$34,0),MATCH(W$2,'ru double'!$A$1:$AF$1,0))),0) + IFERROR(INDIRECT("'ru double'!" &amp; ADDRESS(MATCH(P$1,'ru double'!$A$1:$A$34,0),MATCH(X$2,'ru double'!$A$1:$AF$1,0))),0) + IFERROR(INDIRECT("'ru double'!" &amp; ADDRESS(MATCH(P$1,'ru double'!$A$1:$A$34,0),MATCH(S$3,'ru double'!$A$1:$AF$1,0))),0) + IFERROR(INDIRECT("'ru double'!" &amp; ADDRESS(MATCH(P$1,'ru double'!$A$1:$A$34,0),MATCH(T$3,'ru double'!$A$1:$AF$1,0))),0) + IFERROR(INDIRECT("'ru double'!" &amp; ADDRESS(MATCH(P$1,'ru double'!$A$1:$A$34,0),MATCH(U$3,'ru double'!$A$1:$AF$1,0))),0) + IFERROR(INDIRECT("'ru double'!" &amp; ADDRESS(MATCH(P$1,'ru double'!$A$1:$A$34,0),MATCH(V$3,'ru double'!$A$1:$AF$1,0))),0) + IFERROR(INDIRECT("'ru double'!" &amp; ADDRESS(MATCH(P$1,'ru double'!$A$1:$A$34,0),MATCH(W$3,'ru double'!$A$1:$AF$1,0))),0) + IFERROR(INDIRECT("'ru double'!" &amp; ADDRESS(MATCH(P$1,'ru double'!$A$1:$A$34,0),MATCH(S$1,'ru double'!$A$1:$AF$1,0))),0)) / SUM('ru double'!$B$2:$AF$32)</f>
        <v>7.0168404170008018E-3</v>
      </c>
      <c r="Q33" s="86">
        <f ca="1">(IFERROR(INDIRECT("'ru double'!" &amp; ADDRESS(MATCH(Q$1,'ru double'!$A$1:$A$34,0),MATCH(V$1,'ru double'!$A$1:$AF$1,0))),0) + IFERROR(INDIRECT("'ru double'!" &amp; ADDRESS(MATCH(Q$1,'ru double'!$A$1:$A$34,0),MATCH(T$1,'ru double'!$A$1:$AF$1,0))),0) + IFERROR(INDIRECT("'ru double'!" &amp; ADDRESS(MATCH(Q$1,'ru double'!$A$1:$A$34,0),MATCH(U$1,'ru double'!$A$1:$AF$1,0))),0) + IFERROR(INDIRECT("'ru double'!" &amp; ADDRESS(MATCH(Q$1,'ru double'!$A$1:$A$34,0),MATCH(W$1,'ru double'!$A$1:$AF$1,0))),0) + IFERROR(INDIRECT("'ru double'!" &amp; ADDRESS(MATCH(Q$1,'ru double'!$A$1:$A$34,0),MATCH(X$1,'ru double'!$A$1:$AF$1,0))),0) + IFERROR(INDIRECT("'ru double'!" &amp; ADDRESS(MATCH(Q$1,'ru double'!$A$1:$A$34,0),MATCH(Y$1,'ru double'!$A$1:$AF$1,0))),0) + IFERROR(INDIRECT("'ru double'!" &amp; ADDRESS(MATCH(Q$1,'ru double'!$A$1:$A$34,0),MATCH(S$2,'ru double'!$A$1:$AF$1,0))),0) + IFERROR(INDIRECT("'ru double'!" &amp; ADDRESS(MATCH(Q$1,'ru double'!$A$1:$A$34,0),MATCH(T$2,'ru double'!$A$1:$AF$1,0))),0) + IFERROR(INDIRECT("'ru double'!" &amp; ADDRESS(MATCH(Q$1,'ru double'!$A$1:$A$34,0),MATCH(U$2,'ru double'!$A$1:$AF$1,0))),0) + IFERROR(INDIRECT("'ru double'!" &amp; ADDRESS(MATCH(Q$1,'ru double'!$A$1:$A$34,0),MATCH(V$2,'ru double'!$A$1:$AF$1,0))),0) + IFERROR(INDIRECT("'ru double'!" &amp; ADDRESS(MATCH(Q$1,'ru double'!$A$1:$A$34,0),MATCH(W$2,'ru double'!$A$1:$AF$1,0))),0) + IFERROR(INDIRECT("'ru double'!" &amp; ADDRESS(MATCH(Q$1,'ru double'!$A$1:$A$34,0),MATCH(X$2,'ru double'!$A$1:$AF$1,0))),0) + IFERROR(INDIRECT("'ru double'!" &amp; ADDRESS(MATCH(Q$1,'ru double'!$A$1:$A$34,0),MATCH(S$3,'ru double'!$A$1:$AF$1,0))),0) + IFERROR(INDIRECT("'ru double'!" &amp; ADDRESS(MATCH(Q$1,'ru double'!$A$1:$A$34,0),MATCH(T$3,'ru double'!$A$1:$AF$1,0))),0) + IFERROR(INDIRECT("'ru double'!" &amp; ADDRESS(MATCH(Q$1,'ru double'!$A$1:$A$34,0),MATCH(U$3,'ru double'!$A$1:$AF$1,0))),0) + IFERROR(INDIRECT("'ru double'!" &amp; ADDRESS(MATCH(Q$1,'ru double'!$A$1:$A$34,0),MATCH(V$3,'ru double'!$A$1:$AF$1,0))),0) + IFERROR(INDIRECT("'ru double'!" &amp; ADDRESS(MATCH(Q$1,'ru double'!$A$1:$A$34,0),MATCH(W$3,'ru double'!$A$1:$AF$1,0))),0) + IFERROR(INDIRECT("'ru double'!" &amp; ADDRESS(MATCH(Q$1,'ru double'!$A$1:$A$34,0),MATCH(S$1,'ru double'!$A$1:$AF$1,0))),0)) / SUM('ru double'!$B$2:$AF$32)</f>
        <v>1.0425020048115477E-2</v>
      </c>
      <c r="R33" s="87">
        <f ca="1">(IFERROR(INDIRECT("'ru double'!" &amp; ADDRESS(MATCH(R$1,'ru double'!$A$1:$A$34,0),MATCH(V$1,'ru double'!$A$1:$AF$1,0))),0) + IFERROR(INDIRECT("'ru double'!" &amp; ADDRESS(MATCH(R$1,'ru double'!$A$1:$A$34,0),MATCH(T$1,'ru double'!$A$1:$AF$1,0))),0) + IFERROR(INDIRECT("'ru double'!" &amp; ADDRESS(MATCH(R$1,'ru double'!$A$1:$A$34,0),MATCH(U$1,'ru double'!$A$1:$AF$1,0))),0) + IFERROR(INDIRECT("'ru double'!" &amp; ADDRESS(MATCH(R$1,'ru double'!$A$1:$A$34,0),MATCH(W$1,'ru double'!$A$1:$AF$1,0))),0) + IFERROR(INDIRECT("'ru double'!" &amp; ADDRESS(MATCH(R$1,'ru double'!$A$1:$A$34,0),MATCH(X$1,'ru double'!$A$1:$AF$1,0))),0) + IFERROR(INDIRECT("'ru double'!" &amp; ADDRESS(MATCH(R$1,'ru double'!$A$1:$A$34,0),MATCH(Y$1,'ru double'!$A$1:$AF$1,0))),0) + IFERROR(INDIRECT("'ru double'!" &amp; ADDRESS(MATCH(R$1,'ru double'!$A$1:$A$34,0),MATCH(S$2,'ru double'!$A$1:$AF$1,0))),0) + IFERROR(INDIRECT("'ru double'!" &amp; ADDRESS(MATCH(R$1,'ru double'!$A$1:$A$34,0),MATCH(T$2,'ru double'!$A$1:$AF$1,0))),0) + IFERROR(INDIRECT("'ru double'!" &amp; ADDRESS(MATCH(R$1,'ru double'!$A$1:$A$34,0),MATCH(U$2,'ru double'!$A$1:$AF$1,0))),0) + IFERROR(INDIRECT("'ru double'!" &amp; ADDRESS(MATCH(R$1,'ru double'!$A$1:$A$34,0),MATCH(V$2,'ru double'!$A$1:$AF$1,0))),0) + IFERROR(INDIRECT("'ru double'!" &amp; ADDRESS(MATCH(R$1,'ru double'!$A$1:$A$34,0),MATCH(W$2,'ru double'!$A$1:$AF$1,0))),0) + IFERROR(INDIRECT("'ru double'!" &amp; ADDRESS(MATCH(R$1,'ru double'!$A$1:$A$34,0),MATCH(X$2,'ru double'!$A$1:$AF$1,0))),0) + IFERROR(INDIRECT("'ru double'!" &amp; ADDRESS(MATCH(R$1,'ru double'!$A$1:$A$34,0),MATCH(S$3,'ru double'!$A$1:$AF$1,0))),0) + IFERROR(INDIRECT("'ru double'!" &amp; ADDRESS(MATCH(R$1,'ru double'!$A$1:$A$34,0),MATCH(T$3,'ru double'!$A$1:$AF$1,0))),0) + IFERROR(INDIRECT("'ru double'!" &amp; ADDRESS(MATCH(R$1,'ru double'!$A$1:$A$34,0),MATCH(U$3,'ru double'!$A$1:$AF$1,0))),0) + IFERROR(INDIRECT("'ru double'!" &amp; ADDRESS(MATCH(R$1,'ru double'!$A$1:$A$34,0),MATCH(V$3,'ru double'!$A$1:$AF$1,0))),0) + IFERROR(INDIRECT("'ru double'!" &amp; ADDRESS(MATCH(R$1,'ru double'!$A$1:$A$34,0),MATCH(W$3,'ru double'!$A$1:$AF$1,0))),0) + IFERROR(INDIRECT("'ru double'!" &amp; ADDRESS(MATCH(R$1,'ru double'!$A$1:$A$34,0),MATCH(S$1,'ru double'!$A$1:$AF$1,0))),0)) / SUM('ru double'!$B$2:$AF$32)</f>
        <v>1.2630312750601443E-2</v>
      </c>
      <c r="S33" s="86">
        <f ca="1">(IFERROR(INDIRECT("'ru double'!" &amp; ADDRESS(MATCH(S$1,'ru double'!$A$1:$A$34,0),MATCH(O$1,'ru double'!$A$1:$AF$1,0))),0) + IFERROR(INDIRECT("'ru double'!" &amp; ADDRESS(MATCH(S$1,'ru double'!$A$1:$A$34,0),MATCH(P$1,'ru double'!$A$1:$AF$1,0))),0) + IFERROR(INDIRECT("'ru double'!" &amp; ADDRESS(MATCH(S$1,'ru double'!$A$1:$A$34,0),MATCH(Q$1,'ru double'!$A$1:$AF$1,0))),0) + IFERROR(INDIRECT("'ru double'!" &amp; ADDRESS(MATCH(S$1,'ru double'!$A$1:$A$34,0),MATCH(R$1,'ru double'!$A$1:$AF$1,0))),0) + IFERROR(INDIRECT("'ru double'!" &amp; ADDRESS(MATCH(S$1,'ru double'!$A$1:$A$34,0),MATCH(N$2,'ru double'!$A$1:$AF$1,0))),0) + IFERROR(INDIRECT("'ru double'!" &amp; ADDRESS(MATCH(S$1,'ru double'!$A$1:$A$34,0),MATCH(O$2,'ru double'!$A$1:$AF$1,0))),0) + IFERROR(INDIRECT("'ru double'!" &amp; ADDRESS(MATCH(S$1,'ru double'!$A$1:$A$34,0),MATCH(P$2,'ru double'!$A$1:$AF$1,0))),0) + IFERROR(INDIRECT("'ru double'!" &amp; ADDRESS(MATCH(S$1,'ru double'!$A$1:$A$34,0),MATCH(Q$2,'ru double'!$A$1:$AF$1,0))),0) + IFERROR(INDIRECT("'ru double'!" &amp; ADDRESS(MATCH(S$1,'ru double'!$A$1:$A$34,0),MATCH(R$2,'ru double'!$A$1:$AF$1,0))),0) + IFERROR(INDIRECT("'ru double'!" &amp; ADDRESS(MATCH(S$1,'ru double'!$A$1:$A$34,0),MATCH(N$3,'ru double'!$A$1:$AF$1,0))),0) + IFERROR(INDIRECT("'ru double'!" &amp; ADDRESS(MATCH(S$1,'ru double'!$A$1:$A$34,0),MATCH(O$3,'ru double'!$A$1:$AF$1,0))),0) + IFERROR(INDIRECT("'ru double'!" &amp; ADDRESS(MATCH(S$1,'ru double'!$A$1:$A$34,0),MATCH(P$3,'ru double'!$A$1:$AF$1,0))),0) + IFERROR(INDIRECT("'ru double'!" &amp; ADDRESS(MATCH(S$1,'ru double'!$A$1:$A$34,0),MATCH(Q$3,'ru double'!$A$1:$AF$1,0))),0) + IFERROR(INDIRECT("'ru double'!" &amp; ADDRESS(MATCH(S$1,'ru double'!$A$1:$A$34,0),MATCH(R$3,'ru double'!$A$1:$AF$1,0))),0) + IFERROR(INDIRECT("'ru double'!" &amp; ADDRESS(MATCH(S$1,'ru double'!$A$1:$A$34,0),MATCH(N$1,'ru double'!$A$1:$AF$1,0))),0)) / SUM('ru double'!$B$2:$AF$32)</f>
        <v>1.2630312750601443E-2</v>
      </c>
      <c r="T33" s="84">
        <f ca="1">(IFERROR(INDIRECT("'ru double'!" &amp; ADDRESS(MATCH(T$1,'ru double'!$A$1:$A$34,0),MATCH(O$1,'ru double'!$A$1:$AF$1,0))),0) + IFERROR(INDIRECT("'ru double'!" &amp; ADDRESS(MATCH(T$1,'ru double'!$A$1:$A$34,0),MATCH(P$1,'ru double'!$A$1:$AF$1,0))),0) + IFERROR(INDIRECT("'ru double'!" &amp; ADDRESS(MATCH(T$1,'ru double'!$A$1:$A$34,0),MATCH(Q$1,'ru double'!$A$1:$AF$1,0))),0) + IFERROR(INDIRECT("'ru double'!" &amp; ADDRESS(MATCH(T$1,'ru double'!$A$1:$A$34,0),MATCH(R$1,'ru double'!$A$1:$AF$1,0))),0) + IFERROR(INDIRECT("'ru double'!" &amp; ADDRESS(MATCH(T$1,'ru double'!$A$1:$A$34,0),MATCH(N$2,'ru double'!$A$1:$AF$1,0))),0) + IFERROR(INDIRECT("'ru double'!" &amp; ADDRESS(MATCH(T$1,'ru double'!$A$1:$A$34,0),MATCH(O$2,'ru double'!$A$1:$AF$1,0))),0) + IFERROR(INDIRECT("'ru double'!" &amp; ADDRESS(MATCH(T$1,'ru double'!$A$1:$A$34,0),MATCH(P$2,'ru double'!$A$1:$AF$1,0))),0) + IFERROR(INDIRECT("'ru double'!" &amp; ADDRESS(MATCH(T$1,'ru double'!$A$1:$A$34,0),MATCH(Q$2,'ru double'!$A$1:$AF$1,0))),0) + IFERROR(INDIRECT("'ru double'!" &amp; ADDRESS(MATCH(T$1,'ru double'!$A$1:$A$34,0),MATCH(R$2,'ru double'!$A$1:$AF$1,0))),0) + IFERROR(INDIRECT("'ru double'!" &amp; ADDRESS(MATCH(T$1,'ru double'!$A$1:$A$34,0),MATCH(N$3,'ru double'!$A$1:$AF$1,0))),0) + IFERROR(INDIRECT("'ru double'!" &amp; ADDRESS(MATCH(T$1,'ru double'!$A$1:$A$34,0),MATCH(O$3,'ru double'!$A$1:$AF$1,0))),0) + IFERROR(INDIRECT("'ru double'!" &amp; ADDRESS(MATCH(T$1,'ru double'!$A$1:$A$34,0),MATCH(P$3,'ru double'!$A$1:$AF$1,0))),0) + IFERROR(INDIRECT("'ru double'!" &amp; ADDRESS(MATCH(T$1,'ru double'!$A$1:$A$34,0),MATCH(Q$3,'ru double'!$A$1:$AF$1,0))),0) + IFERROR(INDIRECT("'ru double'!" &amp; ADDRESS(MATCH(T$1,'ru double'!$A$1:$A$34,0),MATCH(R$3,'ru double'!$A$1:$AF$1,0))),0) + IFERROR(INDIRECT("'ru double'!" &amp; ADDRESS(MATCH(T$1,'ru double'!$A$1:$A$34,0),MATCH(N$1,'ru double'!$A$1:$AF$1,0))),0)) / SUM('ru double'!$B$2:$AF$32)</f>
        <v>6.8163592622293503E-3</v>
      </c>
      <c r="U33" s="85">
        <f ca="1">(IFERROR(INDIRECT("'ru double'!" &amp; ADDRESS(MATCH(U$1,'ru double'!$A$1:$A$34,0),MATCH(O$1,'ru double'!$A$1:$AF$1,0))),0) + IFERROR(INDIRECT("'ru double'!" &amp; ADDRESS(MATCH(U$1,'ru double'!$A$1:$A$34,0),MATCH(P$1,'ru double'!$A$1:$AF$1,0))),0) + IFERROR(INDIRECT("'ru double'!" &amp; ADDRESS(MATCH(U$1,'ru double'!$A$1:$A$34,0),MATCH(Q$1,'ru double'!$A$1:$AF$1,0))),0) + IFERROR(INDIRECT("'ru double'!" &amp; ADDRESS(MATCH(U$1,'ru double'!$A$1:$A$34,0),MATCH(R$1,'ru double'!$A$1:$AF$1,0))),0) + IFERROR(INDIRECT("'ru double'!" &amp; ADDRESS(MATCH(U$1,'ru double'!$A$1:$A$34,0),MATCH(N$2,'ru double'!$A$1:$AF$1,0))),0) + IFERROR(INDIRECT("'ru double'!" &amp; ADDRESS(MATCH(U$1,'ru double'!$A$1:$A$34,0),MATCH(O$2,'ru double'!$A$1:$AF$1,0))),0) + IFERROR(INDIRECT("'ru double'!" &amp; ADDRESS(MATCH(U$1,'ru double'!$A$1:$A$34,0),MATCH(P$2,'ru double'!$A$1:$AF$1,0))),0) + IFERROR(INDIRECT("'ru double'!" &amp; ADDRESS(MATCH(U$1,'ru double'!$A$1:$A$34,0),MATCH(Q$2,'ru double'!$A$1:$AF$1,0))),0) + IFERROR(INDIRECT("'ru double'!" &amp; ADDRESS(MATCH(U$1,'ru double'!$A$1:$A$34,0),MATCH(R$2,'ru double'!$A$1:$AF$1,0))),0) + IFERROR(INDIRECT("'ru double'!" &amp; ADDRESS(MATCH(U$1,'ru double'!$A$1:$A$34,0),MATCH(N$3,'ru double'!$A$1:$AF$1,0))),0) + IFERROR(INDIRECT("'ru double'!" &amp; ADDRESS(MATCH(U$1,'ru double'!$A$1:$A$34,0),MATCH(O$3,'ru double'!$A$1:$AF$1,0))),0) + IFERROR(INDIRECT("'ru double'!" &amp; ADDRESS(MATCH(U$1,'ru double'!$A$1:$A$34,0),MATCH(P$3,'ru double'!$A$1:$AF$1,0))),0) + IFERROR(INDIRECT("'ru double'!" &amp; ADDRESS(MATCH(U$1,'ru double'!$A$1:$A$34,0),MATCH(Q$3,'ru double'!$A$1:$AF$1,0))),0) + IFERROR(INDIRECT("'ru double'!" &amp; ADDRESS(MATCH(U$1,'ru double'!$A$1:$A$34,0),MATCH(R$3,'ru double'!$A$1:$AF$1,0))),0) + IFERROR(INDIRECT("'ru double'!" &amp; ADDRESS(MATCH(U$1,'ru double'!$A$1:$A$34,0),MATCH(N$1,'ru double'!$A$1:$AF$1,0))),0)) / SUM('ru double'!$B$2:$AF$32)</f>
        <v>3.468323977546111E-2</v>
      </c>
      <c r="V33" s="84">
        <f ca="1">(IFERROR(INDIRECT("'ru double'!" &amp; ADDRESS(MATCH(V$1,'ru double'!$A$1:$A$34,0),MATCH(O$1,'ru double'!$A$1:$AF$1,0))),0) + IFERROR(INDIRECT("'ru double'!" &amp; ADDRESS(MATCH(V$1,'ru double'!$A$1:$A$34,0),MATCH(P$1,'ru double'!$A$1:$AF$1,0))),0) + IFERROR(INDIRECT("'ru double'!" &amp; ADDRESS(MATCH(V$1,'ru double'!$A$1:$A$34,0),MATCH(Q$1,'ru double'!$A$1:$AF$1,0))),0) + IFERROR(INDIRECT("'ru double'!" &amp; ADDRESS(MATCH(V$1,'ru double'!$A$1:$A$34,0),MATCH(R$1,'ru double'!$A$1:$AF$1,0))),0) + IFERROR(INDIRECT("'ru double'!" &amp; ADDRESS(MATCH(V$1,'ru double'!$A$1:$A$34,0),MATCH(N$2,'ru double'!$A$1:$AF$1,0))),0) + IFERROR(INDIRECT("'ru double'!" &amp; ADDRESS(MATCH(V$1,'ru double'!$A$1:$A$34,0),MATCH(O$2,'ru double'!$A$1:$AF$1,0))),0) + IFERROR(INDIRECT("'ru double'!" &amp; ADDRESS(MATCH(V$1,'ru double'!$A$1:$A$34,0),MATCH(P$2,'ru double'!$A$1:$AF$1,0))),0) + IFERROR(INDIRECT("'ru double'!" &amp; ADDRESS(MATCH(V$1,'ru double'!$A$1:$A$34,0),MATCH(Q$2,'ru double'!$A$1:$AF$1,0))),0) + IFERROR(INDIRECT("'ru double'!" &amp; ADDRESS(MATCH(V$1,'ru double'!$A$1:$A$34,0),MATCH(R$2,'ru double'!$A$1:$AF$1,0))),0) + IFERROR(INDIRECT("'ru double'!" &amp; ADDRESS(MATCH(V$1,'ru double'!$A$1:$A$34,0),MATCH(N$3,'ru double'!$A$1:$AF$1,0))),0) + IFERROR(INDIRECT("'ru double'!" &amp; ADDRESS(MATCH(V$1,'ru double'!$A$1:$A$34,0),MATCH(O$3,'ru double'!$A$1:$AF$1,0))),0) + IFERROR(INDIRECT("'ru double'!" &amp; ADDRESS(MATCH(V$1,'ru double'!$A$1:$A$34,0),MATCH(P$3,'ru double'!$A$1:$AF$1,0))),0) + IFERROR(INDIRECT("'ru double'!" &amp; ADDRESS(MATCH(V$1,'ru double'!$A$1:$A$34,0),MATCH(Q$3,'ru double'!$A$1:$AF$1,0))),0) + IFERROR(INDIRECT("'ru double'!" &amp; ADDRESS(MATCH(V$1,'ru double'!$A$1:$A$34,0),MATCH(R$3,'ru double'!$A$1:$AF$1,0))),0) + IFERROR(INDIRECT("'ru double'!" &amp; ADDRESS(MATCH(V$1,'ru double'!$A$1:$A$34,0),MATCH(N$1,'ru double'!$A$1:$AF$1,0))),0)) / SUM('ru double'!$B$2:$AF$32)</f>
        <v>2.2052927024859663E-2</v>
      </c>
      <c r="W33" s="86">
        <f ca="1">(IFERROR(INDIRECT("'ru double'!" &amp; ADDRESS(MATCH(W$1,'ru double'!$A$1:$A$34,0),MATCH(O$1,'ru double'!$A$1:$AF$1,0))),0) + IFERROR(INDIRECT("'ru double'!" &amp; ADDRESS(MATCH(W$1,'ru double'!$A$1:$A$34,0),MATCH(P$1,'ru double'!$A$1:$AF$1,0))),0) + IFERROR(INDIRECT("'ru double'!" &amp; ADDRESS(MATCH(W$1,'ru double'!$A$1:$A$34,0),MATCH(Q$1,'ru double'!$A$1:$AF$1,0))),0) + IFERROR(INDIRECT("'ru double'!" &amp; ADDRESS(MATCH(W$1,'ru double'!$A$1:$A$34,0),MATCH(R$1,'ru double'!$A$1:$AF$1,0))),0) + IFERROR(INDIRECT("'ru double'!" &amp; ADDRESS(MATCH(W$1,'ru double'!$A$1:$A$34,0),MATCH(N$2,'ru double'!$A$1:$AF$1,0))),0) + IFERROR(INDIRECT("'ru double'!" &amp; ADDRESS(MATCH(W$1,'ru double'!$A$1:$A$34,0),MATCH(O$2,'ru double'!$A$1:$AF$1,0))),0) + IFERROR(INDIRECT("'ru double'!" &amp; ADDRESS(MATCH(W$1,'ru double'!$A$1:$A$34,0),MATCH(P$2,'ru double'!$A$1:$AF$1,0))),0) + IFERROR(INDIRECT("'ru double'!" &amp; ADDRESS(MATCH(W$1,'ru double'!$A$1:$A$34,0),MATCH(Q$2,'ru double'!$A$1:$AF$1,0))),0) + IFERROR(INDIRECT("'ru double'!" &amp; ADDRESS(MATCH(W$1,'ru double'!$A$1:$A$34,0),MATCH(R$2,'ru double'!$A$1:$AF$1,0))),0) + IFERROR(INDIRECT("'ru double'!" &amp; ADDRESS(MATCH(W$1,'ru double'!$A$1:$A$34,0),MATCH(N$3,'ru double'!$A$1:$AF$1,0))),0) + IFERROR(INDIRECT("'ru double'!" &amp; ADDRESS(MATCH(W$1,'ru double'!$A$1:$A$34,0),MATCH(O$3,'ru double'!$A$1:$AF$1,0))),0) + IFERROR(INDIRECT("'ru double'!" &amp; ADDRESS(MATCH(W$1,'ru double'!$A$1:$A$34,0),MATCH(P$3,'ru double'!$A$1:$AF$1,0))),0) + IFERROR(INDIRECT("'ru double'!" &amp; ADDRESS(MATCH(W$1,'ru double'!$A$1:$A$34,0),MATCH(Q$3,'ru double'!$A$1:$AF$1,0))),0) + IFERROR(INDIRECT("'ru double'!" &amp; ADDRESS(MATCH(W$1,'ru double'!$A$1:$A$34,0),MATCH(R$3,'ru double'!$A$1:$AF$1,0))),0) + IFERROR(INDIRECT("'ru double'!" &amp; ADDRESS(MATCH(W$1,'ru double'!$A$1:$A$34,0),MATCH(N$1,'ru double'!$A$1:$AF$1,0))),0)) / SUM('ru double'!$B$2:$AF$32)</f>
        <v>3.6688051323175624E-2</v>
      </c>
      <c r="X33" s="86">
        <f ca="1">(IFERROR(INDIRECT("'ru double'!" &amp; ADDRESS(MATCH(X$1,'ru double'!$A$1:$A$34,0),MATCH(O$1,'ru double'!$A$1:$AF$1,0))),0) + IFERROR(INDIRECT("'ru double'!" &amp; ADDRESS(MATCH(X$1,'ru double'!$A$1:$A$34,0),MATCH(P$1,'ru double'!$A$1:$AF$1,0))),0) + IFERROR(INDIRECT("'ru double'!" &amp; ADDRESS(MATCH(X$1,'ru double'!$A$1:$A$34,0),MATCH(Q$1,'ru double'!$A$1:$AF$1,0))),0) + IFERROR(INDIRECT("'ru double'!" &amp; ADDRESS(MATCH(X$1,'ru double'!$A$1:$A$34,0),MATCH(R$1,'ru double'!$A$1:$AF$1,0))),0) + IFERROR(INDIRECT("'ru double'!" &amp; ADDRESS(MATCH(X$1,'ru double'!$A$1:$A$34,0),MATCH(N$2,'ru double'!$A$1:$AF$1,0))),0) + IFERROR(INDIRECT("'ru double'!" &amp; ADDRESS(MATCH(X$1,'ru double'!$A$1:$A$34,0),MATCH(O$2,'ru double'!$A$1:$AF$1,0))),0) + IFERROR(INDIRECT("'ru double'!" &amp; ADDRESS(MATCH(X$1,'ru double'!$A$1:$A$34,0),MATCH(P$2,'ru double'!$A$1:$AF$1,0))),0) + IFERROR(INDIRECT("'ru double'!" &amp; ADDRESS(MATCH(X$1,'ru double'!$A$1:$A$34,0),MATCH(Q$2,'ru double'!$A$1:$AF$1,0))),0) + IFERROR(INDIRECT("'ru double'!" &amp; ADDRESS(MATCH(X$1,'ru double'!$A$1:$A$34,0),MATCH(R$2,'ru double'!$A$1:$AF$1,0))),0) + IFERROR(INDIRECT("'ru double'!" &amp; ADDRESS(MATCH(X$1,'ru double'!$A$1:$A$34,0),MATCH(N$3,'ru double'!$A$1:$AF$1,0))),0) + IFERROR(INDIRECT("'ru double'!" &amp; ADDRESS(MATCH(X$1,'ru double'!$A$1:$A$34,0),MATCH(O$3,'ru double'!$A$1:$AF$1,0))),0) + IFERROR(INDIRECT("'ru double'!" &amp; ADDRESS(MATCH(X$1,'ru double'!$A$1:$A$34,0),MATCH(P$3,'ru double'!$A$1:$AF$1,0))),0) + IFERROR(INDIRECT("'ru double'!" &amp; ADDRESS(MATCH(X$1,'ru double'!$A$1:$A$34,0),MATCH(Q$3,'ru double'!$A$1:$AF$1,0))),0) + IFERROR(INDIRECT("'ru double'!" &amp; ADDRESS(MATCH(X$1,'ru double'!$A$1:$A$34,0),MATCH(R$3,'ru double'!$A$1:$AF$1,0))),0) + IFERROR(INDIRECT("'ru double'!" &amp; ADDRESS(MATCH(X$1,'ru double'!$A$1:$A$34,0),MATCH(N$1,'ru double'!$A$1:$AF$1,0))),0)) / SUM('ru double'!$B$2:$AF$32)</f>
        <v>4.4105854049719326E-3</v>
      </c>
      <c r="Y33" s="86">
        <f ca="1">(IFERROR(INDIRECT("'ru double'!" &amp; ADDRESS(MATCH(Y$1,'ru double'!$A$1:$A$34,0),MATCH(O$1,'ru double'!$A$1:$AF$1,0))),0) + IFERROR(INDIRECT("'ru double'!" &amp; ADDRESS(MATCH(Y$1,'ru double'!$A$1:$A$34,0),MATCH(P$1,'ru double'!$A$1:$AF$1,0))),0) + IFERROR(INDIRECT("'ru double'!" &amp; ADDRESS(MATCH(Y$1,'ru double'!$A$1:$A$34,0),MATCH(Q$1,'ru double'!$A$1:$AF$1,0))),0) + IFERROR(INDIRECT("'ru double'!" &amp; ADDRESS(MATCH(Y$1,'ru double'!$A$1:$A$34,0),MATCH(R$1,'ru double'!$A$1:$AF$1,0))),0) + IFERROR(INDIRECT("'ru double'!" &amp; ADDRESS(MATCH(Y$1,'ru double'!$A$1:$A$34,0),MATCH(N$2,'ru double'!$A$1:$AF$1,0))),0) + IFERROR(INDIRECT("'ru double'!" &amp; ADDRESS(MATCH(Y$1,'ru double'!$A$1:$A$34,0),MATCH(O$2,'ru double'!$A$1:$AF$1,0))),0) + IFERROR(INDIRECT("'ru double'!" &amp; ADDRESS(MATCH(Y$1,'ru double'!$A$1:$A$34,0),MATCH(P$2,'ru double'!$A$1:$AF$1,0))),0) + IFERROR(INDIRECT("'ru double'!" &amp; ADDRESS(MATCH(Y$1,'ru double'!$A$1:$A$34,0),MATCH(Q$2,'ru double'!$A$1:$AF$1,0))),0) + IFERROR(INDIRECT("'ru double'!" &amp; ADDRESS(MATCH(Y$1,'ru double'!$A$1:$A$34,0),MATCH(R$2,'ru double'!$A$1:$AF$1,0))),0) + IFERROR(INDIRECT("'ru double'!" &amp; ADDRESS(MATCH(Y$1,'ru double'!$A$1:$A$34,0),MATCH(N$3,'ru double'!$A$1:$AF$1,0))),0) + IFERROR(INDIRECT("'ru double'!" &amp; ADDRESS(MATCH(Y$1,'ru double'!$A$1:$A$34,0),MATCH(O$3,'ru double'!$A$1:$AF$1,0))),0) + IFERROR(INDIRECT("'ru double'!" &amp; ADDRESS(MATCH(Y$1,'ru double'!$A$1:$A$34,0),MATCH(P$3,'ru double'!$A$1:$AF$1,0))),0) + IFERROR(INDIRECT("'ru double'!" &amp; ADDRESS(MATCH(Y$1,'ru double'!$A$1:$A$34,0),MATCH(Q$3,'ru double'!$A$1:$AF$1,0))),0) + IFERROR(INDIRECT("'ru double'!" &amp; ADDRESS(MATCH(Y$1,'ru double'!$A$1:$A$34,0),MATCH(R$3,'ru double'!$A$1:$AF$1,0))),0) + IFERROR(INDIRECT("'ru double'!" &amp; ADDRESS(MATCH(Y$1,'ru double'!$A$1:$A$34,0),MATCH(N$1,'ru double'!$A$1:$AF$1,0))),0)) / SUM('ru double'!$B$2:$AF$32)</f>
        <v>0</v>
      </c>
      <c r="Z33" s="42"/>
    </row>
    <row r="34" spans="1:39" ht="15" hidden="1" customHeight="1" outlineLevel="1" x14ac:dyDescent="0.25">
      <c r="A34" s="84">
        <f ca="1">(IFERROR(INDIRECT("'en double'!" &amp; ADDRESS(MATCH(A$2,'en double'!$A$1:$A$34,0),MATCH(I$1,'en double'!$A$1:$AF$1,0))),0) + IFERROR(INDIRECT("'en double'!" &amp; ADDRESS(MATCH(A$2,'en double'!$A$1:$A$34,0),MATCH(G$1,'en double'!$A$1:$AF$1,0))),0) + IFERROR(INDIRECT("'en double'!" &amp; ADDRESS(MATCH(A$2,'en double'!$A$1:$A$34,0),MATCH(H$1,'en double'!$A$1:$AF$1,0))),0) + IFERROR(INDIRECT("'en double'!" &amp; ADDRESS(MATCH(A$2,'en double'!$A$1:$A$34,0),MATCH(J$1,'en double'!$A$1:$AF$1,0))),0) + IFERROR(INDIRECT("'en double'!" &amp; ADDRESS(MATCH(A$2,'en double'!$A$1:$A$34,0),MATCH(K$1,'en double'!$A$1:$AF$1,0))),0) + IFERROR(INDIRECT("'en double'!" &amp; ADDRESS(MATCH(A$2,'en double'!$A$1:$A$34,0),MATCH(L$1,'en double'!$A$1:$AF$1,0))),0) + IFERROR(INDIRECT("'en double'!" &amp; ADDRESS(MATCH(A$2,'en double'!$A$1:$A$34,0),MATCH(F$2,'en double'!$A$1:$AF$1,0))),0) + IFERROR(INDIRECT("'en double'!" &amp; ADDRESS(MATCH(A$2,'en double'!$A$1:$A$34,0),MATCH(G$2,'en double'!$A$1:$AF$1,0))),0) + IFERROR(INDIRECT("'en double'!" &amp; ADDRESS(MATCH(A$2,'en double'!$A$1:$A$34,0),MATCH(H$2,'en double'!$A$1:$AF$1,0))),0) + IFERROR(INDIRECT("'en double'!" &amp; ADDRESS(MATCH(A$2,'en double'!$A$1:$A$34,0),MATCH(I$2,'en double'!$A$1:$AF$1,0))),0) + IFERROR(INDIRECT("'en double'!" &amp; ADDRESS(MATCH(A$2,'en double'!$A$1:$A$34,0),MATCH(J$2,'en double'!$A$1:$AF$1,0))),0) + IFERROR(INDIRECT("'en double'!" &amp; ADDRESS(MATCH(A$2,'en double'!$A$1:$A$34,0),MATCH(K$2,'en double'!$A$1:$AF$1,0))),0) + IFERROR(INDIRECT("'en double'!" &amp; ADDRESS(MATCH(A$2,'en double'!$A$1:$A$34,0),MATCH(F$3,'en double'!$A$1:$AF$1,0))),0) + IFERROR(INDIRECT("'en double'!" &amp; ADDRESS(MATCH(A$2,'en double'!$A$1:$A$34,0),MATCH(G$3,'en double'!$A$1:$AF$1,0))),0) + IFERROR(INDIRECT("'en double'!" &amp; ADDRESS(MATCH(A$2,'en double'!$A$1:$A$34,0),MATCH(H$3,'en double'!$A$1:$AF$1,0))),0) + IFERROR(INDIRECT("'en double'!" &amp; ADDRESS(MATCH(A$2,'en double'!$A$1:$A$34,0),MATCH(I$3,'en double'!$A$1:$AF$1,0))),0) + IFERROR(INDIRECT("'en double'!" &amp; ADDRESS(MATCH(A$2,'en double'!$A$1:$A$34,0),MATCH(J$3,'en double'!$A$1:$AF$1,0))),0) + IFERROR(INDIRECT("'en double'!" &amp; ADDRESS(MATCH(A$2,'en double'!$A$1:$A$34,0),MATCH(F$1,'en double'!$A$1:$AF$1,0))),0)) / SUM('en double'!$B$2:$AF$32)</f>
        <v>8.8476953907815625E-2</v>
      </c>
      <c r="B34" s="85">
        <f ca="1">(IFERROR(INDIRECT("'en double'!" &amp; ADDRESS(MATCH(B$2,'en double'!$A$1:$A$34,0),MATCH(I$1,'en double'!$A$1:$AF$1,0))),0) + IFERROR(INDIRECT("'en double'!" &amp; ADDRESS(MATCH(B$2,'en double'!$A$1:$A$34,0),MATCH(G$1,'en double'!$A$1:$AF$1,0))),0) + IFERROR(INDIRECT("'en double'!" &amp; ADDRESS(MATCH(B$2,'en double'!$A$1:$A$34,0),MATCH(H$1,'en double'!$A$1:$AF$1,0))),0) + IFERROR(INDIRECT("'en double'!" &amp; ADDRESS(MATCH(B$2,'en double'!$A$1:$A$34,0),MATCH(J$1,'en double'!$A$1:$AF$1,0))),0) + IFERROR(INDIRECT("'en double'!" &amp; ADDRESS(MATCH(B$2,'en double'!$A$1:$A$34,0),MATCH(K$1,'en double'!$A$1:$AF$1,0))),0) + IFERROR(INDIRECT("'en double'!" &amp; ADDRESS(MATCH(B$2,'en double'!$A$1:$A$34,0),MATCH(L$1,'en double'!$A$1:$AF$1,0))),0) + IFERROR(INDIRECT("'en double'!" &amp; ADDRESS(MATCH(B$2,'en double'!$A$1:$A$34,0),MATCH(F$2,'en double'!$A$1:$AF$1,0))),0) + IFERROR(INDIRECT("'en double'!" &amp; ADDRESS(MATCH(B$2,'en double'!$A$1:$A$34,0),MATCH(G$2,'en double'!$A$1:$AF$1,0))),0) + IFERROR(INDIRECT("'en double'!" &amp; ADDRESS(MATCH(B$2,'en double'!$A$1:$A$34,0),MATCH(H$2,'en double'!$A$1:$AF$1,0))),0) + IFERROR(INDIRECT("'en double'!" &amp; ADDRESS(MATCH(B$2,'en double'!$A$1:$A$34,0),MATCH(I$2,'en double'!$A$1:$AF$1,0))),0) + IFERROR(INDIRECT("'en double'!" &amp; ADDRESS(MATCH(B$2,'en double'!$A$1:$A$34,0),MATCH(J$2,'en double'!$A$1:$AF$1,0))),0) + IFERROR(INDIRECT("'en double'!" &amp; ADDRESS(MATCH(B$2,'en double'!$A$1:$A$34,0),MATCH(K$2,'en double'!$A$1:$AF$1,0))),0) + IFERROR(INDIRECT("'en double'!" &amp; ADDRESS(MATCH(B$2,'en double'!$A$1:$A$34,0),MATCH(F$3,'en double'!$A$1:$AF$1,0))),0) + IFERROR(INDIRECT("'en double'!" &amp; ADDRESS(MATCH(B$2,'en double'!$A$1:$A$34,0),MATCH(G$3,'en double'!$A$1:$AF$1,0))),0) + IFERROR(INDIRECT("'en double'!" &amp; ADDRESS(MATCH(B$2,'en double'!$A$1:$A$34,0),MATCH(H$3,'en double'!$A$1:$AF$1,0))),0) + IFERROR(INDIRECT("'en double'!" &amp; ADDRESS(MATCH(B$2,'en double'!$A$1:$A$34,0),MATCH(I$3,'en double'!$A$1:$AF$1,0))),0) + IFERROR(INDIRECT("'en double'!" &amp; ADDRESS(MATCH(B$2,'en double'!$A$1:$A$34,0),MATCH(J$3,'en double'!$A$1:$AF$1,0))),0) + IFERROR(INDIRECT("'en double'!" &amp; ADDRESS(MATCH(B$2,'en double'!$A$1:$A$34,0),MATCH(F$1,'en double'!$A$1:$AF$1,0))),0)) / SUM('en double'!$B$2:$AF$32)</f>
        <v>7.0240480961923854E-2</v>
      </c>
      <c r="C34" s="85">
        <f ca="1">(IFERROR(INDIRECT("'en double'!" &amp; ADDRESS(MATCH(C$2,'en double'!$A$1:$A$34,0),MATCH(I$1,'en double'!$A$1:$AF$1,0))),0) + IFERROR(INDIRECT("'en double'!" &amp; ADDRESS(MATCH(C$2,'en double'!$A$1:$A$34,0),MATCH(G$1,'en double'!$A$1:$AF$1,0))),0) + IFERROR(INDIRECT("'en double'!" &amp; ADDRESS(MATCH(C$2,'en double'!$A$1:$A$34,0),MATCH(H$1,'en double'!$A$1:$AF$1,0))),0) + IFERROR(INDIRECT("'en double'!" &amp; ADDRESS(MATCH(C$2,'en double'!$A$1:$A$34,0),MATCH(J$1,'en double'!$A$1:$AF$1,0))),0) + IFERROR(INDIRECT("'en double'!" &amp; ADDRESS(MATCH(C$2,'en double'!$A$1:$A$34,0),MATCH(K$1,'en double'!$A$1:$AF$1,0))),0) + IFERROR(INDIRECT("'en double'!" &amp; ADDRESS(MATCH(C$2,'en double'!$A$1:$A$34,0),MATCH(L$1,'en double'!$A$1:$AF$1,0))),0) + IFERROR(INDIRECT("'en double'!" &amp; ADDRESS(MATCH(C$2,'en double'!$A$1:$A$34,0),MATCH(F$2,'en double'!$A$1:$AF$1,0))),0) + IFERROR(INDIRECT("'en double'!" &amp; ADDRESS(MATCH(C$2,'en double'!$A$1:$A$34,0),MATCH(G$2,'en double'!$A$1:$AF$1,0))),0) + IFERROR(INDIRECT("'en double'!" &amp; ADDRESS(MATCH(C$2,'en double'!$A$1:$A$34,0),MATCH(H$2,'en double'!$A$1:$AF$1,0))),0) + IFERROR(INDIRECT("'en double'!" &amp; ADDRESS(MATCH(C$2,'en double'!$A$1:$A$34,0),MATCH(I$2,'en double'!$A$1:$AF$1,0))),0) + IFERROR(INDIRECT("'en double'!" &amp; ADDRESS(MATCH(C$2,'en double'!$A$1:$A$34,0),MATCH(J$2,'en double'!$A$1:$AF$1,0))),0) + IFERROR(INDIRECT("'en double'!" &amp; ADDRESS(MATCH(C$2,'en double'!$A$1:$A$34,0),MATCH(K$2,'en double'!$A$1:$AF$1,0))),0) + IFERROR(INDIRECT("'en double'!" &amp; ADDRESS(MATCH(C$2,'en double'!$A$1:$A$34,0),MATCH(F$3,'en double'!$A$1:$AF$1,0))),0) + IFERROR(INDIRECT("'en double'!" &amp; ADDRESS(MATCH(C$2,'en double'!$A$1:$A$34,0),MATCH(G$3,'en double'!$A$1:$AF$1,0))),0) + IFERROR(INDIRECT("'en double'!" &amp; ADDRESS(MATCH(C$2,'en double'!$A$1:$A$34,0),MATCH(H$3,'en double'!$A$1:$AF$1,0))),0) + IFERROR(INDIRECT("'en double'!" &amp; ADDRESS(MATCH(C$2,'en double'!$A$1:$A$34,0),MATCH(I$3,'en double'!$A$1:$AF$1,0))),0) + IFERROR(INDIRECT("'en double'!" &amp; ADDRESS(MATCH(C$2,'en double'!$A$1:$A$34,0),MATCH(J$3,'en double'!$A$1:$AF$1,0))),0) + IFERROR(INDIRECT("'en double'!" &amp; ADDRESS(MATCH(C$2,'en double'!$A$1:$A$34,0),MATCH(F$1,'en double'!$A$1:$AF$1,0))),0)) / SUM('en double'!$B$2:$AF$32)</f>
        <v>5.4509018036072145E-2</v>
      </c>
      <c r="D34" s="86">
        <f ca="1">(IFERROR(INDIRECT("'en double'!" &amp; ADDRESS(MATCH(D$2,'en double'!$A$1:$A$34,0),MATCH(I$1,'en double'!$A$1:$AF$1,0))),0) + IFERROR(INDIRECT("'en double'!" &amp; ADDRESS(MATCH(D$2,'en double'!$A$1:$A$34,0),MATCH(G$1,'en double'!$A$1:$AF$1,0))),0) + IFERROR(INDIRECT("'en double'!" &amp; ADDRESS(MATCH(D$2,'en double'!$A$1:$A$34,0),MATCH(H$1,'en double'!$A$1:$AF$1,0))),0) + IFERROR(INDIRECT("'en double'!" &amp; ADDRESS(MATCH(D$2,'en double'!$A$1:$A$34,0),MATCH(J$1,'en double'!$A$1:$AF$1,0))),0) + IFERROR(INDIRECT("'en double'!" &amp; ADDRESS(MATCH(D$2,'en double'!$A$1:$A$34,0),MATCH(K$1,'en double'!$A$1:$AF$1,0))),0) + IFERROR(INDIRECT("'en double'!" &amp; ADDRESS(MATCH(D$2,'en double'!$A$1:$A$34,0),MATCH(L$1,'en double'!$A$1:$AF$1,0))),0) + IFERROR(INDIRECT("'en double'!" &amp; ADDRESS(MATCH(D$2,'en double'!$A$1:$A$34,0),MATCH(F$2,'en double'!$A$1:$AF$1,0))),0) + IFERROR(INDIRECT("'en double'!" &amp; ADDRESS(MATCH(D$2,'en double'!$A$1:$A$34,0),MATCH(G$2,'en double'!$A$1:$AF$1,0))),0) + IFERROR(INDIRECT("'en double'!" &amp; ADDRESS(MATCH(D$2,'en double'!$A$1:$A$34,0),MATCH(H$2,'en double'!$A$1:$AF$1,0))),0) + IFERROR(INDIRECT("'en double'!" &amp; ADDRESS(MATCH(D$2,'en double'!$A$1:$A$34,0),MATCH(I$2,'en double'!$A$1:$AF$1,0))),0) + IFERROR(INDIRECT("'en double'!" &amp; ADDRESS(MATCH(D$2,'en double'!$A$1:$A$34,0),MATCH(J$2,'en double'!$A$1:$AF$1,0))),0) + IFERROR(INDIRECT("'en double'!" &amp; ADDRESS(MATCH(D$2,'en double'!$A$1:$A$34,0),MATCH(K$2,'en double'!$A$1:$AF$1,0))),0) + IFERROR(INDIRECT("'en double'!" &amp; ADDRESS(MATCH(D$2,'en double'!$A$1:$A$34,0),MATCH(F$3,'en double'!$A$1:$AF$1,0))),0) + IFERROR(INDIRECT("'en double'!" &amp; ADDRESS(MATCH(D$2,'en double'!$A$1:$A$34,0),MATCH(G$3,'en double'!$A$1:$AF$1,0))),0) + IFERROR(INDIRECT("'en double'!" &amp; ADDRESS(MATCH(D$2,'en double'!$A$1:$A$34,0),MATCH(H$3,'en double'!$A$1:$AF$1,0))),0) + IFERROR(INDIRECT("'en double'!" &amp; ADDRESS(MATCH(D$2,'en double'!$A$1:$A$34,0),MATCH(I$3,'en double'!$A$1:$AF$1,0))),0) + IFERROR(INDIRECT("'en double'!" &amp; ADDRESS(MATCH(D$2,'en double'!$A$1:$A$34,0),MATCH(J$3,'en double'!$A$1:$AF$1,0))),0) + IFERROR(INDIRECT("'en double'!" &amp; ADDRESS(MATCH(D$2,'en double'!$A$1:$A$34,0),MATCH(F$1,'en double'!$A$1:$AF$1,0))),0)) / SUM('en double'!$B$2:$AF$32)</f>
        <v>5.781563126252505E-2</v>
      </c>
      <c r="E34" s="87">
        <f ca="1">(IFERROR(INDIRECT("'en double'!" &amp; ADDRESS(MATCH(E$2,'en double'!$A$1:$A$34,0),MATCH(I$1,'en double'!$A$1:$AF$1,0))),0) + IFERROR(INDIRECT("'en double'!" &amp; ADDRESS(MATCH(E$2,'en double'!$A$1:$A$34,0),MATCH(G$1,'en double'!$A$1:$AF$1,0))),0) + IFERROR(INDIRECT("'en double'!" &amp; ADDRESS(MATCH(E$2,'en double'!$A$1:$A$34,0),MATCH(H$1,'en double'!$A$1:$AF$1,0))),0) + IFERROR(INDIRECT("'en double'!" &amp; ADDRESS(MATCH(E$2,'en double'!$A$1:$A$34,0),MATCH(J$1,'en double'!$A$1:$AF$1,0))),0) + IFERROR(INDIRECT("'en double'!" &amp; ADDRESS(MATCH(E$2,'en double'!$A$1:$A$34,0),MATCH(K$1,'en double'!$A$1:$AF$1,0))),0) + IFERROR(INDIRECT("'en double'!" &amp; ADDRESS(MATCH(E$2,'en double'!$A$1:$A$34,0),MATCH(L$1,'en double'!$A$1:$AF$1,0))),0) + IFERROR(INDIRECT("'en double'!" &amp; ADDRESS(MATCH(E$2,'en double'!$A$1:$A$34,0),MATCH(F$2,'en double'!$A$1:$AF$1,0))),0) + IFERROR(INDIRECT("'en double'!" &amp; ADDRESS(MATCH(E$2,'en double'!$A$1:$A$34,0),MATCH(G$2,'en double'!$A$1:$AF$1,0))),0) + IFERROR(INDIRECT("'en double'!" &amp; ADDRESS(MATCH(E$2,'en double'!$A$1:$A$34,0),MATCH(H$2,'en double'!$A$1:$AF$1,0))),0) + IFERROR(INDIRECT("'en double'!" &amp; ADDRESS(MATCH(E$2,'en double'!$A$1:$A$34,0),MATCH(I$2,'en double'!$A$1:$AF$1,0))),0) + IFERROR(INDIRECT("'en double'!" &amp; ADDRESS(MATCH(E$2,'en double'!$A$1:$A$34,0),MATCH(J$2,'en double'!$A$1:$AF$1,0))),0) + IFERROR(INDIRECT("'en double'!" &amp; ADDRESS(MATCH(E$2,'en double'!$A$1:$A$34,0),MATCH(K$2,'en double'!$A$1:$AF$1,0))),0) + IFERROR(INDIRECT("'en double'!" &amp; ADDRESS(MATCH(E$2,'en double'!$A$1:$A$34,0),MATCH(F$3,'en double'!$A$1:$AF$1,0))),0) + IFERROR(INDIRECT("'en double'!" &amp; ADDRESS(MATCH(E$2,'en double'!$A$1:$A$34,0),MATCH(G$3,'en double'!$A$1:$AF$1,0))),0) + IFERROR(INDIRECT("'en double'!" &amp; ADDRESS(MATCH(E$2,'en double'!$A$1:$A$34,0),MATCH(H$3,'en double'!$A$1:$AF$1,0))),0) + IFERROR(INDIRECT("'en double'!" &amp; ADDRESS(MATCH(E$2,'en double'!$A$1:$A$34,0),MATCH(I$3,'en double'!$A$1:$AF$1,0))),0) + IFERROR(INDIRECT("'en double'!" &amp; ADDRESS(MATCH(E$2,'en double'!$A$1:$A$34,0),MATCH(J$3,'en double'!$A$1:$AF$1,0))),0) + IFERROR(INDIRECT("'en double'!" &amp; ADDRESS(MATCH(E$2,'en double'!$A$1:$A$34,0),MATCH(F$1,'en double'!$A$1:$AF$1,0))),0)) / SUM('en double'!$B$2:$AF$32)</f>
        <v>2.3446893787575151E-2</v>
      </c>
      <c r="F34" s="86">
        <f ca="1">(IFERROR(INDIRECT("'en double'!" &amp; ADDRESS(MATCH(F$2,'en double'!$A$1:$A$34,0),MATCH(B$1,'en double'!$A$1:$AF$1,0))),0) + IFERROR(INDIRECT("'en double'!" &amp; ADDRESS(MATCH(F$2,'en double'!$A$1:$A$34,0),MATCH(C$1,'en double'!$A$1:$AF$1,0))),0) + IFERROR(INDIRECT("'en double'!" &amp; ADDRESS(MATCH(F$2,'en double'!$A$1:$A$34,0),MATCH(D$1,'en double'!$A$1:$AF$1,0))),0) + IFERROR(INDIRECT("'en double'!" &amp; ADDRESS(MATCH(F$2,'en double'!$A$1:$A$34,0),MATCH(E$1,'en double'!$A$1:$AF$1,0))),0) + IFERROR(INDIRECT("'en double'!" &amp; ADDRESS(MATCH(F$2,'en double'!$A$1:$A$34,0),MATCH(A$2,'en double'!$A$1:$AF$1,0))),0) + IFERROR(INDIRECT("'en double'!" &amp; ADDRESS(MATCH(F$2,'en double'!$A$1:$A$34,0),MATCH(B$2,'en double'!$A$1:$AF$1,0))),0) + IFERROR(INDIRECT("'en double'!" &amp; ADDRESS(MATCH(F$2,'en double'!$A$1:$A$34,0),MATCH(C$2,'en double'!$A$1:$AF$1,0))),0) + IFERROR(INDIRECT("'en double'!" &amp; ADDRESS(MATCH(F$2,'en double'!$A$1:$A$34,0),MATCH(D$2,'en double'!$A$1:$AF$1,0))),0) + IFERROR(INDIRECT("'en double'!" &amp; ADDRESS(MATCH(F$2,'en double'!$A$1:$A$34,0),MATCH(E$2,'en double'!$A$1:$AF$1,0))),0) + IFERROR(INDIRECT("'en double'!" &amp; ADDRESS(MATCH(F$2,'en double'!$A$1:$A$34,0),MATCH(A$3,'en double'!$A$1:$AF$1,0))),0) + IFERROR(INDIRECT("'en double'!" &amp; ADDRESS(MATCH(F$2,'en double'!$A$1:$A$34,0),MATCH(B$3,'en double'!$A$1:$AF$1,0))),0) + IFERROR(INDIRECT("'en double'!" &amp; ADDRESS(MATCH(F$2,'en double'!$A$1:$A$34,0),MATCH(C$3,'en double'!$A$1:$AF$1,0))),0) + IFERROR(INDIRECT("'en double'!" &amp; ADDRESS(MATCH(F$2,'en double'!$A$1:$A$34,0),MATCH(D$3,'en double'!$A$1:$AF$1,0))),0) + IFERROR(INDIRECT("'en double'!" &amp; ADDRESS(MATCH(F$2,'en double'!$A$1:$A$34,0),MATCH(E$3,'en double'!$A$1:$AF$1,0))),0) + IFERROR(INDIRECT("'en double'!" &amp; ADDRESS(MATCH(F$2,'en double'!$A$1:$A$34,0),MATCH(A$1,'en double'!$A$1:$AF$1,0))),0)) / SUM('en double'!$B$2:$AF$32)</f>
        <v>2.0741482965931864E-2</v>
      </c>
      <c r="G34" s="84">
        <f ca="1">(IFERROR(INDIRECT("'en double'!" &amp; ADDRESS(MATCH(G$2,'en double'!$A$1:$A$34,0),MATCH(B$1,'en double'!$A$1:$AF$1,0))),0) + IFERROR(INDIRECT("'en double'!" &amp; ADDRESS(MATCH(G$2,'en double'!$A$1:$A$34,0),MATCH(C$1,'en double'!$A$1:$AF$1,0))),0) + IFERROR(INDIRECT("'en double'!" &amp; ADDRESS(MATCH(G$2,'en double'!$A$1:$A$34,0),MATCH(D$1,'en double'!$A$1:$AF$1,0))),0) + IFERROR(INDIRECT("'en double'!" &amp; ADDRESS(MATCH(G$2,'en double'!$A$1:$A$34,0),MATCH(E$1,'en double'!$A$1:$AF$1,0))),0) + IFERROR(INDIRECT("'en double'!" &amp; ADDRESS(MATCH(G$2,'en double'!$A$1:$A$34,0),MATCH(A$2,'en double'!$A$1:$AF$1,0))),0) + IFERROR(INDIRECT("'en double'!" &amp; ADDRESS(MATCH(G$2,'en double'!$A$1:$A$34,0),MATCH(B$2,'en double'!$A$1:$AF$1,0))),0) + IFERROR(INDIRECT("'en double'!" &amp; ADDRESS(MATCH(G$2,'en double'!$A$1:$A$34,0),MATCH(C$2,'en double'!$A$1:$AF$1,0))),0) + IFERROR(INDIRECT("'en double'!" &amp; ADDRESS(MATCH(G$2,'en double'!$A$1:$A$34,0),MATCH(D$2,'en double'!$A$1:$AF$1,0))),0) + IFERROR(INDIRECT("'en double'!" &amp; ADDRESS(MATCH(G$2,'en double'!$A$1:$A$34,0),MATCH(E$2,'en double'!$A$1:$AF$1,0))),0) + IFERROR(INDIRECT("'en double'!" &amp; ADDRESS(MATCH(G$2,'en double'!$A$1:$A$34,0),MATCH(A$3,'en double'!$A$1:$AF$1,0))),0) + IFERROR(INDIRECT("'en double'!" &amp; ADDRESS(MATCH(G$2,'en double'!$A$1:$A$34,0),MATCH(B$3,'en double'!$A$1:$AF$1,0))),0) + IFERROR(INDIRECT("'en double'!" &amp; ADDRESS(MATCH(G$2,'en double'!$A$1:$A$34,0),MATCH(C$3,'en double'!$A$1:$AF$1,0))),0) + IFERROR(INDIRECT("'en double'!" &amp; ADDRESS(MATCH(G$2,'en double'!$A$1:$A$34,0),MATCH(D$3,'en double'!$A$1:$AF$1,0))),0) + IFERROR(INDIRECT("'en double'!" &amp; ADDRESS(MATCH(G$2,'en double'!$A$1:$A$34,0),MATCH(E$3,'en double'!$A$1:$AF$1,0))),0) + IFERROR(INDIRECT("'en double'!" &amp; ADDRESS(MATCH(G$2,'en double'!$A$1:$A$34,0),MATCH(A$1,'en double'!$A$1:$AF$1,0))),0)) / SUM('en double'!$B$2:$AF$32)</f>
        <v>3.4969939879759521E-2</v>
      </c>
      <c r="H34" s="85">
        <f ca="1">(IFERROR(INDIRECT("'en double'!" &amp; ADDRESS(MATCH(H$2,'en double'!$A$1:$A$34,0),MATCH(B$1,'en double'!$A$1:$AF$1,0))),0) + IFERROR(INDIRECT("'en double'!" &amp; ADDRESS(MATCH(H$2,'en double'!$A$1:$A$34,0),MATCH(C$1,'en double'!$A$1:$AF$1,0))),0) + IFERROR(INDIRECT("'en double'!" &amp; ADDRESS(MATCH(H$2,'en double'!$A$1:$A$34,0),MATCH(D$1,'en double'!$A$1:$AF$1,0))),0) + IFERROR(INDIRECT("'en double'!" &amp; ADDRESS(MATCH(H$2,'en double'!$A$1:$A$34,0),MATCH(E$1,'en double'!$A$1:$AF$1,0))),0) + IFERROR(INDIRECT("'en double'!" &amp; ADDRESS(MATCH(H$2,'en double'!$A$1:$A$34,0),MATCH(A$2,'en double'!$A$1:$AF$1,0))),0) + IFERROR(INDIRECT("'en double'!" &amp; ADDRESS(MATCH(H$2,'en double'!$A$1:$A$34,0),MATCH(B$2,'en double'!$A$1:$AF$1,0))),0) + IFERROR(INDIRECT("'en double'!" &amp; ADDRESS(MATCH(H$2,'en double'!$A$1:$A$34,0),MATCH(C$2,'en double'!$A$1:$AF$1,0))),0) + IFERROR(INDIRECT("'en double'!" &amp; ADDRESS(MATCH(H$2,'en double'!$A$1:$A$34,0),MATCH(D$2,'en double'!$A$1:$AF$1,0))),0) + IFERROR(INDIRECT("'en double'!" &amp; ADDRESS(MATCH(H$2,'en double'!$A$1:$A$34,0),MATCH(E$2,'en double'!$A$1:$AF$1,0))),0) + IFERROR(INDIRECT("'en double'!" &amp; ADDRESS(MATCH(H$2,'en double'!$A$1:$A$34,0),MATCH(A$3,'en double'!$A$1:$AF$1,0))),0) + IFERROR(INDIRECT("'en double'!" &amp; ADDRESS(MATCH(H$2,'en double'!$A$1:$A$34,0),MATCH(B$3,'en double'!$A$1:$AF$1,0))),0) + IFERROR(INDIRECT("'en double'!" &amp; ADDRESS(MATCH(H$2,'en double'!$A$1:$A$34,0),MATCH(C$3,'en double'!$A$1:$AF$1,0))),0) + IFERROR(INDIRECT("'en double'!" &amp; ADDRESS(MATCH(H$2,'en double'!$A$1:$A$34,0),MATCH(D$3,'en double'!$A$1:$AF$1,0))),0) + IFERROR(INDIRECT("'en double'!" &amp; ADDRESS(MATCH(H$2,'en double'!$A$1:$A$34,0),MATCH(E$3,'en double'!$A$1:$AF$1,0))),0) + IFERROR(INDIRECT("'en double'!" &amp; ADDRESS(MATCH(H$2,'en double'!$A$1:$A$34,0),MATCH(A$1,'en double'!$A$1:$AF$1,0))),0)) / SUM('en double'!$B$2:$AF$32)</f>
        <v>6.9639278557114229E-2</v>
      </c>
      <c r="I34" s="84">
        <f ca="1">(IFERROR(INDIRECT("'en double'!" &amp; ADDRESS(MATCH(I$2,'en double'!$A$1:$A$34,0),MATCH(B$1,'en double'!$A$1:$AF$1,0))),0) + IFERROR(INDIRECT("'en double'!" &amp; ADDRESS(MATCH(I$2,'en double'!$A$1:$A$34,0),MATCH(C$1,'en double'!$A$1:$AF$1,0))),0) + IFERROR(INDIRECT("'en double'!" &amp; ADDRESS(MATCH(I$2,'en double'!$A$1:$A$34,0),MATCH(D$1,'en double'!$A$1:$AF$1,0))),0) + IFERROR(INDIRECT("'en double'!" &amp; ADDRESS(MATCH(I$2,'en double'!$A$1:$A$34,0),MATCH(E$1,'en double'!$A$1:$AF$1,0))),0) + IFERROR(INDIRECT("'en double'!" &amp; ADDRESS(MATCH(I$2,'en double'!$A$1:$A$34,0),MATCH(A$2,'en double'!$A$1:$AF$1,0))),0) + IFERROR(INDIRECT("'en double'!" &amp; ADDRESS(MATCH(I$2,'en double'!$A$1:$A$34,0),MATCH(B$2,'en double'!$A$1:$AF$1,0))),0) + IFERROR(INDIRECT("'en double'!" &amp; ADDRESS(MATCH(I$2,'en double'!$A$1:$A$34,0),MATCH(C$2,'en double'!$A$1:$AF$1,0))),0) + IFERROR(INDIRECT("'en double'!" &amp; ADDRESS(MATCH(I$2,'en double'!$A$1:$A$34,0),MATCH(D$2,'en double'!$A$1:$AF$1,0))),0) + IFERROR(INDIRECT("'en double'!" &amp; ADDRESS(MATCH(I$2,'en double'!$A$1:$A$34,0),MATCH(E$2,'en double'!$A$1:$AF$1,0))),0) + IFERROR(INDIRECT("'en double'!" &amp; ADDRESS(MATCH(I$2,'en double'!$A$1:$A$34,0),MATCH(A$3,'en double'!$A$1:$AF$1,0))),0) + IFERROR(INDIRECT("'en double'!" &amp; ADDRESS(MATCH(I$2,'en double'!$A$1:$A$34,0),MATCH(B$3,'en double'!$A$1:$AF$1,0))),0) + IFERROR(INDIRECT("'en double'!" &amp; ADDRESS(MATCH(I$2,'en double'!$A$1:$A$34,0),MATCH(C$3,'en double'!$A$1:$AF$1,0))),0) + IFERROR(INDIRECT("'en double'!" &amp; ADDRESS(MATCH(I$2,'en double'!$A$1:$A$34,0),MATCH(D$3,'en double'!$A$1:$AF$1,0))),0) + IFERROR(INDIRECT("'en double'!" &amp; ADDRESS(MATCH(I$2,'en double'!$A$1:$A$34,0),MATCH(E$3,'en double'!$A$1:$AF$1,0))),0) + IFERROR(INDIRECT("'en double'!" &amp; ADDRESS(MATCH(I$2,'en double'!$A$1:$A$34,0),MATCH(A$1,'en double'!$A$1:$AF$1,0))),0)) / SUM('en double'!$B$2:$AF$32)</f>
        <v>3.5070140280561123E-2</v>
      </c>
      <c r="J34" s="86">
        <f ca="1">(IFERROR(INDIRECT("'en double'!" &amp; ADDRESS(MATCH(J$2,'en double'!$A$1:$A$34,0),MATCH(B$1,'en double'!$A$1:$AF$1,0))),0) + IFERROR(INDIRECT("'en double'!" &amp; ADDRESS(MATCH(J$2,'en double'!$A$1:$A$34,0),MATCH(C$1,'en double'!$A$1:$AF$1,0))),0) + IFERROR(INDIRECT("'en double'!" &amp; ADDRESS(MATCH(J$2,'en double'!$A$1:$A$34,0),MATCH(D$1,'en double'!$A$1:$AF$1,0))),0) + IFERROR(INDIRECT("'en double'!" &amp; ADDRESS(MATCH(J$2,'en double'!$A$1:$A$34,0),MATCH(E$1,'en double'!$A$1:$AF$1,0))),0) + IFERROR(INDIRECT("'en double'!" &amp; ADDRESS(MATCH(J$2,'en double'!$A$1:$A$34,0),MATCH(A$2,'en double'!$A$1:$AF$1,0))),0) + IFERROR(INDIRECT("'en double'!" &amp; ADDRESS(MATCH(J$2,'en double'!$A$1:$A$34,0),MATCH(B$2,'en double'!$A$1:$AF$1,0))),0) + IFERROR(INDIRECT("'en double'!" &amp; ADDRESS(MATCH(J$2,'en double'!$A$1:$A$34,0),MATCH(C$2,'en double'!$A$1:$AF$1,0))),0) + IFERROR(INDIRECT("'en double'!" &amp; ADDRESS(MATCH(J$2,'en double'!$A$1:$A$34,0),MATCH(D$2,'en double'!$A$1:$AF$1,0))),0) + IFERROR(INDIRECT("'en double'!" &amp; ADDRESS(MATCH(J$2,'en double'!$A$1:$A$34,0),MATCH(E$2,'en double'!$A$1:$AF$1,0))),0) + IFERROR(INDIRECT("'en double'!" &amp; ADDRESS(MATCH(J$2,'en double'!$A$1:$A$34,0),MATCH(A$3,'en double'!$A$1:$AF$1,0))),0) + IFERROR(INDIRECT("'en double'!" &amp; ADDRESS(MATCH(J$2,'en double'!$A$1:$A$34,0),MATCH(B$3,'en double'!$A$1:$AF$1,0))),0) + IFERROR(INDIRECT("'en double'!" &amp; ADDRESS(MATCH(J$2,'en double'!$A$1:$A$34,0),MATCH(C$3,'en double'!$A$1:$AF$1,0))),0) + IFERROR(INDIRECT("'en double'!" &amp; ADDRESS(MATCH(J$2,'en double'!$A$1:$A$34,0),MATCH(D$3,'en double'!$A$1:$AF$1,0))),0) + IFERROR(INDIRECT("'en double'!" &amp; ADDRESS(MATCH(J$2,'en double'!$A$1:$A$34,0),MATCH(E$3,'en double'!$A$1:$AF$1,0))),0) + IFERROR(INDIRECT("'en double'!" &amp; ADDRESS(MATCH(J$2,'en double'!$A$1:$A$34,0),MATCH(A$1,'en double'!$A$1:$AF$1,0))),0)) / SUM('en double'!$B$2:$AF$32)</f>
        <v>3.3166332665330658E-2</v>
      </c>
      <c r="K34" s="86">
        <f ca="1">(IFERROR(INDIRECT("'en double'!" &amp; ADDRESS(MATCH(K$2,'en double'!$A$1:$A$34,0),MATCH(B$1,'en double'!$A$1:$AF$1,0))),0) + IFERROR(INDIRECT("'en double'!" &amp; ADDRESS(MATCH(K$2,'en double'!$A$1:$A$34,0),MATCH(C$1,'en double'!$A$1:$AF$1,0))),0) + IFERROR(INDIRECT("'en double'!" &amp; ADDRESS(MATCH(K$2,'en double'!$A$1:$A$34,0),MATCH(D$1,'en double'!$A$1:$AF$1,0))),0) + IFERROR(INDIRECT("'en double'!" &amp; ADDRESS(MATCH(K$2,'en double'!$A$1:$A$34,0),MATCH(E$1,'en double'!$A$1:$AF$1,0))),0) + IFERROR(INDIRECT("'en double'!" &amp; ADDRESS(MATCH(K$2,'en double'!$A$1:$A$34,0),MATCH(A$2,'en double'!$A$1:$AF$1,0))),0) + IFERROR(INDIRECT("'en double'!" &amp; ADDRESS(MATCH(K$2,'en double'!$A$1:$A$34,0),MATCH(B$2,'en double'!$A$1:$AF$1,0))),0) + IFERROR(INDIRECT("'en double'!" &amp; ADDRESS(MATCH(K$2,'en double'!$A$1:$A$34,0),MATCH(C$2,'en double'!$A$1:$AF$1,0))),0) + IFERROR(INDIRECT("'en double'!" &amp; ADDRESS(MATCH(K$2,'en double'!$A$1:$A$34,0),MATCH(D$2,'en double'!$A$1:$AF$1,0))),0) + IFERROR(INDIRECT("'en double'!" &amp; ADDRESS(MATCH(K$2,'en double'!$A$1:$A$34,0),MATCH(E$2,'en double'!$A$1:$AF$1,0))),0) + IFERROR(INDIRECT("'en double'!" &amp; ADDRESS(MATCH(K$2,'en double'!$A$1:$A$34,0),MATCH(A$3,'en double'!$A$1:$AF$1,0))),0) + IFERROR(INDIRECT("'en double'!" &amp; ADDRESS(MATCH(K$2,'en double'!$A$1:$A$34,0),MATCH(B$3,'en double'!$A$1:$AF$1,0))),0) + IFERROR(INDIRECT("'en double'!" &amp; ADDRESS(MATCH(K$2,'en double'!$A$1:$A$34,0),MATCH(C$3,'en double'!$A$1:$AF$1,0))),0) + IFERROR(INDIRECT("'en double'!" &amp; ADDRESS(MATCH(K$2,'en double'!$A$1:$A$34,0),MATCH(D$3,'en double'!$A$1:$AF$1,0))),0) + IFERROR(INDIRECT("'en double'!" &amp; ADDRESS(MATCH(K$2,'en double'!$A$1:$A$34,0),MATCH(E$3,'en double'!$A$1:$AF$1,0))),0) + IFERROR(INDIRECT("'en double'!" &amp; ADDRESS(MATCH(K$2,'en double'!$A$1:$A$34,0),MATCH(A$1,'en double'!$A$1:$AF$1,0))),0)) / SUM('en double'!$B$2:$AF$32)</f>
        <v>1.7134268537074147E-2</v>
      </c>
      <c r="L34" s="86"/>
      <c r="N34" s="84">
        <f ca="1">(IFERROR(INDIRECT("'ru double'!" &amp; ADDRESS(MATCH(N$2,'ru double'!$A$1:$A$34,0),MATCH(V$1,'ru double'!$A$1:$AF$1,0))),0) + IFERROR(INDIRECT("'ru double'!" &amp; ADDRESS(MATCH(N$2,'ru double'!$A$1:$A$34,0),MATCH(T$1,'ru double'!$A$1:$AF$1,0))),0) + IFERROR(INDIRECT("'ru double'!" &amp; ADDRESS(MATCH(N$2,'ru double'!$A$1:$A$34,0),MATCH(U$1,'ru double'!$A$1:$AF$1,0))),0) + IFERROR(INDIRECT("'ru double'!" &amp; ADDRESS(MATCH(N$2,'ru double'!$A$1:$A$34,0),MATCH(W$1,'ru double'!$A$1:$AF$1,0))),0) + IFERROR(INDIRECT("'ru double'!" &amp; ADDRESS(MATCH(N$2,'ru double'!$A$1:$A$34,0),MATCH(X$1,'ru double'!$A$1:$AF$1,0))),0) + IFERROR(INDIRECT("'ru double'!" &amp; ADDRESS(MATCH(N$2,'ru double'!$A$1:$A$34,0),MATCH(Y$1,'ru double'!$A$1:$AF$1,0))),0) + IFERROR(INDIRECT("'ru double'!" &amp; ADDRESS(MATCH(N$2,'ru double'!$A$1:$A$34,0),MATCH(S$2,'ru double'!$A$1:$AF$1,0))),0) + IFERROR(INDIRECT("'ru double'!" &amp; ADDRESS(MATCH(N$2,'ru double'!$A$1:$A$34,0),MATCH(T$2,'ru double'!$A$1:$AF$1,0))),0) + IFERROR(INDIRECT("'ru double'!" &amp; ADDRESS(MATCH(N$2,'ru double'!$A$1:$A$34,0),MATCH(U$2,'ru double'!$A$1:$AF$1,0))),0) + IFERROR(INDIRECT("'ru double'!" &amp; ADDRESS(MATCH(N$2,'ru double'!$A$1:$A$34,0),MATCH(V$2,'ru double'!$A$1:$AF$1,0))),0) + IFERROR(INDIRECT("'ru double'!" &amp; ADDRESS(MATCH(N$2,'ru double'!$A$1:$A$34,0),MATCH(W$2,'ru double'!$A$1:$AF$1,0))),0) + IFERROR(INDIRECT("'ru double'!" &amp; ADDRESS(MATCH(N$2,'ru double'!$A$1:$A$34,0),MATCH(X$2,'ru double'!$A$1:$AF$1,0))),0) + IFERROR(INDIRECT("'ru double'!" &amp; ADDRESS(MATCH(N$2,'ru double'!$A$1:$A$34,0),MATCH(S$3,'ru double'!$A$1:$AF$1,0))),0) + IFERROR(INDIRECT("'ru double'!" &amp; ADDRESS(MATCH(N$2,'ru double'!$A$1:$A$34,0),MATCH(T$3,'ru double'!$A$1:$AF$1,0))),0) + IFERROR(INDIRECT("'ru double'!" &amp; ADDRESS(MATCH(N$2,'ru double'!$A$1:$A$34,0),MATCH(U$3,'ru double'!$A$1:$AF$1,0))),0) + IFERROR(INDIRECT("'ru double'!" &amp; ADDRESS(MATCH(N$2,'ru double'!$A$1:$A$34,0),MATCH(V$3,'ru double'!$A$1:$AF$1,0))),0) + IFERROR(INDIRECT("'ru double'!" &amp; ADDRESS(MATCH(N$2,'ru double'!$A$1:$A$34,0),MATCH(W$3,'ru double'!$A$1:$AF$1,0))),0) + IFERROR(INDIRECT("'ru double'!" &amp; ADDRESS(MATCH(N$2,'ru double'!$A$1:$A$34,0),MATCH(S$1,'ru double'!$A$1:$AF$1,0))),0)) / SUM('ru double'!$B$2:$AF$32)</f>
        <v>6.6158781074578996E-2</v>
      </c>
      <c r="O34" s="85">
        <f ca="1">(IFERROR(INDIRECT("'ru double'!" &amp; ADDRESS(MATCH(O$2,'ru double'!$A$1:$A$34,0),MATCH(V$1,'ru double'!$A$1:$AF$1,0))),0) + IFERROR(INDIRECT("'ru double'!" &amp; ADDRESS(MATCH(O$2,'ru double'!$A$1:$A$34,0),MATCH(T$1,'ru double'!$A$1:$AF$1,0))),0) + IFERROR(INDIRECT("'ru double'!" &amp; ADDRESS(MATCH(O$2,'ru double'!$A$1:$A$34,0),MATCH(U$1,'ru double'!$A$1:$AF$1,0))),0) + IFERROR(INDIRECT("'ru double'!" &amp; ADDRESS(MATCH(O$2,'ru double'!$A$1:$A$34,0),MATCH(W$1,'ru double'!$A$1:$AF$1,0))),0) + IFERROR(INDIRECT("'ru double'!" &amp; ADDRESS(MATCH(O$2,'ru double'!$A$1:$A$34,0),MATCH(X$1,'ru double'!$A$1:$AF$1,0))),0) + IFERROR(INDIRECT("'ru double'!" &amp; ADDRESS(MATCH(O$2,'ru double'!$A$1:$A$34,0),MATCH(Y$1,'ru double'!$A$1:$AF$1,0))),0) + IFERROR(INDIRECT("'ru double'!" &amp; ADDRESS(MATCH(O$2,'ru double'!$A$1:$A$34,0),MATCH(S$2,'ru double'!$A$1:$AF$1,0))),0) + IFERROR(INDIRECT("'ru double'!" &amp; ADDRESS(MATCH(O$2,'ru double'!$A$1:$A$34,0),MATCH(T$2,'ru double'!$A$1:$AF$1,0))),0) + IFERROR(INDIRECT("'ru double'!" &amp; ADDRESS(MATCH(O$2,'ru double'!$A$1:$A$34,0),MATCH(U$2,'ru double'!$A$1:$AF$1,0))),0) + IFERROR(INDIRECT("'ru double'!" &amp; ADDRESS(MATCH(O$2,'ru double'!$A$1:$A$34,0),MATCH(V$2,'ru double'!$A$1:$AF$1,0))),0) + IFERROR(INDIRECT("'ru double'!" &amp; ADDRESS(MATCH(O$2,'ru double'!$A$1:$A$34,0),MATCH(W$2,'ru double'!$A$1:$AF$1,0))),0) + IFERROR(INDIRECT("'ru double'!" &amp; ADDRESS(MATCH(O$2,'ru double'!$A$1:$A$34,0),MATCH(X$2,'ru double'!$A$1:$AF$1,0))),0) + IFERROR(INDIRECT("'ru double'!" &amp; ADDRESS(MATCH(O$2,'ru double'!$A$1:$A$34,0),MATCH(S$3,'ru double'!$A$1:$AF$1,0))),0) + IFERROR(INDIRECT("'ru double'!" &amp; ADDRESS(MATCH(O$2,'ru double'!$A$1:$A$34,0),MATCH(T$3,'ru double'!$A$1:$AF$1,0))),0) + IFERROR(INDIRECT("'ru double'!" &amp; ADDRESS(MATCH(O$2,'ru double'!$A$1:$A$34,0),MATCH(U$3,'ru double'!$A$1:$AF$1,0))),0) + IFERROR(INDIRECT("'ru double'!" &amp; ADDRESS(MATCH(O$2,'ru double'!$A$1:$A$34,0),MATCH(V$3,'ru double'!$A$1:$AF$1,0))),0) + IFERROR(INDIRECT("'ru double'!" &amp; ADDRESS(MATCH(O$2,'ru double'!$A$1:$A$34,0),MATCH(W$3,'ru double'!$A$1:$AF$1,0))),0) + IFERROR(INDIRECT("'ru double'!" &amp; ADDRESS(MATCH(O$2,'ru double'!$A$1:$A$34,0),MATCH(S$1,'ru double'!$A$1:$AF$1,0))),0)) / SUM('ru double'!$B$2:$AF$32)</f>
        <v>6.0344827586206899E-2</v>
      </c>
      <c r="P34" s="85">
        <f ca="1">(IFERROR(INDIRECT("'ru double'!" &amp; ADDRESS(MATCH(P$2,'ru double'!$A$1:$A$34,0),MATCH(V$1,'ru double'!$A$1:$AF$1,0))),0) + IFERROR(INDIRECT("'ru double'!" &amp; ADDRESS(MATCH(P$2,'ru double'!$A$1:$A$34,0),MATCH(T$1,'ru double'!$A$1:$AF$1,0))),0) + IFERROR(INDIRECT("'ru double'!" &amp; ADDRESS(MATCH(P$2,'ru double'!$A$1:$A$34,0),MATCH(U$1,'ru double'!$A$1:$AF$1,0))),0) + IFERROR(INDIRECT("'ru double'!" &amp; ADDRESS(MATCH(P$2,'ru double'!$A$1:$A$34,0),MATCH(W$1,'ru double'!$A$1:$AF$1,0))),0) + IFERROR(INDIRECT("'ru double'!" &amp; ADDRESS(MATCH(P$2,'ru double'!$A$1:$A$34,0),MATCH(X$1,'ru double'!$A$1:$AF$1,0))),0) + IFERROR(INDIRECT("'ru double'!" &amp; ADDRESS(MATCH(P$2,'ru double'!$A$1:$A$34,0),MATCH(Y$1,'ru double'!$A$1:$AF$1,0))),0) + IFERROR(INDIRECT("'ru double'!" &amp; ADDRESS(MATCH(P$2,'ru double'!$A$1:$A$34,0),MATCH(S$2,'ru double'!$A$1:$AF$1,0))),0) + IFERROR(INDIRECT("'ru double'!" &amp; ADDRESS(MATCH(P$2,'ru double'!$A$1:$A$34,0),MATCH(T$2,'ru double'!$A$1:$AF$1,0))),0) + IFERROR(INDIRECT("'ru double'!" &amp; ADDRESS(MATCH(P$2,'ru double'!$A$1:$A$34,0),MATCH(U$2,'ru double'!$A$1:$AF$1,0))),0) + IFERROR(INDIRECT("'ru double'!" &amp; ADDRESS(MATCH(P$2,'ru double'!$A$1:$A$34,0),MATCH(V$2,'ru double'!$A$1:$AF$1,0))),0) + IFERROR(INDIRECT("'ru double'!" &amp; ADDRESS(MATCH(P$2,'ru double'!$A$1:$A$34,0),MATCH(W$2,'ru double'!$A$1:$AF$1,0))),0) + IFERROR(INDIRECT("'ru double'!" &amp; ADDRESS(MATCH(P$2,'ru double'!$A$1:$A$34,0),MATCH(X$2,'ru double'!$A$1:$AF$1,0))),0) + IFERROR(INDIRECT("'ru double'!" &amp; ADDRESS(MATCH(P$2,'ru double'!$A$1:$A$34,0),MATCH(S$3,'ru double'!$A$1:$AF$1,0))),0) + IFERROR(INDIRECT("'ru double'!" &amp; ADDRESS(MATCH(P$2,'ru double'!$A$1:$A$34,0),MATCH(T$3,'ru double'!$A$1:$AF$1,0))),0) + IFERROR(INDIRECT("'ru double'!" &amp; ADDRESS(MATCH(P$2,'ru double'!$A$1:$A$34,0),MATCH(U$3,'ru double'!$A$1:$AF$1,0))),0) + IFERROR(INDIRECT("'ru double'!" &amp; ADDRESS(MATCH(P$2,'ru double'!$A$1:$A$34,0),MATCH(V$3,'ru double'!$A$1:$AF$1,0))),0) + IFERROR(INDIRECT("'ru double'!" &amp; ADDRESS(MATCH(P$2,'ru double'!$A$1:$A$34,0),MATCH(W$3,'ru double'!$A$1:$AF$1,0))),0) + IFERROR(INDIRECT("'ru double'!" &amp; ADDRESS(MATCH(P$2,'ru double'!$A$1:$A$34,0),MATCH(S$1,'ru double'!$A$1:$AF$1,0))),0)) / SUM('ru double'!$B$2:$AF$32)</f>
        <v>9.3624699278267845E-2</v>
      </c>
      <c r="Q34" s="86">
        <f ca="1">(IFERROR(INDIRECT("'ru double'!" &amp; ADDRESS(MATCH(Q$2,'ru double'!$A$1:$A$34,0),MATCH(V$1,'ru double'!$A$1:$AF$1,0))),0) + IFERROR(INDIRECT("'ru double'!" &amp; ADDRESS(MATCH(Q$2,'ru double'!$A$1:$A$34,0),MATCH(T$1,'ru double'!$A$1:$AF$1,0))),0) + IFERROR(INDIRECT("'ru double'!" &amp; ADDRESS(MATCH(Q$2,'ru double'!$A$1:$A$34,0),MATCH(U$1,'ru double'!$A$1:$AF$1,0))),0) + IFERROR(INDIRECT("'ru double'!" &amp; ADDRESS(MATCH(Q$2,'ru double'!$A$1:$A$34,0),MATCH(W$1,'ru double'!$A$1:$AF$1,0))),0) + IFERROR(INDIRECT("'ru double'!" &amp; ADDRESS(MATCH(Q$2,'ru double'!$A$1:$A$34,0),MATCH(X$1,'ru double'!$A$1:$AF$1,0))),0) + IFERROR(INDIRECT("'ru double'!" &amp; ADDRESS(MATCH(Q$2,'ru double'!$A$1:$A$34,0),MATCH(Y$1,'ru double'!$A$1:$AF$1,0))),0) + IFERROR(INDIRECT("'ru double'!" &amp; ADDRESS(MATCH(Q$2,'ru double'!$A$1:$A$34,0),MATCH(S$2,'ru double'!$A$1:$AF$1,0))),0) + IFERROR(INDIRECT("'ru double'!" &amp; ADDRESS(MATCH(Q$2,'ru double'!$A$1:$A$34,0),MATCH(T$2,'ru double'!$A$1:$AF$1,0))),0) + IFERROR(INDIRECT("'ru double'!" &amp; ADDRESS(MATCH(Q$2,'ru double'!$A$1:$A$34,0),MATCH(U$2,'ru double'!$A$1:$AF$1,0))),0) + IFERROR(INDIRECT("'ru double'!" &amp; ADDRESS(MATCH(Q$2,'ru double'!$A$1:$A$34,0),MATCH(V$2,'ru double'!$A$1:$AF$1,0))),0) + IFERROR(INDIRECT("'ru double'!" &amp; ADDRESS(MATCH(Q$2,'ru double'!$A$1:$A$34,0),MATCH(W$2,'ru double'!$A$1:$AF$1,0))),0) + IFERROR(INDIRECT("'ru double'!" &amp; ADDRESS(MATCH(Q$2,'ru double'!$A$1:$A$34,0),MATCH(X$2,'ru double'!$A$1:$AF$1,0))),0) + IFERROR(INDIRECT("'ru double'!" &amp; ADDRESS(MATCH(Q$2,'ru double'!$A$1:$A$34,0),MATCH(S$3,'ru double'!$A$1:$AF$1,0))),0) + IFERROR(INDIRECT("'ru double'!" &amp; ADDRESS(MATCH(Q$2,'ru double'!$A$1:$A$34,0),MATCH(T$3,'ru double'!$A$1:$AF$1,0))),0) + IFERROR(INDIRECT("'ru double'!" &amp; ADDRESS(MATCH(Q$2,'ru double'!$A$1:$A$34,0),MATCH(U$3,'ru double'!$A$1:$AF$1,0))),0) + IFERROR(INDIRECT("'ru double'!" &amp; ADDRESS(MATCH(Q$2,'ru double'!$A$1:$A$34,0),MATCH(V$3,'ru double'!$A$1:$AF$1,0))),0) + IFERROR(INDIRECT("'ru double'!" &amp; ADDRESS(MATCH(Q$2,'ru double'!$A$1:$A$34,0),MATCH(W$3,'ru double'!$A$1:$AF$1,0))),0) + IFERROR(INDIRECT("'ru double'!" &amp; ADDRESS(MATCH(Q$2,'ru double'!$A$1:$A$34,0),MATCH(S$1,'ru double'!$A$1:$AF$1,0))),0)) / SUM('ru double'!$B$2:$AF$32)</f>
        <v>4.831595829991981E-2</v>
      </c>
      <c r="R34" s="87">
        <f ca="1">(IFERROR(INDIRECT("'ru double'!" &amp; ADDRESS(MATCH(R$2,'ru double'!$A$1:$A$34,0),MATCH(V$1,'ru double'!$A$1:$AF$1,0))),0) + IFERROR(INDIRECT("'ru double'!" &amp; ADDRESS(MATCH(R$2,'ru double'!$A$1:$A$34,0),MATCH(T$1,'ru double'!$A$1:$AF$1,0))),0) + IFERROR(INDIRECT("'ru double'!" &amp; ADDRESS(MATCH(R$2,'ru double'!$A$1:$A$34,0),MATCH(U$1,'ru double'!$A$1:$AF$1,0))),0) + IFERROR(INDIRECT("'ru double'!" &amp; ADDRESS(MATCH(R$2,'ru double'!$A$1:$A$34,0),MATCH(W$1,'ru double'!$A$1:$AF$1,0))),0) + IFERROR(INDIRECT("'ru double'!" &amp; ADDRESS(MATCH(R$2,'ru double'!$A$1:$A$34,0),MATCH(X$1,'ru double'!$A$1:$AF$1,0))),0) + IFERROR(INDIRECT("'ru double'!" &amp; ADDRESS(MATCH(R$2,'ru double'!$A$1:$A$34,0),MATCH(Y$1,'ru double'!$A$1:$AF$1,0))),0) + IFERROR(INDIRECT("'ru double'!" &amp; ADDRESS(MATCH(R$2,'ru double'!$A$1:$A$34,0),MATCH(S$2,'ru double'!$A$1:$AF$1,0))),0) + IFERROR(INDIRECT("'ru double'!" &amp; ADDRESS(MATCH(R$2,'ru double'!$A$1:$A$34,0),MATCH(T$2,'ru double'!$A$1:$AF$1,0))),0) + IFERROR(INDIRECT("'ru double'!" &amp; ADDRESS(MATCH(R$2,'ru double'!$A$1:$A$34,0),MATCH(U$2,'ru double'!$A$1:$AF$1,0))),0) + IFERROR(INDIRECT("'ru double'!" &amp; ADDRESS(MATCH(R$2,'ru double'!$A$1:$A$34,0),MATCH(V$2,'ru double'!$A$1:$AF$1,0))),0) + IFERROR(INDIRECT("'ru double'!" &amp; ADDRESS(MATCH(R$2,'ru double'!$A$1:$A$34,0),MATCH(W$2,'ru double'!$A$1:$AF$1,0))),0) + IFERROR(INDIRECT("'ru double'!" &amp; ADDRESS(MATCH(R$2,'ru double'!$A$1:$A$34,0),MATCH(X$2,'ru double'!$A$1:$AF$1,0))),0) + IFERROR(INDIRECT("'ru double'!" &amp; ADDRESS(MATCH(R$2,'ru double'!$A$1:$A$34,0),MATCH(S$3,'ru double'!$A$1:$AF$1,0))),0) + IFERROR(INDIRECT("'ru double'!" &amp; ADDRESS(MATCH(R$2,'ru double'!$A$1:$A$34,0),MATCH(T$3,'ru double'!$A$1:$AF$1,0))),0) + IFERROR(INDIRECT("'ru double'!" &amp; ADDRESS(MATCH(R$2,'ru double'!$A$1:$A$34,0),MATCH(U$3,'ru double'!$A$1:$AF$1,0))),0) + IFERROR(INDIRECT("'ru double'!" &amp; ADDRESS(MATCH(R$2,'ru double'!$A$1:$A$34,0),MATCH(V$3,'ru double'!$A$1:$AF$1,0))),0) + IFERROR(INDIRECT("'ru double'!" &amp; ADDRESS(MATCH(R$2,'ru double'!$A$1:$A$34,0),MATCH(W$3,'ru double'!$A$1:$AF$1,0))),0) + IFERROR(INDIRECT("'ru double'!" &amp; ADDRESS(MATCH(R$2,'ru double'!$A$1:$A$34,0),MATCH(S$1,'ru double'!$A$1:$AF$1,0))),0)) / SUM('ru double'!$B$2:$AF$32)</f>
        <v>1.8444266238973536E-2</v>
      </c>
      <c r="S34" s="86">
        <f ca="1">(IFERROR(INDIRECT("'ru double'!" &amp; ADDRESS(MATCH(S$2,'ru double'!$A$1:$A$34,0),MATCH(O$1,'ru double'!$A$1:$AF$1,0))),0) + IFERROR(INDIRECT("'ru double'!" &amp; ADDRESS(MATCH(S$2,'ru double'!$A$1:$A$34,0),MATCH(P$1,'ru double'!$A$1:$AF$1,0))),0) + IFERROR(INDIRECT("'ru double'!" &amp; ADDRESS(MATCH(S$2,'ru double'!$A$1:$A$34,0),MATCH(Q$1,'ru double'!$A$1:$AF$1,0))),0) + IFERROR(INDIRECT("'ru double'!" &amp; ADDRESS(MATCH(S$2,'ru double'!$A$1:$A$34,0),MATCH(R$1,'ru double'!$A$1:$AF$1,0))),0) + IFERROR(INDIRECT("'ru double'!" &amp; ADDRESS(MATCH(S$2,'ru double'!$A$1:$A$34,0),MATCH(N$2,'ru double'!$A$1:$AF$1,0))),0) + IFERROR(INDIRECT("'ru double'!" &amp; ADDRESS(MATCH(S$2,'ru double'!$A$1:$A$34,0),MATCH(O$2,'ru double'!$A$1:$AF$1,0))),0) + IFERROR(INDIRECT("'ru double'!" &amp; ADDRESS(MATCH(S$2,'ru double'!$A$1:$A$34,0),MATCH(P$2,'ru double'!$A$1:$AF$1,0))),0) + IFERROR(INDIRECT("'ru double'!" &amp; ADDRESS(MATCH(S$2,'ru double'!$A$1:$A$34,0),MATCH(Q$2,'ru double'!$A$1:$AF$1,0))),0) + IFERROR(INDIRECT("'ru double'!" &amp; ADDRESS(MATCH(S$2,'ru double'!$A$1:$A$34,0),MATCH(R$2,'ru double'!$A$1:$AF$1,0))),0) + IFERROR(INDIRECT("'ru double'!" &amp; ADDRESS(MATCH(S$2,'ru double'!$A$1:$A$34,0),MATCH(N$3,'ru double'!$A$1:$AF$1,0))),0) + IFERROR(INDIRECT("'ru double'!" &amp; ADDRESS(MATCH(S$2,'ru double'!$A$1:$A$34,0),MATCH(O$3,'ru double'!$A$1:$AF$1,0))),0) + IFERROR(INDIRECT("'ru double'!" &amp; ADDRESS(MATCH(S$2,'ru double'!$A$1:$A$34,0),MATCH(P$3,'ru double'!$A$1:$AF$1,0))),0) + IFERROR(INDIRECT("'ru double'!" &amp; ADDRESS(MATCH(S$2,'ru double'!$A$1:$A$34,0),MATCH(Q$3,'ru double'!$A$1:$AF$1,0))),0) + IFERROR(INDIRECT("'ru double'!" &amp; ADDRESS(MATCH(S$2,'ru double'!$A$1:$A$34,0),MATCH(R$3,'ru double'!$A$1:$AF$1,0))),0) + IFERROR(INDIRECT("'ru double'!" &amp; ADDRESS(MATCH(S$2,'ru double'!$A$1:$A$34,0),MATCH(N$1,'ru double'!$A$1:$AF$1,0))),0)) / SUM('ru double'!$B$2:$AF$32)</f>
        <v>2.1251002405773857E-2</v>
      </c>
      <c r="T34" s="84">
        <f ca="1">(IFERROR(INDIRECT("'ru double'!" &amp; ADDRESS(MATCH(T$2,'ru double'!$A$1:$A$34,0),MATCH(O$1,'ru double'!$A$1:$AF$1,0))),0) + IFERROR(INDIRECT("'ru double'!" &amp; ADDRESS(MATCH(T$2,'ru double'!$A$1:$A$34,0),MATCH(P$1,'ru double'!$A$1:$AF$1,0))),0) + IFERROR(INDIRECT("'ru double'!" &amp; ADDRESS(MATCH(T$2,'ru double'!$A$1:$A$34,0),MATCH(Q$1,'ru double'!$A$1:$AF$1,0))),0) + IFERROR(INDIRECT("'ru double'!" &amp; ADDRESS(MATCH(T$2,'ru double'!$A$1:$A$34,0),MATCH(R$1,'ru double'!$A$1:$AF$1,0))),0) + IFERROR(INDIRECT("'ru double'!" &amp; ADDRESS(MATCH(T$2,'ru double'!$A$1:$A$34,0),MATCH(N$2,'ru double'!$A$1:$AF$1,0))),0) + IFERROR(INDIRECT("'ru double'!" &amp; ADDRESS(MATCH(T$2,'ru double'!$A$1:$A$34,0),MATCH(O$2,'ru double'!$A$1:$AF$1,0))),0) + IFERROR(INDIRECT("'ru double'!" &amp; ADDRESS(MATCH(T$2,'ru double'!$A$1:$A$34,0),MATCH(P$2,'ru double'!$A$1:$AF$1,0))),0) + IFERROR(INDIRECT("'ru double'!" &amp; ADDRESS(MATCH(T$2,'ru double'!$A$1:$A$34,0),MATCH(Q$2,'ru double'!$A$1:$AF$1,0))),0) + IFERROR(INDIRECT("'ru double'!" &amp; ADDRESS(MATCH(T$2,'ru double'!$A$1:$A$34,0),MATCH(R$2,'ru double'!$A$1:$AF$1,0))),0) + IFERROR(INDIRECT("'ru double'!" &amp; ADDRESS(MATCH(T$2,'ru double'!$A$1:$A$34,0),MATCH(N$3,'ru double'!$A$1:$AF$1,0))),0) + IFERROR(INDIRECT("'ru double'!" &amp; ADDRESS(MATCH(T$2,'ru double'!$A$1:$A$34,0),MATCH(O$3,'ru double'!$A$1:$AF$1,0))),0) + IFERROR(INDIRECT("'ru double'!" &amp; ADDRESS(MATCH(T$2,'ru double'!$A$1:$A$34,0),MATCH(P$3,'ru double'!$A$1:$AF$1,0))),0) + IFERROR(INDIRECT("'ru double'!" &amp; ADDRESS(MATCH(T$2,'ru double'!$A$1:$A$34,0),MATCH(Q$3,'ru double'!$A$1:$AF$1,0))),0) + IFERROR(INDIRECT("'ru double'!" &amp; ADDRESS(MATCH(T$2,'ru double'!$A$1:$A$34,0),MATCH(R$3,'ru double'!$A$1:$AF$1,0))),0) + IFERROR(INDIRECT("'ru double'!" &amp; ADDRESS(MATCH(T$2,'ru double'!$A$1:$A$34,0),MATCH(N$1,'ru double'!$A$1:$AF$1,0))),0)) / SUM('ru double'!$B$2:$AF$32)</f>
        <v>2.2253408179631114E-2</v>
      </c>
      <c r="U34" s="85">
        <f ca="1">(IFERROR(INDIRECT("'ru double'!" &amp; ADDRESS(MATCH(U$2,'ru double'!$A$1:$A$34,0),MATCH(O$1,'ru double'!$A$1:$AF$1,0))),0) + IFERROR(INDIRECT("'ru double'!" &amp; ADDRESS(MATCH(U$2,'ru double'!$A$1:$A$34,0),MATCH(P$1,'ru double'!$A$1:$AF$1,0))),0) + IFERROR(INDIRECT("'ru double'!" &amp; ADDRESS(MATCH(U$2,'ru double'!$A$1:$A$34,0),MATCH(Q$1,'ru double'!$A$1:$AF$1,0))),0) + IFERROR(INDIRECT("'ru double'!" &amp; ADDRESS(MATCH(U$2,'ru double'!$A$1:$A$34,0),MATCH(R$1,'ru double'!$A$1:$AF$1,0))),0) + IFERROR(INDIRECT("'ru double'!" &amp; ADDRESS(MATCH(U$2,'ru double'!$A$1:$A$34,0),MATCH(N$2,'ru double'!$A$1:$AF$1,0))),0) + IFERROR(INDIRECT("'ru double'!" &amp; ADDRESS(MATCH(U$2,'ru double'!$A$1:$A$34,0),MATCH(O$2,'ru double'!$A$1:$AF$1,0))),0) + IFERROR(INDIRECT("'ru double'!" &amp; ADDRESS(MATCH(U$2,'ru double'!$A$1:$A$34,0),MATCH(P$2,'ru double'!$A$1:$AF$1,0))),0) + IFERROR(INDIRECT("'ru double'!" &amp; ADDRESS(MATCH(U$2,'ru double'!$A$1:$A$34,0),MATCH(Q$2,'ru double'!$A$1:$AF$1,0))),0) + IFERROR(INDIRECT("'ru double'!" &amp; ADDRESS(MATCH(U$2,'ru double'!$A$1:$A$34,0),MATCH(R$2,'ru double'!$A$1:$AF$1,0))),0) + IFERROR(INDIRECT("'ru double'!" &amp; ADDRESS(MATCH(U$2,'ru double'!$A$1:$A$34,0),MATCH(N$3,'ru double'!$A$1:$AF$1,0))),0) + IFERROR(INDIRECT("'ru double'!" &amp; ADDRESS(MATCH(U$2,'ru double'!$A$1:$A$34,0),MATCH(O$3,'ru double'!$A$1:$AF$1,0))),0) + IFERROR(INDIRECT("'ru double'!" &amp; ADDRESS(MATCH(U$2,'ru double'!$A$1:$A$34,0),MATCH(P$3,'ru double'!$A$1:$AF$1,0))),0) + IFERROR(INDIRECT("'ru double'!" &amp; ADDRESS(MATCH(U$2,'ru double'!$A$1:$A$34,0),MATCH(Q$3,'ru double'!$A$1:$AF$1,0))),0) + IFERROR(INDIRECT("'ru double'!" &amp; ADDRESS(MATCH(U$2,'ru double'!$A$1:$A$34,0),MATCH(R$3,'ru double'!$A$1:$AF$1,0))),0) + IFERROR(INDIRECT("'ru double'!" &amp; ADDRESS(MATCH(U$2,'ru double'!$A$1:$A$34,0),MATCH(N$1,'ru double'!$A$1:$AF$1,0))),0)) / SUM('ru double'!$B$2:$AF$32)</f>
        <v>4.0296712109061751E-2</v>
      </c>
      <c r="V34" s="84">
        <f ca="1">(IFERROR(INDIRECT("'ru double'!" &amp; ADDRESS(MATCH(V$2,'ru double'!$A$1:$A$34,0),MATCH(O$1,'ru double'!$A$1:$AF$1,0))),0) + IFERROR(INDIRECT("'ru double'!" &amp; ADDRESS(MATCH(V$2,'ru double'!$A$1:$A$34,0),MATCH(P$1,'ru double'!$A$1:$AF$1,0))),0) + IFERROR(INDIRECT("'ru double'!" &amp; ADDRESS(MATCH(V$2,'ru double'!$A$1:$A$34,0),MATCH(Q$1,'ru double'!$A$1:$AF$1,0))),0) + IFERROR(INDIRECT("'ru double'!" &amp; ADDRESS(MATCH(V$2,'ru double'!$A$1:$A$34,0),MATCH(R$1,'ru double'!$A$1:$AF$1,0))),0) + IFERROR(INDIRECT("'ru double'!" &amp; ADDRESS(MATCH(V$2,'ru double'!$A$1:$A$34,0),MATCH(N$2,'ru double'!$A$1:$AF$1,0))),0) + IFERROR(INDIRECT("'ru double'!" &amp; ADDRESS(MATCH(V$2,'ru double'!$A$1:$A$34,0),MATCH(O$2,'ru double'!$A$1:$AF$1,0))),0) + IFERROR(INDIRECT("'ru double'!" &amp; ADDRESS(MATCH(V$2,'ru double'!$A$1:$A$34,0),MATCH(P$2,'ru double'!$A$1:$AF$1,0))),0) + IFERROR(INDIRECT("'ru double'!" &amp; ADDRESS(MATCH(V$2,'ru double'!$A$1:$A$34,0),MATCH(Q$2,'ru double'!$A$1:$AF$1,0))),0) + IFERROR(INDIRECT("'ru double'!" &amp; ADDRESS(MATCH(V$2,'ru double'!$A$1:$A$34,0),MATCH(R$2,'ru double'!$A$1:$AF$1,0))),0) + IFERROR(INDIRECT("'ru double'!" &amp; ADDRESS(MATCH(V$2,'ru double'!$A$1:$A$34,0),MATCH(N$3,'ru double'!$A$1:$AF$1,0))),0) + IFERROR(INDIRECT("'ru double'!" &amp; ADDRESS(MATCH(V$2,'ru double'!$A$1:$A$34,0),MATCH(O$3,'ru double'!$A$1:$AF$1,0))),0) + IFERROR(INDIRECT("'ru double'!" &amp; ADDRESS(MATCH(V$2,'ru double'!$A$1:$A$34,0),MATCH(P$3,'ru double'!$A$1:$AF$1,0))),0) + IFERROR(INDIRECT("'ru double'!" &amp; ADDRESS(MATCH(V$2,'ru double'!$A$1:$A$34,0),MATCH(Q$3,'ru double'!$A$1:$AF$1,0))),0) + IFERROR(INDIRECT("'ru double'!" &amp; ADDRESS(MATCH(V$2,'ru double'!$A$1:$A$34,0),MATCH(R$3,'ru double'!$A$1:$AF$1,0))),0) + IFERROR(INDIRECT("'ru double'!" &amp; ADDRESS(MATCH(V$2,'ru double'!$A$1:$A$34,0),MATCH(N$1,'ru double'!$A$1:$AF$1,0))),0)) / SUM('ru double'!$B$2:$AF$32)</f>
        <v>4.2301523656776266E-2</v>
      </c>
      <c r="W34" s="86">
        <f ca="1">(IFERROR(INDIRECT("'ru double'!" &amp; ADDRESS(MATCH(W$2,'ru double'!$A$1:$A$34,0),MATCH(O$1,'ru double'!$A$1:$AF$1,0))),0) + IFERROR(INDIRECT("'ru double'!" &amp; ADDRESS(MATCH(W$2,'ru double'!$A$1:$A$34,0),MATCH(P$1,'ru double'!$A$1:$AF$1,0))),0) + IFERROR(INDIRECT("'ru double'!" &amp; ADDRESS(MATCH(W$2,'ru double'!$A$1:$A$34,0),MATCH(Q$1,'ru double'!$A$1:$AF$1,0))),0) + IFERROR(INDIRECT("'ru double'!" &amp; ADDRESS(MATCH(W$2,'ru double'!$A$1:$A$34,0),MATCH(R$1,'ru double'!$A$1:$AF$1,0))),0) + IFERROR(INDIRECT("'ru double'!" &amp; ADDRESS(MATCH(W$2,'ru double'!$A$1:$A$34,0),MATCH(N$2,'ru double'!$A$1:$AF$1,0))),0) + IFERROR(INDIRECT("'ru double'!" &amp; ADDRESS(MATCH(W$2,'ru double'!$A$1:$A$34,0),MATCH(O$2,'ru double'!$A$1:$AF$1,0))),0) + IFERROR(INDIRECT("'ru double'!" &amp; ADDRESS(MATCH(W$2,'ru double'!$A$1:$A$34,0),MATCH(P$2,'ru double'!$A$1:$AF$1,0))),0) + IFERROR(INDIRECT("'ru double'!" &amp; ADDRESS(MATCH(W$2,'ru double'!$A$1:$A$34,0),MATCH(Q$2,'ru double'!$A$1:$AF$1,0))),0) + IFERROR(INDIRECT("'ru double'!" &amp; ADDRESS(MATCH(W$2,'ru double'!$A$1:$A$34,0),MATCH(R$2,'ru double'!$A$1:$AF$1,0))),0) + IFERROR(INDIRECT("'ru double'!" &amp; ADDRESS(MATCH(W$2,'ru double'!$A$1:$A$34,0),MATCH(N$3,'ru double'!$A$1:$AF$1,0))),0) + IFERROR(INDIRECT("'ru double'!" &amp; ADDRESS(MATCH(W$2,'ru double'!$A$1:$A$34,0),MATCH(O$3,'ru double'!$A$1:$AF$1,0))),0) + IFERROR(INDIRECT("'ru double'!" &amp; ADDRESS(MATCH(W$2,'ru double'!$A$1:$A$34,0),MATCH(P$3,'ru double'!$A$1:$AF$1,0))),0) + IFERROR(INDIRECT("'ru double'!" &amp; ADDRESS(MATCH(W$2,'ru double'!$A$1:$A$34,0),MATCH(Q$3,'ru double'!$A$1:$AF$1,0))),0) + IFERROR(INDIRECT("'ru double'!" &amp; ADDRESS(MATCH(W$2,'ru double'!$A$1:$A$34,0),MATCH(R$3,'ru double'!$A$1:$AF$1,0))),0) + IFERROR(INDIRECT("'ru double'!" &amp; ADDRESS(MATCH(W$2,'ru double'!$A$1:$A$34,0),MATCH(N$1,'ru double'!$A$1:$AF$1,0))),0)) / SUM('ru double'!$B$2:$AF$32)</f>
        <v>5.3929430633520452E-2</v>
      </c>
      <c r="X34" s="86">
        <f ca="1">(IFERROR(INDIRECT("'ru double'!" &amp; ADDRESS(MATCH(X$2,'ru double'!$A$1:$A$34,0),MATCH(O$1,'ru double'!$A$1:$AF$1,0))),0) + IFERROR(INDIRECT("'ru double'!" &amp; ADDRESS(MATCH(X$2,'ru double'!$A$1:$A$34,0),MATCH(P$1,'ru double'!$A$1:$AF$1,0))),0) + IFERROR(INDIRECT("'ru double'!" &amp; ADDRESS(MATCH(X$2,'ru double'!$A$1:$A$34,0),MATCH(Q$1,'ru double'!$A$1:$AF$1,0))),0) + IFERROR(INDIRECT("'ru double'!" &amp; ADDRESS(MATCH(X$2,'ru double'!$A$1:$A$34,0),MATCH(R$1,'ru double'!$A$1:$AF$1,0))),0) + IFERROR(INDIRECT("'ru double'!" &amp; ADDRESS(MATCH(X$2,'ru double'!$A$1:$A$34,0),MATCH(N$2,'ru double'!$A$1:$AF$1,0))),0) + IFERROR(INDIRECT("'ru double'!" &amp; ADDRESS(MATCH(X$2,'ru double'!$A$1:$A$34,0),MATCH(O$2,'ru double'!$A$1:$AF$1,0))),0) + IFERROR(INDIRECT("'ru double'!" &amp; ADDRESS(MATCH(X$2,'ru double'!$A$1:$A$34,0),MATCH(P$2,'ru double'!$A$1:$AF$1,0))),0) + IFERROR(INDIRECT("'ru double'!" &amp; ADDRESS(MATCH(X$2,'ru double'!$A$1:$A$34,0),MATCH(Q$2,'ru double'!$A$1:$AF$1,0))),0) + IFERROR(INDIRECT("'ru double'!" &amp; ADDRESS(MATCH(X$2,'ru double'!$A$1:$A$34,0),MATCH(R$2,'ru double'!$A$1:$AF$1,0))),0) + IFERROR(INDIRECT("'ru double'!" &amp; ADDRESS(MATCH(X$2,'ru double'!$A$1:$A$34,0),MATCH(N$3,'ru double'!$A$1:$AF$1,0))),0) + IFERROR(INDIRECT("'ru double'!" &amp; ADDRESS(MATCH(X$2,'ru double'!$A$1:$A$34,0),MATCH(O$3,'ru double'!$A$1:$AF$1,0))),0) + IFERROR(INDIRECT("'ru double'!" &amp; ADDRESS(MATCH(X$2,'ru double'!$A$1:$A$34,0),MATCH(P$3,'ru double'!$A$1:$AF$1,0))),0) + IFERROR(INDIRECT("'ru double'!" &amp; ADDRESS(MATCH(X$2,'ru double'!$A$1:$A$34,0),MATCH(Q$3,'ru double'!$A$1:$AF$1,0))),0) + IFERROR(INDIRECT("'ru double'!" &amp; ADDRESS(MATCH(X$2,'ru double'!$A$1:$A$34,0),MATCH(R$3,'ru double'!$A$1:$AF$1,0))),0) + IFERROR(INDIRECT("'ru double'!" &amp; ADDRESS(MATCH(X$2,'ru double'!$A$1:$A$34,0),MATCH(N$1,'ru double'!$A$1:$AF$1,0))),0)) / SUM('ru double'!$B$2:$AF$32)</f>
        <v>4.6110665597433841E-3</v>
      </c>
      <c r="Y34" s="86"/>
      <c r="Z34" s="42"/>
    </row>
    <row r="35" spans="1:39" ht="15" hidden="1" customHeight="1" outlineLevel="1" x14ac:dyDescent="0.25">
      <c r="A35" s="84">
        <f ca="1">(IFERROR(INDIRECT("'en double'!" &amp; ADDRESS(MATCH(A$3,'en double'!$A$1:$A$34,0),MATCH(I$1,'en double'!$A$1:$AF$1,0))),0) + IFERROR(INDIRECT("'en double'!" &amp; ADDRESS(MATCH(A$3,'en double'!$A$1:$A$34,0),MATCH(G$1,'en double'!$A$1:$AF$1,0))),0) + IFERROR(INDIRECT("'en double'!" &amp; ADDRESS(MATCH(A$3,'en double'!$A$1:$A$34,0),MATCH(H$1,'en double'!$A$1:$AF$1,0))),0) + IFERROR(INDIRECT("'en double'!" &amp; ADDRESS(MATCH(A$3,'en double'!$A$1:$A$34,0),MATCH(J$1,'en double'!$A$1:$AF$1,0))),0) + IFERROR(INDIRECT("'en double'!" &amp; ADDRESS(MATCH(A$3,'en double'!$A$1:$A$34,0),MATCH(K$1,'en double'!$A$1:$AF$1,0))),0) + IFERROR(INDIRECT("'en double'!" &amp; ADDRESS(MATCH(A$3,'en double'!$A$1:$A$34,0),MATCH(L$1,'en double'!$A$1:$AF$1,0))),0) + IFERROR(INDIRECT("'en double'!" &amp; ADDRESS(MATCH(A$3,'en double'!$A$1:$A$34,0),MATCH(F$2,'en double'!$A$1:$AF$1,0))),0) + IFERROR(INDIRECT("'en double'!" &amp; ADDRESS(MATCH(A$3,'en double'!$A$1:$A$34,0),MATCH(G$2,'en double'!$A$1:$AF$1,0))),0) + IFERROR(INDIRECT("'en double'!" &amp; ADDRESS(MATCH(A$3,'en double'!$A$1:$A$34,0),MATCH(H$2,'en double'!$A$1:$AF$1,0))),0) + IFERROR(INDIRECT("'en double'!" &amp; ADDRESS(MATCH(A$3,'en double'!$A$1:$A$34,0),MATCH(I$2,'en double'!$A$1:$AF$1,0))),0) + IFERROR(INDIRECT("'en double'!" &amp; ADDRESS(MATCH(A$3,'en double'!$A$1:$A$34,0),MATCH(J$2,'en double'!$A$1:$AF$1,0))),0) + IFERROR(INDIRECT("'en double'!" &amp; ADDRESS(MATCH(A$3,'en double'!$A$1:$A$34,0),MATCH(K$2,'en double'!$A$1:$AF$1,0))),0) + IFERROR(INDIRECT("'en double'!" &amp; ADDRESS(MATCH(A$3,'en double'!$A$1:$A$34,0),MATCH(F$3,'en double'!$A$1:$AF$1,0))),0) + IFERROR(INDIRECT("'en double'!" &amp; ADDRESS(MATCH(A$3,'en double'!$A$1:$A$34,0),MATCH(G$3,'en double'!$A$1:$AF$1,0))),0) + IFERROR(INDIRECT("'en double'!" &amp; ADDRESS(MATCH(A$3,'en double'!$A$1:$A$34,0),MATCH(H$3,'en double'!$A$1:$AF$1,0))),0) + IFERROR(INDIRECT("'en double'!" &amp; ADDRESS(MATCH(A$3,'en double'!$A$1:$A$34,0),MATCH(I$3,'en double'!$A$1:$AF$1,0))),0) + IFERROR(INDIRECT("'en double'!" &amp; ADDRESS(MATCH(A$3,'en double'!$A$1:$A$34,0),MATCH(J$3,'en double'!$A$1:$AF$1,0))),0) + IFERROR(INDIRECT("'en double'!" &amp; ADDRESS(MATCH(A$3,'en double'!$A$1:$A$34,0),MATCH(F$1,'en double'!$A$1:$AF$1,0))),0)) / SUM('en double'!$B$2:$AF$32)</f>
        <v>0</v>
      </c>
      <c r="B35" s="85">
        <f ca="1">(IFERROR(INDIRECT("'en double'!" &amp; ADDRESS(MATCH(B$3,'en double'!$A$1:$A$34,0),MATCH(I$1,'en double'!$A$1:$AF$1,0))),0) + IFERROR(INDIRECT("'en double'!" &amp; ADDRESS(MATCH(B$3,'en double'!$A$1:$A$34,0),MATCH(G$1,'en double'!$A$1:$AF$1,0))),0) + IFERROR(INDIRECT("'en double'!" &amp; ADDRESS(MATCH(B$3,'en double'!$A$1:$A$34,0),MATCH(H$1,'en double'!$A$1:$AF$1,0))),0) + IFERROR(INDIRECT("'en double'!" &amp; ADDRESS(MATCH(B$3,'en double'!$A$1:$A$34,0),MATCH(J$1,'en double'!$A$1:$AF$1,0))),0) + IFERROR(INDIRECT("'en double'!" &amp; ADDRESS(MATCH(B$3,'en double'!$A$1:$A$34,0),MATCH(K$1,'en double'!$A$1:$AF$1,0))),0) + IFERROR(INDIRECT("'en double'!" &amp; ADDRESS(MATCH(B$3,'en double'!$A$1:$A$34,0),MATCH(L$1,'en double'!$A$1:$AF$1,0))),0) + IFERROR(INDIRECT("'en double'!" &amp; ADDRESS(MATCH(B$3,'en double'!$A$1:$A$34,0),MATCH(F$2,'en double'!$A$1:$AF$1,0))),0) + IFERROR(INDIRECT("'en double'!" &amp; ADDRESS(MATCH(B$3,'en double'!$A$1:$A$34,0),MATCH(G$2,'en double'!$A$1:$AF$1,0))),0) + IFERROR(INDIRECT("'en double'!" &amp; ADDRESS(MATCH(B$3,'en double'!$A$1:$A$34,0),MATCH(H$2,'en double'!$A$1:$AF$1,0))),0) + IFERROR(INDIRECT("'en double'!" &amp; ADDRESS(MATCH(B$3,'en double'!$A$1:$A$34,0),MATCH(I$2,'en double'!$A$1:$AF$1,0))),0) + IFERROR(INDIRECT("'en double'!" &amp; ADDRESS(MATCH(B$3,'en double'!$A$1:$A$34,0),MATCH(J$2,'en double'!$A$1:$AF$1,0))),0) + IFERROR(INDIRECT("'en double'!" &amp; ADDRESS(MATCH(B$3,'en double'!$A$1:$A$34,0),MATCH(K$2,'en double'!$A$1:$AF$1,0))),0) + IFERROR(INDIRECT("'en double'!" &amp; ADDRESS(MATCH(B$3,'en double'!$A$1:$A$34,0),MATCH(F$3,'en double'!$A$1:$AF$1,0))),0) + IFERROR(INDIRECT("'en double'!" &amp; ADDRESS(MATCH(B$3,'en double'!$A$1:$A$34,0),MATCH(G$3,'en double'!$A$1:$AF$1,0))),0) + IFERROR(INDIRECT("'en double'!" &amp; ADDRESS(MATCH(B$3,'en double'!$A$1:$A$34,0),MATCH(H$3,'en double'!$A$1:$AF$1,0))),0) + IFERROR(INDIRECT("'en double'!" &amp; ADDRESS(MATCH(B$3,'en double'!$A$1:$A$34,0),MATCH(I$3,'en double'!$A$1:$AF$1,0))),0) + IFERROR(INDIRECT("'en double'!" &amp; ADDRESS(MATCH(B$3,'en double'!$A$1:$A$34,0),MATCH(J$3,'en double'!$A$1:$AF$1,0))),0) + IFERROR(INDIRECT("'en double'!" &amp; ADDRESS(MATCH(B$3,'en double'!$A$1:$A$34,0),MATCH(F$1,'en double'!$A$1:$AF$1,0))),0)) / SUM('en double'!$B$2:$AF$32)</f>
        <v>0</v>
      </c>
      <c r="C35" s="85">
        <f ca="1">(IFERROR(INDIRECT("'en double'!" &amp; ADDRESS(MATCH(C$3,'en double'!$A$1:$A$34,0),MATCH(I$1,'en double'!$A$1:$AF$1,0))),0) + IFERROR(INDIRECT("'en double'!" &amp; ADDRESS(MATCH(C$3,'en double'!$A$1:$A$34,0),MATCH(G$1,'en double'!$A$1:$AF$1,0))),0) + IFERROR(INDIRECT("'en double'!" &amp; ADDRESS(MATCH(C$3,'en double'!$A$1:$A$34,0),MATCH(H$1,'en double'!$A$1:$AF$1,0))),0) + IFERROR(INDIRECT("'en double'!" &amp; ADDRESS(MATCH(C$3,'en double'!$A$1:$A$34,0),MATCH(J$1,'en double'!$A$1:$AF$1,0))),0) + IFERROR(INDIRECT("'en double'!" &amp; ADDRESS(MATCH(C$3,'en double'!$A$1:$A$34,0),MATCH(K$1,'en double'!$A$1:$AF$1,0))),0) + IFERROR(INDIRECT("'en double'!" &amp; ADDRESS(MATCH(C$3,'en double'!$A$1:$A$34,0),MATCH(L$1,'en double'!$A$1:$AF$1,0))),0) + IFERROR(INDIRECT("'en double'!" &amp; ADDRESS(MATCH(C$3,'en double'!$A$1:$A$34,0),MATCH(F$2,'en double'!$A$1:$AF$1,0))),0) + IFERROR(INDIRECT("'en double'!" &amp; ADDRESS(MATCH(C$3,'en double'!$A$1:$A$34,0),MATCH(G$2,'en double'!$A$1:$AF$1,0))),0) + IFERROR(INDIRECT("'en double'!" &amp; ADDRESS(MATCH(C$3,'en double'!$A$1:$A$34,0),MATCH(H$2,'en double'!$A$1:$AF$1,0))),0) + IFERROR(INDIRECT("'en double'!" &amp; ADDRESS(MATCH(C$3,'en double'!$A$1:$A$34,0),MATCH(I$2,'en double'!$A$1:$AF$1,0))),0) + IFERROR(INDIRECT("'en double'!" &amp; ADDRESS(MATCH(C$3,'en double'!$A$1:$A$34,0),MATCH(J$2,'en double'!$A$1:$AF$1,0))),0) + IFERROR(INDIRECT("'en double'!" &amp; ADDRESS(MATCH(C$3,'en double'!$A$1:$A$34,0),MATCH(K$2,'en double'!$A$1:$AF$1,0))),0) + IFERROR(INDIRECT("'en double'!" &amp; ADDRESS(MATCH(C$3,'en double'!$A$1:$A$34,0),MATCH(F$3,'en double'!$A$1:$AF$1,0))),0) + IFERROR(INDIRECT("'en double'!" &amp; ADDRESS(MATCH(C$3,'en double'!$A$1:$A$34,0),MATCH(G$3,'en double'!$A$1:$AF$1,0))),0) + IFERROR(INDIRECT("'en double'!" &amp; ADDRESS(MATCH(C$3,'en double'!$A$1:$A$34,0),MATCH(H$3,'en double'!$A$1:$AF$1,0))),0) + IFERROR(INDIRECT("'en double'!" &amp; ADDRESS(MATCH(C$3,'en double'!$A$1:$A$34,0),MATCH(I$3,'en double'!$A$1:$AF$1,0))),0) + IFERROR(INDIRECT("'en double'!" &amp; ADDRESS(MATCH(C$3,'en double'!$A$1:$A$34,0),MATCH(J$3,'en double'!$A$1:$AF$1,0))),0) + IFERROR(INDIRECT("'en double'!" &amp; ADDRESS(MATCH(C$3,'en double'!$A$1:$A$34,0),MATCH(F$1,'en double'!$A$1:$AF$1,0))),0)) / SUM('en double'!$B$2:$AF$32)</f>
        <v>0</v>
      </c>
      <c r="D35" s="86">
        <f ca="1">(IFERROR(INDIRECT("'en double'!" &amp; ADDRESS(MATCH(D$3,'en double'!$A$1:$A$34,0),MATCH(I$1,'en double'!$A$1:$AF$1,0))),0) + IFERROR(INDIRECT("'en double'!" &amp; ADDRESS(MATCH(D$3,'en double'!$A$1:$A$34,0),MATCH(G$1,'en double'!$A$1:$AF$1,0))),0) + IFERROR(INDIRECT("'en double'!" &amp; ADDRESS(MATCH(D$3,'en double'!$A$1:$A$34,0),MATCH(H$1,'en double'!$A$1:$AF$1,0))),0) + IFERROR(INDIRECT("'en double'!" &amp; ADDRESS(MATCH(D$3,'en double'!$A$1:$A$34,0),MATCH(J$1,'en double'!$A$1:$AF$1,0))),0) + IFERROR(INDIRECT("'en double'!" &amp; ADDRESS(MATCH(D$3,'en double'!$A$1:$A$34,0),MATCH(K$1,'en double'!$A$1:$AF$1,0))),0) + IFERROR(INDIRECT("'en double'!" &amp; ADDRESS(MATCH(D$3,'en double'!$A$1:$A$34,0),MATCH(L$1,'en double'!$A$1:$AF$1,0))),0) + IFERROR(INDIRECT("'en double'!" &amp; ADDRESS(MATCH(D$3,'en double'!$A$1:$A$34,0),MATCH(F$2,'en double'!$A$1:$AF$1,0))),0) + IFERROR(INDIRECT("'en double'!" &amp; ADDRESS(MATCH(D$3,'en double'!$A$1:$A$34,0),MATCH(G$2,'en double'!$A$1:$AF$1,0))),0) + IFERROR(INDIRECT("'en double'!" &amp; ADDRESS(MATCH(D$3,'en double'!$A$1:$A$34,0),MATCH(H$2,'en double'!$A$1:$AF$1,0))),0) + IFERROR(INDIRECT("'en double'!" &amp; ADDRESS(MATCH(D$3,'en double'!$A$1:$A$34,0),MATCH(I$2,'en double'!$A$1:$AF$1,0))),0) + IFERROR(INDIRECT("'en double'!" &amp; ADDRESS(MATCH(D$3,'en double'!$A$1:$A$34,0),MATCH(J$2,'en double'!$A$1:$AF$1,0))),0) + IFERROR(INDIRECT("'en double'!" &amp; ADDRESS(MATCH(D$3,'en double'!$A$1:$A$34,0),MATCH(K$2,'en double'!$A$1:$AF$1,0))),0) + IFERROR(INDIRECT("'en double'!" &amp; ADDRESS(MATCH(D$3,'en double'!$A$1:$A$34,0),MATCH(F$3,'en double'!$A$1:$AF$1,0))),0) + IFERROR(INDIRECT("'en double'!" &amp; ADDRESS(MATCH(D$3,'en double'!$A$1:$A$34,0),MATCH(G$3,'en double'!$A$1:$AF$1,0))),0) + IFERROR(INDIRECT("'en double'!" &amp; ADDRESS(MATCH(D$3,'en double'!$A$1:$A$34,0),MATCH(H$3,'en double'!$A$1:$AF$1,0))),0) + IFERROR(INDIRECT("'en double'!" &amp; ADDRESS(MATCH(D$3,'en double'!$A$1:$A$34,0),MATCH(I$3,'en double'!$A$1:$AF$1,0))),0) + IFERROR(INDIRECT("'en double'!" &amp; ADDRESS(MATCH(D$3,'en double'!$A$1:$A$34,0),MATCH(J$3,'en double'!$A$1:$AF$1,0))),0) + IFERROR(INDIRECT("'en double'!" &amp; ADDRESS(MATCH(D$3,'en double'!$A$1:$A$34,0),MATCH(F$1,'en double'!$A$1:$AF$1,0))),0)) / SUM('en double'!$B$2:$AF$32)</f>
        <v>6.6132264529058116E-3</v>
      </c>
      <c r="E35" s="87">
        <f ca="1">(IFERROR(INDIRECT("'en double'!" &amp; ADDRESS(MATCH(E$3,'en double'!$A$1:$A$34,0),MATCH(I$1,'en double'!$A$1:$AF$1,0))),0) + IFERROR(INDIRECT("'en double'!" &amp; ADDRESS(MATCH(E$3,'en double'!$A$1:$A$34,0),MATCH(G$1,'en double'!$A$1:$AF$1,0))),0) + IFERROR(INDIRECT("'en double'!" &amp; ADDRESS(MATCH(E$3,'en double'!$A$1:$A$34,0),MATCH(H$1,'en double'!$A$1:$AF$1,0))),0) + IFERROR(INDIRECT("'en double'!" &amp; ADDRESS(MATCH(E$3,'en double'!$A$1:$A$34,0),MATCH(J$1,'en double'!$A$1:$AF$1,0))),0) + IFERROR(INDIRECT("'en double'!" &amp; ADDRESS(MATCH(E$3,'en double'!$A$1:$A$34,0),MATCH(K$1,'en double'!$A$1:$AF$1,0))),0) + IFERROR(INDIRECT("'en double'!" &amp; ADDRESS(MATCH(E$3,'en double'!$A$1:$A$34,0),MATCH(L$1,'en double'!$A$1:$AF$1,0))),0) + IFERROR(INDIRECT("'en double'!" &amp; ADDRESS(MATCH(E$3,'en double'!$A$1:$A$34,0),MATCH(F$2,'en double'!$A$1:$AF$1,0))),0) + IFERROR(INDIRECT("'en double'!" &amp; ADDRESS(MATCH(E$3,'en double'!$A$1:$A$34,0),MATCH(G$2,'en double'!$A$1:$AF$1,0))),0) + IFERROR(INDIRECT("'en double'!" &amp; ADDRESS(MATCH(E$3,'en double'!$A$1:$A$34,0),MATCH(H$2,'en double'!$A$1:$AF$1,0))),0) + IFERROR(INDIRECT("'en double'!" &amp; ADDRESS(MATCH(E$3,'en double'!$A$1:$A$34,0),MATCH(I$2,'en double'!$A$1:$AF$1,0))),0) + IFERROR(INDIRECT("'en double'!" &amp; ADDRESS(MATCH(E$3,'en double'!$A$1:$A$34,0),MATCH(J$2,'en double'!$A$1:$AF$1,0))),0) + IFERROR(INDIRECT("'en double'!" &amp; ADDRESS(MATCH(E$3,'en double'!$A$1:$A$34,0),MATCH(K$2,'en double'!$A$1:$AF$1,0))),0) + IFERROR(INDIRECT("'en double'!" &amp; ADDRESS(MATCH(E$3,'en double'!$A$1:$A$34,0),MATCH(F$3,'en double'!$A$1:$AF$1,0))),0) + IFERROR(INDIRECT("'en double'!" &amp; ADDRESS(MATCH(E$3,'en double'!$A$1:$A$34,0),MATCH(G$3,'en double'!$A$1:$AF$1,0))),0) + IFERROR(INDIRECT("'en double'!" &amp; ADDRESS(MATCH(E$3,'en double'!$A$1:$A$34,0),MATCH(H$3,'en double'!$A$1:$AF$1,0))),0) + IFERROR(INDIRECT("'en double'!" &amp; ADDRESS(MATCH(E$3,'en double'!$A$1:$A$34,0),MATCH(I$3,'en double'!$A$1:$AF$1,0))),0) + IFERROR(INDIRECT("'en double'!" &amp; ADDRESS(MATCH(E$3,'en double'!$A$1:$A$34,0),MATCH(J$3,'en double'!$A$1:$AF$1,0))),0) + IFERROR(INDIRECT("'en double'!" &amp; ADDRESS(MATCH(E$3,'en double'!$A$1:$A$34,0),MATCH(F$1,'en double'!$A$1:$AF$1,0))),0)) / SUM('en double'!$B$2:$AF$32)</f>
        <v>0</v>
      </c>
      <c r="F35" s="86">
        <f ca="1">(IFERROR(INDIRECT("'en double'!" &amp; ADDRESS(MATCH(F$3,'en double'!$A$1:$A$34,0),MATCH(B$1,'en double'!$A$1:$AF$1,0))),0) + IFERROR(INDIRECT("'en double'!" &amp; ADDRESS(MATCH(F$3,'en double'!$A$1:$A$34,0),MATCH(C$1,'en double'!$A$1:$AF$1,0))),0) + IFERROR(INDIRECT("'en double'!" &amp; ADDRESS(MATCH(F$3,'en double'!$A$1:$A$34,0),MATCH(D$1,'en double'!$A$1:$AF$1,0))),0) + IFERROR(INDIRECT("'en double'!" &amp; ADDRESS(MATCH(F$3,'en double'!$A$1:$A$34,0),MATCH(E$1,'en double'!$A$1:$AF$1,0))),0) + IFERROR(INDIRECT("'en double'!" &amp; ADDRESS(MATCH(F$3,'en double'!$A$1:$A$34,0),MATCH(A$2,'en double'!$A$1:$AF$1,0))),0) + IFERROR(INDIRECT("'en double'!" &amp; ADDRESS(MATCH(F$3,'en double'!$A$1:$A$34,0),MATCH(B$2,'en double'!$A$1:$AF$1,0))),0) + IFERROR(INDIRECT("'en double'!" &amp; ADDRESS(MATCH(F$3,'en double'!$A$1:$A$34,0),MATCH(C$2,'en double'!$A$1:$AF$1,0))),0) + IFERROR(INDIRECT("'en double'!" &amp; ADDRESS(MATCH(F$3,'en double'!$A$1:$A$34,0),MATCH(D$2,'en double'!$A$1:$AF$1,0))),0) + IFERROR(INDIRECT("'en double'!" &amp; ADDRESS(MATCH(F$3,'en double'!$A$1:$A$34,0),MATCH(E$2,'en double'!$A$1:$AF$1,0))),0) + IFERROR(INDIRECT("'en double'!" &amp; ADDRESS(MATCH(F$3,'en double'!$A$1:$A$34,0),MATCH(A$3,'en double'!$A$1:$AF$1,0))),0) + IFERROR(INDIRECT("'en double'!" &amp; ADDRESS(MATCH(F$3,'en double'!$A$1:$A$34,0),MATCH(B$3,'en double'!$A$1:$AF$1,0))),0) + IFERROR(INDIRECT("'en double'!" &amp; ADDRESS(MATCH(F$3,'en double'!$A$1:$A$34,0),MATCH(C$3,'en double'!$A$1:$AF$1,0))),0) + IFERROR(INDIRECT("'en double'!" &amp; ADDRESS(MATCH(F$3,'en double'!$A$1:$A$34,0),MATCH(D$3,'en double'!$A$1:$AF$1,0))),0) + IFERROR(INDIRECT("'en double'!" &amp; ADDRESS(MATCH(F$3,'en double'!$A$1:$A$34,0),MATCH(E$3,'en double'!$A$1:$AF$1,0))),0) + IFERROR(INDIRECT("'en double'!" &amp; ADDRESS(MATCH(F$3,'en double'!$A$1:$A$34,0),MATCH(A$1,'en double'!$A$1:$AF$1,0))),0)) / SUM('en double'!$B$2:$AF$32)</f>
        <v>5.8116232464929859E-3</v>
      </c>
      <c r="G35" s="84">
        <f ca="1">(IFERROR(INDIRECT("'en double'!" &amp; ADDRESS(MATCH(G$3,'en double'!$A$1:$A$34,0),MATCH(B$1,'en double'!$A$1:$AF$1,0))),0) + IFERROR(INDIRECT("'en double'!" &amp; ADDRESS(MATCH(G$3,'en double'!$A$1:$A$34,0),MATCH(C$1,'en double'!$A$1:$AF$1,0))),0) + IFERROR(INDIRECT("'en double'!" &amp; ADDRESS(MATCH(G$3,'en double'!$A$1:$A$34,0),MATCH(D$1,'en double'!$A$1:$AF$1,0))),0) + IFERROR(INDIRECT("'en double'!" &amp; ADDRESS(MATCH(G$3,'en double'!$A$1:$A$34,0),MATCH(E$1,'en double'!$A$1:$AF$1,0))),0) + IFERROR(INDIRECT("'en double'!" &amp; ADDRESS(MATCH(G$3,'en double'!$A$1:$A$34,0),MATCH(A$2,'en double'!$A$1:$AF$1,0))),0) + IFERROR(INDIRECT("'en double'!" &amp; ADDRESS(MATCH(G$3,'en double'!$A$1:$A$34,0),MATCH(B$2,'en double'!$A$1:$AF$1,0))),0) + IFERROR(INDIRECT("'en double'!" &amp; ADDRESS(MATCH(G$3,'en double'!$A$1:$A$34,0),MATCH(C$2,'en double'!$A$1:$AF$1,0))),0) + IFERROR(INDIRECT("'en double'!" &amp; ADDRESS(MATCH(G$3,'en double'!$A$1:$A$34,0),MATCH(D$2,'en double'!$A$1:$AF$1,0))),0) + IFERROR(INDIRECT("'en double'!" &amp; ADDRESS(MATCH(G$3,'en double'!$A$1:$A$34,0),MATCH(E$2,'en double'!$A$1:$AF$1,0))),0) + IFERROR(INDIRECT("'en double'!" &amp; ADDRESS(MATCH(G$3,'en double'!$A$1:$A$34,0),MATCH(A$3,'en double'!$A$1:$AF$1,0))),0) + IFERROR(INDIRECT("'en double'!" &amp; ADDRESS(MATCH(G$3,'en double'!$A$1:$A$34,0),MATCH(B$3,'en double'!$A$1:$AF$1,0))),0) + IFERROR(INDIRECT("'en double'!" &amp; ADDRESS(MATCH(G$3,'en double'!$A$1:$A$34,0),MATCH(C$3,'en double'!$A$1:$AF$1,0))),0) + IFERROR(INDIRECT("'en double'!" &amp; ADDRESS(MATCH(G$3,'en double'!$A$1:$A$34,0),MATCH(D$3,'en double'!$A$1:$AF$1,0))),0) + IFERROR(INDIRECT("'en double'!" &amp; ADDRESS(MATCH(G$3,'en double'!$A$1:$A$34,0),MATCH(E$3,'en double'!$A$1:$AF$1,0))),0) + IFERROR(INDIRECT("'en double'!" &amp; ADDRESS(MATCH(G$3,'en double'!$A$1:$A$34,0),MATCH(A$1,'en double'!$A$1:$AF$1,0))),0)) / SUM('en double'!$B$2:$AF$32)</f>
        <v>1.3026052104208416E-2</v>
      </c>
      <c r="H35" s="85">
        <f ca="1">(IFERROR(INDIRECT("'en double'!" &amp; ADDRESS(MATCH(H$3,'en double'!$A$1:$A$34,0),MATCH(B$1,'en double'!$A$1:$AF$1,0))),0) + IFERROR(INDIRECT("'en double'!" &amp; ADDRESS(MATCH(H$3,'en double'!$A$1:$A$34,0),MATCH(C$1,'en double'!$A$1:$AF$1,0))),0) + IFERROR(INDIRECT("'en double'!" &amp; ADDRESS(MATCH(H$3,'en double'!$A$1:$A$34,0),MATCH(D$1,'en double'!$A$1:$AF$1,0))),0) + IFERROR(INDIRECT("'en double'!" &amp; ADDRESS(MATCH(H$3,'en double'!$A$1:$A$34,0),MATCH(E$1,'en double'!$A$1:$AF$1,0))),0) + IFERROR(INDIRECT("'en double'!" &amp; ADDRESS(MATCH(H$3,'en double'!$A$1:$A$34,0),MATCH(A$2,'en double'!$A$1:$AF$1,0))),0) + IFERROR(INDIRECT("'en double'!" &amp; ADDRESS(MATCH(H$3,'en double'!$A$1:$A$34,0),MATCH(B$2,'en double'!$A$1:$AF$1,0))),0) + IFERROR(INDIRECT("'en double'!" &amp; ADDRESS(MATCH(H$3,'en double'!$A$1:$A$34,0),MATCH(C$2,'en double'!$A$1:$AF$1,0))),0) + IFERROR(INDIRECT("'en double'!" &amp; ADDRESS(MATCH(H$3,'en double'!$A$1:$A$34,0),MATCH(D$2,'en double'!$A$1:$AF$1,0))),0) + IFERROR(INDIRECT("'en double'!" &amp; ADDRESS(MATCH(H$3,'en double'!$A$1:$A$34,0),MATCH(E$2,'en double'!$A$1:$AF$1,0))),0) + IFERROR(INDIRECT("'en double'!" &amp; ADDRESS(MATCH(H$3,'en double'!$A$1:$A$34,0),MATCH(A$3,'en double'!$A$1:$AF$1,0))),0) + IFERROR(INDIRECT("'en double'!" &amp; ADDRESS(MATCH(H$3,'en double'!$A$1:$A$34,0),MATCH(B$3,'en double'!$A$1:$AF$1,0))),0) + IFERROR(INDIRECT("'en double'!" &amp; ADDRESS(MATCH(H$3,'en double'!$A$1:$A$34,0),MATCH(C$3,'en double'!$A$1:$AF$1,0))),0) + IFERROR(INDIRECT("'en double'!" &amp; ADDRESS(MATCH(H$3,'en double'!$A$1:$A$34,0),MATCH(D$3,'en double'!$A$1:$AF$1,0))),0) + IFERROR(INDIRECT("'en double'!" &amp; ADDRESS(MATCH(H$3,'en double'!$A$1:$A$34,0),MATCH(E$3,'en double'!$A$1:$AF$1,0))),0) + IFERROR(INDIRECT("'en double'!" &amp; ADDRESS(MATCH(H$3,'en double'!$A$1:$A$34,0),MATCH(A$1,'en double'!$A$1:$AF$1,0))),0)) / SUM('en double'!$B$2:$AF$32)</f>
        <v>0</v>
      </c>
      <c r="I35" s="84">
        <f ca="1">(IFERROR(INDIRECT("'en double'!" &amp; ADDRESS(MATCH(I$3,'en double'!$A$1:$A$34,0),MATCH(B$1,'en double'!$A$1:$AF$1,0))),0) + IFERROR(INDIRECT("'en double'!" &amp; ADDRESS(MATCH(I$3,'en double'!$A$1:$A$34,0),MATCH(C$1,'en double'!$A$1:$AF$1,0))),0) + IFERROR(INDIRECT("'en double'!" &amp; ADDRESS(MATCH(I$3,'en double'!$A$1:$A$34,0),MATCH(D$1,'en double'!$A$1:$AF$1,0))),0) + IFERROR(INDIRECT("'en double'!" &amp; ADDRESS(MATCH(I$3,'en double'!$A$1:$A$34,0),MATCH(E$1,'en double'!$A$1:$AF$1,0))),0) + IFERROR(INDIRECT("'en double'!" &amp; ADDRESS(MATCH(I$3,'en double'!$A$1:$A$34,0),MATCH(A$2,'en double'!$A$1:$AF$1,0))),0) + IFERROR(INDIRECT("'en double'!" &amp; ADDRESS(MATCH(I$3,'en double'!$A$1:$A$34,0),MATCH(B$2,'en double'!$A$1:$AF$1,0))),0) + IFERROR(INDIRECT("'en double'!" &amp; ADDRESS(MATCH(I$3,'en double'!$A$1:$A$34,0),MATCH(C$2,'en double'!$A$1:$AF$1,0))),0) + IFERROR(INDIRECT("'en double'!" &amp; ADDRESS(MATCH(I$3,'en double'!$A$1:$A$34,0),MATCH(D$2,'en double'!$A$1:$AF$1,0))),0) + IFERROR(INDIRECT("'en double'!" &amp; ADDRESS(MATCH(I$3,'en double'!$A$1:$A$34,0),MATCH(E$2,'en double'!$A$1:$AF$1,0))),0) + IFERROR(INDIRECT("'en double'!" &amp; ADDRESS(MATCH(I$3,'en double'!$A$1:$A$34,0),MATCH(A$3,'en double'!$A$1:$AF$1,0))),0) + IFERROR(INDIRECT("'en double'!" &amp; ADDRESS(MATCH(I$3,'en double'!$A$1:$A$34,0),MATCH(B$3,'en double'!$A$1:$AF$1,0))),0) + IFERROR(INDIRECT("'en double'!" &amp; ADDRESS(MATCH(I$3,'en double'!$A$1:$A$34,0),MATCH(C$3,'en double'!$A$1:$AF$1,0))),0) + IFERROR(INDIRECT("'en double'!" &amp; ADDRESS(MATCH(I$3,'en double'!$A$1:$A$34,0),MATCH(D$3,'en double'!$A$1:$AF$1,0))),0) + IFERROR(INDIRECT("'en double'!" &amp; ADDRESS(MATCH(I$3,'en double'!$A$1:$A$34,0),MATCH(E$3,'en double'!$A$1:$AF$1,0))),0) + IFERROR(INDIRECT("'en double'!" &amp; ADDRESS(MATCH(I$3,'en double'!$A$1:$A$34,0),MATCH(A$1,'en double'!$A$1:$AF$1,0))),0)) / SUM('en double'!$B$2:$AF$32)</f>
        <v>0</v>
      </c>
      <c r="J35" s="86">
        <f ca="1">(IFERROR(INDIRECT("'en double'!" &amp; ADDRESS(MATCH(J$3,'en double'!$A$1:$A$34,0),MATCH(B$1,'en double'!$A$1:$AF$1,0))),0) + IFERROR(INDIRECT("'en double'!" &amp; ADDRESS(MATCH(J$3,'en double'!$A$1:$A$34,0),MATCH(C$1,'en double'!$A$1:$AF$1,0))),0) + IFERROR(INDIRECT("'en double'!" &amp; ADDRESS(MATCH(J$3,'en double'!$A$1:$A$34,0),MATCH(D$1,'en double'!$A$1:$AF$1,0))),0) + IFERROR(INDIRECT("'en double'!" &amp; ADDRESS(MATCH(J$3,'en double'!$A$1:$A$34,0),MATCH(E$1,'en double'!$A$1:$AF$1,0))),0) + IFERROR(INDIRECT("'en double'!" &amp; ADDRESS(MATCH(J$3,'en double'!$A$1:$A$34,0),MATCH(A$2,'en double'!$A$1:$AF$1,0))),0) + IFERROR(INDIRECT("'en double'!" &amp; ADDRESS(MATCH(J$3,'en double'!$A$1:$A$34,0),MATCH(B$2,'en double'!$A$1:$AF$1,0))),0) + IFERROR(INDIRECT("'en double'!" &amp; ADDRESS(MATCH(J$3,'en double'!$A$1:$A$34,0),MATCH(C$2,'en double'!$A$1:$AF$1,0))),0) + IFERROR(INDIRECT("'en double'!" &amp; ADDRESS(MATCH(J$3,'en double'!$A$1:$A$34,0),MATCH(D$2,'en double'!$A$1:$AF$1,0))),0) + IFERROR(INDIRECT("'en double'!" &amp; ADDRESS(MATCH(J$3,'en double'!$A$1:$A$34,0),MATCH(E$2,'en double'!$A$1:$AF$1,0))),0) + IFERROR(INDIRECT("'en double'!" &amp; ADDRESS(MATCH(J$3,'en double'!$A$1:$A$34,0),MATCH(A$3,'en double'!$A$1:$AF$1,0))),0) + IFERROR(INDIRECT("'en double'!" &amp; ADDRESS(MATCH(J$3,'en double'!$A$1:$A$34,0),MATCH(B$3,'en double'!$A$1:$AF$1,0))),0) + IFERROR(INDIRECT("'en double'!" &amp; ADDRESS(MATCH(J$3,'en double'!$A$1:$A$34,0),MATCH(C$3,'en double'!$A$1:$AF$1,0))),0) + IFERROR(INDIRECT("'en double'!" &amp; ADDRESS(MATCH(J$3,'en double'!$A$1:$A$34,0),MATCH(D$3,'en double'!$A$1:$AF$1,0))),0) + IFERROR(INDIRECT("'en double'!" &amp; ADDRESS(MATCH(J$3,'en double'!$A$1:$A$34,0),MATCH(E$3,'en double'!$A$1:$AF$1,0))),0) + IFERROR(INDIRECT("'en double'!" &amp; ADDRESS(MATCH(J$3,'en double'!$A$1:$A$34,0),MATCH(A$1,'en double'!$A$1:$AF$1,0))),0)) / SUM('en double'!$B$2:$AF$32)</f>
        <v>1.1623246492985972E-2</v>
      </c>
      <c r="K35" s="86"/>
      <c r="L35" s="86"/>
      <c r="N35" s="84">
        <f ca="1">(IFERROR(INDIRECT("'ru double'!" &amp; ADDRESS(MATCH(N$3,'ru double'!$A$1:$A$34,0),MATCH(V$1,'ru double'!$A$1:$AF$1,0))),0) + IFERROR(INDIRECT("'ru double'!" &amp; ADDRESS(MATCH(N$3,'ru double'!$A$1:$A$34,0),MATCH(T$1,'ru double'!$A$1:$AF$1,0))),0) + IFERROR(INDIRECT("'ru double'!" &amp; ADDRESS(MATCH(N$3,'ru double'!$A$1:$A$34,0),MATCH(U$1,'ru double'!$A$1:$AF$1,0))),0) + IFERROR(INDIRECT("'ru double'!" &amp; ADDRESS(MATCH(N$3,'ru double'!$A$1:$A$34,0),MATCH(W$1,'ru double'!$A$1:$AF$1,0))),0) + IFERROR(INDIRECT("'ru double'!" &amp; ADDRESS(MATCH(N$3,'ru double'!$A$1:$A$34,0),MATCH(X$1,'ru double'!$A$1:$AF$1,0))),0) + IFERROR(INDIRECT("'ru double'!" &amp; ADDRESS(MATCH(N$3,'ru double'!$A$1:$A$34,0),MATCH(Y$1,'ru double'!$A$1:$AF$1,0))),0) + IFERROR(INDIRECT("'ru double'!" &amp; ADDRESS(MATCH(N$3,'ru double'!$A$1:$A$34,0),MATCH(S$2,'ru double'!$A$1:$AF$1,0))),0) + IFERROR(INDIRECT("'ru double'!" &amp; ADDRESS(MATCH(N$3,'ru double'!$A$1:$A$34,0),MATCH(T$2,'ru double'!$A$1:$AF$1,0))),0) + IFERROR(INDIRECT("'ru double'!" &amp; ADDRESS(MATCH(N$3,'ru double'!$A$1:$A$34,0),MATCH(U$2,'ru double'!$A$1:$AF$1,0))),0) + IFERROR(INDIRECT("'ru double'!" &amp; ADDRESS(MATCH(N$3,'ru double'!$A$1:$A$34,0),MATCH(V$2,'ru double'!$A$1:$AF$1,0))),0) + IFERROR(INDIRECT("'ru double'!" &amp; ADDRESS(MATCH(N$3,'ru double'!$A$1:$A$34,0),MATCH(W$2,'ru double'!$A$1:$AF$1,0))),0) + IFERROR(INDIRECT("'ru double'!" &amp; ADDRESS(MATCH(N$3,'ru double'!$A$1:$A$34,0),MATCH(X$2,'ru double'!$A$1:$AF$1,0))),0) + IFERROR(INDIRECT("'ru double'!" &amp; ADDRESS(MATCH(N$3,'ru double'!$A$1:$A$34,0),MATCH(S$3,'ru double'!$A$1:$AF$1,0))),0) + IFERROR(INDIRECT("'ru double'!" &amp; ADDRESS(MATCH(N$3,'ru double'!$A$1:$A$34,0),MATCH(T$3,'ru double'!$A$1:$AF$1,0))),0) + IFERROR(INDIRECT("'ru double'!" &amp; ADDRESS(MATCH(N$3,'ru double'!$A$1:$A$34,0),MATCH(U$3,'ru double'!$A$1:$AF$1,0))),0) + IFERROR(INDIRECT("'ru double'!" &amp; ADDRESS(MATCH(N$3,'ru double'!$A$1:$A$34,0),MATCH(V$3,'ru double'!$A$1:$AF$1,0))),0) + IFERROR(INDIRECT("'ru double'!" &amp; ADDRESS(MATCH(N$3,'ru double'!$A$1:$A$34,0),MATCH(W$3,'ru double'!$A$1:$AF$1,0))),0) + IFERROR(INDIRECT("'ru double'!" &amp; ADDRESS(MATCH(N$3,'ru double'!$A$1:$A$34,0),MATCH(S$1,'ru double'!$A$1:$AF$1,0))),0)) / SUM('ru double'!$B$2:$AF$32)</f>
        <v>9.4226142742582196E-3</v>
      </c>
      <c r="O35" s="85">
        <f ca="1">(IFERROR(INDIRECT("'ru double'!" &amp; ADDRESS(MATCH(O$3,'ru double'!$A$1:$A$34,0),MATCH(V$1,'ru double'!$A$1:$AF$1,0))),0) + IFERROR(INDIRECT("'ru double'!" &amp; ADDRESS(MATCH(O$3,'ru double'!$A$1:$A$34,0),MATCH(T$1,'ru double'!$A$1:$AF$1,0))),0) + IFERROR(INDIRECT("'ru double'!" &amp; ADDRESS(MATCH(O$3,'ru double'!$A$1:$A$34,0),MATCH(U$1,'ru double'!$A$1:$AF$1,0))),0) + IFERROR(INDIRECT("'ru double'!" &amp; ADDRESS(MATCH(O$3,'ru double'!$A$1:$A$34,0),MATCH(W$1,'ru double'!$A$1:$AF$1,0))),0) + IFERROR(INDIRECT("'ru double'!" &amp; ADDRESS(MATCH(O$3,'ru double'!$A$1:$A$34,0),MATCH(X$1,'ru double'!$A$1:$AF$1,0))),0) + IFERROR(INDIRECT("'ru double'!" &amp; ADDRESS(MATCH(O$3,'ru double'!$A$1:$A$34,0),MATCH(Y$1,'ru double'!$A$1:$AF$1,0))),0) + IFERROR(INDIRECT("'ru double'!" &amp; ADDRESS(MATCH(O$3,'ru double'!$A$1:$A$34,0),MATCH(S$2,'ru double'!$A$1:$AF$1,0))),0) + IFERROR(INDIRECT("'ru double'!" &amp; ADDRESS(MATCH(O$3,'ru double'!$A$1:$A$34,0),MATCH(T$2,'ru double'!$A$1:$AF$1,0))),0) + IFERROR(INDIRECT("'ru double'!" &amp; ADDRESS(MATCH(O$3,'ru double'!$A$1:$A$34,0),MATCH(U$2,'ru double'!$A$1:$AF$1,0))),0) + IFERROR(INDIRECT("'ru double'!" &amp; ADDRESS(MATCH(O$3,'ru double'!$A$1:$A$34,0),MATCH(V$2,'ru double'!$A$1:$AF$1,0))),0) + IFERROR(INDIRECT("'ru double'!" &amp; ADDRESS(MATCH(O$3,'ru double'!$A$1:$A$34,0),MATCH(W$2,'ru double'!$A$1:$AF$1,0))),0) + IFERROR(INDIRECT("'ru double'!" &amp; ADDRESS(MATCH(O$3,'ru double'!$A$1:$A$34,0),MATCH(X$2,'ru double'!$A$1:$AF$1,0))),0) + IFERROR(INDIRECT("'ru double'!" &amp; ADDRESS(MATCH(O$3,'ru double'!$A$1:$A$34,0),MATCH(S$3,'ru double'!$A$1:$AF$1,0))),0) + IFERROR(INDIRECT("'ru double'!" &amp; ADDRESS(MATCH(O$3,'ru double'!$A$1:$A$34,0),MATCH(T$3,'ru double'!$A$1:$AF$1,0))),0) + IFERROR(INDIRECT("'ru double'!" &amp; ADDRESS(MATCH(O$3,'ru double'!$A$1:$A$34,0),MATCH(U$3,'ru double'!$A$1:$AF$1,0))),0) + IFERROR(INDIRECT("'ru double'!" &amp; ADDRESS(MATCH(O$3,'ru double'!$A$1:$A$34,0),MATCH(V$3,'ru double'!$A$1:$AF$1,0))),0) + IFERROR(INDIRECT("'ru double'!" &amp; ADDRESS(MATCH(O$3,'ru double'!$A$1:$A$34,0),MATCH(W$3,'ru double'!$A$1:$AF$1,0))),0) + IFERROR(INDIRECT("'ru double'!" &amp; ADDRESS(MATCH(O$3,'ru double'!$A$1:$A$34,0),MATCH(S$1,'ru double'!$A$1:$AF$1,0))),0)) / SUM('ru double'!$B$2:$AF$32)</f>
        <v>2.4057738572574178E-3</v>
      </c>
      <c r="P35" s="85">
        <f ca="1">(IFERROR(INDIRECT("'ru double'!" &amp; ADDRESS(MATCH(P$3,'ru double'!$A$1:$A$34,0),MATCH(V$1,'ru double'!$A$1:$AF$1,0))),0) + IFERROR(INDIRECT("'ru double'!" &amp; ADDRESS(MATCH(P$3,'ru double'!$A$1:$A$34,0),MATCH(T$1,'ru double'!$A$1:$AF$1,0))),0) + IFERROR(INDIRECT("'ru double'!" &amp; ADDRESS(MATCH(P$3,'ru double'!$A$1:$A$34,0),MATCH(U$1,'ru double'!$A$1:$AF$1,0))),0) + IFERROR(INDIRECT("'ru double'!" &amp; ADDRESS(MATCH(P$3,'ru double'!$A$1:$A$34,0),MATCH(W$1,'ru double'!$A$1:$AF$1,0))),0) + IFERROR(INDIRECT("'ru double'!" &amp; ADDRESS(MATCH(P$3,'ru double'!$A$1:$A$34,0),MATCH(X$1,'ru double'!$A$1:$AF$1,0))),0) + IFERROR(INDIRECT("'ru double'!" &amp; ADDRESS(MATCH(P$3,'ru double'!$A$1:$A$34,0),MATCH(Y$1,'ru double'!$A$1:$AF$1,0))),0) + IFERROR(INDIRECT("'ru double'!" &amp; ADDRESS(MATCH(P$3,'ru double'!$A$1:$A$34,0),MATCH(S$2,'ru double'!$A$1:$AF$1,0))),0) + IFERROR(INDIRECT("'ru double'!" &amp; ADDRESS(MATCH(P$3,'ru double'!$A$1:$A$34,0),MATCH(T$2,'ru double'!$A$1:$AF$1,0))),0) + IFERROR(INDIRECT("'ru double'!" &amp; ADDRESS(MATCH(P$3,'ru double'!$A$1:$A$34,0),MATCH(U$2,'ru double'!$A$1:$AF$1,0))),0) + IFERROR(INDIRECT("'ru double'!" &amp; ADDRESS(MATCH(P$3,'ru double'!$A$1:$A$34,0),MATCH(V$2,'ru double'!$A$1:$AF$1,0))),0) + IFERROR(INDIRECT("'ru double'!" &amp; ADDRESS(MATCH(P$3,'ru double'!$A$1:$A$34,0),MATCH(W$2,'ru double'!$A$1:$AF$1,0))),0) + IFERROR(INDIRECT("'ru double'!" &amp; ADDRESS(MATCH(P$3,'ru double'!$A$1:$A$34,0),MATCH(X$2,'ru double'!$A$1:$AF$1,0))),0) + IFERROR(INDIRECT("'ru double'!" &amp; ADDRESS(MATCH(P$3,'ru double'!$A$1:$A$34,0),MATCH(S$3,'ru double'!$A$1:$AF$1,0))),0) + IFERROR(INDIRECT("'ru double'!" &amp; ADDRESS(MATCH(P$3,'ru double'!$A$1:$A$34,0),MATCH(T$3,'ru double'!$A$1:$AF$1,0))),0) + IFERROR(INDIRECT("'ru double'!" &amp; ADDRESS(MATCH(P$3,'ru double'!$A$1:$A$34,0),MATCH(U$3,'ru double'!$A$1:$AF$1,0))),0) + IFERROR(INDIRECT("'ru double'!" &amp; ADDRESS(MATCH(P$3,'ru double'!$A$1:$A$34,0),MATCH(V$3,'ru double'!$A$1:$AF$1,0))),0) + IFERROR(INDIRECT("'ru double'!" &amp; ADDRESS(MATCH(P$3,'ru double'!$A$1:$A$34,0),MATCH(W$3,'ru double'!$A$1:$AF$1,0))),0) + IFERROR(INDIRECT("'ru double'!" &amp; ADDRESS(MATCH(P$3,'ru double'!$A$1:$A$34,0),MATCH(S$1,'ru double'!$A$1:$AF$1,0))),0)) / SUM('ru double'!$B$2:$AF$32)</f>
        <v>0</v>
      </c>
      <c r="Q35" s="86">
        <f ca="1">(IFERROR(INDIRECT("'ru double'!" &amp; ADDRESS(MATCH(Q$3,'ru double'!$A$1:$A$34,0),MATCH(V$1,'ru double'!$A$1:$AF$1,0))),0) + IFERROR(INDIRECT("'ru double'!" &amp; ADDRESS(MATCH(Q$3,'ru double'!$A$1:$A$34,0),MATCH(T$1,'ru double'!$A$1:$AF$1,0))),0) + IFERROR(INDIRECT("'ru double'!" &amp; ADDRESS(MATCH(Q$3,'ru double'!$A$1:$A$34,0),MATCH(U$1,'ru double'!$A$1:$AF$1,0))),0) + IFERROR(INDIRECT("'ru double'!" &amp; ADDRESS(MATCH(Q$3,'ru double'!$A$1:$A$34,0),MATCH(W$1,'ru double'!$A$1:$AF$1,0))),0) + IFERROR(INDIRECT("'ru double'!" &amp; ADDRESS(MATCH(Q$3,'ru double'!$A$1:$A$34,0),MATCH(X$1,'ru double'!$A$1:$AF$1,0))),0) + IFERROR(INDIRECT("'ru double'!" &amp; ADDRESS(MATCH(Q$3,'ru double'!$A$1:$A$34,0),MATCH(Y$1,'ru double'!$A$1:$AF$1,0))),0) + IFERROR(INDIRECT("'ru double'!" &amp; ADDRESS(MATCH(Q$3,'ru double'!$A$1:$A$34,0),MATCH(S$2,'ru double'!$A$1:$AF$1,0))),0) + IFERROR(INDIRECT("'ru double'!" &amp; ADDRESS(MATCH(Q$3,'ru double'!$A$1:$A$34,0),MATCH(T$2,'ru double'!$A$1:$AF$1,0))),0) + IFERROR(INDIRECT("'ru double'!" &amp; ADDRESS(MATCH(Q$3,'ru double'!$A$1:$A$34,0),MATCH(U$2,'ru double'!$A$1:$AF$1,0))),0) + IFERROR(INDIRECT("'ru double'!" &amp; ADDRESS(MATCH(Q$3,'ru double'!$A$1:$A$34,0),MATCH(V$2,'ru double'!$A$1:$AF$1,0))),0) + IFERROR(INDIRECT("'ru double'!" &amp; ADDRESS(MATCH(Q$3,'ru double'!$A$1:$A$34,0),MATCH(W$2,'ru double'!$A$1:$AF$1,0))),0) + IFERROR(INDIRECT("'ru double'!" &amp; ADDRESS(MATCH(Q$3,'ru double'!$A$1:$A$34,0),MATCH(X$2,'ru double'!$A$1:$AF$1,0))),0) + IFERROR(INDIRECT("'ru double'!" &amp; ADDRESS(MATCH(Q$3,'ru double'!$A$1:$A$34,0),MATCH(S$3,'ru double'!$A$1:$AF$1,0))),0) + IFERROR(INDIRECT("'ru double'!" &amp; ADDRESS(MATCH(Q$3,'ru double'!$A$1:$A$34,0),MATCH(T$3,'ru double'!$A$1:$AF$1,0))),0) + IFERROR(INDIRECT("'ru double'!" &amp; ADDRESS(MATCH(Q$3,'ru double'!$A$1:$A$34,0),MATCH(U$3,'ru double'!$A$1:$AF$1,0))),0) + IFERROR(INDIRECT("'ru double'!" &amp; ADDRESS(MATCH(Q$3,'ru double'!$A$1:$A$34,0),MATCH(V$3,'ru double'!$A$1:$AF$1,0))),0) + IFERROR(INDIRECT("'ru double'!" &amp; ADDRESS(MATCH(Q$3,'ru double'!$A$1:$A$34,0),MATCH(W$3,'ru double'!$A$1:$AF$1,0))),0) + IFERROR(INDIRECT("'ru double'!" &amp; ADDRESS(MATCH(Q$3,'ru double'!$A$1:$A$34,0),MATCH(S$1,'ru double'!$A$1:$AF$1,0))),0)) / SUM('ru double'!$B$2:$AF$32)</f>
        <v>3.4081796311146752E-3</v>
      </c>
      <c r="R35" s="87">
        <f ca="1">(IFERROR(INDIRECT("'ru double'!" &amp; ADDRESS(MATCH(R$3,'ru double'!$A$1:$A$34,0),MATCH(V$1,'ru double'!$A$1:$AF$1,0))),0) + IFERROR(INDIRECT("'ru double'!" &amp; ADDRESS(MATCH(R$3,'ru double'!$A$1:$A$34,0),MATCH(T$1,'ru double'!$A$1:$AF$1,0))),0) + IFERROR(INDIRECT("'ru double'!" &amp; ADDRESS(MATCH(R$3,'ru double'!$A$1:$A$34,0),MATCH(U$1,'ru double'!$A$1:$AF$1,0))),0) + IFERROR(INDIRECT("'ru double'!" &amp; ADDRESS(MATCH(R$3,'ru double'!$A$1:$A$34,0),MATCH(W$1,'ru double'!$A$1:$AF$1,0))),0) + IFERROR(INDIRECT("'ru double'!" &amp; ADDRESS(MATCH(R$3,'ru double'!$A$1:$A$34,0),MATCH(X$1,'ru double'!$A$1:$AF$1,0))),0) + IFERROR(INDIRECT("'ru double'!" &amp; ADDRESS(MATCH(R$3,'ru double'!$A$1:$A$34,0),MATCH(Y$1,'ru double'!$A$1:$AF$1,0))),0) + IFERROR(INDIRECT("'ru double'!" &amp; ADDRESS(MATCH(R$3,'ru double'!$A$1:$A$34,0),MATCH(S$2,'ru double'!$A$1:$AF$1,0))),0) + IFERROR(INDIRECT("'ru double'!" &amp; ADDRESS(MATCH(R$3,'ru double'!$A$1:$A$34,0),MATCH(T$2,'ru double'!$A$1:$AF$1,0))),0) + IFERROR(INDIRECT("'ru double'!" &amp; ADDRESS(MATCH(R$3,'ru double'!$A$1:$A$34,0),MATCH(U$2,'ru double'!$A$1:$AF$1,0))),0) + IFERROR(INDIRECT("'ru double'!" &amp; ADDRESS(MATCH(R$3,'ru double'!$A$1:$A$34,0),MATCH(V$2,'ru double'!$A$1:$AF$1,0))),0) + IFERROR(INDIRECT("'ru double'!" &amp; ADDRESS(MATCH(R$3,'ru double'!$A$1:$A$34,0),MATCH(W$2,'ru double'!$A$1:$AF$1,0))),0) + IFERROR(INDIRECT("'ru double'!" &amp; ADDRESS(MATCH(R$3,'ru double'!$A$1:$A$34,0),MATCH(X$2,'ru double'!$A$1:$AF$1,0))),0) + IFERROR(INDIRECT("'ru double'!" &amp; ADDRESS(MATCH(R$3,'ru double'!$A$1:$A$34,0),MATCH(S$3,'ru double'!$A$1:$AF$1,0))),0) + IFERROR(INDIRECT("'ru double'!" &amp; ADDRESS(MATCH(R$3,'ru double'!$A$1:$A$34,0),MATCH(T$3,'ru double'!$A$1:$AF$1,0))),0) + IFERROR(INDIRECT("'ru double'!" &amp; ADDRESS(MATCH(R$3,'ru double'!$A$1:$A$34,0),MATCH(U$3,'ru double'!$A$1:$AF$1,0))),0) + IFERROR(INDIRECT("'ru double'!" &amp; ADDRESS(MATCH(R$3,'ru double'!$A$1:$A$34,0),MATCH(V$3,'ru double'!$A$1:$AF$1,0))),0) + IFERROR(INDIRECT("'ru double'!" &amp; ADDRESS(MATCH(R$3,'ru double'!$A$1:$A$34,0),MATCH(W$3,'ru double'!$A$1:$AF$1,0))),0) + IFERROR(INDIRECT("'ru double'!" &amp; ADDRESS(MATCH(R$3,'ru double'!$A$1:$A$34,0),MATCH(S$1,'ru double'!$A$1:$AF$1,0))),0)) / SUM('ru double'!$B$2:$AF$32)</f>
        <v>1.0224538893344026E-2</v>
      </c>
      <c r="S35" s="86">
        <f ca="1">(IFERROR(INDIRECT("'ru double'!" &amp; ADDRESS(MATCH(S$3,'ru double'!$A$1:$A$34,0),MATCH(O$1,'ru double'!$A$1:$AF$1,0))),0) + IFERROR(INDIRECT("'ru double'!" &amp; ADDRESS(MATCH(S$3,'ru double'!$A$1:$A$34,0),MATCH(P$1,'ru double'!$A$1:$AF$1,0))),0) + IFERROR(INDIRECT("'ru double'!" &amp; ADDRESS(MATCH(S$3,'ru double'!$A$1:$A$34,0),MATCH(Q$1,'ru double'!$A$1:$AF$1,0))),0) + IFERROR(INDIRECT("'ru double'!" &amp; ADDRESS(MATCH(S$3,'ru double'!$A$1:$A$34,0),MATCH(R$1,'ru double'!$A$1:$AF$1,0))),0) + IFERROR(INDIRECT("'ru double'!" &amp; ADDRESS(MATCH(S$3,'ru double'!$A$1:$A$34,0),MATCH(N$2,'ru double'!$A$1:$AF$1,0))),0) + IFERROR(INDIRECT("'ru double'!" &amp; ADDRESS(MATCH(S$3,'ru double'!$A$1:$A$34,0),MATCH(O$2,'ru double'!$A$1:$AF$1,0))),0) + IFERROR(INDIRECT("'ru double'!" &amp; ADDRESS(MATCH(S$3,'ru double'!$A$1:$A$34,0),MATCH(P$2,'ru double'!$A$1:$AF$1,0))),0) + IFERROR(INDIRECT("'ru double'!" &amp; ADDRESS(MATCH(S$3,'ru double'!$A$1:$A$34,0),MATCH(Q$2,'ru double'!$A$1:$AF$1,0))),0) + IFERROR(INDIRECT("'ru double'!" &amp; ADDRESS(MATCH(S$3,'ru double'!$A$1:$A$34,0),MATCH(R$2,'ru double'!$A$1:$AF$1,0))),0) + IFERROR(INDIRECT("'ru double'!" &amp; ADDRESS(MATCH(S$3,'ru double'!$A$1:$A$34,0),MATCH(N$3,'ru double'!$A$1:$AF$1,0))),0) + IFERROR(INDIRECT("'ru double'!" &amp; ADDRESS(MATCH(S$3,'ru double'!$A$1:$A$34,0),MATCH(O$3,'ru double'!$A$1:$AF$1,0))),0) + IFERROR(INDIRECT("'ru double'!" &amp; ADDRESS(MATCH(S$3,'ru double'!$A$1:$A$34,0),MATCH(P$3,'ru double'!$A$1:$AF$1,0))),0) + IFERROR(INDIRECT("'ru double'!" &amp; ADDRESS(MATCH(S$3,'ru double'!$A$1:$A$34,0),MATCH(Q$3,'ru double'!$A$1:$AF$1,0))),0) + IFERROR(INDIRECT("'ru double'!" &amp; ADDRESS(MATCH(S$3,'ru double'!$A$1:$A$34,0),MATCH(R$3,'ru double'!$A$1:$AF$1,0))),0) + IFERROR(INDIRECT("'ru double'!" &amp; ADDRESS(MATCH(S$3,'ru double'!$A$1:$A$34,0),MATCH(N$1,'ru double'!$A$1:$AF$1,0))),0)) / SUM('ru double'!$B$2:$AF$32)</f>
        <v>2.6663993584603047E-2</v>
      </c>
      <c r="T35" s="84">
        <f ca="1">(IFERROR(INDIRECT("'ru double'!" &amp; ADDRESS(MATCH(T$3,'ru double'!$A$1:$A$34,0),MATCH(O$1,'ru double'!$A$1:$AF$1,0))),0) + IFERROR(INDIRECT("'ru double'!" &amp; ADDRESS(MATCH(T$3,'ru double'!$A$1:$A$34,0),MATCH(P$1,'ru double'!$A$1:$AF$1,0))),0) + IFERROR(INDIRECT("'ru double'!" &amp; ADDRESS(MATCH(T$3,'ru double'!$A$1:$A$34,0),MATCH(Q$1,'ru double'!$A$1:$AF$1,0))),0) + IFERROR(INDIRECT("'ru double'!" &amp; ADDRESS(MATCH(T$3,'ru double'!$A$1:$A$34,0),MATCH(R$1,'ru double'!$A$1:$AF$1,0))),0) + IFERROR(INDIRECT("'ru double'!" &amp; ADDRESS(MATCH(T$3,'ru double'!$A$1:$A$34,0),MATCH(N$2,'ru double'!$A$1:$AF$1,0))),0) + IFERROR(INDIRECT("'ru double'!" &amp; ADDRESS(MATCH(T$3,'ru double'!$A$1:$A$34,0),MATCH(O$2,'ru double'!$A$1:$AF$1,0))),0) + IFERROR(INDIRECT("'ru double'!" &amp; ADDRESS(MATCH(T$3,'ru double'!$A$1:$A$34,0),MATCH(P$2,'ru double'!$A$1:$AF$1,0))),0) + IFERROR(INDIRECT("'ru double'!" &amp; ADDRESS(MATCH(T$3,'ru double'!$A$1:$A$34,0),MATCH(Q$2,'ru double'!$A$1:$AF$1,0))),0) + IFERROR(INDIRECT("'ru double'!" &amp; ADDRESS(MATCH(T$3,'ru double'!$A$1:$A$34,0),MATCH(R$2,'ru double'!$A$1:$AF$1,0))),0) + IFERROR(INDIRECT("'ru double'!" &amp; ADDRESS(MATCH(T$3,'ru double'!$A$1:$A$34,0),MATCH(N$3,'ru double'!$A$1:$AF$1,0))),0) + IFERROR(INDIRECT("'ru double'!" &amp; ADDRESS(MATCH(T$3,'ru double'!$A$1:$A$34,0),MATCH(O$3,'ru double'!$A$1:$AF$1,0))),0) + IFERROR(INDIRECT("'ru double'!" &amp; ADDRESS(MATCH(T$3,'ru double'!$A$1:$A$34,0),MATCH(P$3,'ru double'!$A$1:$AF$1,0))),0) + IFERROR(INDIRECT("'ru double'!" &amp; ADDRESS(MATCH(T$3,'ru double'!$A$1:$A$34,0),MATCH(Q$3,'ru double'!$A$1:$AF$1,0))),0) + IFERROR(INDIRECT("'ru double'!" &amp; ADDRESS(MATCH(T$3,'ru double'!$A$1:$A$34,0),MATCH(R$3,'ru double'!$A$1:$AF$1,0))),0) + IFERROR(INDIRECT("'ru double'!" &amp; ADDRESS(MATCH(T$3,'ru double'!$A$1:$A$34,0),MATCH(N$1,'ru double'!$A$1:$AF$1,0))),0)) / SUM('ru double'!$B$2:$AF$32)</f>
        <v>1.4033680834001604E-3</v>
      </c>
      <c r="U35" s="85">
        <f ca="1">(IFERROR(INDIRECT("'ru double'!" &amp; ADDRESS(MATCH(U$3,'ru double'!$A$1:$A$34,0),MATCH(O$1,'ru double'!$A$1:$AF$1,0))),0) + IFERROR(INDIRECT("'ru double'!" &amp; ADDRESS(MATCH(U$3,'ru double'!$A$1:$A$34,0),MATCH(P$1,'ru double'!$A$1:$AF$1,0))),0) + IFERROR(INDIRECT("'ru double'!" &amp; ADDRESS(MATCH(U$3,'ru double'!$A$1:$A$34,0),MATCH(Q$1,'ru double'!$A$1:$AF$1,0))),0) + IFERROR(INDIRECT("'ru double'!" &amp; ADDRESS(MATCH(U$3,'ru double'!$A$1:$A$34,0),MATCH(R$1,'ru double'!$A$1:$AF$1,0))),0) + IFERROR(INDIRECT("'ru double'!" &amp; ADDRESS(MATCH(U$3,'ru double'!$A$1:$A$34,0),MATCH(N$2,'ru double'!$A$1:$AF$1,0))),0) + IFERROR(INDIRECT("'ru double'!" &amp; ADDRESS(MATCH(U$3,'ru double'!$A$1:$A$34,0),MATCH(O$2,'ru double'!$A$1:$AF$1,0))),0) + IFERROR(INDIRECT("'ru double'!" &amp; ADDRESS(MATCH(U$3,'ru double'!$A$1:$A$34,0),MATCH(P$2,'ru double'!$A$1:$AF$1,0))),0) + IFERROR(INDIRECT("'ru double'!" &amp; ADDRESS(MATCH(U$3,'ru double'!$A$1:$A$34,0),MATCH(Q$2,'ru double'!$A$1:$AF$1,0))),0) + IFERROR(INDIRECT("'ru double'!" &amp; ADDRESS(MATCH(U$3,'ru double'!$A$1:$A$34,0),MATCH(R$2,'ru double'!$A$1:$AF$1,0))),0) + IFERROR(INDIRECT("'ru double'!" &amp; ADDRESS(MATCH(U$3,'ru double'!$A$1:$A$34,0),MATCH(N$3,'ru double'!$A$1:$AF$1,0))),0) + IFERROR(INDIRECT("'ru double'!" &amp; ADDRESS(MATCH(U$3,'ru double'!$A$1:$A$34,0),MATCH(O$3,'ru double'!$A$1:$AF$1,0))),0) + IFERROR(INDIRECT("'ru double'!" &amp; ADDRESS(MATCH(U$3,'ru double'!$A$1:$A$34,0),MATCH(P$3,'ru double'!$A$1:$AF$1,0))),0) + IFERROR(INDIRECT("'ru double'!" &amp; ADDRESS(MATCH(U$3,'ru double'!$A$1:$A$34,0),MATCH(Q$3,'ru double'!$A$1:$AF$1,0))),0) + IFERROR(INDIRECT("'ru double'!" &amp; ADDRESS(MATCH(U$3,'ru double'!$A$1:$A$34,0),MATCH(R$3,'ru double'!$A$1:$AF$1,0))),0) + IFERROR(INDIRECT("'ru double'!" &amp; ADDRESS(MATCH(U$3,'ru double'!$A$1:$A$34,0),MATCH(N$1,'ru double'!$A$1:$AF$1,0))),0)) / SUM('ru double'!$B$2:$AF$32)</f>
        <v>1.0024057738572574E-2</v>
      </c>
      <c r="V35" s="84">
        <f ca="1">(IFERROR(INDIRECT("'ru double'!" &amp; ADDRESS(MATCH(V$3,'ru double'!$A$1:$A$34,0),MATCH(O$1,'ru double'!$A$1:$AF$1,0))),0) + IFERROR(INDIRECT("'ru double'!" &amp; ADDRESS(MATCH(V$3,'ru double'!$A$1:$A$34,0),MATCH(P$1,'ru double'!$A$1:$AF$1,0))),0) + IFERROR(INDIRECT("'ru double'!" &amp; ADDRESS(MATCH(V$3,'ru double'!$A$1:$A$34,0),MATCH(Q$1,'ru double'!$A$1:$AF$1,0))),0) + IFERROR(INDIRECT("'ru double'!" &amp; ADDRESS(MATCH(V$3,'ru double'!$A$1:$A$34,0),MATCH(R$1,'ru double'!$A$1:$AF$1,0))),0) + IFERROR(INDIRECT("'ru double'!" &amp; ADDRESS(MATCH(V$3,'ru double'!$A$1:$A$34,0),MATCH(N$2,'ru double'!$A$1:$AF$1,0))),0) + IFERROR(INDIRECT("'ru double'!" &amp; ADDRESS(MATCH(V$3,'ru double'!$A$1:$A$34,0),MATCH(O$2,'ru double'!$A$1:$AF$1,0))),0) + IFERROR(INDIRECT("'ru double'!" &amp; ADDRESS(MATCH(V$3,'ru double'!$A$1:$A$34,0),MATCH(P$2,'ru double'!$A$1:$AF$1,0))),0) + IFERROR(INDIRECT("'ru double'!" &amp; ADDRESS(MATCH(V$3,'ru double'!$A$1:$A$34,0),MATCH(Q$2,'ru double'!$A$1:$AF$1,0))),0) + IFERROR(INDIRECT("'ru double'!" &amp; ADDRESS(MATCH(V$3,'ru double'!$A$1:$A$34,0),MATCH(R$2,'ru double'!$A$1:$AF$1,0))),0) + IFERROR(INDIRECT("'ru double'!" &amp; ADDRESS(MATCH(V$3,'ru double'!$A$1:$A$34,0),MATCH(N$3,'ru double'!$A$1:$AF$1,0))),0) + IFERROR(INDIRECT("'ru double'!" &amp; ADDRESS(MATCH(V$3,'ru double'!$A$1:$A$34,0),MATCH(O$3,'ru double'!$A$1:$AF$1,0))),0) + IFERROR(INDIRECT("'ru double'!" &amp; ADDRESS(MATCH(V$3,'ru double'!$A$1:$A$34,0),MATCH(P$3,'ru double'!$A$1:$AF$1,0))),0) + IFERROR(INDIRECT("'ru double'!" &amp; ADDRESS(MATCH(V$3,'ru double'!$A$1:$A$34,0),MATCH(Q$3,'ru double'!$A$1:$AF$1,0))),0) + IFERROR(INDIRECT("'ru double'!" &amp; ADDRESS(MATCH(V$3,'ru double'!$A$1:$A$34,0),MATCH(R$3,'ru double'!$A$1:$AF$1,0))),0) + IFERROR(INDIRECT("'ru double'!" &amp; ADDRESS(MATCH(V$3,'ru double'!$A$1:$A$34,0),MATCH(N$1,'ru double'!$A$1:$AF$1,0))),0)) / SUM('ru double'!$B$2:$AF$32)</f>
        <v>3.6086607858861267E-3</v>
      </c>
      <c r="W35" s="86">
        <f ca="1">(IFERROR(INDIRECT("'ru double'!" &amp; ADDRESS(MATCH(W$3,'ru double'!$A$1:$A$34,0),MATCH(O$1,'ru double'!$A$1:$AF$1,0))),0) + IFERROR(INDIRECT("'ru double'!" &amp; ADDRESS(MATCH(W$3,'ru double'!$A$1:$A$34,0),MATCH(P$1,'ru double'!$A$1:$AF$1,0))),0) + IFERROR(INDIRECT("'ru double'!" &amp; ADDRESS(MATCH(W$3,'ru double'!$A$1:$A$34,0),MATCH(Q$1,'ru double'!$A$1:$AF$1,0))),0) + IFERROR(INDIRECT("'ru double'!" &amp; ADDRESS(MATCH(W$3,'ru double'!$A$1:$A$34,0),MATCH(R$1,'ru double'!$A$1:$AF$1,0))),0) + IFERROR(INDIRECT("'ru double'!" &amp; ADDRESS(MATCH(W$3,'ru double'!$A$1:$A$34,0),MATCH(N$2,'ru double'!$A$1:$AF$1,0))),0) + IFERROR(INDIRECT("'ru double'!" &amp; ADDRESS(MATCH(W$3,'ru double'!$A$1:$A$34,0),MATCH(O$2,'ru double'!$A$1:$AF$1,0))),0) + IFERROR(INDIRECT("'ru double'!" &amp; ADDRESS(MATCH(W$3,'ru double'!$A$1:$A$34,0),MATCH(P$2,'ru double'!$A$1:$AF$1,0))),0) + IFERROR(INDIRECT("'ru double'!" &amp; ADDRESS(MATCH(W$3,'ru double'!$A$1:$A$34,0),MATCH(Q$2,'ru double'!$A$1:$AF$1,0))),0) + IFERROR(INDIRECT("'ru double'!" &amp; ADDRESS(MATCH(W$3,'ru double'!$A$1:$A$34,0),MATCH(R$2,'ru double'!$A$1:$AF$1,0))),0) + IFERROR(INDIRECT("'ru double'!" &amp; ADDRESS(MATCH(W$3,'ru double'!$A$1:$A$34,0),MATCH(N$3,'ru double'!$A$1:$AF$1,0))),0) + IFERROR(INDIRECT("'ru double'!" &amp; ADDRESS(MATCH(W$3,'ru double'!$A$1:$A$34,0),MATCH(O$3,'ru double'!$A$1:$AF$1,0))),0) + IFERROR(INDIRECT("'ru double'!" &amp; ADDRESS(MATCH(W$3,'ru double'!$A$1:$A$34,0),MATCH(P$3,'ru double'!$A$1:$AF$1,0))),0) + IFERROR(INDIRECT("'ru double'!" &amp; ADDRESS(MATCH(W$3,'ru double'!$A$1:$A$34,0),MATCH(Q$3,'ru double'!$A$1:$AF$1,0))),0) + IFERROR(INDIRECT("'ru double'!" &amp; ADDRESS(MATCH(W$3,'ru double'!$A$1:$A$34,0),MATCH(R$3,'ru double'!$A$1:$AF$1,0))),0) + IFERROR(INDIRECT("'ru double'!" &amp; ADDRESS(MATCH(W$3,'ru double'!$A$1:$A$34,0),MATCH(N$1,'ru double'!$A$1:$AF$1,0))),0)) / SUM('ru double'!$B$2:$AF$32)</f>
        <v>1.2028869286287089E-2</v>
      </c>
      <c r="X35" s="86"/>
      <c r="Y35" s="86"/>
      <c r="Z35" s="42"/>
    </row>
    <row r="36" spans="1:39" ht="15" hidden="1" customHeight="1" outlineLevel="1" x14ac:dyDescent="0.25">
      <c r="A36" s="231" t="s">
        <v>294</v>
      </c>
      <c r="B36" s="232"/>
      <c r="C36" s="232"/>
      <c r="D36" s="232"/>
      <c r="E36" s="232"/>
      <c r="F36" s="232"/>
      <c r="G36" s="232"/>
      <c r="H36" s="232"/>
      <c r="I36" s="232"/>
      <c r="J36" s="232"/>
      <c r="K36" s="232"/>
      <c r="L36" s="232"/>
      <c r="N36" s="231" t="s">
        <v>294</v>
      </c>
      <c r="O36" s="232"/>
      <c r="P36" s="232"/>
      <c r="Q36" s="232"/>
      <c r="R36" s="232"/>
      <c r="S36" s="232"/>
      <c r="T36" s="232"/>
      <c r="U36" s="232"/>
      <c r="V36" s="232"/>
      <c r="W36" s="232"/>
      <c r="X36" s="232"/>
      <c r="Y36" s="232"/>
      <c r="Z36" s="42"/>
    </row>
    <row r="37" spans="1:39" ht="15" hidden="1" customHeight="1" outlineLevel="1" x14ac:dyDescent="0.25">
      <c r="A37" s="84">
        <f ca="1">(IFERROR(INDIRECT("'en double'!" &amp; ADDRESS(MATCH(A$1,'en double'!$A$1:$A$34,0),MATCH(B$1,'en double'!$A$1:$AF$1,0))),0) + IFERROR(INDIRECT("'en double'!" &amp; ADDRESS(MATCH(A$1,'en double'!$A$1:$A$34,0),MATCH(C$1,'en double'!$A$1:$AF$1,0))),0) + IFERROR(INDIRECT("'en double'!" &amp; ADDRESS(MATCH(A$1,'en double'!$A$1:$A$34,0),MATCH(D$1,'en double'!$A$1:$AF$1,0))),0) + IFERROR(INDIRECT("'en double'!" &amp; ADDRESS(MATCH(A$1,'en double'!$A$1:$A$34,0),MATCH(E$1,'en double'!$A$1:$AF$1,0))),0) + IFERROR(INDIRECT("'en double'!" &amp; ADDRESS(MATCH(A$1,'en double'!$A$1:$A$34,0),MATCH(A$2,'en double'!$A$1:$AF$1,0))),0) + IFERROR(INDIRECT("'en double'!" &amp; ADDRESS(MATCH(A$1,'en double'!$A$1:$A$34,0),MATCH(B$2,'en double'!$A$1:$AF$1,0))),0) + IFERROR(INDIRECT("'en double'!" &amp; ADDRESS(MATCH(A$1,'en double'!$A$1:$A$34,0),MATCH(C$2,'en double'!$A$1:$AF$1,0))),0) + IFERROR(INDIRECT("'en double'!" &amp; ADDRESS(MATCH(A$1,'en double'!$A$1:$A$34,0),MATCH(D$2,'en double'!$A$1:$AF$1,0))),0) + IFERROR(INDIRECT("'en double'!" &amp; ADDRESS(MATCH(A$1,'en double'!$A$1:$A$34,0),MATCH(E$2,'en double'!$A$1:$AF$1,0))),0) + IFERROR(INDIRECT("'en double'!" &amp; ADDRESS(MATCH(A$1,'en double'!$A$1:$A$34,0),MATCH(A$3,'en double'!$A$1:$AF$1,0))),0) + IFERROR(INDIRECT("'en double'!" &amp; ADDRESS(MATCH(A$1,'en double'!$A$1:$A$34,0),MATCH(B$3,'en double'!$A$1:$AF$1,0))),0) + IFERROR(INDIRECT("'en double'!" &amp; ADDRESS(MATCH(A$1,'en double'!$A$1:$A$34,0),MATCH(C$3,'en double'!$A$1:$AF$1,0))),0) + IFERROR(INDIRECT("'en double'!" &amp; ADDRESS(MATCH(A$1,'en double'!$A$1:$A$34,0),MATCH(D$3,'en double'!$A$1:$AF$1,0))),0) + IFERROR(INDIRECT("'en double'!" &amp; ADDRESS(MATCH(A$1,'en double'!$A$1:$A$34,0),MATCH(E$3,'en double'!$A$1:$AF$1,0))),0) + IFERROR(INDIRECT("'en double'!" &amp; ADDRESS(MATCH(A$1,'en double'!$A$1:$A$34,0),MATCH(A$1,'en double'!$A$1:$AF$1,0))),0)) / SUM('en double'!$B$2:$AF$32)</f>
        <v>9.0180360721442887E-4</v>
      </c>
      <c r="B37" s="85">
        <f ca="1">(IFERROR(INDIRECT("'en double'!" &amp; ADDRESS(MATCH(B$1,'en double'!$A$1:$A$34,0),MATCH(B$1,'en double'!$A$1:$AF$1,0))),0) + IFERROR(INDIRECT("'en double'!" &amp; ADDRESS(MATCH(B$1,'en double'!$A$1:$A$34,0),MATCH(C$1,'en double'!$A$1:$AF$1,0))),0) + IFERROR(INDIRECT("'en double'!" &amp; ADDRESS(MATCH(B$1,'en double'!$A$1:$A$34,0),MATCH(D$1,'en double'!$A$1:$AF$1,0))),0) + IFERROR(INDIRECT("'en double'!" &amp; ADDRESS(MATCH(B$1,'en double'!$A$1:$A$34,0),MATCH(E$1,'en double'!$A$1:$AF$1,0))),0) + IFERROR(INDIRECT("'en double'!" &amp; ADDRESS(MATCH(B$1,'en double'!$A$1:$A$34,0),MATCH(A$2,'en double'!$A$1:$AF$1,0))),0) + IFERROR(INDIRECT("'en double'!" &amp; ADDRESS(MATCH(B$1,'en double'!$A$1:$A$34,0),MATCH(B$2,'en double'!$A$1:$AF$1,0))),0) + IFERROR(INDIRECT("'en double'!" &amp; ADDRESS(MATCH(B$1,'en double'!$A$1:$A$34,0),MATCH(C$2,'en double'!$A$1:$AF$1,0))),0) + IFERROR(INDIRECT("'en double'!" &amp; ADDRESS(MATCH(B$1,'en double'!$A$1:$A$34,0),MATCH(D$2,'en double'!$A$1:$AF$1,0))),0) + IFERROR(INDIRECT("'en double'!" &amp; ADDRESS(MATCH(B$1,'en double'!$A$1:$A$34,0),MATCH(E$2,'en double'!$A$1:$AF$1,0))),0) + IFERROR(INDIRECT("'en double'!" &amp; ADDRESS(MATCH(B$1,'en double'!$A$1:$A$34,0),MATCH(A$3,'en double'!$A$1:$AF$1,0))),0) + IFERROR(INDIRECT("'en double'!" &amp; ADDRESS(MATCH(B$1,'en double'!$A$1:$A$34,0),MATCH(B$3,'en double'!$A$1:$AF$1,0))),0) + IFERROR(INDIRECT("'en double'!" &amp; ADDRESS(MATCH(B$1,'en double'!$A$1:$A$34,0),MATCH(C$3,'en double'!$A$1:$AF$1,0))),0) + IFERROR(INDIRECT("'en double'!" &amp; ADDRESS(MATCH(B$1,'en double'!$A$1:$A$34,0),MATCH(D$3,'en double'!$A$1:$AF$1,0))),0) + IFERROR(INDIRECT("'en double'!" &amp; ADDRESS(MATCH(B$1,'en double'!$A$1:$A$34,0),MATCH(E$3,'en double'!$A$1:$AF$1,0))),0) + IFERROR(INDIRECT("'en double'!" &amp; ADDRESS(MATCH(B$1,'en double'!$A$1:$A$34,0),MATCH(A$1,'en double'!$A$1:$AF$1,0))),0)) / SUM('en double'!$B$2:$AF$32)</f>
        <v>1.062124248496994E-2</v>
      </c>
      <c r="C37" s="85">
        <f ca="1">(IFERROR(INDIRECT("'en double'!" &amp; ADDRESS(MATCH(C$1,'en double'!$A$1:$A$34,0),MATCH(B$1,'en double'!$A$1:$AF$1,0))),0) + IFERROR(INDIRECT("'en double'!" &amp; ADDRESS(MATCH(C$1,'en double'!$A$1:$A$34,0),MATCH(C$1,'en double'!$A$1:$AF$1,0))),0) + IFERROR(INDIRECT("'en double'!" &amp; ADDRESS(MATCH(C$1,'en double'!$A$1:$A$34,0),MATCH(D$1,'en double'!$A$1:$AF$1,0))),0) + IFERROR(INDIRECT("'en double'!" &amp; ADDRESS(MATCH(C$1,'en double'!$A$1:$A$34,0),MATCH(E$1,'en double'!$A$1:$AF$1,0))),0) + IFERROR(INDIRECT("'en double'!" &amp; ADDRESS(MATCH(C$1,'en double'!$A$1:$A$34,0),MATCH(A$2,'en double'!$A$1:$AF$1,0))),0) + IFERROR(INDIRECT("'en double'!" &amp; ADDRESS(MATCH(C$1,'en double'!$A$1:$A$34,0),MATCH(B$2,'en double'!$A$1:$AF$1,0))),0) + IFERROR(INDIRECT("'en double'!" &amp; ADDRESS(MATCH(C$1,'en double'!$A$1:$A$34,0),MATCH(C$2,'en double'!$A$1:$AF$1,0))),0) + IFERROR(INDIRECT("'en double'!" &amp; ADDRESS(MATCH(C$1,'en double'!$A$1:$A$34,0),MATCH(D$2,'en double'!$A$1:$AF$1,0))),0) + IFERROR(INDIRECT("'en double'!" &amp; ADDRESS(MATCH(C$1,'en double'!$A$1:$A$34,0),MATCH(E$2,'en double'!$A$1:$AF$1,0))),0) + IFERROR(INDIRECT("'en double'!" &amp; ADDRESS(MATCH(C$1,'en double'!$A$1:$A$34,0),MATCH(A$3,'en double'!$A$1:$AF$1,0))),0) + IFERROR(INDIRECT("'en double'!" &amp; ADDRESS(MATCH(C$1,'en double'!$A$1:$A$34,0),MATCH(B$3,'en double'!$A$1:$AF$1,0))),0) + IFERROR(INDIRECT("'en double'!" &amp; ADDRESS(MATCH(C$1,'en double'!$A$1:$A$34,0),MATCH(C$3,'en double'!$A$1:$AF$1,0))),0) + IFERROR(INDIRECT("'en double'!" &amp; ADDRESS(MATCH(C$1,'en double'!$A$1:$A$34,0),MATCH(D$3,'en double'!$A$1:$AF$1,0))),0) + IFERROR(INDIRECT("'en double'!" &amp; ADDRESS(MATCH(C$1,'en double'!$A$1:$A$34,0),MATCH(E$3,'en double'!$A$1:$AF$1,0))),0) + IFERROR(INDIRECT("'en double'!" &amp; ADDRESS(MATCH(C$1,'en double'!$A$1:$A$34,0),MATCH(A$1,'en double'!$A$1:$AF$1,0))),0)) / SUM('en double'!$B$2:$AF$32)</f>
        <v>5.8316633266533066E-2</v>
      </c>
      <c r="D37" s="86">
        <f ca="1">(IFERROR(INDIRECT("'en double'!" &amp; ADDRESS(MATCH(D$1,'en double'!$A$1:$A$34,0),MATCH(B$1,'en double'!$A$1:$AF$1,0))),0) + IFERROR(INDIRECT("'en double'!" &amp; ADDRESS(MATCH(D$1,'en double'!$A$1:$A$34,0),MATCH(C$1,'en double'!$A$1:$AF$1,0))),0) + IFERROR(INDIRECT("'en double'!" &amp; ADDRESS(MATCH(D$1,'en double'!$A$1:$A$34,0),MATCH(D$1,'en double'!$A$1:$AF$1,0))),0) + IFERROR(INDIRECT("'en double'!" &amp; ADDRESS(MATCH(D$1,'en double'!$A$1:$A$34,0),MATCH(E$1,'en double'!$A$1:$AF$1,0))),0) + IFERROR(INDIRECT("'en double'!" &amp; ADDRESS(MATCH(D$1,'en double'!$A$1:$A$34,0),MATCH(A$2,'en double'!$A$1:$AF$1,0))),0) + IFERROR(INDIRECT("'en double'!" &amp; ADDRESS(MATCH(D$1,'en double'!$A$1:$A$34,0),MATCH(B$2,'en double'!$A$1:$AF$1,0))),0) + IFERROR(INDIRECT("'en double'!" &amp; ADDRESS(MATCH(D$1,'en double'!$A$1:$A$34,0),MATCH(C$2,'en double'!$A$1:$AF$1,0))),0) + IFERROR(INDIRECT("'en double'!" &amp; ADDRESS(MATCH(D$1,'en double'!$A$1:$A$34,0),MATCH(D$2,'en double'!$A$1:$AF$1,0))),0) + IFERROR(INDIRECT("'en double'!" &amp; ADDRESS(MATCH(D$1,'en double'!$A$1:$A$34,0),MATCH(E$2,'en double'!$A$1:$AF$1,0))),0) + IFERROR(INDIRECT("'en double'!" &amp; ADDRESS(MATCH(D$1,'en double'!$A$1:$A$34,0),MATCH(A$3,'en double'!$A$1:$AF$1,0))),0) + IFERROR(INDIRECT("'en double'!" &amp; ADDRESS(MATCH(D$1,'en double'!$A$1:$A$34,0),MATCH(B$3,'en double'!$A$1:$AF$1,0))),0) + IFERROR(INDIRECT("'en double'!" &amp; ADDRESS(MATCH(D$1,'en double'!$A$1:$A$34,0),MATCH(C$3,'en double'!$A$1:$AF$1,0))),0) + IFERROR(INDIRECT("'en double'!" &amp; ADDRESS(MATCH(D$1,'en double'!$A$1:$A$34,0),MATCH(D$3,'en double'!$A$1:$AF$1,0))),0) + IFERROR(INDIRECT("'en double'!" &amp; ADDRESS(MATCH(D$1,'en double'!$A$1:$A$34,0),MATCH(E$3,'en double'!$A$1:$AF$1,0))),0) + IFERROR(INDIRECT("'en double'!" &amp; ADDRESS(MATCH(D$1,'en double'!$A$1:$A$34,0),MATCH(A$1,'en double'!$A$1:$AF$1,0))),0)) / SUM('en double'!$B$2:$AF$32)</f>
        <v>1.002004008016032E-2</v>
      </c>
      <c r="E37" s="87">
        <f ca="1">(IFERROR(INDIRECT("'en double'!" &amp; ADDRESS(MATCH(E$1,'en double'!$A$1:$A$34,0),MATCH(B$1,'en double'!$A$1:$AF$1,0))),0) + IFERROR(INDIRECT("'en double'!" &amp; ADDRESS(MATCH(E$1,'en double'!$A$1:$A$34,0),MATCH(C$1,'en double'!$A$1:$AF$1,0))),0) + IFERROR(INDIRECT("'en double'!" &amp; ADDRESS(MATCH(E$1,'en double'!$A$1:$A$34,0),MATCH(D$1,'en double'!$A$1:$AF$1,0))),0) + IFERROR(INDIRECT("'en double'!" &amp; ADDRESS(MATCH(E$1,'en double'!$A$1:$A$34,0),MATCH(E$1,'en double'!$A$1:$AF$1,0))),0) + IFERROR(INDIRECT("'en double'!" &amp; ADDRESS(MATCH(E$1,'en double'!$A$1:$A$34,0),MATCH(A$2,'en double'!$A$1:$AF$1,0))),0) + IFERROR(INDIRECT("'en double'!" &amp; ADDRESS(MATCH(E$1,'en double'!$A$1:$A$34,0),MATCH(B$2,'en double'!$A$1:$AF$1,0))),0) + IFERROR(INDIRECT("'en double'!" &amp; ADDRESS(MATCH(E$1,'en double'!$A$1:$A$34,0),MATCH(C$2,'en double'!$A$1:$AF$1,0))),0) + IFERROR(INDIRECT("'en double'!" &amp; ADDRESS(MATCH(E$1,'en double'!$A$1:$A$34,0),MATCH(D$2,'en double'!$A$1:$AF$1,0))),0) + IFERROR(INDIRECT("'en double'!" &amp; ADDRESS(MATCH(E$1,'en double'!$A$1:$A$34,0),MATCH(E$2,'en double'!$A$1:$AF$1,0))),0) + IFERROR(INDIRECT("'en double'!" &amp; ADDRESS(MATCH(E$1,'en double'!$A$1:$A$34,0),MATCH(A$3,'en double'!$A$1:$AF$1,0))),0) + IFERROR(INDIRECT("'en double'!" &amp; ADDRESS(MATCH(E$1,'en double'!$A$1:$A$34,0),MATCH(B$3,'en double'!$A$1:$AF$1,0))),0) + IFERROR(INDIRECT("'en double'!" &amp; ADDRESS(MATCH(E$1,'en double'!$A$1:$A$34,0),MATCH(C$3,'en double'!$A$1:$AF$1,0))),0) + IFERROR(INDIRECT("'en double'!" &amp; ADDRESS(MATCH(E$1,'en double'!$A$1:$A$34,0),MATCH(D$3,'en double'!$A$1:$AF$1,0))),0) + IFERROR(INDIRECT("'en double'!" &amp; ADDRESS(MATCH(E$1,'en double'!$A$1:$A$34,0),MATCH(E$3,'en double'!$A$1:$AF$1,0))),0) + IFERROR(INDIRECT("'en double'!" &amp; ADDRESS(MATCH(E$1,'en double'!$A$1:$A$34,0),MATCH(A$1,'en double'!$A$1:$AF$1,0))),0)) / SUM('en double'!$B$2:$AF$32)</f>
        <v>7.0140280561122243E-4</v>
      </c>
      <c r="F37" s="86">
        <f ca="1">(IFERROR(INDIRECT("'en double'!" &amp; ADDRESS(MATCH(F$1,'en double'!$A$1:$A$34,0),MATCH(I$1,'en double'!$A$1:$AF$1,0))),0) + IFERROR(INDIRECT("'en double'!" &amp; ADDRESS(MATCH(F$1,'en double'!$A$1:$A$34,0),MATCH(G$1,'en double'!$A$1:$AF$1,0))),0) + IFERROR(INDIRECT("'en double'!" &amp; ADDRESS(MATCH(F$1,'en double'!$A$1:$A$34,0),MATCH(H$1,'en double'!$A$1:$AF$1,0))),0) + IFERROR(INDIRECT("'en double'!" &amp; ADDRESS(MATCH(F$1,'en double'!$A$1:$A$34,0),MATCH(J$1,'en double'!$A$1:$AF$1,0))),0) + IFERROR(INDIRECT("'en double'!" &amp; ADDRESS(MATCH(F$1,'en double'!$A$1:$A$34,0),MATCH(K$1,'en double'!$A$1:$AF$1,0))),0) + IFERROR(INDIRECT("'en double'!" &amp; ADDRESS(MATCH(F$1,'en double'!$A$1:$A$34,0),MATCH(L$1,'en double'!$A$1:$AF$1,0))),0) + IFERROR(INDIRECT("'en double'!" &amp; ADDRESS(MATCH(F$1,'en double'!$A$1:$A$34,0),MATCH(F$2,'en double'!$A$1:$AF$1,0))),0) + IFERROR(INDIRECT("'en double'!" &amp; ADDRESS(MATCH(F$1,'en double'!$A$1:$A$34,0),MATCH(G$2,'en double'!$A$1:$AF$1,0))),0) + IFERROR(INDIRECT("'en double'!" &amp; ADDRESS(MATCH(F$1,'en double'!$A$1:$A$34,0),MATCH(H$2,'en double'!$A$1:$AF$1,0))),0) + IFERROR(INDIRECT("'en double'!" &amp; ADDRESS(MATCH(F$1,'en double'!$A$1:$A$34,0),MATCH(I$2,'en double'!$A$1:$AF$1,0))),0) + IFERROR(INDIRECT("'en double'!" &amp; ADDRESS(MATCH(F$1,'en double'!$A$1:$A$34,0),MATCH(J$2,'en double'!$A$1:$AF$1,0))),0) + IFERROR(INDIRECT("'en double'!" &amp; ADDRESS(MATCH(F$1,'en double'!$A$1:$A$34,0),MATCH(K$2,'en double'!$A$1:$AF$1,0))),0) + IFERROR(INDIRECT("'en double'!" &amp; ADDRESS(MATCH(F$1,'en double'!$A$1:$A$34,0),MATCH(F$3,'en double'!$A$1:$AF$1,0))),0) + IFERROR(INDIRECT("'en double'!" &amp; ADDRESS(MATCH(F$1,'en double'!$A$1:$A$34,0),MATCH(G$3,'en double'!$A$1:$AF$1,0))),0) + IFERROR(INDIRECT("'en double'!" &amp; ADDRESS(MATCH(F$1,'en double'!$A$1:$A$34,0),MATCH(H$3,'en double'!$A$1:$AF$1,0))),0) + IFERROR(INDIRECT("'en double'!" &amp; ADDRESS(MATCH(F$1,'en double'!$A$1:$A$34,0),MATCH(I$3,'en double'!$A$1:$AF$1,0))),0) + IFERROR(INDIRECT("'en double'!" &amp; ADDRESS(MATCH(F$1,'en double'!$A$1:$A$34,0),MATCH(J$3,'en double'!$A$1:$AF$1,0))),0) + IFERROR(INDIRECT("'en double'!" &amp; ADDRESS(MATCH(F$1,'en double'!$A$1:$A$34,0),MATCH(F$1,'en double'!$A$1:$AF$1,0))),0)) / SUM('en double'!$B$2:$AF$32)</f>
        <v>0</v>
      </c>
      <c r="G37" s="84">
        <f ca="1">(IFERROR(INDIRECT("'en double'!" &amp; ADDRESS(MATCH(G$1,'en double'!$A$1:$A$34,0),MATCH(I$1,'en double'!$A$1:$AF$1,0))),0) + IFERROR(INDIRECT("'en double'!" &amp; ADDRESS(MATCH(G$1,'en double'!$A$1:$A$34,0),MATCH(G$1,'en double'!$A$1:$AF$1,0))),0) + IFERROR(INDIRECT("'en double'!" &amp; ADDRESS(MATCH(G$1,'en double'!$A$1:$A$34,0),MATCH(H$1,'en double'!$A$1:$AF$1,0))),0) + IFERROR(INDIRECT("'en double'!" &amp; ADDRESS(MATCH(G$1,'en double'!$A$1:$A$34,0),MATCH(J$1,'en double'!$A$1:$AF$1,0))),0) + IFERROR(INDIRECT("'en double'!" &amp; ADDRESS(MATCH(G$1,'en double'!$A$1:$A$34,0),MATCH(K$1,'en double'!$A$1:$AF$1,0))),0) + IFERROR(INDIRECT("'en double'!" &amp; ADDRESS(MATCH(G$1,'en double'!$A$1:$A$34,0),MATCH(L$1,'en double'!$A$1:$AF$1,0))),0) + IFERROR(INDIRECT("'en double'!" &amp; ADDRESS(MATCH(G$1,'en double'!$A$1:$A$34,0),MATCH(F$2,'en double'!$A$1:$AF$1,0))),0) + IFERROR(INDIRECT("'en double'!" &amp; ADDRESS(MATCH(G$1,'en double'!$A$1:$A$34,0),MATCH(G$2,'en double'!$A$1:$AF$1,0))),0) + IFERROR(INDIRECT("'en double'!" &amp; ADDRESS(MATCH(G$1,'en double'!$A$1:$A$34,0),MATCH(H$2,'en double'!$A$1:$AF$1,0))),0) + IFERROR(INDIRECT("'en double'!" &amp; ADDRESS(MATCH(G$1,'en double'!$A$1:$A$34,0),MATCH(I$2,'en double'!$A$1:$AF$1,0))),0) + IFERROR(INDIRECT("'en double'!" &amp; ADDRESS(MATCH(G$1,'en double'!$A$1:$A$34,0),MATCH(J$2,'en double'!$A$1:$AF$1,0))),0) + IFERROR(INDIRECT("'en double'!" &amp; ADDRESS(MATCH(G$1,'en double'!$A$1:$A$34,0),MATCH(K$2,'en double'!$A$1:$AF$1,0))),0) + IFERROR(INDIRECT("'en double'!" &amp; ADDRESS(MATCH(G$1,'en double'!$A$1:$A$34,0),MATCH(F$3,'en double'!$A$1:$AF$1,0))),0) + IFERROR(INDIRECT("'en double'!" &amp; ADDRESS(MATCH(G$1,'en double'!$A$1:$A$34,0),MATCH(G$3,'en double'!$A$1:$AF$1,0))),0) + IFERROR(INDIRECT("'en double'!" &amp; ADDRESS(MATCH(G$1,'en double'!$A$1:$A$34,0),MATCH(H$3,'en double'!$A$1:$AF$1,0))),0) + IFERROR(INDIRECT("'en double'!" &amp; ADDRESS(MATCH(G$1,'en double'!$A$1:$A$34,0),MATCH(I$3,'en double'!$A$1:$AF$1,0))),0) + IFERROR(INDIRECT("'en double'!" &amp; ADDRESS(MATCH(G$1,'en double'!$A$1:$A$34,0),MATCH(J$3,'en double'!$A$1:$AF$1,0))),0) + IFERROR(INDIRECT("'en double'!" &amp; ADDRESS(MATCH(G$1,'en double'!$A$1:$A$34,0),MATCH(F$1,'en double'!$A$1:$AF$1,0))),0)) / SUM('en double'!$B$2:$AF$32)</f>
        <v>3.3066132264529058E-3</v>
      </c>
      <c r="H37" s="85">
        <f ca="1">(IFERROR(INDIRECT("'en double'!" &amp; ADDRESS(MATCH(H$1,'en double'!$A$1:$A$34,0),MATCH(I$1,'en double'!$A$1:$AF$1,0))),0) + IFERROR(INDIRECT("'en double'!" &amp; ADDRESS(MATCH(H$1,'en double'!$A$1:$A$34,0),MATCH(G$1,'en double'!$A$1:$AF$1,0))),0) + IFERROR(INDIRECT("'en double'!" &amp; ADDRESS(MATCH(H$1,'en double'!$A$1:$A$34,0),MATCH(H$1,'en double'!$A$1:$AF$1,0))),0) + IFERROR(INDIRECT("'en double'!" &amp; ADDRESS(MATCH(H$1,'en double'!$A$1:$A$34,0),MATCH(J$1,'en double'!$A$1:$AF$1,0))),0) + IFERROR(INDIRECT("'en double'!" &amp; ADDRESS(MATCH(H$1,'en double'!$A$1:$A$34,0),MATCH(K$1,'en double'!$A$1:$AF$1,0))),0) + IFERROR(INDIRECT("'en double'!" &amp; ADDRESS(MATCH(H$1,'en double'!$A$1:$A$34,0),MATCH(L$1,'en double'!$A$1:$AF$1,0))),0) + IFERROR(INDIRECT("'en double'!" &amp; ADDRESS(MATCH(H$1,'en double'!$A$1:$A$34,0),MATCH(F$2,'en double'!$A$1:$AF$1,0))),0) + IFERROR(INDIRECT("'en double'!" &amp; ADDRESS(MATCH(H$1,'en double'!$A$1:$A$34,0),MATCH(G$2,'en double'!$A$1:$AF$1,0))),0) + IFERROR(INDIRECT("'en double'!" &amp; ADDRESS(MATCH(H$1,'en double'!$A$1:$A$34,0),MATCH(H$2,'en double'!$A$1:$AF$1,0))),0) + IFERROR(INDIRECT("'en double'!" &amp; ADDRESS(MATCH(H$1,'en double'!$A$1:$A$34,0),MATCH(I$2,'en double'!$A$1:$AF$1,0))),0) + IFERROR(INDIRECT("'en double'!" &amp; ADDRESS(MATCH(H$1,'en double'!$A$1:$A$34,0),MATCH(J$2,'en double'!$A$1:$AF$1,0))),0) + IFERROR(INDIRECT("'en double'!" &amp; ADDRESS(MATCH(H$1,'en double'!$A$1:$A$34,0),MATCH(K$2,'en double'!$A$1:$AF$1,0))),0) + IFERROR(INDIRECT("'en double'!" &amp; ADDRESS(MATCH(H$1,'en double'!$A$1:$A$34,0),MATCH(F$3,'en double'!$A$1:$AF$1,0))),0) + IFERROR(INDIRECT("'en double'!" &amp; ADDRESS(MATCH(H$1,'en double'!$A$1:$A$34,0),MATCH(G$3,'en double'!$A$1:$AF$1,0))),0) + IFERROR(INDIRECT("'en double'!" &amp; ADDRESS(MATCH(H$1,'en double'!$A$1:$A$34,0),MATCH(H$3,'en double'!$A$1:$AF$1,0))),0) + IFERROR(INDIRECT("'en double'!" &amp; ADDRESS(MATCH(H$1,'en double'!$A$1:$A$34,0),MATCH(I$3,'en double'!$A$1:$AF$1,0))),0) + IFERROR(INDIRECT("'en double'!" &amp; ADDRESS(MATCH(H$1,'en double'!$A$1:$A$34,0),MATCH(J$3,'en double'!$A$1:$AF$1,0))),0) + IFERROR(INDIRECT("'en double'!" &amp; ADDRESS(MATCH(H$1,'en double'!$A$1:$A$34,0),MATCH(F$1,'en double'!$A$1:$AF$1,0))),0)) / SUM('en double'!$B$2:$AF$32)</f>
        <v>1.5230460921843688E-2</v>
      </c>
      <c r="I37" s="84">
        <f ca="1">(IFERROR(INDIRECT("'en double'!" &amp; ADDRESS(MATCH(I$1,'en double'!$A$1:$A$34,0),MATCH(I$1,'en double'!$A$1:$AF$1,0))),0) + IFERROR(INDIRECT("'en double'!" &amp; ADDRESS(MATCH(I$1,'en double'!$A$1:$A$34,0),MATCH(G$1,'en double'!$A$1:$AF$1,0))),0) + IFERROR(INDIRECT("'en double'!" &amp; ADDRESS(MATCH(I$1,'en double'!$A$1:$A$34,0),MATCH(H$1,'en double'!$A$1:$AF$1,0))),0) + IFERROR(INDIRECT("'en double'!" &amp; ADDRESS(MATCH(I$1,'en double'!$A$1:$A$34,0),MATCH(J$1,'en double'!$A$1:$AF$1,0))),0) + IFERROR(INDIRECT("'en double'!" &amp; ADDRESS(MATCH(I$1,'en double'!$A$1:$A$34,0),MATCH(K$1,'en double'!$A$1:$AF$1,0))),0) + IFERROR(INDIRECT("'en double'!" &amp; ADDRESS(MATCH(I$1,'en double'!$A$1:$A$34,0),MATCH(L$1,'en double'!$A$1:$AF$1,0))),0) + IFERROR(INDIRECT("'en double'!" &amp; ADDRESS(MATCH(I$1,'en double'!$A$1:$A$34,0),MATCH(F$2,'en double'!$A$1:$AF$1,0))),0) + IFERROR(INDIRECT("'en double'!" &amp; ADDRESS(MATCH(I$1,'en double'!$A$1:$A$34,0),MATCH(G$2,'en double'!$A$1:$AF$1,0))),0) + IFERROR(INDIRECT("'en double'!" &amp; ADDRESS(MATCH(I$1,'en double'!$A$1:$A$34,0),MATCH(H$2,'en double'!$A$1:$AF$1,0))),0) + IFERROR(INDIRECT("'en double'!" &amp; ADDRESS(MATCH(I$1,'en double'!$A$1:$A$34,0),MATCH(I$2,'en double'!$A$1:$AF$1,0))),0) + IFERROR(INDIRECT("'en double'!" &amp; ADDRESS(MATCH(I$1,'en double'!$A$1:$A$34,0),MATCH(J$2,'en double'!$A$1:$AF$1,0))),0) + IFERROR(INDIRECT("'en double'!" &amp; ADDRESS(MATCH(I$1,'en double'!$A$1:$A$34,0),MATCH(K$2,'en double'!$A$1:$AF$1,0))),0) + IFERROR(INDIRECT("'en double'!" &amp; ADDRESS(MATCH(I$1,'en double'!$A$1:$A$34,0),MATCH(F$3,'en double'!$A$1:$AF$1,0))),0) + IFERROR(INDIRECT("'en double'!" &amp; ADDRESS(MATCH(I$1,'en double'!$A$1:$A$34,0),MATCH(G$3,'en double'!$A$1:$AF$1,0))),0) + IFERROR(INDIRECT("'en double'!" &amp; ADDRESS(MATCH(I$1,'en double'!$A$1:$A$34,0),MATCH(H$3,'en double'!$A$1:$AF$1,0))),0) + IFERROR(INDIRECT("'en double'!" &amp; ADDRESS(MATCH(I$1,'en double'!$A$1:$A$34,0),MATCH(I$3,'en double'!$A$1:$AF$1,0))),0) + IFERROR(INDIRECT("'en double'!" &amp; ADDRESS(MATCH(I$1,'en double'!$A$1:$A$34,0),MATCH(J$3,'en double'!$A$1:$AF$1,0))),0) + IFERROR(INDIRECT("'en double'!" &amp; ADDRESS(MATCH(I$1,'en double'!$A$1:$A$34,0),MATCH(F$1,'en double'!$A$1:$AF$1,0))),0)) / SUM('en double'!$B$2:$AF$32)</f>
        <v>2.2144288577154309E-2</v>
      </c>
      <c r="J37" s="86">
        <f ca="1">(IFERROR(INDIRECT("'en double'!" &amp; ADDRESS(MATCH(J$1,'en double'!$A$1:$A$34,0),MATCH(I$1,'en double'!$A$1:$AF$1,0))),0) + IFERROR(INDIRECT("'en double'!" &amp; ADDRESS(MATCH(J$1,'en double'!$A$1:$A$34,0),MATCH(G$1,'en double'!$A$1:$AF$1,0))),0) + IFERROR(INDIRECT("'en double'!" &amp; ADDRESS(MATCH(J$1,'en double'!$A$1:$A$34,0),MATCH(H$1,'en double'!$A$1:$AF$1,0))),0) + IFERROR(INDIRECT("'en double'!" &amp; ADDRESS(MATCH(J$1,'en double'!$A$1:$A$34,0),MATCH(J$1,'en double'!$A$1:$AF$1,0))),0) + IFERROR(INDIRECT("'en double'!" &amp; ADDRESS(MATCH(J$1,'en double'!$A$1:$A$34,0),MATCH(K$1,'en double'!$A$1:$AF$1,0))),0) + IFERROR(INDIRECT("'en double'!" &amp; ADDRESS(MATCH(J$1,'en double'!$A$1:$A$34,0),MATCH(L$1,'en double'!$A$1:$AF$1,0))),0) + IFERROR(INDIRECT("'en double'!" &amp; ADDRESS(MATCH(J$1,'en double'!$A$1:$A$34,0),MATCH(F$2,'en double'!$A$1:$AF$1,0))),0) + IFERROR(INDIRECT("'en double'!" &amp; ADDRESS(MATCH(J$1,'en double'!$A$1:$A$34,0),MATCH(G$2,'en double'!$A$1:$AF$1,0))),0) + IFERROR(INDIRECT("'en double'!" &amp; ADDRESS(MATCH(J$1,'en double'!$A$1:$A$34,0),MATCH(H$2,'en double'!$A$1:$AF$1,0))),0) + IFERROR(INDIRECT("'en double'!" &amp; ADDRESS(MATCH(J$1,'en double'!$A$1:$A$34,0),MATCH(I$2,'en double'!$A$1:$AF$1,0))),0) + IFERROR(INDIRECT("'en double'!" &amp; ADDRESS(MATCH(J$1,'en double'!$A$1:$A$34,0),MATCH(J$2,'en double'!$A$1:$AF$1,0))),0) + IFERROR(INDIRECT("'en double'!" &amp; ADDRESS(MATCH(J$1,'en double'!$A$1:$A$34,0),MATCH(K$2,'en double'!$A$1:$AF$1,0))),0) + IFERROR(INDIRECT("'en double'!" &amp; ADDRESS(MATCH(J$1,'en double'!$A$1:$A$34,0),MATCH(F$3,'en double'!$A$1:$AF$1,0))),0) + IFERROR(INDIRECT("'en double'!" &amp; ADDRESS(MATCH(J$1,'en double'!$A$1:$A$34,0),MATCH(G$3,'en double'!$A$1:$AF$1,0))),0) + IFERROR(INDIRECT("'en double'!" &amp; ADDRESS(MATCH(J$1,'en double'!$A$1:$A$34,0),MATCH(H$3,'en double'!$A$1:$AF$1,0))),0) + IFERROR(INDIRECT("'en double'!" &amp; ADDRESS(MATCH(J$1,'en double'!$A$1:$A$34,0),MATCH(I$3,'en double'!$A$1:$AF$1,0))),0) + IFERROR(INDIRECT("'en double'!" &amp; ADDRESS(MATCH(J$1,'en double'!$A$1:$A$34,0),MATCH(J$3,'en double'!$A$1:$AF$1,0))),0) + IFERROR(INDIRECT("'en double'!" &amp; ADDRESS(MATCH(J$1,'en double'!$A$1:$A$34,0),MATCH(F$1,'en double'!$A$1:$AF$1,0))),0)) / SUM('en double'!$B$2:$AF$32)</f>
        <v>0</v>
      </c>
      <c r="K37" s="86">
        <f ca="1">(IFERROR(INDIRECT("'en double'!" &amp; ADDRESS(MATCH(K$1,'en double'!$A$1:$A$34,0),MATCH(I$1,'en double'!$A$1:$AF$1,0))),0) + IFERROR(INDIRECT("'en double'!" &amp; ADDRESS(MATCH(K$1,'en double'!$A$1:$A$34,0),MATCH(G$1,'en double'!$A$1:$AF$1,0))),0) + IFERROR(INDIRECT("'en double'!" &amp; ADDRESS(MATCH(K$1,'en double'!$A$1:$A$34,0),MATCH(H$1,'en double'!$A$1:$AF$1,0))),0) + IFERROR(INDIRECT("'en double'!" &amp; ADDRESS(MATCH(K$1,'en double'!$A$1:$A$34,0),MATCH(J$1,'en double'!$A$1:$AF$1,0))),0) + IFERROR(INDIRECT("'en double'!" &amp; ADDRESS(MATCH(K$1,'en double'!$A$1:$A$34,0),MATCH(K$1,'en double'!$A$1:$AF$1,0))),0) + IFERROR(INDIRECT("'en double'!" &amp; ADDRESS(MATCH(K$1,'en double'!$A$1:$A$34,0),MATCH(L$1,'en double'!$A$1:$AF$1,0))),0) + IFERROR(INDIRECT("'en double'!" &amp; ADDRESS(MATCH(K$1,'en double'!$A$1:$A$34,0),MATCH(F$2,'en double'!$A$1:$AF$1,0))),0) + IFERROR(INDIRECT("'en double'!" &amp; ADDRESS(MATCH(K$1,'en double'!$A$1:$A$34,0),MATCH(G$2,'en double'!$A$1:$AF$1,0))),0) + IFERROR(INDIRECT("'en double'!" &amp; ADDRESS(MATCH(K$1,'en double'!$A$1:$A$34,0),MATCH(H$2,'en double'!$A$1:$AF$1,0))),0) + IFERROR(INDIRECT("'en double'!" &amp; ADDRESS(MATCH(K$1,'en double'!$A$1:$A$34,0),MATCH(I$2,'en double'!$A$1:$AF$1,0))),0) + IFERROR(INDIRECT("'en double'!" &amp; ADDRESS(MATCH(K$1,'en double'!$A$1:$A$34,0),MATCH(J$2,'en double'!$A$1:$AF$1,0))),0) + IFERROR(INDIRECT("'en double'!" &amp; ADDRESS(MATCH(K$1,'en double'!$A$1:$A$34,0),MATCH(K$2,'en double'!$A$1:$AF$1,0))),0) + IFERROR(INDIRECT("'en double'!" &amp; ADDRESS(MATCH(K$1,'en double'!$A$1:$A$34,0),MATCH(F$3,'en double'!$A$1:$AF$1,0))),0) + IFERROR(INDIRECT("'en double'!" &amp; ADDRESS(MATCH(K$1,'en double'!$A$1:$A$34,0),MATCH(G$3,'en double'!$A$1:$AF$1,0))),0) + IFERROR(INDIRECT("'en double'!" &amp; ADDRESS(MATCH(K$1,'en double'!$A$1:$A$34,0),MATCH(H$3,'en double'!$A$1:$AF$1,0))),0) + IFERROR(INDIRECT("'en double'!" &amp; ADDRESS(MATCH(K$1,'en double'!$A$1:$A$34,0),MATCH(I$3,'en double'!$A$1:$AF$1,0))),0) + IFERROR(INDIRECT("'en double'!" &amp; ADDRESS(MATCH(K$1,'en double'!$A$1:$A$34,0),MATCH(J$3,'en double'!$A$1:$AF$1,0))),0) + IFERROR(INDIRECT("'en double'!" &amp; ADDRESS(MATCH(K$1,'en double'!$A$1:$A$34,0),MATCH(F$1,'en double'!$A$1:$AF$1,0))),0)) / SUM('en double'!$B$2:$AF$32)</f>
        <v>0</v>
      </c>
      <c r="L37" s="86">
        <f ca="1">(IFERROR(INDIRECT("'en double'!" &amp; ADDRESS(MATCH(L$1,'en double'!$A$1:$A$34,0),MATCH(I$1,'en double'!$A$1:$AF$1,0))),0) + IFERROR(INDIRECT("'en double'!" &amp; ADDRESS(MATCH(L$1,'en double'!$A$1:$A$34,0),MATCH(G$1,'en double'!$A$1:$AF$1,0))),0) + IFERROR(INDIRECT("'en double'!" &amp; ADDRESS(MATCH(L$1,'en double'!$A$1:$A$34,0),MATCH(H$1,'en double'!$A$1:$AF$1,0))),0) + IFERROR(INDIRECT("'en double'!" &amp; ADDRESS(MATCH(L$1,'en double'!$A$1:$A$34,0),MATCH(J$1,'en double'!$A$1:$AF$1,0))),0) + IFERROR(INDIRECT("'en double'!" &amp; ADDRESS(MATCH(L$1,'en double'!$A$1:$A$34,0),MATCH(K$1,'en double'!$A$1:$AF$1,0))),0) + IFERROR(INDIRECT("'en double'!" &amp; ADDRESS(MATCH(L$1,'en double'!$A$1:$A$34,0),MATCH(L$1,'en double'!$A$1:$AF$1,0))),0) + IFERROR(INDIRECT("'en double'!" &amp; ADDRESS(MATCH(L$1,'en double'!$A$1:$A$34,0),MATCH(F$2,'en double'!$A$1:$AF$1,0))),0) + IFERROR(INDIRECT("'en double'!" &amp; ADDRESS(MATCH(L$1,'en double'!$A$1:$A$34,0),MATCH(G$2,'en double'!$A$1:$AF$1,0))),0) + IFERROR(INDIRECT("'en double'!" &amp; ADDRESS(MATCH(L$1,'en double'!$A$1:$A$34,0),MATCH(H$2,'en double'!$A$1:$AF$1,0))),0) + IFERROR(INDIRECT("'en double'!" &amp; ADDRESS(MATCH(L$1,'en double'!$A$1:$A$34,0),MATCH(I$2,'en double'!$A$1:$AF$1,0))),0) + IFERROR(INDIRECT("'en double'!" &amp; ADDRESS(MATCH(L$1,'en double'!$A$1:$A$34,0),MATCH(J$2,'en double'!$A$1:$AF$1,0))),0) + IFERROR(INDIRECT("'en double'!" &amp; ADDRESS(MATCH(L$1,'en double'!$A$1:$A$34,0),MATCH(K$2,'en double'!$A$1:$AF$1,0))),0) + IFERROR(INDIRECT("'en double'!" &amp; ADDRESS(MATCH(L$1,'en double'!$A$1:$A$34,0),MATCH(F$3,'en double'!$A$1:$AF$1,0))),0) + IFERROR(INDIRECT("'en double'!" &amp; ADDRESS(MATCH(L$1,'en double'!$A$1:$A$34,0),MATCH(G$3,'en double'!$A$1:$AF$1,0))),0) + IFERROR(INDIRECT("'en double'!" &amp; ADDRESS(MATCH(L$1,'en double'!$A$1:$A$34,0),MATCH(H$3,'en double'!$A$1:$AF$1,0))),0) + IFERROR(INDIRECT("'en double'!" &amp; ADDRESS(MATCH(L$1,'en double'!$A$1:$A$34,0),MATCH(I$3,'en double'!$A$1:$AF$1,0))),0) + IFERROR(INDIRECT("'en double'!" &amp; ADDRESS(MATCH(L$1,'en double'!$A$1:$A$34,0),MATCH(J$3,'en double'!$A$1:$AF$1,0))),0) + IFERROR(INDIRECT("'en double'!" &amp; ADDRESS(MATCH(L$1,'en double'!$A$1:$A$34,0),MATCH(F$1,'en double'!$A$1:$AF$1,0))),0)) / SUM('en double'!$B$2:$AF$32)</f>
        <v>0</v>
      </c>
      <c r="N37" s="84">
        <f ca="1">(IFERROR(INDIRECT("'ru double'!" &amp; ADDRESS(MATCH(N$1,'ru double'!$A$1:$A$34,0),MATCH(O$1,'ru double'!$A$1:$AF$1,0))),0) + IFERROR(INDIRECT("'ru double'!" &amp; ADDRESS(MATCH(N$1,'ru double'!$A$1:$A$34,0),MATCH(P$1,'ru double'!$A$1:$AF$1,0))),0) + IFERROR(INDIRECT("'ru double'!" &amp; ADDRESS(MATCH(N$1,'ru double'!$A$1:$A$34,0),MATCH(Q$1,'ru double'!$A$1:$AF$1,0))),0) + IFERROR(INDIRECT("'ru double'!" &amp; ADDRESS(MATCH(N$1,'ru double'!$A$1:$A$34,0),MATCH(R$1,'ru double'!$A$1:$AF$1,0))),0) + IFERROR(INDIRECT("'ru double'!" &amp; ADDRESS(MATCH(N$1,'ru double'!$A$1:$A$34,0),MATCH(N$2,'ru double'!$A$1:$AF$1,0))),0) + IFERROR(INDIRECT("'ru double'!" &amp; ADDRESS(MATCH(N$1,'ru double'!$A$1:$A$34,0),MATCH(O$2,'ru double'!$A$1:$AF$1,0))),0) + IFERROR(INDIRECT("'ru double'!" &amp; ADDRESS(MATCH(N$1,'ru double'!$A$1:$A$34,0),MATCH(P$2,'ru double'!$A$1:$AF$1,0))),0) + IFERROR(INDIRECT("'ru double'!" &amp; ADDRESS(MATCH(N$1,'ru double'!$A$1:$A$34,0),MATCH(Q$2,'ru double'!$A$1:$AF$1,0))),0) + IFERROR(INDIRECT("'ru double'!" &amp; ADDRESS(MATCH(N$1,'ru double'!$A$1:$A$34,0),MATCH(R$2,'ru double'!$A$1:$AF$1,0))),0) + IFERROR(INDIRECT("'ru double'!" &amp; ADDRESS(MATCH(N$1,'ru double'!$A$1:$A$34,0),MATCH(N$3,'ru double'!$A$1:$AF$1,0))),0) + IFERROR(INDIRECT("'ru double'!" &amp; ADDRESS(MATCH(N$1,'ru double'!$A$1:$A$34,0),MATCH(O$3,'ru double'!$A$1:$AF$1,0))),0) + IFERROR(INDIRECT("'ru double'!" &amp; ADDRESS(MATCH(N$1,'ru double'!$A$1:$A$34,0),MATCH(P$3,'ru double'!$A$1:$AF$1,0))),0) + IFERROR(INDIRECT("'ru double'!" &amp; ADDRESS(MATCH(N$1,'ru double'!$A$1:$A$34,0),MATCH(Q$3,'ru double'!$A$1:$AF$1,0))),0) + IFERROR(INDIRECT("'ru double'!" &amp; ADDRESS(MATCH(N$1,'ru double'!$A$1:$A$34,0),MATCH(R$3,'ru double'!$A$1:$AF$1,0))),0) + IFERROR(INDIRECT("'ru double'!" &amp; ADDRESS(MATCH(N$1,'ru double'!$A$1:$A$34,0),MATCH(N$1,'ru double'!$A$1:$AF$1,0))),0)) / SUM('ru double'!$B$2:$AF$32)</f>
        <v>1.4033680834001604E-3</v>
      </c>
      <c r="O37" s="85">
        <f ca="1">(IFERROR(INDIRECT("'ru double'!" &amp; ADDRESS(MATCH(O$1,'ru double'!$A$1:$A$34,0),MATCH(O$1,'ru double'!$A$1:$AF$1,0))),0) + IFERROR(INDIRECT("'ru double'!" &amp; ADDRESS(MATCH(O$1,'ru double'!$A$1:$A$34,0),MATCH(P$1,'ru double'!$A$1:$AF$1,0))),0) + IFERROR(INDIRECT("'ru double'!" &amp; ADDRESS(MATCH(O$1,'ru double'!$A$1:$A$34,0),MATCH(Q$1,'ru double'!$A$1:$AF$1,0))),0) + IFERROR(INDIRECT("'ru double'!" &amp; ADDRESS(MATCH(O$1,'ru double'!$A$1:$A$34,0),MATCH(R$1,'ru double'!$A$1:$AF$1,0))),0) + IFERROR(INDIRECT("'ru double'!" &amp; ADDRESS(MATCH(O$1,'ru double'!$A$1:$A$34,0),MATCH(N$2,'ru double'!$A$1:$AF$1,0))),0) + IFERROR(INDIRECT("'ru double'!" &amp; ADDRESS(MATCH(O$1,'ru double'!$A$1:$A$34,0),MATCH(O$2,'ru double'!$A$1:$AF$1,0))),0) + IFERROR(INDIRECT("'ru double'!" &amp; ADDRESS(MATCH(O$1,'ru double'!$A$1:$A$34,0),MATCH(P$2,'ru double'!$A$1:$AF$1,0))),0) + IFERROR(INDIRECT("'ru double'!" &amp; ADDRESS(MATCH(O$1,'ru double'!$A$1:$A$34,0),MATCH(Q$2,'ru double'!$A$1:$AF$1,0))),0) + IFERROR(INDIRECT("'ru double'!" &amp; ADDRESS(MATCH(O$1,'ru double'!$A$1:$A$34,0),MATCH(R$2,'ru double'!$A$1:$AF$1,0))),0) + IFERROR(INDIRECT("'ru double'!" &amp; ADDRESS(MATCH(O$1,'ru double'!$A$1:$A$34,0),MATCH(N$3,'ru double'!$A$1:$AF$1,0))),0) + IFERROR(INDIRECT("'ru double'!" &amp; ADDRESS(MATCH(O$1,'ru double'!$A$1:$A$34,0),MATCH(O$3,'ru double'!$A$1:$AF$1,0))),0) + IFERROR(INDIRECT("'ru double'!" &amp; ADDRESS(MATCH(O$1,'ru double'!$A$1:$A$34,0),MATCH(P$3,'ru double'!$A$1:$AF$1,0))),0) + IFERROR(INDIRECT("'ru double'!" &amp; ADDRESS(MATCH(O$1,'ru double'!$A$1:$A$34,0),MATCH(Q$3,'ru double'!$A$1:$AF$1,0))),0) + IFERROR(INDIRECT("'ru double'!" &amp; ADDRESS(MATCH(O$1,'ru double'!$A$1:$A$34,0),MATCH(R$3,'ru double'!$A$1:$AF$1,0))),0) + IFERROR(INDIRECT("'ru double'!" &amp; ADDRESS(MATCH(O$1,'ru double'!$A$1:$A$34,0),MATCH(N$1,'ru double'!$A$1:$AF$1,0))),0)) / SUM('ru double'!$B$2:$AF$32)</f>
        <v>1.6439454691259021E-2</v>
      </c>
      <c r="P37" s="85">
        <f ca="1">(IFERROR(INDIRECT("'ru double'!" &amp; ADDRESS(MATCH(P$1,'ru double'!$A$1:$A$34,0),MATCH(O$1,'ru double'!$A$1:$AF$1,0))),0) + IFERROR(INDIRECT("'ru double'!" &amp; ADDRESS(MATCH(P$1,'ru double'!$A$1:$A$34,0),MATCH(P$1,'ru double'!$A$1:$AF$1,0))),0) + IFERROR(INDIRECT("'ru double'!" &amp; ADDRESS(MATCH(P$1,'ru double'!$A$1:$A$34,0),MATCH(Q$1,'ru double'!$A$1:$AF$1,0))),0) + IFERROR(INDIRECT("'ru double'!" &amp; ADDRESS(MATCH(P$1,'ru double'!$A$1:$A$34,0),MATCH(R$1,'ru double'!$A$1:$AF$1,0))),0) + IFERROR(INDIRECT("'ru double'!" &amp; ADDRESS(MATCH(P$1,'ru double'!$A$1:$A$34,0),MATCH(N$2,'ru double'!$A$1:$AF$1,0))),0) + IFERROR(INDIRECT("'ru double'!" &amp; ADDRESS(MATCH(P$1,'ru double'!$A$1:$A$34,0),MATCH(O$2,'ru double'!$A$1:$AF$1,0))),0) + IFERROR(INDIRECT("'ru double'!" &amp; ADDRESS(MATCH(P$1,'ru double'!$A$1:$A$34,0),MATCH(P$2,'ru double'!$A$1:$AF$1,0))),0) + IFERROR(INDIRECT("'ru double'!" &amp; ADDRESS(MATCH(P$1,'ru double'!$A$1:$A$34,0),MATCH(Q$2,'ru double'!$A$1:$AF$1,0))),0) + IFERROR(INDIRECT("'ru double'!" &amp; ADDRESS(MATCH(P$1,'ru double'!$A$1:$A$34,0),MATCH(R$2,'ru double'!$A$1:$AF$1,0))),0) + IFERROR(INDIRECT("'ru double'!" &amp; ADDRESS(MATCH(P$1,'ru double'!$A$1:$A$34,0),MATCH(N$3,'ru double'!$A$1:$AF$1,0))),0) + IFERROR(INDIRECT("'ru double'!" &amp; ADDRESS(MATCH(P$1,'ru double'!$A$1:$A$34,0),MATCH(O$3,'ru double'!$A$1:$AF$1,0))),0) + IFERROR(INDIRECT("'ru double'!" &amp; ADDRESS(MATCH(P$1,'ru double'!$A$1:$A$34,0),MATCH(P$3,'ru double'!$A$1:$AF$1,0))),0) + IFERROR(INDIRECT("'ru double'!" &amp; ADDRESS(MATCH(P$1,'ru double'!$A$1:$A$34,0),MATCH(Q$3,'ru double'!$A$1:$AF$1,0))),0) + IFERROR(INDIRECT("'ru double'!" &amp; ADDRESS(MATCH(P$1,'ru double'!$A$1:$A$34,0),MATCH(R$3,'ru double'!$A$1:$AF$1,0))),0) + IFERROR(INDIRECT("'ru double'!" &amp; ADDRESS(MATCH(P$1,'ru double'!$A$1:$A$34,0),MATCH(N$1,'ru double'!$A$1:$AF$1,0))),0)) / SUM('ru double'!$B$2:$AF$32)</f>
        <v>6.8163592622293503E-3</v>
      </c>
      <c r="Q37" s="86">
        <f ca="1">(IFERROR(INDIRECT("'ru double'!" &amp; ADDRESS(MATCH(Q$1,'ru double'!$A$1:$A$34,0),MATCH(O$1,'ru double'!$A$1:$AF$1,0))),0) + IFERROR(INDIRECT("'ru double'!" &amp; ADDRESS(MATCH(Q$1,'ru double'!$A$1:$A$34,0),MATCH(P$1,'ru double'!$A$1:$AF$1,0))),0) + IFERROR(INDIRECT("'ru double'!" &amp; ADDRESS(MATCH(Q$1,'ru double'!$A$1:$A$34,0),MATCH(Q$1,'ru double'!$A$1:$AF$1,0))),0) + IFERROR(INDIRECT("'ru double'!" &amp; ADDRESS(MATCH(Q$1,'ru double'!$A$1:$A$34,0),MATCH(R$1,'ru double'!$A$1:$AF$1,0))),0) + IFERROR(INDIRECT("'ru double'!" &amp; ADDRESS(MATCH(Q$1,'ru double'!$A$1:$A$34,0),MATCH(N$2,'ru double'!$A$1:$AF$1,0))),0) + IFERROR(INDIRECT("'ru double'!" &amp; ADDRESS(MATCH(Q$1,'ru double'!$A$1:$A$34,0),MATCH(O$2,'ru double'!$A$1:$AF$1,0))),0) + IFERROR(INDIRECT("'ru double'!" &amp; ADDRESS(MATCH(Q$1,'ru double'!$A$1:$A$34,0),MATCH(P$2,'ru double'!$A$1:$AF$1,0))),0) + IFERROR(INDIRECT("'ru double'!" &amp; ADDRESS(MATCH(Q$1,'ru double'!$A$1:$A$34,0),MATCH(Q$2,'ru double'!$A$1:$AF$1,0))),0) + IFERROR(INDIRECT("'ru double'!" &amp; ADDRESS(MATCH(Q$1,'ru double'!$A$1:$A$34,0),MATCH(R$2,'ru double'!$A$1:$AF$1,0))),0) + IFERROR(INDIRECT("'ru double'!" &amp; ADDRESS(MATCH(Q$1,'ru double'!$A$1:$A$34,0),MATCH(N$3,'ru double'!$A$1:$AF$1,0))),0) + IFERROR(INDIRECT("'ru double'!" &amp; ADDRESS(MATCH(Q$1,'ru double'!$A$1:$A$34,0),MATCH(O$3,'ru double'!$A$1:$AF$1,0))),0) + IFERROR(INDIRECT("'ru double'!" &amp; ADDRESS(MATCH(Q$1,'ru double'!$A$1:$A$34,0),MATCH(P$3,'ru double'!$A$1:$AF$1,0))),0) + IFERROR(INDIRECT("'ru double'!" &amp; ADDRESS(MATCH(Q$1,'ru double'!$A$1:$A$34,0),MATCH(Q$3,'ru double'!$A$1:$AF$1,0))),0) + IFERROR(INDIRECT("'ru double'!" &amp; ADDRESS(MATCH(Q$1,'ru double'!$A$1:$A$34,0),MATCH(R$3,'ru double'!$A$1:$AF$1,0))),0) + IFERROR(INDIRECT("'ru double'!" &amp; ADDRESS(MATCH(Q$1,'ru double'!$A$1:$A$34,0),MATCH(N$1,'ru double'!$A$1:$AF$1,0))),0)) / SUM('ru double'!$B$2:$AF$32)</f>
        <v>1.0625501202886928E-2</v>
      </c>
      <c r="R37" s="87">
        <f ca="1">(IFERROR(INDIRECT("'ru double'!" &amp; ADDRESS(MATCH(R$1,'ru double'!$A$1:$A$34,0),MATCH(O$1,'ru double'!$A$1:$AF$1,0))),0) + IFERROR(INDIRECT("'ru double'!" &amp; ADDRESS(MATCH(R$1,'ru double'!$A$1:$A$34,0),MATCH(P$1,'ru double'!$A$1:$AF$1,0))),0) + IFERROR(INDIRECT("'ru double'!" &amp; ADDRESS(MATCH(R$1,'ru double'!$A$1:$A$34,0),MATCH(Q$1,'ru double'!$A$1:$AF$1,0))),0) + IFERROR(INDIRECT("'ru double'!" &amp; ADDRESS(MATCH(R$1,'ru double'!$A$1:$A$34,0),MATCH(R$1,'ru double'!$A$1:$AF$1,0))),0) + IFERROR(INDIRECT("'ru double'!" &amp; ADDRESS(MATCH(R$1,'ru double'!$A$1:$A$34,0),MATCH(N$2,'ru double'!$A$1:$AF$1,0))),0) + IFERROR(INDIRECT("'ru double'!" &amp; ADDRESS(MATCH(R$1,'ru double'!$A$1:$A$34,0),MATCH(O$2,'ru double'!$A$1:$AF$1,0))),0) + IFERROR(INDIRECT("'ru double'!" &amp; ADDRESS(MATCH(R$1,'ru double'!$A$1:$A$34,0),MATCH(P$2,'ru double'!$A$1:$AF$1,0))),0) + IFERROR(INDIRECT("'ru double'!" &amp; ADDRESS(MATCH(R$1,'ru double'!$A$1:$A$34,0),MATCH(Q$2,'ru double'!$A$1:$AF$1,0))),0) + IFERROR(INDIRECT("'ru double'!" &amp; ADDRESS(MATCH(R$1,'ru double'!$A$1:$A$34,0),MATCH(R$2,'ru double'!$A$1:$AF$1,0))),0) + IFERROR(INDIRECT("'ru double'!" &amp; ADDRESS(MATCH(R$1,'ru double'!$A$1:$A$34,0),MATCH(N$3,'ru double'!$A$1:$AF$1,0))),0) + IFERROR(INDIRECT("'ru double'!" &amp; ADDRESS(MATCH(R$1,'ru double'!$A$1:$A$34,0),MATCH(O$3,'ru double'!$A$1:$AF$1,0))),0) + IFERROR(INDIRECT("'ru double'!" &amp; ADDRESS(MATCH(R$1,'ru double'!$A$1:$A$34,0),MATCH(P$3,'ru double'!$A$1:$AF$1,0))),0) + IFERROR(INDIRECT("'ru double'!" &amp; ADDRESS(MATCH(R$1,'ru double'!$A$1:$A$34,0),MATCH(Q$3,'ru double'!$A$1:$AF$1,0))),0) + IFERROR(INDIRECT("'ru double'!" &amp; ADDRESS(MATCH(R$1,'ru double'!$A$1:$A$34,0),MATCH(R$3,'ru double'!$A$1:$AF$1,0))),0) + IFERROR(INDIRECT("'ru double'!" &amp; ADDRESS(MATCH(R$1,'ru double'!$A$1:$A$34,0),MATCH(N$1,'ru double'!$A$1:$AF$1,0))),0)) / SUM('ru double'!$B$2:$AF$32)</f>
        <v>4.8115477145148355E-3</v>
      </c>
      <c r="S37" s="86">
        <f ca="1">(IFERROR(INDIRECT("'ru double'!" &amp; ADDRESS(MATCH(S$1,'ru double'!$A$1:$A$34,0),MATCH(V$1,'ru double'!$A$1:$AF$1,0))),0) + IFERROR(INDIRECT("'ru double'!" &amp; ADDRESS(MATCH(S$1,'ru double'!$A$1:$A$34,0),MATCH(T$1,'ru double'!$A$1:$AF$1,0))),0) + IFERROR(INDIRECT("'ru double'!" &amp; ADDRESS(MATCH(S$1,'ru double'!$A$1:$A$34,0),MATCH(U$1,'ru double'!$A$1:$AF$1,0))),0) + IFERROR(INDIRECT("'ru double'!" &amp; ADDRESS(MATCH(S$1,'ru double'!$A$1:$A$34,0),MATCH(W$1,'ru double'!$A$1:$AF$1,0))),0) + IFERROR(INDIRECT("'ru double'!" &amp; ADDRESS(MATCH(S$1,'ru double'!$A$1:$A$34,0),MATCH(X$1,'ru double'!$A$1:$AF$1,0))),0) + IFERROR(INDIRECT("'ru double'!" &amp; ADDRESS(MATCH(S$1,'ru double'!$A$1:$A$34,0),MATCH(Y$1,'ru double'!$A$1:$AF$1,0))),0) + IFERROR(INDIRECT("'ru double'!" &amp; ADDRESS(MATCH(S$1,'ru double'!$A$1:$A$34,0),MATCH(S$2,'ru double'!$A$1:$AF$1,0))),0) + IFERROR(INDIRECT("'ru double'!" &amp; ADDRESS(MATCH(S$1,'ru double'!$A$1:$A$34,0),MATCH(T$2,'ru double'!$A$1:$AF$1,0))),0) + IFERROR(INDIRECT("'ru double'!" &amp; ADDRESS(MATCH(S$1,'ru double'!$A$1:$A$34,0),MATCH(U$2,'ru double'!$A$1:$AF$1,0))),0) + IFERROR(INDIRECT("'ru double'!" &amp; ADDRESS(MATCH(S$1,'ru double'!$A$1:$A$34,0),MATCH(V$2,'ru double'!$A$1:$AF$1,0))),0) + IFERROR(INDIRECT("'ru double'!" &amp; ADDRESS(MATCH(S$1,'ru double'!$A$1:$A$34,0),MATCH(W$2,'ru double'!$A$1:$AF$1,0))),0) + IFERROR(INDIRECT("'ru double'!" &amp; ADDRESS(MATCH(S$1,'ru double'!$A$1:$A$34,0),MATCH(X$2,'ru double'!$A$1:$AF$1,0))),0) + IFERROR(INDIRECT("'ru double'!" &amp; ADDRESS(MATCH(S$1,'ru double'!$A$1:$A$34,0),MATCH(S$3,'ru double'!$A$1:$AF$1,0))),0) + IFERROR(INDIRECT("'ru double'!" &amp; ADDRESS(MATCH(S$1,'ru double'!$A$1:$A$34,0),MATCH(T$3,'ru double'!$A$1:$AF$1,0))),0) + IFERROR(INDIRECT("'ru double'!" &amp; ADDRESS(MATCH(S$1,'ru double'!$A$1:$A$34,0),MATCH(U$3,'ru double'!$A$1:$AF$1,0))),0) + IFERROR(INDIRECT("'ru double'!" &amp; ADDRESS(MATCH(S$1,'ru double'!$A$1:$A$34,0),MATCH(V$3,'ru double'!$A$1:$AF$1,0))),0) + IFERROR(INDIRECT("'ru double'!" &amp; ADDRESS(MATCH(S$1,'ru double'!$A$1:$A$34,0),MATCH(W$3,'ru double'!$A$1:$AF$1,0))),0) + IFERROR(INDIRECT("'ru double'!" &amp; ADDRESS(MATCH(S$1,'ru double'!$A$1:$A$34,0),MATCH(S$1,'ru double'!$A$1:$AF$1,0))),0)) / SUM('ru double'!$B$2:$AF$32)</f>
        <v>6.2149157979149959E-3</v>
      </c>
      <c r="T37" s="84">
        <f ca="1">(IFERROR(INDIRECT("'ru double'!" &amp; ADDRESS(MATCH(T$1,'ru double'!$A$1:$A$34,0),MATCH(V$1,'ru double'!$A$1:$AF$1,0))),0) + IFERROR(INDIRECT("'ru double'!" &amp; ADDRESS(MATCH(T$1,'ru double'!$A$1:$A$34,0),MATCH(T$1,'ru double'!$A$1:$AF$1,0))),0) + IFERROR(INDIRECT("'ru double'!" &amp; ADDRESS(MATCH(T$1,'ru double'!$A$1:$A$34,0),MATCH(U$1,'ru double'!$A$1:$AF$1,0))),0) + IFERROR(INDIRECT("'ru double'!" &amp; ADDRESS(MATCH(T$1,'ru double'!$A$1:$A$34,0),MATCH(W$1,'ru double'!$A$1:$AF$1,0))),0) + IFERROR(INDIRECT("'ru double'!" &amp; ADDRESS(MATCH(T$1,'ru double'!$A$1:$A$34,0),MATCH(X$1,'ru double'!$A$1:$AF$1,0))),0) + IFERROR(INDIRECT("'ru double'!" &amp; ADDRESS(MATCH(T$1,'ru double'!$A$1:$A$34,0),MATCH(Y$1,'ru double'!$A$1:$AF$1,0))),0) + IFERROR(INDIRECT("'ru double'!" &amp; ADDRESS(MATCH(T$1,'ru double'!$A$1:$A$34,0),MATCH(S$2,'ru double'!$A$1:$AF$1,0))),0) + IFERROR(INDIRECT("'ru double'!" &amp; ADDRESS(MATCH(T$1,'ru double'!$A$1:$A$34,0),MATCH(T$2,'ru double'!$A$1:$AF$1,0))),0) + IFERROR(INDIRECT("'ru double'!" &amp; ADDRESS(MATCH(T$1,'ru double'!$A$1:$A$34,0),MATCH(U$2,'ru double'!$A$1:$AF$1,0))),0) + IFERROR(INDIRECT("'ru double'!" &amp; ADDRESS(MATCH(T$1,'ru double'!$A$1:$A$34,0),MATCH(V$2,'ru double'!$A$1:$AF$1,0))),0) + IFERROR(INDIRECT("'ru double'!" &amp; ADDRESS(MATCH(T$1,'ru double'!$A$1:$A$34,0),MATCH(W$2,'ru double'!$A$1:$AF$1,0))),0) + IFERROR(INDIRECT("'ru double'!" &amp; ADDRESS(MATCH(T$1,'ru double'!$A$1:$A$34,0),MATCH(X$2,'ru double'!$A$1:$AF$1,0))),0) + IFERROR(INDIRECT("'ru double'!" &amp; ADDRESS(MATCH(T$1,'ru double'!$A$1:$A$34,0),MATCH(S$3,'ru double'!$A$1:$AF$1,0))),0) + IFERROR(INDIRECT("'ru double'!" &amp; ADDRESS(MATCH(T$1,'ru double'!$A$1:$A$34,0),MATCH(T$3,'ru double'!$A$1:$AF$1,0))),0) + IFERROR(INDIRECT("'ru double'!" &amp; ADDRESS(MATCH(T$1,'ru double'!$A$1:$A$34,0),MATCH(U$3,'ru double'!$A$1:$AF$1,0))),0) + IFERROR(INDIRECT("'ru double'!" &amp; ADDRESS(MATCH(T$1,'ru double'!$A$1:$A$34,0),MATCH(V$3,'ru double'!$A$1:$AF$1,0))),0) + IFERROR(INDIRECT("'ru double'!" &amp; ADDRESS(MATCH(T$1,'ru double'!$A$1:$A$34,0),MATCH(W$3,'ru double'!$A$1:$AF$1,0))),0) + IFERROR(INDIRECT("'ru double'!" &amp; ADDRESS(MATCH(T$1,'ru double'!$A$1:$A$34,0),MATCH(S$1,'ru double'!$A$1:$AF$1,0))),0)) / SUM('ru double'!$B$2:$AF$32)</f>
        <v>1.0024057738572574E-3</v>
      </c>
      <c r="U37" s="85">
        <f ca="1">(IFERROR(INDIRECT("'ru double'!" &amp; ADDRESS(MATCH(U$1,'ru double'!$A$1:$A$34,0),MATCH(V$1,'ru double'!$A$1:$AF$1,0))),0) + IFERROR(INDIRECT("'ru double'!" &amp; ADDRESS(MATCH(U$1,'ru double'!$A$1:$A$34,0),MATCH(T$1,'ru double'!$A$1:$AF$1,0))),0) + IFERROR(INDIRECT("'ru double'!" &amp; ADDRESS(MATCH(U$1,'ru double'!$A$1:$A$34,0),MATCH(U$1,'ru double'!$A$1:$AF$1,0))),0) + IFERROR(INDIRECT("'ru double'!" &amp; ADDRESS(MATCH(U$1,'ru double'!$A$1:$A$34,0),MATCH(W$1,'ru double'!$A$1:$AF$1,0))),0) + IFERROR(INDIRECT("'ru double'!" &amp; ADDRESS(MATCH(U$1,'ru double'!$A$1:$A$34,0),MATCH(X$1,'ru double'!$A$1:$AF$1,0))),0) + IFERROR(INDIRECT("'ru double'!" &amp; ADDRESS(MATCH(U$1,'ru double'!$A$1:$A$34,0),MATCH(Y$1,'ru double'!$A$1:$AF$1,0))),0) + IFERROR(INDIRECT("'ru double'!" &amp; ADDRESS(MATCH(U$1,'ru double'!$A$1:$A$34,0),MATCH(S$2,'ru double'!$A$1:$AF$1,0))),0) + IFERROR(INDIRECT("'ru double'!" &amp; ADDRESS(MATCH(U$1,'ru double'!$A$1:$A$34,0),MATCH(T$2,'ru double'!$A$1:$AF$1,0))),0) + IFERROR(INDIRECT("'ru double'!" &amp; ADDRESS(MATCH(U$1,'ru double'!$A$1:$A$34,0),MATCH(U$2,'ru double'!$A$1:$AF$1,0))),0) + IFERROR(INDIRECT("'ru double'!" &amp; ADDRESS(MATCH(U$1,'ru double'!$A$1:$A$34,0),MATCH(V$2,'ru double'!$A$1:$AF$1,0))),0) + IFERROR(INDIRECT("'ru double'!" &amp; ADDRESS(MATCH(U$1,'ru double'!$A$1:$A$34,0),MATCH(W$2,'ru double'!$A$1:$AF$1,0))),0) + IFERROR(INDIRECT("'ru double'!" &amp; ADDRESS(MATCH(U$1,'ru double'!$A$1:$A$34,0),MATCH(X$2,'ru double'!$A$1:$AF$1,0))),0) + IFERROR(INDIRECT("'ru double'!" &amp; ADDRESS(MATCH(U$1,'ru double'!$A$1:$A$34,0),MATCH(S$3,'ru double'!$A$1:$AF$1,0))),0) + IFERROR(INDIRECT("'ru double'!" &amp; ADDRESS(MATCH(U$1,'ru double'!$A$1:$A$34,0),MATCH(T$3,'ru double'!$A$1:$AF$1,0))),0) + IFERROR(INDIRECT("'ru double'!" &amp; ADDRESS(MATCH(U$1,'ru double'!$A$1:$A$34,0),MATCH(U$3,'ru double'!$A$1:$AF$1,0))),0) + IFERROR(INDIRECT("'ru double'!" &amp; ADDRESS(MATCH(U$1,'ru double'!$A$1:$A$34,0),MATCH(V$3,'ru double'!$A$1:$AF$1,0))),0) + IFERROR(INDIRECT("'ru double'!" &amp; ADDRESS(MATCH(U$1,'ru double'!$A$1:$A$34,0),MATCH(W$3,'ru double'!$A$1:$AF$1,0))),0) + IFERROR(INDIRECT("'ru double'!" &amp; ADDRESS(MATCH(U$1,'ru double'!$A$1:$A$34,0),MATCH(S$1,'ru double'!$A$1:$AF$1,0))),0)) / SUM('ru double'!$B$2:$AF$32)</f>
        <v>4.6110665597433841E-3</v>
      </c>
      <c r="V37" s="84">
        <f ca="1">(IFERROR(INDIRECT("'ru double'!" &amp; ADDRESS(MATCH(V$1,'ru double'!$A$1:$A$34,0),MATCH(V$1,'ru double'!$A$1:$AF$1,0))),0) + IFERROR(INDIRECT("'ru double'!" &amp; ADDRESS(MATCH(V$1,'ru double'!$A$1:$A$34,0),MATCH(T$1,'ru double'!$A$1:$AF$1,0))),0) + IFERROR(INDIRECT("'ru double'!" &amp; ADDRESS(MATCH(V$1,'ru double'!$A$1:$A$34,0),MATCH(U$1,'ru double'!$A$1:$AF$1,0))),0) + IFERROR(INDIRECT("'ru double'!" &amp; ADDRESS(MATCH(V$1,'ru double'!$A$1:$A$34,0),MATCH(W$1,'ru double'!$A$1:$AF$1,0))),0) + IFERROR(INDIRECT("'ru double'!" &amp; ADDRESS(MATCH(V$1,'ru double'!$A$1:$A$34,0),MATCH(X$1,'ru double'!$A$1:$AF$1,0))),0) + IFERROR(INDIRECT("'ru double'!" &amp; ADDRESS(MATCH(V$1,'ru double'!$A$1:$A$34,0),MATCH(Y$1,'ru double'!$A$1:$AF$1,0))),0) + IFERROR(INDIRECT("'ru double'!" &amp; ADDRESS(MATCH(V$1,'ru double'!$A$1:$A$34,0),MATCH(S$2,'ru double'!$A$1:$AF$1,0))),0) + IFERROR(INDIRECT("'ru double'!" &amp; ADDRESS(MATCH(V$1,'ru double'!$A$1:$A$34,0),MATCH(T$2,'ru double'!$A$1:$AF$1,0))),0) + IFERROR(INDIRECT("'ru double'!" &amp; ADDRESS(MATCH(V$1,'ru double'!$A$1:$A$34,0),MATCH(U$2,'ru double'!$A$1:$AF$1,0))),0) + IFERROR(INDIRECT("'ru double'!" &amp; ADDRESS(MATCH(V$1,'ru double'!$A$1:$A$34,0),MATCH(V$2,'ru double'!$A$1:$AF$1,0))),0) + IFERROR(INDIRECT("'ru double'!" &amp; ADDRESS(MATCH(V$1,'ru double'!$A$1:$A$34,0),MATCH(W$2,'ru double'!$A$1:$AF$1,0))),0) + IFERROR(INDIRECT("'ru double'!" &amp; ADDRESS(MATCH(V$1,'ru double'!$A$1:$A$34,0),MATCH(X$2,'ru double'!$A$1:$AF$1,0))),0) + IFERROR(INDIRECT("'ru double'!" &amp; ADDRESS(MATCH(V$1,'ru double'!$A$1:$A$34,0),MATCH(S$3,'ru double'!$A$1:$AF$1,0))),0) + IFERROR(INDIRECT("'ru double'!" &amp; ADDRESS(MATCH(V$1,'ru double'!$A$1:$A$34,0),MATCH(T$3,'ru double'!$A$1:$AF$1,0))),0) + IFERROR(INDIRECT("'ru double'!" &amp; ADDRESS(MATCH(V$1,'ru double'!$A$1:$A$34,0),MATCH(U$3,'ru double'!$A$1:$AF$1,0))),0) + IFERROR(INDIRECT("'ru double'!" &amp; ADDRESS(MATCH(V$1,'ru double'!$A$1:$A$34,0),MATCH(V$3,'ru double'!$A$1:$AF$1,0))),0) + IFERROR(INDIRECT("'ru double'!" &amp; ADDRESS(MATCH(V$1,'ru double'!$A$1:$A$34,0),MATCH(W$3,'ru double'!$A$1:$AF$1,0))),0) + IFERROR(INDIRECT("'ru double'!" &amp; ADDRESS(MATCH(V$1,'ru double'!$A$1:$A$34,0),MATCH(S$1,'ru double'!$A$1:$AF$1,0))),0)) / SUM('ru double'!$B$2:$AF$32)</f>
        <v>8.8211708099438652E-3</v>
      </c>
      <c r="W37" s="86">
        <f ca="1">(IFERROR(INDIRECT("'ru double'!" &amp; ADDRESS(MATCH(W$1,'ru double'!$A$1:$A$34,0),MATCH(V$1,'ru double'!$A$1:$AF$1,0))),0) + IFERROR(INDIRECT("'ru double'!" &amp; ADDRESS(MATCH(W$1,'ru double'!$A$1:$A$34,0),MATCH(T$1,'ru double'!$A$1:$AF$1,0))),0) + IFERROR(INDIRECT("'ru double'!" &amp; ADDRESS(MATCH(W$1,'ru double'!$A$1:$A$34,0),MATCH(U$1,'ru double'!$A$1:$AF$1,0))),0) + IFERROR(INDIRECT("'ru double'!" &amp; ADDRESS(MATCH(W$1,'ru double'!$A$1:$A$34,0),MATCH(W$1,'ru double'!$A$1:$AF$1,0))),0) + IFERROR(INDIRECT("'ru double'!" &amp; ADDRESS(MATCH(W$1,'ru double'!$A$1:$A$34,0),MATCH(X$1,'ru double'!$A$1:$AF$1,0))),0) + IFERROR(INDIRECT("'ru double'!" &amp; ADDRESS(MATCH(W$1,'ru double'!$A$1:$A$34,0),MATCH(Y$1,'ru double'!$A$1:$AF$1,0))),0) + IFERROR(INDIRECT("'ru double'!" &amp; ADDRESS(MATCH(W$1,'ru double'!$A$1:$A$34,0),MATCH(S$2,'ru double'!$A$1:$AF$1,0))),0) + IFERROR(INDIRECT("'ru double'!" &amp; ADDRESS(MATCH(W$1,'ru double'!$A$1:$A$34,0),MATCH(T$2,'ru double'!$A$1:$AF$1,0))),0) + IFERROR(INDIRECT("'ru double'!" &amp; ADDRESS(MATCH(W$1,'ru double'!$A$1:$A$34,0),MATCH(U$2,'ru double'!$A$1:$AF$1,0))),0) + IFERROR(INDIRECT("'ru double'!" &amp; ADDRESS(MATCH(W$1,'ru double'!$A$1:$A$34,0),MATCH(V$2,'ru double'!$A$1:$AF$1,0))),0) + IFERROR(INDIRECT("'ru double'!" &amp; ADDRESS(MATCH(W$1,'ru double'!$A$1:$A$34,0),MATCH(W$2,'ru double'!$A$1:$AF$1,0))),0) + IFERROR(INDIRECT("'ru double'!" &amp; ADDRESS(MATCH(W$1,'ru double'!$A$1:$A$34,0),MATCH(X$2,'ru double'!$A$1:$AF$1,0))),0) + IFERROR(INDIRECT("'ru double'!" &amp; ADDRESS(MATCH(W$1,'ru double'!$A$1:$A$34,0),MATCH(S$3,'ru double'!$A$1:$AF$1,0))),0) + IFERROR(INDIRECT("'ru double'!" &amp; ADDRESS(MATCH(W$1,'ru double'!$A$1:$A$34,0),MATCH(T$3,'ru double'!$A$1:$AF$1,0))),0) + IFERROR(INDIRECT("'ru double'!" &amp; ADDRESS(MATCH(W$1,'ru double'!$A$1:$A$34,0),MATCH(U$3,'ru double'!$A$1:$AF$1,0))),0) + IFERROR(INDIRECT("'ru double'!" &amp; ADDRESS(MATCH(W$1,'ru double'!$A$1:$A$34,0),MATCH(V$3,'ru double'!$A$1:$AF$1,0))),0) + IFERROR(INDIRECT("'ru double'!" &amp; ADDRESS(MATCH(W$1,'ru double'!$A$1:$A$34,0),MATCH(W$3,'ru double'!$A$1:$AF$1,0))),0) + IFERROR(INDIRECT("'ru double'!" &amp; ADDRESS(MATCH(W$1,'ru double'!$A$1:$A$34,0),MATCH(S$1,'ru double'!$A$1:$AF$1,0))),0)) / SUM('ru double'!$B$2:$AF$32)</f>
        <v>1.5838011226944667E-2</v>
      </c>
      <c r="X37" s="86">
        <f ca="1">(IFERROR(INDIRECT("'ru double'!" &amp; ADDRESS(MATCH(X$1,'ru double'!$A$1:$A$34,0),MATCH(V$1,'ru double'!$A$1:$AF$1,0))),0) + IFERROR(INDIRECT("'ru double'!" &amp; ADDRESS(MATCH(X$1,'ru double'!$A$1:$A$34,0),MATCH(T$1,'ru double'!$A$1:$AF$1,0))),0) + IFERROR(INDIRECT("'ru double'!" &amp; ADDRESS(MATCH(X$1,'ru double'!$A$1:$A$34,0),MATCH(U$1,'ru double'!$A$1:$AF$1,0))),0) + IFERROR(INDIRECT("'ru double'!" &amp; ADDRESS(MATCH(X$1,'ru double'!$A$1:$A$34,0),MATCH(W$1,'ru double'!$A$1:$AF$1,0))),0) + IFERROR(INDIRECT("'ru double'!" &amp; ADDRESS(MATCH(X$1,'ru double'!$A$1:$A$34,0),MATCH(X$1,'ru double'!$A$1:$AF$1,0))),0) + IFERROR(INDIRECT("'ru double'!" &amp; ADDRESS(MATCH(X$1,'ru double'!$A$1:$A$34,0),MATCH(Y$1,'ru double'!$A$1:$AF$1,0))),0) + IFERROR(INDIRECT("'ru double'!" &amp; ADDRESS(MATCH(X$1,'ru double'!$A$1:$A$34,0),MATCH(S$2,'ru double'!$A$1:$AF$1,0))),0) + IFERROR(INDIRECT("'ru double'!" &amp; ADDRESS(MATCH(X$1,'ru double'!$A$1:$A$34,0),MATCH(T$2,'ru double'!$A$1:$AF$1,0))),0) + IFERROR(INDIRECT("'ru double'!" &amp; ADDRESS(MATCH(X$1,'ru double'!$A$1:$A$34,0),MATCH(U$2,'ru double'!$A$1:$AF$1,0))),0) + IFERROR(INDIRECT("'ru double'!" &amp; ADDRESS(MATCH(X$1,'ru double'!$A$1:$A$34,0),MATCH(V$2,'ru double'!$A$1:$AF$1,0))),0) + IFERROR(INDIRECT("'ru double'!" &amp; ADDRESS(MATCH(X$1,'ru double'!$A$1:$A$34,0),MATCH(W$2,'ru double'!$A$1:$AF$1,0))),0) + IFERROR(INDIRECT("'ru double'!" &amp; ADDRESS(MATCH(X$1,'ru double'!$A$1:$A$34,0),MATCH(X$2,'ru double'!$A$1:$AF$1,0))),0) + IFERROR(INDIRECT("'ru double'!" &amp; ADDRESS(MATCH(X$1,'ru double'!$A$1:$A$34,0),MATCH(S$3,'ru double'!$A$1:$AF$1,0))),0) + IFERROR(INDIRECT("'ru double'!" &amp; ADDRESS(MATCH(X$1,'ru double'!$A$1:$A$34,0),MATCH(T$3,'ru double'!$A$1:$AF$1,0))),0) + IFERROR(INDIRECT("'ru double'!" &amp; ADDRESS(MATCH(X$1,'ru double'!$A$1:$A$34,0),MATCH(U$3,'ru double'!$A$1:$AF$1,0))),0) + IFERROR(INDIRECT("'ru double'!" &amp; ADDRESS(MATCH(X$1,'ru double'!$A$1:$A$34,0),MATCH(V$3,'ru double'!$A$1:$AF$1,0))),0) + IFERROR(INDIRECT("'ru double'!" &amp; ADDRESS(MATCH(X$1,'ru double'!$A$1:$A$34,0),MATCH(W$3,'ru double'!$A$1:$AF$1,0))),0) + IFERROR(INDIRECT("'ru double'!" &amp; ADDRESS(MATCH(X$1,'ru double'!$A$1:$A$34,0),MATCH(S$1,'ru double'!$A$1:$AF$1,0))),0)) / SUM('ru double'!$B$2:$AF$32)</f>
        <v>2.8067361668003207E-3</v>
      </c>
      <c r="Y37" s="86">
        <f ca="1">(IFERROR(INDIRECT("'ru double'!" &amp; ADDRESS(MATCH(Y$1,'ru double'!$A$1:$A$34,0),MATCH(V$1,'ru double'!$A$1:$AF$1,0))),0) + IFERROR(INDIRECT("'ru double'!" &amp; ADDRESS(MATCH(Y$1,'ru double'!$A$1:$A$34,0),MATCH(T$1,'ru double'!$A$1:$AF$1,0))),0) + IFERROR(INDIRECT("'ru double'!" &amp; ADDRESS(MATCH(Y$1,'ru double'!$A$1:$A$34,0),MATCH(U$1,'ru double'!$A$1:$AF$1,0))),0) + IFERROR(INDIRECT("'ru double'!" &amp; ADDRESS(MATCH(Y$1,'ru double'!$A$1:$A$34,0),MATCH(W$1,'ru double'!$A$1:$AF$1,0))),0) + IFERROR(INDIRECT("'ru double'!" &amp; ADDRESS(MATCH(Y$1,'ru double'!$A$1:$A$34,0),MATCH(X$1,'ru double'!$A$1:$AF$1,0))),0) + IFERROR(INDIRECT("'ru double'!" &amp; ADDRESS(MATCH(Y$1,'ru double'!$A$1:$A$34,0),MATCH(Y$1,'ru double'!$A$1:$AF$1,0))),0) + IFERROR(INDIRECT("'ru double'!" &amp; ADDRESS(MATCH(Y$1,'ru double'!$A$1:$A$34,0),MATCH(S$2,'ru double'!$A$1:$AF$1,0))),0) + IFERROR(INDIRECT("'ru double'!" &amp; ADDRESS(MATCH(Y$1,'ru double'!$A$1:$A$34,0),MATCH(T$2,'ru double'!$A$1:$AF$1,0))),0) + IFERROR(INDIRECT("'ru double'!" &amp; ADDRESS(MATCH(Y$1,'ru double'!$A$1:$A$34,0),MATCH(U$2,'ru double'!$A$1:$AF$1,0))),0) + IFERROR(INDIRECT("'ru double'!" &amp; ADDRESS(MATCH(Y$1,'ru double'!$A$1:$A$34,0),MATCH(V$2,'ru double'!$A$1:$AF$1,0))),0) + IFERROR(INDIRECT("'ru double'!" &amp; ADDRESS(MATCH(Y$1,'ru double'!$A$1:$A$34,0),MATCH(W$2,'ru double'!$A$1:$AF$1,0))),0) + IFERROR(INDIRECT("'ru double'!" &amp; ADDRESS(MATCH(Y$1,'ru double'!$A$1:$A$34,0),MATCH(X$2,'ru double'!$A$1:$AF$1,0))),0) + IFERROR(INDIRECT("'ru double'!" &amp; ADDRESS(MATCH(Y$1,'ru double'!$A$1:$A$34,0),MATCH(S$3,'ru double'!$A$1:$AF$1,0))),0) + IFERROR(INDIRECT("'ru double'!" &amp; ADDRESS(MATCH(Y$1,'ru double'!$A$1:$A$34,0),MATCH(T$3,'ru double'!$A$1:$AF$1,0))),0) + IFERROR(INDIRECT("'ru double'!" &amp; ADDRESS(MATCH(Y$1,'ru double'!$A$1:$A$34,0),MATCH(U$3,'ru double'!$A$1:$AF$1,0))),0) + IFERROR(INDIRECT("'ru double'!" &amp; ADDRESS(MATCH(Y$1,'ru double'!$A$1:$A$34,0),MATCH(V$3,'ru double'!$A$1:$AF$1,0))),0) + IFERROR(INDIRECT("'ru double'!" &amp; ADDRESS(MATCH(Y$1,'ru double'!$A$1:$A$34,0),MATCH(W$3,'ru double'!$A$1:$AF$1,0))),0) + IFERROR(INDIRECT("'ru double'!" &amp; ADDRESS(MATCH(Y$1,'ru double'!$A$1:$A$34,0),MATCH(S$1,'ru double'!$A$1:$AF$1,0))),0)) / SUM('ru double'!$B$2:$AF$32)</f>
        <v>0</v>
      </c>
      <c r="Z37" s="42"/>
    </row>
    <row r="38" spans="1:39" ht="15" hidden="1" customHeight="1" outlineLevel="1" x14ac:dyDescent="0.25">
      <c r="A38" s="84">
        <f ca="1">(IFERROR(INDIRECT("'en double'!" &amp; ADDRESS(MATCH(A$2,'en double'!$A$1:$A$34,0),MATCH(B$1,'en double'!$A$1:$AF$1,0))),0) + IFERROR(INDIRECT("'en double'!" &amp; ADDRESS(MATCH(A$2,'en double'!$A$1:$A$34,0),MATCH(C$1,'en double'!$A$1:$AF$1,0))),0) + IFERROR(INDIRECT("'en double'!" &amp; ADDRESS(MATCH(A$2,'en double'!$A$1:$A$34,0),MATCH(D$1,'en double'!$A$1:$AF$1,0))),0) + IFERROR(INDIRECT("'en double'!" &amp; ADDRESS(MATCH(A$2,'en double'!$A$1:$A$34,0),MATCH(E$1,'en double'!$A$1:$AF$1,0))),0) + IFERROR(INDIRECT("'en double'!" &amp; ADDRESS(MATCH(A$2,'en double'!$A$1:$A$34,0),MATCH(A$2,'en double'!$A$1:$AF$1,0))),0) + IFERROR(INDIRECT("'en double'!" &amp; ADDRESS(MATCH(A$2,'en double'!$A$1:$A$34,0),MATCH(B$2,'en double'!$A$1:$AF$1,0))),0) + IFERROR(INDIRECT("'en double'!" &amp; ADDRESS(MATCH(A$2,'en double'!$A$1:$A$34,0),MATCH(C$2,'en double'!$A$1:$AF$1,0))),0) + IFERROR(INDIRECT("'en double'!" &amp; ADDRESS(MATCH(A$2,'en double'!$A$1:$A$34,0),MATCH(D$2,'en double'!$A$1:$AF$1,0))),0) + IFERROR(INDIRECT("'en double'!" &amp; ADDRESS(MATCH(A$2,'en double'!$A$1:$A$34,0),MATCH(E$2,'en double'!$A$1:$AF$1,0))),0) + IFERROR(INDIRECT("'en double'!" &amp; ADDRESS(MATCH(A$2,'en double'!$A$1:$A$34,0),MATCH(A$3,'en double'!$A$1:$AF$1,0))),0) + IFERROR(INDIRECT("'en double'!" &amp; ADDRESS(MATCH(A$2,'en double'!$A$1:$A$34,0),MATCH(B$3,'en double'!$A$1:$AF$1,0))),0) + IFERROR(INDIRECT("'en double'!" &amp; ADDRESS(MATCH(A$2,'en double'!$A$1:$A$34,0),MATCH(C$3,'en double'!$A$1:$AF$1,0))),0) + IFERROR(INDIRECT("'en double'!" &amp; ADDRESS(MATCH(A$2,'en double'!$A$1:$A$34,0),MATCH(D$3,'en double'!$A$1:$AF$1,0))),0) + IFERROR(INDIRECT("'en double'!" &amp; ADDRESS(MATCH(A$2,'en double'!$A$1:$A$34,0),MATCH(E$3,'en double'!$A$1:$AF$1,0))),0) + IFERROR(INDIRECT("'en double'!" &amp; ADDRESS(MATCH(A$2,'en double'!$A$1:$A$34,0),MATCH(A$1,'en double'!$A$1:$AF$1,0))),0)) / SUM('en double'!$B$2:$AF$32)</f>
        <v>3.5470941883767537E-2</v>
      </c>
      <c r="B38" s="85">
        <f ca="1">(IFERROR(INDIRECT("'en double'!" &amp; ADDRESS(MATCH(B$2,'en double'!$A$1:$A$34,0),MATCH(B$1,'en double'!$A$1:$AF$1,0))),0) + IFERROR(INDIRECT("'en double'!" &amp; ADDRESS(MATCH(B$2,'en double'!$A$1:$A$34,0),MATCH(C$1,'en double'!$A$1:$AF$1,0))),0) + IFERROR(INDIRECT("'en double'!" &amp; ADDRESS(MATCH(B$2,'en double'!$A$1:$A$34,0),MATCH(D$1,'en double'!$A$1:$AF$1,0))),0) + IFERROR(INDIRECT("'en double'!" &amp; ADDRESS(MATCH(B$2,'en double'!$A$1:$A$34,0),MATCH(E$1,'en double'!$A$1:$AF$1,0))),0) + IFERROR(INDIRECT("'en double'!" &amp; ADDRESS(MATCH(B$2,'en double'!$A$1:$A$34,0),MATCH(A$2,'en double'!$A$1:$AF$1,0))),0) + IFERROR(INDIRECT("'en double'!" &amp; ADDRESS(MATCH(B$2,'en double'!$A$1:$A$34,0),MATCH(B$2,'en double'!$A$1:$AF$1,0))),0) + IFERROR(INDIRECT("'en double'!" &amp; ADDRESS(MATCH(B$2,'en double'!$A$1:$A$34,0),MATCH(C$2,'en double'!$A$1:$AF$1,0))),0) + IFERROR(INDIRECT("'en double'!" &amp; ADDRESS(MATCH(B$2,'en double'!$A$1:$A$34,0),MATCH(D$2,'en double'!$A$1:$AF$1,0))),0) + IFERROR(INDIRECT("'en double'!" &amp; ADDRESS(MATCH(B$2,'en double'!$A$1:$A$34,0),MATCH(E$2,'en double'!$A$1:$AF$1,0))),0) + IFERROR(INDIRECT("'en double'!" &amp; ADDRESS(MATCH(B$2,'en double'!$A$1:$A$34,0),MATCH(A$3,'en double'!$A$1:$AF$1,0))),0) + IFERROR(INDIRECT("'en double'!" &amp; ADDRESS(MATCH(B$2,'en double'!$A$1:$A$34,0),MATCH(B$3,'en double'!$A$1:$AF$1,0))),0) + IFERROR(INDIRECT("'en double'!" &amp; ADDRESS(MATCH(B$2,'en double'!$A$1:$A$34,0),MATCH(C$3,'en double'!$A$1:$AF$1,0))),0) + IFERROR(INDIRECT("'en double'!" &amp; ADDRESS(MATCH(B$2,'en double'!$A$1:$A$34,0),MATCH(D$3,'en double'!$A$1:$AF$1,0))),0) + IFERROR(INDIRECT("'en double'!" &amp; ADDRESS(MATCH(B$2,'en double'!$A$1:$A$34,0),MATCH(E$3,'en double'!$A$1:$AF$1,0))),0) + IFERROR(INDIRECT("'en double'!" &amp; ADDRESS(MATCH(B$2,'en double'!$A$1:$A$34,0),MATCH(A$1,'en double'!$A$1:$AF$1,0))),0)) / SUM('en double'!$B$2:$AF$32)</f>
        <v>1.2224448897795592E-2</v>
      </c>
      <c r="C38" s="85">
        <f ca="1">(IFERROR(INDIRECT("'en double'!" &amp; ADDRESS(MATCH(C$2,'en double'!$A$1:$A$34,0),MATCH(B$1,'en double'!$A$1:$AF$1,0))),0) + IFERROR(INDIRECT("'en double'!" &amp; ADDRESS(MATCH(C$2,'en double'!$A$1:$A$34,0),MATCH(C$1,'en double'!$A$1:$AF$1,0))),0) + IFERROR(INDIRECT("'en double'!" &amp; ADDRESS(MATCH(C$2,'en double'!$A$1:$A$34,0),MATCH(D$1,'en double'!$A$1:$AF$1,0))),0) + IFERROR(INDIRECT("'en double'!" &amp; ADDRESS(MATCH(C$2,'en double'!$A$1:$A$34,0),MATCH(E$1,'en double'!$A$1:$AF$1,0))),0) + IFERROR(INDIRECT("'en double'!" &amp; ADDRESS(MATCH(C$2,'en double'!$A$1:$A$34,0),MATCH(A$2,'en double'!$A$1:$AF$1,0))),0) + IFERROR(INDIRECT("'en double'!" &amp; ADDRESS(MATCH(C$2,'en double'!$A$1:$A$34,0),MATCH(B$2,'en double'!$A$1:$AF$1,0))),0) + IFERROR(INDIRECT("'en double'!" &amp; ADDRESS(MATCH(C$2,'en double'!$A$1:$A$34,0),MATCH(C$2,'en double'!$A$1:$AF$1,0))),0) + IFERROR(INDIRECT("'en double'!" &amp; ADDRESS(MATCH(C$2,'en double'!$A$1:$A$34,0),MATCH(D$2,'en double'!$A$1:$AF$1,0))),0) + IFERROR(INDIRECT("'en double'!" &amp; ADDRESS(MATCH(C$2,'en double'!$A$1:$A$34,0),MATCH(E$2,'en double'!$A$1:$AF$1,0))),0) + IFERROR(INDIRECT("'en double'!" &amp; ADDRESS(MATCH(C$2,'en double'!$A$1:$A$34,0),MATCH(A$3,'en double'!$A$1:$AF$1,0))),0) + IFERROR(INDIRECT("'en double'!" &amp; ADDRESS(MATCH(C$2,'en double'!$A$1:$A$34,0),MATCH(B$3,'en double'!$A$1:$AF$1,0))),0) + IFERROR(INDIRECT("'en double'!" &amp; ADDRESS(MATCH(C$2,'en double'!$A$1:$A$34,0),MATCH(C$3,'en double'!$A$1:$AF$1,0))),0) + IFERROR(INDIRECT("'en double'!" &amp; ADDRESS(MATCH(C$2,'en double'!$A$1:$A$34,0),MATCH(D$3,'en double'!$A$1:$AF$1,0))),0) + IFERROR(INDIRECT("'en double'!" &amp; ADDRESS(MATCH(C$2,'en double'!$A$1:$A$34,0),MATCH(E$3,'en double'!$A$1:$AF$1,0))),0) + IFERROR(INDIRECT("'en double'!" &amp; ADDRESS(MATCH(C$2,'en double'!$A$1:$A$34,0),MATCH(A$1,'en double'!$A$1:$AF$1,0))),0)) / SUM('en double'!$B$2:$AF$32)</f>
        <v>2.2344689378757516E-2</v>
      </c>
      <c r="D38" s="86">
        <f ca="1">(IFERROR(INDIRECT("'en double'!" &amp; ADDRESS(MATCH(D$2,'en double'!$A$1:$A$34,0),MATCH(B$1,'en double'!$A$1:$AF$1,0))),0) + IFERROR(INDIRECT("'en double'!" &amp; ADDRESS(MATCH(D$2,'en double'!$A$1:$A$34,0),MATCH(C$1,'en double'!$A$1:$AF$1,0))),0) + IFERROR(INDIRECT("'en double'!" &amp; ADDRESS(MATCH(D$2,'en double'!$A$1:$A$34,0),MATCH(D$1,'en double'!$A$1:$AF$1,0))),0) + IFERROR(INDIRECT("'en double'!" &amp; ADDRESS(MATCH(D$2,'en double'!$A$1:$A$34,0),MATCH(E$1,'en double'!$A$1:$AF$1,0))),0) + IFERROR(INDIRECT("'en double'!" &amp; ADDRESS(MATCH(D$2,'en double'!$A$1:$A$34,0),MATCH(A$2,'en double'!$A$1:$AF$1,0))),0) + IFERROR(INDIRECT("'en double'!" &amp; ADDRESS(MATCH(D$2,'en double'!$A$1:$A$34,0),MATCH(B$2,'en double'!$A$1:$AF$1,0))),0) + IFERROR(INDIRECT("'en double'!" &amp; ADDRESS(MATCH(D$2,'en double'!$A$1:$A$34,0),MATCH(C$2,'en double'!$A$1:$AF$1,0))),0) + IFERROR(INDIRECT("'en double'!" &amp; ADDRESS(MATCH(D$2,'en double'!$A$1:$A$34,0),MATCH(D$2,'en double'!$A$1:$AF$1,0))),0) + IFERROR(INDIRECT("'en double'!" &amp; ADDRESS(MATCH(D$2,'en double'!$A$1:$A$34,0),MATCH(E$2,'en double'!$A$1:$AF$1,0))),0) + IFERROR(INDIRECT("'en double'!" &amp; ADDRESS(MATCH(D$2,'en double'!$A$1:$A$34,0),MATCH(A$3,'en double'!$A$1:$AF$1,0))),0) + IFERROR(INDIRECT("'en double'!" &amp; ADDRESS(MATCH(D$2,'en double'!$A$1:$A$34,0),MATCH(B$3,'en double'!$A$1:$AF$1,0))),0) + IFERROR(INDIRECT("'en double'!" &amp; ADDRESS(MATCH(D$2,'en double'!$A$1:$A$34,0),MATCH(C$3,'en double'!$A$1:$AF$1,0))),0) + IFERROR(INDIRECT("'en double'!" &amp; ADDRESS(MATCH(D$2,'en double'!$A$1:$A$34,0),MATCH(D$3,'en double'!$A$1:$AF$1,0))),0) + IFERROR(INDIRECT("'en double'!" &amp; ADDRESS(MATCH(D$2,'en double'!$A$1:$A$34,0),MATCH(E$3,'en double'!$A$1:$AF$1,0))),0) + IFERROR(INDIRECT("'en double'!" &amp; ADDRESS(MATCH(D$2,'en double'!$A$1:$A$34,0),MATCH(A$1,'en double'!$A$1:$AF$1,0))),0)) / SUM('en double'!$B$2:$AF$32)</f>
        <v>9.9198396793587166E-3</v>
      </c>
      <c r="E38" s="87">
        <f ca="1">(IFERROR(INDIRECT("'en double'!" &amp; ADDRESS(MATCH(E$2,'en double'!$A$1:$A$34,0),MATCH(B$1,'en double'!$A$1:$AF$1,0))),0) + IFERROR(INDIRECT("'en double'!" &amp; ADDRESS(MATCH(E$2,'en double'!$A$1:$A$34,0),MATCH(C$1,'en double'!$A$1:$AF$1,0))),0) + IFERROR(INDIRECT("'en double'!" &amp; ADDRESS(MATCH(E$2,'en double'!$A$1:$A$34,0),MATCH(D$1,'en double'!$A$1:$AF$1,0))),0) + IFERROR(INDIRECT("'en double'!" &amp; ADDRESS(MATCH(E$2,'en double'!$A$1:$A$34,0),MATCH(E$1,'en double'!$A$1:$AF$1,0))),0) + IFERROR(INDIRECT("'en double'!" &amp; ADDRESS(MATCH(E$2,'en double'!$A$1:$A$34,0),MATCH(A$2,'en double'!$A$1:$AF$1,0))),0) + IFERROR(INDIRECT("'en double'!" &amp; ADDRESS(MATCH(E$2,'en double'!$A$1:$A$34,0),MATCH(B$2,'en double'!$A$1:$AF$1,0))),0) + IFERROR(INDIRECT("'en double'!" &amp; ADDRESS(MATCH(E$2,'en double'!$A$1:$A$34,0),MATCH(C$2,'en double'!$A$1:$AF$1,0))),0) + IFERROR(INDIRECT("'en double'!" &amp; ADDRESS(MATCH(E$2,'en double'!$A$1:$A$34,0),MATCH(D$2,'en double'!$A$1:$AF$1,0))),0) + IFERROR(INDIRECT("'en double'!" &amp; ADDRESS(MATCH(E$2,'en double'!$A$1:$A$34,0),MATCH(E$2,'en double'!$A$1:$AF$1,0))),0) + IFERROR(INDIRECT("'en double'!" &amp; ADDRESS(MATCH(E$2,'en double'!$A$1:$A$34,0),MATCH(A$3,'en double'!$A$1:$AF$1,0))),0) + IFERROR(INDIRECT("'en double'!" &amp; ADDRESS(MATCH(E$2,'en double'!$A$1:$A$34,0),MATCH(B$3,'en double'!$A$1:$AF$1,0))),0) + IFERROR(INDIRECT("'en double'!" &amp; ADDRESS(MATCH(E$2,'en double'!$A$1:$A$34,0),MATCH(C$3,'en double'!$A$1:$AF$1,0))),0) + IFERROR(INDIRECT("'en double'!" &amp; ADDRESS(MATCH(E$2,'en double'!$A$1:$A$34,0),MATCH(D$3,'en double'!$A$1:$AF$1,0))),0) + IFERROR(INDIRECT("'en double'!" &amp; ADDRESS(MATCH(E$2,'en double'!$A$1:$A$34,0),MATCH(E$3,'en double'!$A$1:$AF$1,0))),0) + IFERROR(INDIRECT("'en double'!" &amp; ADDRESS(MATCH(E$2,'en double'!$A$1:$A$34,0),MATCH(A$1,'en double'!$A$1:$AF$1,0))),0)) / SUM('en double'!$B$2:$AF$32)</f>
        <v>5.6112224448897794E-3</v>
      </c>
      <c r="F38" s="86">
        <f ca="1">(IFERROR(INDIRECT("'en double'!" &amp; ADDRESS(MATCH(F$2,'en double'!$A$1:$A$34,0),MATCH(I$1,'en double'!$A$1:$AF$1,0))),0) + IFERROR(INDIRECT("'en double'!" &amp; ADDRESS(MATCH(F$2,'en double'!$A$1:$A$34,0),MATCH(G$1,'en double'!$A$1:$AF$1,0))),0) + IFERROR(INDIRECT("'en double'!" &amp; ADDRESS(MATCH(F$2,'en double'!$A$1:$A$34,0),MATCH(H$1,'en double'!$A$1:$AF$1,0))),0) + IFERROR(INDIRECT("'en double'!" &amp; ADDRESS(MATCH(F$2,'en double'!$A$1:$A$34,0),MATCH(J$1,'en double'!$A$1:$AF$1,0))),0) + IFERROR(INDIRECT("'en double'!" &amp; ADDRESS(MATCH(F$2,'en double'!$A$1:$A$34,0),MATCH(K$1,'en double'!$A$1:$AF$1,0))),0) + IFERROR(INDIRECT("'en double'!" &amp; ADDRESS(MATCH(F$2,'en double'!$A$1:$A$34,0),MATCH(L$1,'en double'!$A$1:$AF$1,0))),0) + IFERROR(INDIRECT("'en double'!" &amp; ADDRESS(MATCH(F$2,'en double'!$A$1:$A$34,0),MATCH(F$2,'en double'!$A$1:$AF$1,0))),0) + IFERROR(INDIRECT("'en double'!" &amp; ADDRESS(MATCH(F$2,'en double'!$A$1:$A$34,0),MATCH(G$2,'en double'!$A$1:$AF$1,0))),0) + IFERROR(INDIRECT("'en double'!" &amp; ADDRESS(MATCH(F$2,'en double'!$A$1:$A$34,0),MATCH(H$2,'en double'!$A$1:$AF$1,0))),0) + IFERROR(INDIRECT("'en double'!" &amp; ADDRESS(MATCH(F$2,'en double'!$A$1:$A$34,0),MATCH(I$2,'en double'!$A$1:$AF$1,0))),0) + IFERROR(INDIRECT("'en double'!" &amp; ADDRESS(MATCH(F$2,'en double'!$A$1:$A$34,0),MATCH(J$2,'en double'!$A$1:$AF$1,0))),0) + IFERROR(INDIRECT("'en double'!" &amp; ADDRESS(MATCH(F$2,'en double'!$A$1:$A$34,0),MATCH(K$2,'en double'!$A$1:$AF$1,0))),0) + IFERROR(INDIRECT("'en double'!" &amp; ADDRESS(MATCH(F$2,'en double'!$A$1:$A$34,0),MATCH(F$3,'en double'!$A$1:$AF$1,0))),0) + IFERROR(INDIRECT("'en double'!" &amp; ADDRESS(MATCH(F$2,'en double'!$A$1:$A$34,0),MATCH(G$3,'en double'!$A$1:$AF$1,0))),0) + IFERROR(INDIRECT("'en double'!" &amp; ADDRESS(MATCH(F$2,'en double'!$A$1:$A$34,0),MATCH(H$3,'en double'!$A$1:$AF$1,0))),0) + IFERROR(INDIRECT("'en double'!" &amp; ADDRESS(MATCH(F$2,'en double'!$A$1:$A$34,0),MATCH(I$3,'en double'!$A$1:$AF$1,0))),0) + IFERROR(INDIRECT("'en double'!" &amp; ADDRESS(MATCH(F$2,'en double'!$A$1:$A$34,0),MATCH(J$3,'en double'!$A$1:$AF$1,0))),0) + IFERROR(INDIRECT("'en double'!" &amp; ADDRESS(MATCH(F$2,'en double'!$A$1:$A$34,0),MATCH(F$1,'en double'!$A$1:$AF$1,0))),0)) / SUM('en double'!$B$2:$AF$32)</f>
        <v>4.5090180360721445E-3</v>
      </c>
      <c r="G38" s="84">
        <f ca="1">(IFERROR(INDIRECT("'en double'!" &amp; ADDRESS(MATCH(G$2,'en double'!$A$1:$A$34,0),MATCH(I$1,'en double'!$A$1:$AF$1,0))),0) + IFERROR(INDIRECT("'en double'!" &amp; ADDRESS(MATCH(G$2,'en double'!$A$1:$A$34,0),MATCH(G$1,'en double'!$A$1:$AF$1,0))),0) + IFERROR(INDIRECT("'en double'!" &amp; ADDRESS(MATCH(G$2,'en double'!$A$1:$A$34,0),MATCH(H$1,'en double'!$A$1:$AF$1,0))),0) + IFERROR(INDIRECT("'en double'!" &amp; ADDRESS(MATCH(G$2,'en double'!$A$1:$A$34,0),MATCH(J$1,'en double'!$A$1:$AF$1,0))),0) + IFERROR(INDIRECT("'en double'!" &amp; ADDRESS(MATCH(G$2,'en double'!$A$1:$A$34,0),MATCH(K$1,'en double'!$A$1:$AF$1,0))),0) + IFERROR(INDIRECT("'en double'!" &amp; ADDRESS(MATCH(G$2,'en double'!$A$1:$A$34,0),MATCH(L$1,'en double'!$A$1:$AF$1,0))),0) + IFERROR(INDIRECT("'en double'!" &amp; ADDRESS(MATCH(G$2,'en double'!$A$1:$A$34,0),MATCH(F$2,'en double'!$A$1:$AF$1,0))),0) + IFERROR(INDIRECT("'en double'!" &amp; ADDRESS(MATCH(G$2,'en double'!$A$1:$A$34,0),MATCH(G$2,'en double'!$A$1:$AF$1,0))),0) + IFERROR(INDIRECT("'en double'!" &amp; ADDRESS(MATCH(G$2,'en double'!$A$1:$A$34,0),MATCH(H$2,'en double'!$A$1:$AF$1,0))),0) + IFERROR(INDIRECT("'en double'!" &amp; ADDRESS(MATCH(G$2,'en double'!$A$1:$A$34,0),MATCH(I$2,'en double'!$A$1:$AF$1,0))),0) + IFERROR(INDIRECT("'en double'!" &amp; ADDRESS(MATCH(G$2,'en double'!$A$1:$A$34,0),MATCH(J$2,'en double'!$A$1:$AF$1,0))),0) + IFERROR(INDIRECT("'en double'!" &amp; ADDRESS(MATCH(G$2,'en double'!$A$1:$A$34,0),MATCH(K$2,'en double'!$A$1:$AF$1,0))),0) + IFERROR(INDIRECT("'en double'!" &amp; ADDRESS(MATCH(G$2,'en double'!$A$1:$A$34,0),MATCH(F$3,'en double'!$A$1:$AF$1,0))),0) + IFERROR(INDIRECT("'en double'!" &amp; ADDRESS(MATCH(G$2,'en double'!$A$1:$A$34,0),MATCH(G$3,'en double'!$A$1:$AF$1,0))),0) + IFERROR(INDIRECT("'en double'!" &amp; ADDRESS(MATCH(G$2,'en double'!$A$1:$A$34,0),MATCH(H$3,'en double'!$A$1:$AF$1,0))),0) + IFERROR(INDIRECT("'en double'!" &amp; ADDRESS(MATCH(G$2,'en double'!$A$1:$A$34,0),MATCH(I$3,'en double'!$A$1:$AF$1,0))),0) + IFERROR(INDIRECT("'en double'!" &amp; ADDRESS(MATCH(G$2,'en double'!$A$1:$A$34,0),MATCH(J$3,'en double'!$A$1:$AF$1,0))),0) + IFERROR(INDIRECT("'en double'!" &amp; ADDRESS(MATCH(G$2,'en double'!$A$1:$A$34,0),MATCH(F$1,'en double'!$A$1:$AF$1,0))),0)) / SUM('en double'!$B$2:$AF$32)</f>
        <v>2.6953907815631263E-2</v>
      </c>
      <c r="H38" s="85">
        <f ca="1">(IFERROR(INDIRECT("'en double'!" &amp; ADDRESS(MATCH(H$2,'en double'!$A$1:$A$34,0),MATCH(I$1,'en double'!$A$1:$AF$1,0))),0) + IFERROR(INDIRECT("'en double'!" &amp; ADDRESS(MATCH(H$2,'en double'!$A$1:$A$34,0),MATCH(G$1,'en double'!$A$1:$AF$1,0))),0) + IFERROR(INDIRECT("'en double'!" &amp; ADDRESS(MATCH(H$2,'en double'!$A$1:$A$34,0),MATCH(H$1,'en double'!$A$1:$AF$1,0))),0) + IFERROR(INDIRECT("'en double'!" &amp; ADDRESS(MATCH(H$2,'en double'!$A$1:$A$34,0),MATCH(J$1,'en double'!$A$1:$AF$1,0))),0) + IFERROR(INDIRECT("'en double'!" &amp; ADDRESS(MATCH(H$2,'en double'!$A$1:$A$34,0),MATCH(K$1,'en double'!$A$1:$AF$1,0))),0) + IFERROR(INDIRECT("'en double'!" &amp; ADDRESS(MATCH(H$2,'en double'!$A$1:$A$34,0),MATCH(L$1,'en double'!$A$1:$AF$1,0))),0) + IFERROR(INDIRECT("'en double'!" &amp; ADDRESS(MATCH(H$2,'en double'!$A$1:$A$34,0),MATCH(F$2,'en double'!$A$1:$AF$1,0))),0) + IFERROR(INDIRECT("'en double'!" &amp; ADDRESS(MATCH(H$2,'en double'!$A$1:$A$34,0),MATCH(G$2,'en double'!$A$1:$AF$1,0))),0) + IFERROR(INDIRECT("'en double'!" &amp; ADDRESS(MATCH(H$2,'en double'!$A$1:$A$34,0),MATCH(H$2,'en double'!$A$1:$AF$1,0))),0) + IFERROR(INDIRECT("'en double'!" &amp; ADDRESS(MATCH(H$2,'en double'!$A$1:$A$34,0),MATCH(I$2,'en double'!$A$1:$AF$1,0))),0) + IFERROR(INDIRECT("'en double'!" &amp; ADDRESS(MATCH(H$2,'en double'!$A$1:$A$34,0),MATCH(J$2,'en double'!$A$1:$AF$1,0))),0) + IFERROR(INDIRECT("'en double'!" &amp; ADDRESS(MATCH(H$2,'en double'!$A$1:$A$34,0),MATCH(K$2,'en double'!$A$1:$AF$1,0))),0) + IFERROR(INDIRECT("'en double'!" &amp; ADDRESS(MATCH(H$2,'en double'!$A$1:$A$34,0),MATCH(F$3,'en double'!$A$1:$AF$1,0))),0) + IFERROR(INDIRECT("'en double'!" &amp; ADDRESS(MATCH(H$2,'en double'!$A$1:$A$34,0),MATCH(G$3,'en double'!$A$1:$AF$1,0))),0) + IFERROR(INDIRECT("'en double'!" &amp; ADDRESS(MATCH(H$2,'en double'!$A$1:$A$34,0),MATCH(H$3,'en double'!$A$1:$AF$1,0))),0) + IFERROR(INDIRECT("'en double'!" &amp; ADDRESS(MATCH(H$2,'en double'!$A$1:$A$34,0),MATCH(I$3,'en double'!$A$1:$AF$1,0))),0) + IFERROR(INDIRECT("'en double'!" &amp; ADDRESS(MATCH(H$2,'en double'!$A$1:$A$34,0),MATCH(J$3,'en double'!$A$1:$AF$1,0))),0) + IFERROR(INDIRECT("'en double'!" &amp; ADDRESS(MATCH(H$2,'en double'!$A$1:$A$34,0),MATCH(F$1,'en double'!$A$1:$AF$1,0))),0)) / SUM('en double'!$B$2:$AF$32)</f>
        <v>2.2444889779559118E-2</v>
      </c>
      <c r="I38" s="84">
        <f ca="1">(IFERROR(INDIRECT("'en double'!" &amp; ADDRESS(MATCH(I$2,'en double'!$A$1:$A$34,0),MATCH(I$1,'en double'!$A$1:$AF$1,0))),0) + IFERROR(INDIRECT("'en double'!" &amp; ADDRESS(MATCH(I$2,'en double'!$A$1:$A$34,0),MATCH(G$1,'en double'!$A$1:$AF$1,0))),0) + IFERROR(INDIRECT("'en double'!" &amp; ADDRESS(MATCH(I$2,'en double'!$A$1:$A$34,0),MATCH(H$1,'en double'!$A$1:$AF$1,0))),0) + IFERROR(INDIRECT("'en double'!" &amp; ADDRESS(MATCH(I$2,'en double'!$A$1:$A$34,0),MATCH(J$1,'en double'!$A$1:$AF$1,0))),0) + IFERROR(INDIRECT("'en double'!" &amp; ADDRESS(MATCH(I$2,'en double'!$A$1:$A$34,0),MATCH(K$1,'en double'!$A$1:$AF$1,0))),0) + IFERROR(INDIRECT("'en double'!" &amp; ADDRESS(MATCH(I$2,'en double'!$A$1:$A$34,0),MATCH(L$1,'en double'!$A$1:$AF$1,0))),0) + IFERROR(INDIRECT("'en double'!" &amp; ADDRESS(MATCH(I$2,'en double'!$A$1:$A$34,0),MATCH(F$2,'en double'!$A$1:$AF$1,0))),0) + IFERROR(INDIRECT("'en double'!" &amp; ADDRESS(MATCH(I$2,'en double'!$A$1:$A$34,0),MATCH(G$2,'en double'!$A$1:$AF$1,0))),0) + IFERROR(INDIRECT("'en double'!" &amp; ADDRESS(MATCH(I$2,'en double'!$A$1:$A$34,0),MATCH(H$2,'en double'!$A$1:$AF$1,0))),0) + IFERROR(INDIRECT("'en double'!" &amp; ADDRESS(MATCH(I$2,'en double'!$A$1:$A$34,0),MATCH(I$2,'en double'!$A$1:$AF$1,0))),0) + IFERROR(INDIRECT("'en double'!" &amp; ADDRESS(MATCH(I$2,'en double'!$A$1:$A$34,0),MATCH(J$2,'en double'!$A$1:$AF$1,0))),0) + IFERROR(INDIRECT("'en double'!" &amp; ADDRESS(MATCH(I$2,'en double'!$A$1:$A$34,0),MATCH(K$2,'en double'!$A$1:$AF$1,0))),0) + IFERROR(INDIRECT("'en double'!" &amp; ADDRESS(MATCH(I$2,'en double'!$A$1:$A$34,0),MATCH(F$3,'en double'!$A$1:$AF$1,0))),0) + IFERROR(INDIRECT("'en double'!" &amp; ADDRESS(MATCH(I$2,'en double'!$A$1:$A$34,0),MATCH(G$3,'en double'!$A$1:$AF$1,0))),0) + IFERROR(INDIRECT("'en double'!" &amp; ADDRESS(MATCH(I$2,'en double'!$A$1:$A$34,0),MATCH(H$3,'en double'!$A$1:$AF$1,0))),0) + IFERROR(INDIRECT("'en double'!" &amp; ADDRESS(MATCH(I$2,'en double'!$A$1:$A$34,0),MATCH(I$3,'en double'!$A$1:$AF$1,0))),0) + IFERROR(INDIRECT("'en double'!" &amp; ADDRESS(MATCH(I$2,'en double'!$A$1:$A$34,0),MATCH(J$3,'en double'!$A$1:$AF$1,0))),0) + IFERROR(INDIRECT("'en double'!" &amp; ADDRESS(MATCH(I$2,'en double'!$A$1:$A$34,0),MATCH(F$1,'en double'!$A$1:$AF$1,0))),0)) / SUM('en double'!$B$2:$AF$32)</f>
        <v>2.0140280561122246E-2</v>
      </c>
      <c r="J38" s="86">
        <f ca="1">(IFERROR(INDIRECT("'en double'!" &amp; ADDRESS(MATCH(J$2,'en double'!$A$1:$A$34,0),MATCH(I$1,'en double'!$A$1:$AF$1,0))),0) + IFERROR(INDIRECT("'en double'!" &amp; ADDRESS(MATCH(J$2,'en double'!$A$1:$A$34,0),MATCH(G$1,'en double'!$A$1:$AF$1,0))),0) + IFERROR(INDIRECT("'en double'!" &amp; ADDRESS(MATCH(J$2,'en double'!$A$1:$A$34,0),MATCH(H$1,'en double'!$A$1:$AF$1,0))),0) + IFERROR(INDIRECT("'en double'!" &amp; ADDRESS(MATCH(J$2,'en double'!$A$1:$A$34,0),MATCH(J$1,'en double'!$A$1:$AF$1,0))),0) + IFERROR(INDIRECT("'en double'!" &amp; ADDRESS(MATCH(J$2,'en double'!$A$1:$A$34,0),MATCH(K$1,'en double'!$A$1:$AF$1,0))),0) + IFERROR(INDIRECT("'en double'!" &amp; ADDRESS(MATCH(J$2,'en double'!$A$1:$A$34,0),MATCH(L$1,'en double'!$A$1:$AF$1,0))),0) + IFERROR(INDIRECT("'en double'!" &amp; ADDRESS(MATCH(J$2,'en double'!$A$1:$A$34,0),MATCH(F$2,'en double'!$A$1:$AF$1,0))),0) + IFERROR(INDIRECT("'en double'!" &amp; ADDRESS(MATCH(J$2,'en double'!$A$1:$A$34,0),MATCH(G$2,'en double'!$A$1:$AF$1,0))),0) + IFERROR(INDIRECT("'en double'!" &amp; ADDRESS(MATCH(J$2,'en double'!$A$1:$A$34,0),MATCH(H$2,'en double'!$A$1:$AF$1,0))),0) + IFERROR(INDIRECT("'en double'!" &amp; ADDRESS(MATCH(J$2,'en double'!$A$1:$A$34,0),MATCH(I$2,'en double'!$A$1:$AF$1,0))),0) + IFERROR(INDIRECT("'en double'!" &amp; ADDRESS(MATCH(J$2,'en double'!$A$1:$A$34,0),MATCH(J$2,'en double'!$A$1:$AF$1,0))),0) + IFERROR(INDIRECT("'en double'!" &amp; ADDRESS(MATCH(J$2,'en double'!$A$1:$A$34,0),MATCH(K$2,'en double'!$A$1:$AF$1,0))),0) + IFERROR(INDIRECT("'en double'!" &amp; ADDRESS(MATCH(J$2,'en double'!$A$1:$A$34,0),MATCH(F$3,'en double'!$A$1:$AF$1,0))),0) + IFERROR(INDIRECT("'en double'!" &amp; ADDRESS(MATCH(J$2,'en double'!$A$1:$A$34,0),MATCH(G$3,'en double'!$A$1:$AF$1,0))),0) + IFERROR(INDIRECT("'en double'!" &amp; ADDRESS(MATCH(J$2,'en double'!$A$1:$A$34,0),MATCH(H$3,'en double'!$A$1:$AF$1,0))),0) + IFERROR(INDIRECT("'en double'!" &amp; ADDRESS(MATCH(J$2,'en double'!$A$1:$A$34,0),MATCH(I$3,'en double'!$A$1:$AF$1,0))),0) + IFERROR(INDIRECT("'en double'!" &amp; ADDRESS(MATCH(J$2,'en double'!$A$1:$A$34,0),MATCH(J$3,'en double'!$A$1:$AF$1,0))),0) + IFERROR(INDIRECT("'en double'!" &amp; ADDRESS(MATCH(J$2,'en double'!$A$1:$A$34,0),MATCH(F$1,'en double'!$A$1:$AF$1,0))),0)) / SUM('en double'!$B$2:$AF$32)</f>
        <v>3.7474949899799596E-2</v>
      </c>
      <c r="K38" s="86">
        <f ca="1">(IFERROR(INDIRECT("'en double'!" &amp; ADDRESS(MATCH(K$2,'en double'!$A$1:$A$34,0),MATCH(I$1,'en double'!$A$1:$AF$1,0))),0) + IFERROR(INDIRECT("'en double'!" &amp; ADDRESS(MATCH(K$2,'en double'!$A$1:$A$34,0),MATCH(G$1,'en double'!$A$1:$AF$1,0))),0) + IFERROR(INDIRECT("'en double'!" &amp; ADDRESS(MATCH(K$2,'en double'!$A$1:$A$34,0),MATCH(H$1,'en double'!$A$1:$AF$1,0))),0) + IFERROR(INDIRECT("'en double'!" &amp; ADDRESS(MATCH(K$2,'en double'!$A$1:$A$34,0),MATCH(J$1,'en double'!$A$1:$AF$1,0))),0) + IFERROR(INDIRECT("'en double'!" &amp; ADDRESS(MATCH(K$2,'en double'!$A$1:$A$34,0),MATCH(K$1,'en double'!$A$1:$AF$1,0))),0) + IFERROR(INDIRECT("'en double'!" &amp; ADDRESS(MATCH(K$2,'en double'!$A$1:$A$34,0),MATCH(L$1,'en double'!$A$1:$AF$1,0))),0) + IFERROR(INDIRECT("'en double'!" &amp; ADDRESS(MATCH(K$2,'en double'!$A$1:$A$34,0),MATCH(F$2,'en double'!$A$1:$AF$1,0))),0) + IFERROR(INDIRECT("'en double'!" &amp; ADDRESS(MATCH(K$2,'en double'!$A$1:$A$34,0),MATCH(G$2,'en double'!$A$1:$AF$1,0))),0) + IFERROR(INDIRECT("'en double'!" &amp; ADDRESS(MATCH(K$2,'en double'!$A$1:$A$34,0),MATCH(H$2,'en double'!$A$1:$AF$1,0))),0) + IFERROR(INDIRECT("'en double'!" &amp; ADDRESS(MATCH(K$2,'en double'!$A$1:$A$34,0),MATCH(I$2,'en double'!$A$1:$AF$1,0))),0) + IFERROR(INDIRECT("'en double'!" &amp; ADDRESS(MATCH(K$2,'en double'!$A$1:$A$34,0),MATCH(J$2,'en double'!$A$1:$AF$1,0))),0) + IFERROR(INDIRECT("'en double'!" &amp; ADDRESS(MATCH(K$2,'en double'!$A$1:$A$34,0),MATCH(K$2,'en double'!$A$1:$AF$1,0))),0) + IFERROR(INDIRECT("'en double'!" &amp; ADDRESS(MATCH(K$2,'en double'!$A$1:$A$34,0),MATCH(F$3,'en double'!$A$1:$AF$1,0))),0) + IFERROR(INDIRECT("'en double'!" &amp; ADDRESS(MATCH(K$2,'en double'!$A$1:$A$34,0),MATCH(G$3,'en double'!$A$1:$AF$1,0))),0) + IFERROR(INDIRECT("'en double'!" &amp; ADDRESS(MATCH(K$2,'en double'!$A$1:$A$34,0),MATCH(H$3,'en double'!$A$1:$AF$1,0))),0) + IFERROR(INDIRECT("'en double'!" &amp; ADDRESS(MATCH(K$2,'en double'!$A$1:$A$34,0),MATCH(I$3,'en double'!$A$1:$AF$1,0))),0) + IFERROR(INDIRECT("'en double'!" &amp; ADDRESS(MATCH(K$2,'en double'!$A$1:$A$34,0),MATCH(J$3,'en double'!$A$1:$AF$1,0))),0) + IFERROR(INDIRECT("'en double'!" &amp; ADDRESS(MATCH(K$2,'en double'!$A$1:$A$34,0),MATCH(F$1,'en double'!$A$1:$AF$1,0))),0)) / SUM('en double'!$B$2:$AF$32)</f>
        <v>5.8116232464929859E-3</v>
      </c>
      <c r="L38" s="86"/>
      <c r="N38" s="84">
        <f ca="1">(IFERROR(INDIRECT("'ru double'!" &amp; ADDRESS(MATCH(N$2,'ru double'!$A$1:$A$34,0),MATCH(O$1,'ru double'!$A$1:$AF$1,0))),0) + IFERROR(INDIRECT("'ru double'!" &amp; ADDRESS(MATCH(N$2,'ru double'!$A$1:$A$34,0),MATCH(P$1,'ru double'!$A$1:$AF$1,0))),0) + IFERROR(INDIRECT("'ru double'!" &amp; ADDRESS(MATCH(N$2,'ru double'!$A$1:$A$34,0),MATCH(Q$1,'ru double'!$A$1:$AF$1,0))),0) + IFERROR(INDIRECT("'ru double'!" &amp; ADDRESS(MATCH(N$2,'ru double'!$A$1:$A$34,0),MATCH(R$1,'ru double'!$A$1:$AF$1,0))),0) + IFERROR(INDIRECT("'ru double'!" &amp; ADDRESS(MATCH(N$2,'ru double'!$A$1:$A$34,0),MATCH(N$2,'ru double'!$A$1:$AF$1,0))),0) + IFERROR(INDIRECT("'ru double'!" &amp; ADDRESS(MATCH(N$2,'ru double'!$A$1:$A$34,0),MATCH(O$2,'ru double'!$A$1:$AF$1,0))),0) + IFERROR(INDIRECT("'ru double'!" &amp; ADDRESS(MATCH(N$2,'ru double'!$A$1:$A$34,0),MATCH(P$2,'ru double'!$A$1:$AF$1,0))),0) + IFERROR(INDIRECT("'ru double'!" &amp; ADDRESS(MATCH(N$2,'ru double'!$A$1:$A$34,0),MATCH(Q$2,'ru double'!$A$1:$AF$1,0))),0) + IFERROR(INDIRECT("'ru double'!" &amp; ADDRESS(MATCH(N$2,'ru double'!$A$1:$A$34,0),MATCH(R$2,'ru double'!$A$1:$AF$1,0))),0) + IFERROR(INDIRECT("'ru double'!" &amp; ADDRESS(MATCH(N$2,'ru double'!$A$1:$A$34,0),MATCH(N$3,'ru double'!$A$1:$AF$1,0))),0) + IFERROR(INDIRECT("'ru double'!" &amp; ADDRESS(MATCH(N$2,'ru double'!$A$1:$A$34,0),MATCH(O$3,'ru double'!$A$1:$AF$1,0))),0) + IFERROR(INDIRECT("'ru double'!" &amp; ADDRESS(MATCH(N$2,'ru double'!$A$1:$A$34,0),MATCH(P$3,'ru double'!$A$1:$AF$1,0))),0) + IFERROR(INDIRECT("'ru double'!" &amp; ADDRESS(MATCH(N$2,'ru double'!$A$1:$A$34,0),MATCH(Q$3,'ru double'!$A$1:$AF$1,0))),0) + IFERROR(INDIRECT("'ru double'!" &amp; ADDRESS(MATCH(N$2,'ru double'!$A$1:$A$34,0),MATCH(R$3,'ru double'!$A$1:$AF$1,0))),0) + IFERROR(INDIRECT("'ru double'!" &amp; ADDRESS(MATCH(N$2,'ru double'!$A$1:$A$34,0),MATCH(N$1,'ru double'!$A$1:$AF$1,0))),0)) / SUM('ru double'!$B$2:$AF$32)</f>
        <v>1.5838011226944667E-2</v>
      </c>
      <c r="O38" s="85">
        <f ca="1">(IFERROR(INDIRECT("'ru double'!" &amp; ADDRESS(MATCH(O$2,'ru double'!$A$1:$A$34,0),MATCH(O$1,'ru double'!$A$1:$AF$1,0))),0) + IFERROR(INDIRECT("'ru double'!" &amp; ADDRESS(MATCH(O$2,'ru double'!$A$1:$A$34,0),MATCH(P$1,'ru double'!$A$1:$AF$1,0))),0) + IFERROR(INDIRECT("'ru double'!" &amp; ADDRESS(MATCH(O$2,'ru double'!$A$1:$A$34,0),MATCH(Q$1,'ru double'!$A$1:$AF$1,0))),0) + IFERROR(INDIRECT("'ru double'!" &amp; ADDRESS(MATCH(O$2,'ru double'!$A$1:$A$34,0),MATCH(R$1,'ru double'!$A$1:$AF$1,0))),0) + IFERROR(INDIRECT("'ru double'!" &amp; ADDRESS(MATCH(O$2,'ru double'!$A$1:$A$34,0),MATCH(N$2,'ru double'!$A$1:$AF$1,0))),0) + IFERROR(INDIRECT("'ru double'!" &amp; ADDRESS(MATCH(O$2,'ru double'!$A$1:$A$34,0),MATCH(O$2,'ru double'!$A$1:$AF$1,0))),0) + IFERROR(INDIRECT("'ru double'!" &amp; ADDRESS(MATCH(O$2,'ru double'!$A$1:$A$34,0),MATCH(P$2,'ru double'!$A$1:$AF$1,0))),0) + IFERROR(INDIRECT("'ru double'!" &amp; ADDRESS(MATCH(O$2,'ru double'!$A$1:$A$34,0),MATCH(Q$2,'ru double'!$A$1:$AF$1,0))),0) + IFERROR(INDIRECT("'ru double'!" &amp; ADDRESS(MATCH(O$2,'ru double'!$A$1:$A$34,0),MATCH(R$2,'ru double'!$A$1:$AF$1,0))),0) + IFERROR(INDIRECT("'ru double'!" &amp; ADDRESS(MATCH(O$2,'ru double'!$A$1:$A$34,0),MATCH(N$3,'ru double'!$A$1:$AF$1,0))),0) + IFERROR(INDIRECT("'ru double'!" &amp; ADDRESS(MATCH(O$2,'ru double'!$A$1:$A$34,0),MATCH(O$3,'ru double'!$A$1:$AF$1,0))),0) + IFERROR(INDIRECT("'ru double'!" &amp; ADDRESS(MATCH(O$2,'ru double'!$A$1:$A$34,0),MATCH(P$3,'ru double'!$A$1:$AF$1,0))),0) + IFERROR(INDIRECT("'ru double'!" &amp; ADDRESS(MATCH(O$2,'ru double'!$A$1:$A$34,0),MATCH(Q$3,'ru double'!$A$1:$AF$1,0))),0) + IFERROR(INDIRECT("'ru double'!" &amp; ADDRESS(MATCH(O$2,'ru double'!$A$1:$A$34,0),MATCH(R$3,'ru double'!$A$1:$AF$1,0))),0) + IFERROR(INDIRECT("'ru double'!" &amp; ADDRESS(MATCH(O$2,'ru double'!$A$1:$A$34,0),MATCH(N$1,'ru double'!$A$1:$AF$1,0))),0)) / SUM('ru double'!$B$2:$AF$32)</f>
        <v>1.5437048917401764E-2</v>
      </c>
      <c r="P38" s="85">
        <f ca="1">(IFERROR(INDIRECT("'ru double'!" &amp; ADDRESS(MATCH(P$2,'ru double'!$A$1:$A$34,0),MATCH(O$1,'ru double'!$A$1:$AF$1,0))),0) + IFERROR(INDIRECT("'ru double'!" &amp; ADDRESS(MATCH(P$2,'ru double'!$A$1:$A$34,0),MATCH(P$1,'ru double'!$A$1:$AF$1,0))),0) + IFERROR(INDIRECT("'ru double'!" &amp; ADDRESS(MATCH(P$2,'ru double'!$A$1:$A$34,0),MATCH(Q$1,'ru double'!$A$1:$AF$1,0))),0) + IFERROR(INDIRECT("'ru double'!" &amp; ADDRESS(MATCH(P$2,'ru double'!$A$1:$A$34,0),MATCH(R$1,'ru double'!$A$1:$AF$1,0))),0) + IFERROR(INDIRECT("'ru double'!" &amp; ADDRESS(MATCH(P$2,'ru double'!$A$1:$A$34,0),MATCH(N$2,'ru double'!$A$1:$AF$1,0))),0) + IFERROR(INDIRECT("'ru double'!" &amp; ADDRESS(MATCH(P$2,'ru double'!$A$1:$A$34,0),MATCH(O$2,'ru double'!$A$1:$AF$1,0))),0) + IFERROR(INDIRECT("'ru double'!" &amp; ADDRESS(MATCH(P$2,'ru double'!$A$1:$A$34,0),MATCH(P$2,'ru double'!$A$1:$AF$1,0))),0) + IFERROR(INDIRECT("'ru double'!" &amp; ADDRESS(MATCH(P$2,'ru double'!$A$1:$A$34,0),MATCH(Q$2,'ru double'!$A$1:$AF$1,0))),0) + IFERROR(INDIRECT("'ru double'!" &amp; ADDRESS(MATCH(P$2,'ru double'!$A$1:$A$34,0),MATCH(R$2,'ru double'!$A$1:$AF$1,0))),0) + IFERROR(INDIRECT("'ru double'!" &amp; ADDRESS(MATCH(P$2,'ru double'!$A$1:$A$34,0),MATCH(N$3,'ru double'!$A$1:$AF$1,0))),0) + IFERROR(INDIRECT("'ru double'!" &amp; ADDRESS(MATCH(P$2,'ru double'!$A$1:$A$34,0),MATCH(O$3,'ru double'!$A$1:$AF$1,0))),0) + IFERROR(INDIRECT("'ru double'!" &amp; ADDRESS(MATCH(P$2,'ru double'!$A$1:$A$34,0),MATCH(P$3,'ru double'!$A$1:$AF$1,0))),0) + IFERROR(INDIRECT("'ru double'!" &amp; ADDRESS(MATCH(P$2,'ru double'!$A$1:$A$34,0),MATCH(Q$3,'ru double'!$A$1:$AF$1,0))),0) + IFERROR(INDIRECT("'ru double'!" &amp; ADDRESS(MATCH(P$2,'ru double'!$A$1:$A$34,0),MATCH(R$3,'ru double'!$A$1:$AF$1,0))),0) + IFERROR(INDIRECT("'ru double'!" &amp; ADDRESS(MATCH(P$2,'ru double'!$A$1:$A$34,0),MATCH(N$1,'ru double'!$A$1:$AF$1,0))),0)) / SUM('ru double'!$B$2:$AF$32)</f>
        <v>2.6263031275060144E-2</v>
      </c>
      <c r="Q38" s="86">
        <f ca="1">(IFERROR(INDIRECT("'ru double'!" &amp; ADDRESS(MATCH(Q$2,'ru double'!$A$1:$A$34,0),MATCH(O$1,'ru double'!$A$1:$AF$1,0))),0) + IFERROR(INDIRECT("'ru double'!" &amp; ADDRESS(MATCH(Q$2,'ru double'!$A$1:$A$34,0),MATCH(P$1,'ru double'!$A$1:$AF$1,0))),0) + IFERROR(INDIRECT("'ru double'!" &amp; ADDRESS(MATCH(Q$2,'ru double'!$A$1:$A$34,0),MATCH(Q$1,'ru double'!$A$1:$AF$1,0))),0) + IFERROR(INDIRECT("'ru double'!" &amp; ADDRESS(MATCH(Q$2,'ru double'!$A$1:$A$34,0),MATCH(R$1,'ru double'!$A$1:$AF$1,0))),0) + IFERROR(INDIRECT("'ru double'!" &amp; ADDRESS(MATCH(Q$2,'ru double'!$A$1:$A$34,0),MATCH(N$2,'ru double'!$A$1:$AF$1,0))),0) + IFERROR(INDIRECT("'ru double'!" &amp; ADDRESS(MATCH(Q$2,'ru double'!$A$1:$A$34,0),MATCH(O$2,'ru double'!$A$1:$AF$1,0))),0) + IFERROR(INDIRECT("'ru double'!" &amp; ADDRESS(MATCH(Q$2,'ru double'!$A$1:$A$34,0),MATCH(P$2,'ru double'!$A$1:$AF$1,0))),0) + IFERROR(INDIRECT("'ru double'!" &amp; ADDRESS(MATCH(Q$2,'ru double'!$A$1:$A$34,0),MATCH(Q$2,'ru double'!$A$1:$AF$1,0))),0) + IFERROR(INDIRECT("'ru double'!" &amp; ADDRESS(MATCH(Q$2,'ru double'!$A$1:$A$34,0),MATCH(R$2,'ru double'!$A$1:$AF$1,0))),0) + IFERROR(INDIRECT("'ru double'!" &amp; ADDRESS(MATCH(Q$2,'ru double'!$A$1:$A$34,0),MATCH(N$3,'ru double'!$A$1:$AF$1,0))),0) + IFERROR(INDIRECT("'ru double'!" &amp; ADDRESS(MATCH(Q$2,'ru double'!$A$1:$A$34,0),MATCH(O$3,'ru double'!$A$1:$AF$1,0))),0) + IFERROR(INDIRECT("'ru double'!" &amp; ADDRESS(MATCH(Q$2,'ru double'!$A$1:$A$34,0),MATCH(P$3,'ru double'!$A$1:$AF$1,0))),0) + IFERROR(INDIRECT("'ru double'!" &amp; ADDRESS(MATCH(Q$2,'ru double'!$A$1:$A$34,0),MATCH(Q$3,'ru double'!$A$1:$AF$1,0))),0) + IFERROR(INDIRECT("'ru double'!" &amp; ADDRESS(MATCH(Q$2,'ru double'!$A$1:$A$34,0),MATCH(R$3,'ru double'!$A$1:$AF$1,0))),0) + IFERROR(INDIRECT("'ru double'!" &amp; ADDRESS(MATCH(Q$2,'ru double'!$A$1:$A$34,0),MATCH(N$1,'ru double'!$A$1:$AF$1,0))),0)) / SUM('ru double'!$B$2:$AF$32)</f>
        <v>2.4458700882117081E-2</v>
      </c>
      <c r="R38" s="87">
        <f ca="1">(IFERROR(INDIRECT("'ru double'!" &amp; ADDRESS(MATCH(R$2,'ru double'!$A$1:$A$34,0),MATCH(O$1,'ru double'!$A$1:$AF$1,0))),0) + IFERROR(INDIRECT("'ru double'!" &amp; ADDRESS(MATCH(R$2,'ru double'!$A$1:$A$34,0),MATCH(P$1,'ru double'!$A$1:$AF$1,0))),0) + IFERROR(INDIRECT("'ru double'!" &amp; ADDRESS(MATCH(R$2,'ru double'!$A$1:$A$34,0),MATCH(Q$1,'ru double'!$A$1:$AF$1,0))),0) + IFERROR(INDIRECT("'ru double'!" &amp; ADDRESS(MATCH(R$2,'ru double'!$A$1:$A$34,0),MATCH(R$1,'ru double'!$A$1:$AF$1,0))),0) + IFERROR(INDIRECT("'ru double'!" &amp; ADDRESS(MATCH(R$2,'ru double'!$A$1:$A$34,0),MATCH(N$2,'ru double'!$A$1:$AF$1,0))),0) + IFERROR(INDIRECT("'ru double'!" &amp; ADDRESS(MATCH(R$2,'ru double'!$A$1:$A$34,0),MATCH(O$2,'ru double'!$A$1:$AF$1,0))),0) + IFERROR(INDIRECT("'ru double'!" &amp; ADDRESS(MATCH(R$2,'ru double'!$A$1:$A$34,0),MATCH(P$2,'ru double'!$A$1:$AF$1,0))),0) + IFERROR(INDIRECT("'ru double'!" &amp; ADDRESS(MATCH(R$2,'ru double'!$A$1:$A$34,0),MATCH(Q$2,'ru double'!$A$1:$AF$1,0))),0) + IFERROR(INDIRECT("'ru double'!" &amp; ADDRESS(MATCH(R$2,'ru double'!$A$1:$A$34,0),MATCH(R$2,'ru double'!$A$1:$AF$1,0))),0) + IFERROR(INDIRECT("'ru double'!" &amp; ADDRESS(MATCH(R$2,'ru double'!$A$1:$A$34,0),MATCH(N$3,'ru double'!$A$1:$AF$1,0))),0) + IFERROR(INDIRECT("'ru double'!" &amp; ADDRESS(MATCH(R$2,'ru double'!$A$1:$A$34,0),MATCH(O$3,'ru double'!$A$1:$AF$1,0))),0) + IFERROR(INDIRECT("'ru double'!" &amp; ADDRESS(MATCH(R$2,'ru double'!$A$1:$A$34,0),MATCH(P$3,'ru double'!$A$1:$AF$1,0))),0) + IFERROR(INDIRECT("'ru double'!" &amp; ADDRESS(MATCH(R$2,'ru double'!$A$1:$A$34,0),MATCH(Q$3,'ru double'!$A$1:$AF$1,0))),0) + IFERROR(INDIRECT("'ru double'!" &amp; ADDRESS(MATCH(R$2,'ru double'!$A$1:$A$34,0),MATCH(R$3,'ru double'!$A$1:$AF$1,0))),0) + IFERROR(INDIRECT("'ru double'!" &amp; ADDRESS(MATCH(R$2,'ru double'!$A$1:$A$34,0),MATCH(N$1,'ru double'!$A$1:$AF$1,0))),0)) / SUM('ru double'!$B$2:$AF$32)</f>
        <v>5.2125100240577385E-3</v>
      </c>
      <c r="S38" s="86">
        <f ca="1">(IFERROR(INDIRECT("'ru double'!" &amp; ADDRESS(MATCH(S$2,'ru double'!$A$1:$A$34,0),MATCH(V$1,'ru double'!$A$1:$AF$1,0))),0) + IFERROR(INDIRECT("'ru double'!" &amp; ADDRESS(MATCH(S$2,'ru double'!$A$1:$A$34,0),MATCH(T$1,'ru double'!$A$1:$AF$1,0))),0) + IFERROR(INDIRECT("'ru double'!" &amp; ADDRESS(MATCH(S$2,'ru double'!$A$1:$A$34,0),MATCH(U$1,'ru double'!$A$1:$AF$1,0))),0) + IFERROR(INDIRECT("'ru double'!" &amp; ADDRESS(MATCH(S$2,'ru double'!$A$1:$A$34,0),MATCH(W$1,'ru double'!$A$1:$AF$1,0))),0) + IFERROR(INDIRECT("'ru double'!" &amp; ADDRESS(MATCH(S$2,'ru double'!$A$1:$A$34,0),MATCH(X$1,'ru double'!$A$1:$AF$1,0))),0) + IFERROR(INDIRECT("'ru double'!" &amp; ADDRESS(MATCH(S$2,'ru double'!$A$1:$A$34,0),MATCH(Y$1,'ru double'!$A$1:$AF$1,0))),0) + IFERROR(INDIRECT("'ru double'!" &amp; ADDRESS(MATCH(S$2,'ru double'!$A$1:$A$34,0),MATCH(S$2,'ru double'!$A$1:$AF$1,0))),0) + IFERROR(INDIRECT("'ru double'!" &amp; ADDRESS(MATCH(S$2,'ru double'!$A$1:$A$34,0),MATCH(T$2,'ru double'!$A$1:$AF$1,0))),0) + IFERROR(INDIRECT("'ru double'!" &amp; ADDRESS(MATCH(S$2,'ru double'!$A$1:$A$34,0),MATCH(U$2,'ru double'!$A$1:$AF$1,0))),0) + IFERROR(INDIRECT("'ru double'!" &amp; ADDRESS(MATCH(S$2,'ru double'!$A$1:$A$34,0),MATCH(V$2,'ru double'!$A$1:$AF$1,0))),0) + IFERROR(INDIRECT("'ru double'!" &amp; ADDRESS(MATCH(S$2,'ru double'!$A$1:$A$34,0),MATCH(W$2,'ru double'!$A$1:$AF$1,0))),0) + IFERROR(INDIRECT("'ru double'!" &amp; ADDRESS(MATCH(S$2,'ru double'!$A$1:$A$34,0),MATCH(X$2,'ru double'!$A$1:$AF$1,0))),0) + IFERROR(INDIRECT("'ru double'!" &amp; ADDRESS(MATCH(S$2,'ru double'!$A$1:$A$34,0),MATCH(S$3,'ru double'!$A$1:$AF$1,0))),0) + IFERROR(INDIRECT("'ru double'!" &amp; ADDRESS(MATCH(S$2,'ru double'!$A$1:$A$34,0),MATCH(T$3,'ru double'!$A$1:$AF$1,0))),0) + IFERROR(INDIRECT("'ru double'!" &amp; ADDRESS(MATCH(S$2,'ru double'!$A$1:$A$34,0),MATCH(U$3,'ru double'!$A$1:$AF$1,0))),0) + IFERROR(INDIRECT("'ru double'!" &amp; ADDRESS(MATCH(S$2,'ru double'!$A$1:$A$34,0),MATCH(V$3,'ru double'!$A$1:$AF$1,0))),0) + IFERROR(INDIRECT("'ru double'!" &amp; ADDRESS(MATCH(S$2,'ru double'!$A$1:$A$34,0),MATCH(W$3,'ru double'!$A$1:$AF$1,0))),0) + IFERROR(INDIRECT("'ru double'!" &amp; ADDRESS(MATCH(S$2,'ru double'!$A$1:$A$34,0),MATCH(S$1,'ru double'!$A$1:$AF$1,0))),0)) / SUM('ru double'!$B$2:$AF$32)</f>
        <v>7.4178027265437048E-3</v>
      </c>
      <c r="T38" s="84">
        <f ca="1">(IFERROR(INDIRECT("'ru double'!" &amp; ADDRESS(MATCH(T$2,'ru double'!$A$1:$A$34,0),MATCH(V$1,'ru double'!$A$1:$AF$1,0))),0) + IFERROR(INDIRECT("'ru double'!" &amp; ADDRESS(MATCH(T$2,'ru double'!$A$1:$A$34,0),MATCH(T$1,'ru double'!$A$1:$AF$1,0))),0) + IFERROR(INDIRECT("'ru double'!" &amp; ADDRESS(MATCH(T$2,'ru double'!$A$1:$A$34,0),MATCH(U$1,'ru double'!$A$1:$AF$1,0))),0) + IFERROR(INDIRECT("'ru double'!" &amp; ADDRESS(MATCH(T$2,'ru double'!$A$1:$A$34,0),MATCH(W$1,'ru double'!$A$1:$AF$1,0))),0) + IFERROR(INDIRECT("'ru double'!" &amp; ADDRESS(MATCH(T$2,'ru double'!$A$1:$A$34,0),MATCH(X$1,'ru double'!$A$1:$AF$1,0))),0) + IFERROR(INDIRECT("'ru double'!" &amp; ADDRESS(MATCH(T$2,'ru double'!$A$1:$A$34,0),MATCH(Y$1,'ru double'!$A$1:$AF$1,0))),0) + IFERROR(INDIRECT("'ru double'!" &amp; ADDRESS(MATCH(T$2,'ru double'!$A$1:$A$34,0),MATCH(S$2,'ru double'!$A$1:$AF$1,0))),0) + IFERROR(INDIRECT("'ru double'!" &amp; ADDRESS(MATCH(T$2,'ru double'!$A$1:$A$34,0),MATCH(T$2,'ru double'!$A$1:$AF$1,0))),0) + IFERROR(INDIRECT("'ru double'!" &amp; ADDRESS(MATCH(T$2,'ru double'!$A$1:$A$34,0),MATCH(U$2,'ru double'!$A$1:$AF$1,0))),0) + IFERROR(INDIRECT("'ru double'!" &amp; ADDRESS(MATCH(T$2,'ru double'!$A$1:$A$34,0),MATCH(V$2,'ru double'!$A$1:$AF$1,0))),0) + IFERROR(INDIRECT("'ru double'!" &amp; ADDRESS(MATCH(T$2,'ru double'!$A$1:$A$34,0),MATCH(W$2,'ru double'!$A$1:$AF$1,0))),0) + IFERROR(INDIRECT("'ru double'!" &amp; ADDRESS(MATCH(T$2,'ru double'!$A$1:$A$34,0),MATCH(X$2,'ru double'!$A$1:$AF$1,0))),0) + IFERROR(INDIRECT("'ru double'!" &amp; ADDRESS(MATCH(T$2,'ru double'!$A$1:$A$34,0),MATCH(S$3,'ru double'!$A$1:$AF$1,0))),0) + IFERROR(INDIRECT("'ru double'!" &amp; ADDRESS(MATCH(T$2,'ru double'!$A$1:$A$34,0),MATCH(T$3,'ru double'!$A$1:$AF$1,0))),0) + IFERROR(INDIRECT("'ru double'!" &amp; ADDRESS(MATCH(T$2,'ru double'!$A$1:$A$34,0),MATCH(U$3,'ru double'!$A$1:$AF$1,0))),0) + IFERROR(INDIRECT("'ru double'!" &amp; ADDRESS(MATCH(T$2,'ru double'!$A$1:$A$34,0),MATCH(V$3,'ru double'!$A$1:$AF$1,0))),0) + IFERROR(INDIRECT("'ru double'!" &amp; ADDRESS(MATCH(T$2,'ru double'!$A$1:$A$34,0),MATCH(W$3,'ru double'!$A$1:$AF$1,0))),0) + IFERROR(INDIRECT("'ru double'!" &amp; ADDRESS(MATCH(T$2,'ru double'!$A$1:$A$34,0),MATCH(S$1,'ru double'!$A$1:$AF$1,0))),0)) / SUM('ru double'!$B$2:$AF$32)</f>
        <v>3.5485164394546916E-2</v>
      </c>
      <c r="U38" s="85">
        <f ca="1">(IFERROR(INDIRECT("'ru double'!" &amp; ADDRESS(MATCH(U$2,'ru double'!$A$1:$A$34,0),MATCH(V$1,'ru double'!$A$1:$AF$1,0))),0) + IFERROR(INDIRECT("'ru double'!" &amp; ADDRESS(MATCH(U$2,'ru double'!$A$1:$A$34,0),MATCH(T$1,'ru double'!$A$1:$AF$1,0))),0) + IFERROR(INDIRECT("'ru double'!" &amp; ADDRESS(MATCH(U$2,'ru double'!$A$1:$A$34,0),MATCH(U$1,'ru double'!$A$1:$AF$1,0))),0) + IFERROR(INDIRECT("'ru double'!" &amp; ADDRESS(MATCH(U$2,'ru double'!$A$1:$A$34,0),MATCH(W$1,'ru double'!$A$1:$AF$1,0))),0) + IFERROR(INDIRECT("'ru double'!" &amp; ADDRESS(MATCH(U$2,'ru double'!$A$1:$A$34,0),MATCH(X$1,'ru double'!$A$1:$AF$1,0))),0) + IFERROR(INDIRECT("'ru double'!" &amp; ADDRESS(MATCH(U$2,'ru double'!$A$1:$A$34,0),MATCH(Y$1,'ru double'!$A$1:$AF$1,0))),0) + IFERROR(INDIRECT("'ru double'!" &amp; ADDRESS(MATCH(U$2,'ru double'!$A$1:$A$34,0),MATCH(S$2,'ru double'!$A$1:$AF$1,0))),0) + IFERROR(INDIRECT("'ru double'!" &amp; ADDRESS(MATCH(U$2,'ru double'!$A$1:$A$34,0),MATCH(T$2,'ru double'!$A$1:$AF$1,0))),0) + IFERROR(INDIRECT("'ru double'!" &amp; ADDRESS(MATCH(U$2,'ru double'!$A$1:$A$34,0),MATCH(U$2,'ru double'!$A$1:$AF$1,0))),0) + IFERROR(INDIRECT("'ru double'!" &amp; ADDRESS(MATCH(U$2,'ru double'!$A$1:$A$34,0),MATCH(V$2,'ru double'!$A$1:$AF$1,0))),0) + IFERROR(INDIRECT("'ru double'!" &amp; ADDRESS(MATCH(U$2,'ru double'!$A$1:$A$34,0),MATCH(W$2,'ru double'!$A$1:$AF$1,0))),0) + IFERROR(INDIRECT("'ru double'!" &amp; ADDRESS(MATCH(U$2,'ru double'!$A$1:$A$34,0),MATCH(X$2,'ru double'!$A$1:$AF$1,0))),0) + IFERROR(INDIRECT("'ru double'!" &amp; ADDRESS(MATCH(U$2,'ru double'!$A$1:$A$34,0),MATCH(S$3,'ru double'!$A$1:$AF$1,0))),0) + IFERROR(INDIRECT("'ru double'!" &amp; ADDRESS(MATCH(U$2,'ru double'!$A$1:$A$34,0),MATCH(T$3,'ru double'!$A$1:$AF$1,0))),0) + IFERROR(INDIRECT("'ru double'!" &amp; ADDRESS(MATCH(U$2,'ru double'!$A$1:$A$34,0),MATCH(U$3,'ru double'!$A$1:$AF$1,0))),0) + IFERROR(INDIRECT("'ru double'!" &amp; ADDRESS(MATCH(U$2,'ru double'!$A$1:$A$34,0),MATCH(V$3,'ru double'!$A$1:$AF$1,0))),0) + IFERROR(INDIRECT("'ru double'!" &amp; ADDRESS(MATCH(U$2,'ru double'!$A$1:$A$34,0),MATCH(W$3,'ru double'!$A$1:$AF$1,0))),0) + IFERROR(INDIRECT("'ru double'!" &amp; ADDRESS(MATCH(U$2,'ru double'!$A$1:$A$34,0),MATCH(S$1,'ru double'!$A$1:$AF$1,0))),0)) / SUM('ru double'!$B$2:$AF$32)</f>
        <v>1.9446672012830794E-2</v>
      </c>
      <c r="V38" s="84">
        <f ca="1">(IFERROR(INDIRECT("'ru double'!" &amp; ADDRESS(MATCH(V$2,'ru double'!$A$1:$A$34,0),MATCH(V$1,'ru double'!$A$1:$AF$1,0))),0) + IFERROR(INDIRECT("'ru double'!" &amp; ADDRESS(MATCH(V$2,'ru double'!$A$1:$A$34,0),MATCH(T$1,'ru double'!$A$1:$AF$1,0))),0) + IFERROR(INDIRECT("'ru double'!" &amp; ADDRESS(MATCH(V$2,'ru double'!$A$1:$A$34,0),MATCH(U$1,'ru double'!$A$1:$AF$1,0))),0) + IFERROR(INDIRECT("'ru double'!" &amp; ADDRESS(MATCH(V$2,'ru double'!$A$1:$A$34,0),MATCH(W$1,'ru double'!$A$1:$AF$1,0))),0) + IFERROR(INDIRECT("'ru double'!" &amp; ADDRESS(MATCH(V$2,'ru double'!$A$1:$A$34,0),MATCH(X$1,'ru double'!$A$1:$AF$1,0))),0) + IFERROR(INDIRECT("'ru double'!" &amp; ADDRESS(MATCH(V$2,'ru double'!$A$1:$A$34,0),MATCH(Y$1,'ru double'!$A$1:$AF$1,0))),0) + IFERROR(INDIRECT("'ru double'!" &amp; ADDRESS(MATCH(V$2,'ru double'!$A$1:$A$34,0),MATCH(S$2,'ru double'!$A$1:$AF$1,0))),0) + IFERROR(INDIRECT("'ru double'!" &amp; ADDRESS(MATCH(V$2,'ru double'!$A$1:$A$34,0),MATCH(T$2,'ru double'!$A$1:$AF$1,0))),0) + IFERROR(INDIRECT("'ru double'!" &amp; ADDRESS(MATCH(V$2,'ru double'!$A$1:$A$34,0),MATCH(U$2,'ru double'!$A$1:$AF$1,0))),0) + IFERROR(INDIRECT("'ru double'!" &amp; ADDRESS(MATCH(V$2,'ru double'!$A$1:$A$34,0),MATCH(V$2,'ru double'!$A$1:$AF$1,0))),0) + IFERROR(INDIRECT("'ru double'!" &amp; ADDRESS(MATCH(V$2,'ru double'!$A$1:$A$34,0),MATCH(W$2,'ru double'!$A$1:$AF$1,0))),0) + IFERROR(INDIRECT("'ru double'!" &amp; ADDRESS(MATCH(V$2,'ru double'!$A$1:$A$34,0),MATCH(X$2,'ru double'!$A$1:$AF$1,0))),0) + IFERROR(INDIRECT("'ru double'!" &amp; ADDRESS(MATCH(V$2,'ru double'!$A$1:$A$34,0),MATCH(S$3,'ru double'!$A$1:$AF$1,0))),0) + IFERROR(INDIRECT("'ru double'!" &amp; ADDRESS(MATCH(V$2,'ru double'!$A$1:$A$34,0),MATCH(T$3,'ru double'!$A$1:$AF$1,0))),0) + IFERROR(INDIRECT("'ru double'!" &amp; ADDRESS(MATCH(V$2,'ru double'!$A$1:$A$34,0),MATCH(U$3,'ru double'!$A$1:$AF$1,0))),0) + IFERROR(INDIRECT("'ru double'!" &amp; ADDRESS(MATCH(V$2,'ru double'!$A$1:$A$34,0),MATCH(V$3,'ru double'!$A$1:$AF$1,0))),0) + IFERROR(INDIRECT("'ru double'!" &amp; ADDRESS(MATCH(V$2,'ru double'!$A$1:$A$34,0),MATCH(W$3,'ru double'!$A$1:$AF$1,0))),0) + IFERROR(INDIRECT("'ru double'!" &amp; ADDRESS(MATCH(V$2,'ru double'!$A$1:$A$34,0),MATCH(S$1,'ru double'!$A$1:$AF$1,0))),0)) / SUM('ru double'!$B$2:$AF$32)</f>
        <v>9.0216519647153166E-3</v>
      </c>
      <c r="W38" s="86">
        <f ca="1">(IFERROR(INDIRECT("'ru double'!" &amp; ADDRESS(MATCH(W$2,'ru double'!$A$1:$A$34,0),MATCH(V$1,'ru double'!$A$1:$AF$1,0))),0) + IFERROR(INDIRECT("'ru double'!" &amp; ADDRESS(MATCH(W$2,'ru double'!$A$1:$A$34,0),MATCH(T$1,'ru double'!$A$1:$AF$1,0))),0) + IFERROR(INDIRECT("'ru double'!" &amp; ADDRESS(MATCH(W$2,'ru double'!$A$1:$A$34,0),MATCH(U$1,'ru double'!$A$1:$AF$1,0))),0) + IFERROR(INDIRECT("'ru double'!" &amp; ADDRESS(MATCH(W$2,'ru double'!$A$1:$A$34,0),MATCH(W$1,'ru double'!$A$1:$AF$1,0))),0) + IFERROR(INDIRECT("'ru double'!" &amp; ADDRESS(MATCH(W$2,'ru double'!$A$1:$A$34,0),MATCH(X$1,'ru double'!$A$1:$AF$1,0))),0) + IFERROR(INDIRECT("'ru double'!" &amp; ADDRESS(MATCH(W$2,'ru double'!$A$1:$A$34,0),MATCH(Y$1,'ru double'!$A$1:$AF$1,0))),0) + IFERROR(INDIRECT("'ru double'!" &amp; ADDRESS(MATCH(W$2,'ru double'!$A$1:$A$34,0),MATCH(S$2,'ru double'!$A$1:$AF$1,0))),0) + IFERROR(INDIRECT("'ru double'!" &amp; ADDRESS(MATCH(W$2,'ru double'!$A$1:$A$34,0),MATCH(T$2,'ru double'!$A$1:$AF$1,0))),0) + IFERROR(INDIRECT("'ru double'!" &amp; ADDRESS(MATCH(W$2,'ru double'!$A$1:$A$34,0),MATCH(U$2,'ru double'!$A$1:$AF$1,0))),0) + IFERROR(INDIRECT("'ru double'!" &amp; ADDRESS(MATCH(W$2,'ru double'!$A$1:$A$34,0),MATCH(V$2,'ru double'!$A$1:$AF$1,0))),0) + IFERROR(INDIRECT("'ru double'!" &amp; ADDRESS(MATCH(W$2,'ru double'!$A$1:$A$34,0),MATCH(W$2,'ru double'!$A$1:$AF$1,0))),0) + IFERROR(INDIRECT("'ru double'!" &amp; ADDRESS(MATCH(W$2,'ru double'!$A$1:$A$34,0),MATCH(X$2,'ru double'!$A$1:$AF$1,0))),0) + IFERROR(INDIRECT("'ru double'!" &amp; ADDRESS(MATCH(W$2,'ru double'!$A$1:$A$34,0),MATCH(S$3,'ru double'!$A$1:$AF$1,0))),0) + IFERROR(INDIRECT("'ru double'!" &amp; ADDRESS(MATCH(W$2,'ru double'!$A$1:$A$34,0),MATCH(T$3,'ru double'!$A$1:$AF$1,0))),0) + IFERROR(INDIRECT("'ru double'!" &amp; ADDRESS(MATCH(W$2,'ru double'!$A$1:$A$34,0),MATCH(U$3,'ru double'!$A$1:$AF$1,0))),0) + IFERROR(INDIRECT("'ru double'!" &amp; ADDRESS(MATCH(W$2,'ru double'!$A$1:$A$34,0),MATCH(V$3,'ru double'!$A$1:$AF$1,0))),0) + IFERROR(INDIRECT("'ru double'!" &amp; ADDRESS(MATCH(W$2,'ru double'!$A$1:$A$34,0),MATCH(W$3,'ru double'!$A$1:$AF$1,0))),0) + IFERROR(INDIRECT("'ru double'!" &amp; ADDRESS(MATCH(W$2,'ru double'!$A$1:$A$34,0),MATCH(S$1,'ru double'!$A$1:$AF$1,0))),0)) / SUM('ru double'!$B$2:$AF$32)</f>
        <v>1.222935044105854E-2</v>
      </c>
      <c r="X38" s="86">
        <f ca="1">(IFERROR(INDIRECT("'ru double'!" &amp; ADDRESS(MATCH(X$2,'ru double'!$A$1:$A$34,0),MATCH(V$1,'ru double'!$A$1:$AF$1,0))),0) + IFERROR(INDIRECT("'ru double'!" &amp; ADDRESS(MATCH(X$2,'ru double'!$A$1:$A$34,0),MATCH(T$1,'ru double'!$A$1:$AF$1,0))),0) + IFERROR(INDIRECT("'ru double'!" &amp; ADDRESS(MATCH(X$2,'ru double'!$A$1:$A$34,0),MATCH(U$1,'ru double'!$A$1:$AF$1,0))),0) + IFERROR(INDIRECT("'ru double'!" &amp; ADDRESS(MATCH(X$2,'ru double'!$A$1:$A$34,0),MATCH(W$1,'ru double'!$A$1:$AF$1,0))),0) + IFERROR(INDIRECT("'ru double'!" &amp; ADDRESS(MATCH(X$2,'ru double'!$A$1:$A$34,0),MATCH(X$1,'ru double'!$A$1:$AF$1,0))),0) + IFERROR(INDIRECT("'ru double'!" &amp; ADDRESS(MATCH(X$2,'ru double'!$A$1:$A$34,0),MATCH(Y$1,'ru double'!$A$1:$AF$1,0))),0) + IFERROR(INDIRECT("'ru double'!" &amp; ADDRESS(MATCH(X$2,'ru double'!$A$1:$A$34,0),MATCH(S$2,'ru double'!$A$1:$AF$1,0))),0) + IFERROR(INDIRECT("'ru double'!" &amp; ADDRESS(MATCH(X$2,'ru double'!$A$1:$A$34,0),MATCH(T$2,'ru double'!$A$1:$AF$1,0))),0) + IFERROR(INDIRECT("'ru double'!" &amp; ADDRESS(MATCH(X$2,'ru double'!$A$1:$A$34,0),MATCH(U$2,'ru double'!$A$1:$AF$1,0))),0) + IFERROR(INDIRECT("'ru double'!" &amp; ADDRESS(MATCH(X$2,'ru double'!$A$1:$A$34,0),MATCH(V$2,'ru double'!$A$1:$AF$1,0))),0) + IFERROR(INDIRECT("'ru double'!" &amp; ADDRESS(MATCH(X$2,'ru double'!$A$1:$A$34,0),MATCH(W$2,'ru double'!$A$1:$AF$1,0))),0) + IFERROR(INDIRECT("'ru double'!" &amp; ADDRESS(MATCH(X$2,'ru double'!$A$1:$A$34,0),MATCH(X$2,'ru double'!$A$1:$AF$1,0))),0) + IFERROR(INDIRECT("'ru double'!" &amp; ADDRESS(MATCH(X$2,'ru double'!$A$1:$A$34,0),MATCH(S$3,'ru double'!$A$1:$AF$1,0))),0) + IFERROR(INDIRECT("'ru double'!" &amp; ADDRESS(MATCH(X$2,'ru double'!$A$1:$A$34,0),MATCH(T$3,'ru double'!$A$1:$AF$1,0))),0) + IFERROR(INDIRECT("'ru double'!" &amp; ADDRESS(MATCH(X$2,'ru double'!$A$1:$A$34,0),MATCH(U$3,'ru double'!$A$1:$AF$1,0))),0) + IFERROR(INDIRECT("'ru double'!" &amp; ADDRESS(MATCH(X$2,'ru double'!$A$1:$A$34,0),MATCH(V$3,'ru double'!$A$1:$AF$1,0))),0) + IFERROR(INDIRECT("'ru double'!" &amp; ADDRESS(MATCH(X$2,'ru double'!$A$1:$A$34,0),MATCH(W$3,'ru double'!$A$1:$AF$1,0))),0) + IFERROR(INDIRECT("'ru double'!" &amp; ADDRESS(MATCH(X$2,'ru double'!$A$1:$A$34,0),MATCH(S$1,'ru double'!$A$1:$AF$1,0))),0)) / SUM('ru double'!$B$2:$AF$32)</f>
        <v>4.0096230954290296E-4</v>
      </c>
      <c r="Y38" s="86"/>
      <c r="Z38" s="42"/>
    </row>
    <row r="39" spans="1:39" ht="15" hidden="1" customHeight="1" outlineLevel="1" x14ac:dyDescent="0.25">
      <c r="A39" s="84">
        <f ca="1">(IFERROR(INDIRECT("'en double'!" &amp; ADDRESS(MATCH(A$3,'en double'!$A$1:$A$34,0),MATCH(B$1,'en double'!$A$1:$AF$1,0))),0) + IFERROR(INDIRECT("'en double'!" &amp; ADDRESS(MATCH(A$3,'en double'!$A$1:$A$34,0),MATCH(C$1,'en double'!$A$1:$AF$1,0))),0) + IFERROR(INDIRECT("'en double'!" &amp; ADDRESS(MATCH(A$3,'en double'!$A$1:$A$34,0),MATCH(D$1,'en double'!$A$1:$AF$1,0))),0) + IFERROR(INDIRECT("'en double'!" &amp; ADDRESS(MATCH(A$3,'en double'!$A$1:$A$34,0),MATCH(E$1,'en double'!$A$1:$AF$1,0))),0) + IFERROR(INDIRECT("'en double'!" &amp; ADDRESS(MATCH(A$3,'en double'!$A$1:$A$34,0),MATCH(A$2,'en double'!$A$1:$AF$1,0))),0) + IFERROR(INDIRECT("'en double'!" &amp; ADDRESS(MATCH(A$3,'en double'!$A$1:$A$34,0),MATCH(B$2,'en double'!$A$1:$AF$1,0))),0) + IFERROR(INDIRECT("'en double'!" &amp; ADDRESS(MATCH(A$3,'en double'!$A$1:$A$34,0),MATCH(C$2,'en double'!$A$1:$AF$1,0))),0) + IFERROR(INDIRECT("'en double'!" &amp; ADDRESS(MATCH(A$3,'en double'!$A$1:$A$34,0),MATCH(D$2,'en double'!$A$1:$AF$1,0))),0) + IFERROR(INDIRECT("'en double'!" &amp; ADDRESS(MATCH(A$3,'en double'!$A$1:$A$34,0),MATCH(E$2,'en double'!$A$1:$AF$1,0))),0) + IFERROR(INDIRECT("'en double'!" &amp; ADDRESS(MATCH(A$3,'en double'!$A$1:$A$34,0),MATCH(A$3,'en double'!$A$1:$AF$1,0))),0) + IFERROR(INDIRECT("'en double'!" &amp; ADDRESS(MATCH(A$3,'en double'!$A$1:$A$34,0),MATCH(B$3,'en double'!$A$1:$AF$1,0))),0) + IFERROR(INDIRECT("'en double'!" &amp; ADDRESS(MATCH(A$3,'en double'!$A$1:$A$34,0),MATCH(C$3,'en double'!$A$1:$AF$1,0))),0) + IFERROR(INDIRECT("'en double'!" &amp; ADDRESS(MATCH(A$3,'en double'!$A$1:$A$34,0),MATCH(D$3,'en double'!$A$1:$AF$1,0))),0) + IFERROR(INDIRECT("'en double'!" &amp; ADDRESS(MATCH(A$3,'en double'!$A$1:$A$34,0),MATCH(E$3,'en double'!$A$1:$AF$1,0))),0) + IFERROR(INDIRECT("'en double'!" &amp; ADDRESS(MATCH(A$3,'en double'!$A$1:$A$34,0),MATCH(A$1,'en double'!$A$1:$AF$1,0))),0)) / SUM('en double'!$B$2:$AF$32)</f>
        <v>1.8036072144288577E-3</v>
      </c>
      <c r="B39" s="85">
        <f ca="1">(IFERROR(INDIRECT("'en double'!" &amp; ADDRESS(MATCH(B$3,'en double'!$A$1:$A$34,0),MATCH(B$1,'en double'!$A$1:$AF$1,0))),0) + IFERROR(INDIRECT("'en double'!" &amp; ADDRESS(MATCH(B$3,'en double'!$A$1:$A$34,0),MATCH(C$1,'en double'!$A$1:$AF$1,0))),0) + IFERROR(INDIRECT("'en double'!" &amp; ADDRESS(MATCH(B$3,'en double'!$A$1:$A$34,0),MATCH(D$1,'en double'!$A$1:$AF$1,0))),0) + IFERROR(INDIRECT("'en double'!" &amp; ADDRESS(MATCH(B$3,'en double'!$A$1:$A$34,0),MATCH(E$1,'en double'!$A$1:$AF$1,0))),0) + IFERROR(INDIRECT("'en double'!" &amp; ADDRESS(MATCH(B$3,'en double'!$A$1:$A$34,0),MATCH(A$2,'en double'!$A$1:$AF$1,0))),0) + IFERROR(INDIRECT("'en double'!" &amp; ADDRESS(MATCH(B$3,'en double'!$A$1:$A$34,0),MATCH(B$2,'en double'!$A$1:$AF$1,0))),0) + IFERROR(INDIRECT("'en double'!" &amp; ADDRESS(MATCH(B$3,'en double'!$A$1:$A$34,0),MATCH(C$2,'en double'!$A$1:$AF$1,0))),0) + IFERROR(INDIRECT("'en double'!" &amp; ADDRESS(MATCH(B$3,'en double'!$A$1:$A$34,0),MATCH(D$2,'en double'!$A$1:$AF$1,0))),0) + IFERROR(INDIRECT("'en double'!" &amp; ADDRESS(MATCH(B$3,'en double'!$A$1:$A$34,0),MATCH(E$2,'en double'!$A$1:$AF$1,0))),0) + IFERROR(INDIRECT("'en double'!" &amp; ADDRESS(MATCH(B$3,'en double'!$A$1:$A$34,0),MATCH(A$3,'en double'!$A$1:$AF$1,0))),0) + IFERROR(INDIRECT("'en double'!" &amp; ADDRESS(MATCH(B$3,'en double'!$A$1:$A$34,0),MATCH(B$3,'en double'!$A$1:$AF$1,0))),0) + IFERROR(INDIRECT("'en double'!" &amp; ADDRESS(MATCH(B$3,'en double'!$A$1:$A$34,0),MATCH(C$3,'en double'!$A$1:$AF$1,0))),0) + IFERROR(INDIRECT("'en double'!" &amp; ADDRESS(MATCH(B$3,'en double'!$A$1:$A$34,0),MATCH(D$3,'en double'!$A$1:$AF$1,0))),0) + IFERROR(INDIRECT("'en double'!" &amp; ADDRESS(MATCH(B$3,'en double'!$A$1:$A$34,0),MATCH(E$3,'en double'!$A$1:$AF$1,0))),0) + IFERROR(INDIRECT("'en double'!" &amp; ADDRESS(MATCH(B$3,'en double'!$A$1:$A$34,0),MATCH(A$1,'en double'!$A$1:$AF$1,0))),0)) / SUM('en double'!$B$2:$AF$32)</f>
        <v>0</v>
      </c>
      <c r="C39" s="85">
        <f ca="1">(IFERROR(INDIRECT("'en double'!" &amp; ADDRESS(MATCH(C$3,'en double'!$A$1:$A$34,0),MATCH(B$1,'en double'!$A$1:$AF$1,0))),0) + IFERROR(INDIRECT("'en double'!" &amp; ADDRESS(MATCH(C$3,'en double'!$A$1:$A$34,0),MATCH(C$1,'en double'!$A$1:$AF$1,0))),0) + IFERROR(INDIRECT("'en double'!" &amp; ADDRESS(MATCH(C$3,'en double'!$A$1:$A$34,0),MATCH(D$1,'en double'!$A$1:$AF$1,0))),0) + IFERROR(INDIRECT("'en double'!" &amp; ADDRESS(MATCH(C$3,'en double'!$A$1:$A$34,0),MATCH(E$1,'en double'!$A$1:$AF$1,0))),0) + IFERROR(INDIRECT("'en double'!" &amp; ADDRESS(MATCH(C$3,'en double'!$A$1:$A$34,0),MATCH(A$2,'en double'!$A$1:$AF$1,0))),0) + IFERROR(INDIRECT("'en double'!" &amp; ADDRESS(MATCH(C$3,'en double'!$A$1:$A$34,0),MATCH(B$2,'en double'!$A$1:$AF$1,0))),0) + IFERROR(INDIRECT("'en double'!" &amp; ADDRESS(MATCH(C$3,'en double'!$A$1:$A$34,0),MATCH(C$2,'en double'!$A$1:$AF$1,0))),0) + IFERROR(INDIRECT("'en double'!" &amp; ADDRESS(MATCH(C$3,'en double'!$A$1:$A$34,0),MATCH(D$2,'en double'!$A$1:$AF$1,0))),0) + IFERROR(INDIRECT("'en double'!" &amp; ADDRESS(MATCH(C$3,'en double'!$A$1:$A$34,0),MATCH(E$2,'en double'!$A$1:$AF$1,0))),0) + IFERROR(INDIRECT("'en double'!" &amp; ADDRESS(MATCH(C$3,'en double'!$A$1:$A$34,0),MATCH(A$3,'en double'!$A$1:$AF$1,0))),0) + IFERROR(INDIRECT("'en double'!" &amp; ADDRESS(MATCH(C$3,'en double'!$A$1:$A$34,0),MATCH(B$3,'en double'!$A$1:$AF$1,0))),0) + IFERROR(INDIRECT("'en double'!" &amp; ADDRESS(MATCH(C$3,'en double'!$A$1:$A$34,0),MATCH(C$3,'en double'!$A$1:$AF$1,0))),0) + IFERROR(INDIRECT("'en double'!" &amp; ADDRESS(MATCH(C$3,'en double'!$A$1:$A$34,0),MATCH(D$3,'en double'!$A$1:$AF$1,0))),0) + IFERROR(INDIRECT("'en double'!" &amp; ADDRESS(MATCH(C$3,'en double'!$A$1:$A$34,0),MATCH(E$3,'en double'!$A$1:$AF$1,0))),0) + IFERROR(INDIRECT("'en double'!" &amp; ADDRESS(MATCH(C$3,'en double'!$A$1:$A$34,0),MATCH(A$1,'en double'!$A$1:$AF$1,0))),0)) / SUM('en double'!$B$2:$AF$32)</f>
        <v>0</v>
      </c>
      <c r="D39" s="86">
        <f ca="1">(IFERROR(INDIRECT("'en double'!" &amp; ADDRESS(MATCH(D$3,'en double'!$A$1:$A$34,0),MATCH(B$1,'en double'!$A$1:$AF$1,0))),0) + IFERROR(INDIRECT("'en double'!" &amp; ADDRESS(MATCH(D$3,'en double'!$A$1:$A$34,0),MATCH(C$1,'en double'!$A$1:$AF$1,0))),0) + IFERROR(INDIRECT("'en double'!" &amp; ADDRESS(MATCH(D$3,'en double'!$A$1:$A$34,0),MATCH(D$1,'en double'!$A$1:$AF$1,0))),0) + IFERROR(INDIRECT("'en double'!" &amp; ADDRESS(MATCH(D$3,'en double'!$A$1:$A$34,0),MATCH(E$1,'en double'!$A$1:$AF$1,0))),0) + IFERROR(INDIRECT("'en double'!" &amp; ADDRESS(MATCH(D$3,'en double'!$A$1:$A$34,0),MATCH(A$2,'en double'!$A$1:$AF$1,0))),0) + IFERROR(INDIRECT("'en double'!" &amp; ADDRESS(MATCH(D$3,'en double'!$A$1:$A$34,0),MATCH(B$2,'en double'!$A$1:$AF$1,0))),0) + IFERROR(INDIRECT("'en double'!" &amp; ADDRESS(MATCH(D$3,'en double'!$A$1:$A$34,0),MATCH(C$2,'en double'!$A$1:$AF$1,0))),0) + IFERROR(INDIRECT("'en double'!" &amp; ADDRESS(MATCH(D$3,'en double'!$A$1:$A$34,0),MATCH(D$2,'en double'!$A$1:$AF$1,0))),0) + IFERROR(INDIRECT("'en double'!" &amp; ADDRESS(MATCH(D$3,'en double'!$A$1:$A$34,0),MATCH(E$2,'en double'!$A$1:$AF$1,0))),0) + IFERROR(INDIRECT("'en double'!" &amp; ADDRESS(MATCH(D$3,'en double'!$A$1:$A$34,0),MATCH(A$3,'en double'!$A$1:$AF$1,0))),0) + IFERROR(INDIRECT("'en double'!" &amp; ADDRESS(MATCH(D$3,'en double'!$A$1:$A$34,0),MATCH(B$3,'en double'!$A$1:$AF$1,0))),0) + IFERROR(INDIRECT("'en double'!" &amp; ADDRESS(MATCH(D$3,'en double'!$A$1:$A$34,0),MATCH(C$3,'en double'!$A$1:$AF$1,0))),0) + IFERROR(INDIRECT("'en double'!" &amp; ADDRESS(MATCH(D$3,'en double'!$A$1:$A$34,0),MATCH(D$3,'en double'!$A$1:$AF$1,0))),0) + IFERROR(INDIRECT("'en double'!" &amp; ADDRESS(MATCH(D$3,'en double'!$A$1:$A$34,0),MATCH(E$3,'en double'!$A$1:$AF$1,0))),0) + IFERROR(INDIRECT("'en double'!" &amp; ADDRESS(MATCH(D$3,'en double'!$A$1:$A$34,0),MATCH(A$1,'en double'!$A$1:$AF$1,0))),0)) / SUM('en double'!$B$2:$AF$32)</f>
        <v>1.4228456913827655E-2</v>
      </c>
      <c r="E39" s="87">
        <f ca="1">(IFERROR(INDIRECT("'en double'!" &amp; ADDRESS(MATCH(E$3,'en double'!$A$1:$A$34,0),MATCH(B$1,'en double'!$A$1:$AF$1,0))),0) + IFERROR(INDIRECT("'en double'!" &amp; ADDRESS(MATCH(E$3,'en double'!$A$1:$A$34,0),MATCH(C$1,'en double'!$A$1:$AF$1,0))),0) + IFERROR(INDIRECT("'en double'!" &amp; ADDRESS(MATCH(E$3,'en double'!$A$1:$A$34,0),MATCH(D$1,'en double'!$A$1:$AF$1,0))),0) + IFERROR(INDIRECT("'en double'!" &amp; ADDRESS(MATCH(E$3,'en double'!$A$1:$A$34,0),MATCH(E$1,'en double'!$A$1:$AF$1,0))),0) + IFERROR(INDIRECT("'en double'!" &amp; ADDRESS(MATCH(E$3,'en double'!$A$1:$A$34,0),MATCH(A$2,'en double'!$A$1:$AF$1,0))),0) + IFERROR(INDIRECT("'en double'!" &amp; ADDRESS(MATCH(E$3,'en double'!$A$1:$A$34,0),MATCH(B$2,'en double'!$A$1:$AF$1,0))),0) + IFERROR(INDIRECT("'en double'!" &amp; ADDRESS(MATCH(E$3,'en double'!$A$1:$A$34,0),MATCH(C$2,'en double'!$A$1:$AF$1,0))),0) + IFERROR(INDIRECT("'en double'!" &amp; ADDRESS(MATCH(E$3,'en double'!$A$1:$A$34,0),MATCH(D$2,'en double'!$A$1:$AF$1,0))),0) + IFERROR(INDIRECT("'en double'!" &amp; ADDRESS(MATCH(E$3,'en double'!$A$1:$A$34,0),MATCH(E$2,'en double'!$A$1:$AF$1,0))),0) + IFERROR(INDIRECT("'en double'!" &amp; ADDRESS(MATCH(E$3,'en double'!$A$1:$A$34,0),MATCH(A$3,'en double'!$A$1:$AF$1,0))),0) + IFERROR(INDIRECT("'en double'!" &amp; ADDRESS(MATCH(E$3,'en double'!$A$1:$A$34,0),MATCH(B$3,'en double'!$A$1:$AF$1,0))),0) + IFERROR(INDIRECT("'en double'!" &amp; ADDRESS(MATCH(E$3,'en double'!$A$1:$A$34,0),MATCH(C$3,'en double'!$A$1:$AF$1,0))),0) + IFERROR(INDIRECT("'en double'!" &amp; ADDRESS(MATCH(E$3,'en double'!$A$1:$A$34,0),MATCH(D$3,'en double'!$A$1:$AF$1,0))),0) + IFERROR(INDIRECT("'en double'!" &amp; ADDRESS(MATCH(E$3,'en double'!$A$1:$A$34,0),MATCH(E$3,'en double'!$A$1:$AF$1,0))),0) + IFERROR(INDIRECT("'en double'!" &amp; ADDRESS(MATCH(E$3,'en double'!$A$1:$A$34,0),MATCH(A$1,'en double'!$A$1:$AF$1,0))),0)) / SUM('en double'!$B$2:$AF$32)</f>
        <v>0</v>
      </c>
      <c r="F39" s="86">
        <f ca="1">(IFERROR(INDIRECT("'en double'!" &amp; ADDRESS(MATCH(F$3,'en double'!$A$1:$A$34,0),MATCH(I$1,'en double'!$A$1:$AF$1,0))),0) + IFERROR(INDIRECT("'en double'!" &amp; ADDRESS(MATCH(F$3,'en double'!$A$1:$A$34,0),MATCH(G$1,'en double'!$A$1:$AF$1,0))),0) + IFERROR(INDIRECT("'en double'!" &amp; ADDRESS(MATCH(F$3,'en double'!$A$1:$A$34,0),MATCH(H$1,'en double'!$A$1:$AF$1,0))),0) + IFERROR(INDIRECT("'en double'!" &amp; ADDRESS(MATCH(F$3,'en double'!$A$1:$A$34,0),MATCH(J$1,'en double'!$A$1:$AF$1,0))),0) + IFERROR(INDIRECT("'en double'!" &amp; ADDRESS(MATCH(F$3,'en double'!$A$1:$A$34,0),MATCH(K$1,'en double'!$A$1:$AF$1,0))),0) + IFERROR(INDIRECT("'en double'!" &amp; ADDRESS(MATCH(F$3,'en double'!$A$1:$A$34,0),MATCH(L$1,'en double'!$A$1:$AF$1,0))),0) + IFERROR(INDIRECT("'en double'!" &amp; ADDRESS(MATCH(F$3,'en double'!$A$1:$A$34,0),MATCH(F$2,'en double'!$A$1:$AF$1,0))),0) + IFERROR(INDIRECT("'en double'!" &amp; ADDRESS(MATCH(F$3,'en double'!$A$1:$A$34,0),MATCH(G$2,'en double'!$A$1:$AF$1,0))),0) + IFERROR(INDIRECT("'en double'!" &amp; ADDRESS(MATCH(F$3,'en double'!$A$1:$A$34,0),MATCH(H$2,'en double'!$A$1:$AF$1,0))),0) + IFERROR(INDIRECT("'en double'!" &amp; ADDRESS(MATCH(F$3,'en double'!$A$1:$A$34,0),MATCH(I$2,'en double'!$A$1:$AF$1,0))),0) + IFERROR(INDIRECT("'en double'!" &amp; ADDRESS(MATCH(F$3,'en double'!$A$1:$A$34,0),MATCH(J$2,'en double'!$A$1:$AF$1,0))),0) + IFERROR(INDIRECT("'en double'!" &amp; ADDRESS(MATCH(F$3,'en double'!$A$1:$A$34,0),MATCH(K$2,'en double'!$A$1:$AF$1,0))),0) + IFERROR(INDIRECT("'en double'!" &amp; ADDRESS(MATCH(F$3,'en double'!$A$1:$A$34,0),MATCH(F$3,'en double'!$A$1:$AF$1,0))),0) + IFERROR(INDIRECT("'en double'!" &amp; ADDRESS(MATCH(F$3,'en double'!$A$1:$A$34,0),MATCH(G$3,'en double'!$A$1:$AF$1,0))),0) + IFERROR(INDIRECT("'en double'!" &amp; ADDRESS(MATCH(F$3,'en double'!$A$1:$A$34,0),MATCH(H$3,'en double'!$A$1:$AF$1,0))),0) + IFERROR(INDIRECT("'en double'!" &amp; ADDRESS(MATCH(F$3,'en double'!$A$1:$A$34,0),MATCH(I$3,'en double'!$A$1:$AF$1,0))),0) + IFERROR(INDIRECT("'en double'!" &amp; ADDRESS(MATCH(F$3,'en double'!$A$1:$A$34,0),MATCH(J$3,'en double'!$A$1:$AF$1,0))),0) + IFERROR(INDIRECT("'en double'!" &amp; ADDRESS(MATCH(F$3,'en double'!$A$1:$A$34,0),MATCH(F$1,'en double'!$A$1:$AF$1,0))),0)) / SUM('en double'!$B$2:$AF$32)</f>
        <v>2.7054108216432865E-3</v>
      </c>
      <c r="G39" s="84">
        <f ca="1">(IFERROR(INDIRECT("'en double'!" &amp; ADDRESS(MATCH(G$3,'en double'!$A$1:$A$34,0),MATCH(I$1,'en double'!$A$1:$AF$1,0))),0) + IFERROR(INDIRECT("'en double'!" &amp; ADDRESS(MATCH(G$3,'en double'!$A$1:$A$34,0),MATCH(G$1,'en double'!$A$1:$AF$1,0))),0) + IFERROR(INDIRECT("'en double'!" &amp; ADDRESS(MATCH(G$3,'en double'!$A$1:$A$34,0),MATCH(H$1,'en double'!$A$1:$AF$1,0))),0) + IFERROR(INDIRECT("'en double'!" &amp; ADDRESS(MATCH(G$3,'en double'!$A$1:$A$34,0),MATCH(J$1,'en double'!$A$1:$AF$1,0))),0) + IFERROR(INDIRECT("'en double'!" &amp; ADDRESS(MATCH(G$3,'en double'!$A$1:$A$34,0),MATCH(K$1,'en double'!$A$1:$AF$1,0))),0) + IFERROR(INDIRECT("'en double'!" &amp; ADDRESS(MATCH(G$3,'en double'!$A$1:$A$34,0),MATCH(L$1,'en double'!$A$1:$AF$1,0))),0) + IFERROR(INDIRECT("'en double'!" &amp; ADDRESS(MATCH(G$3,'en double'!$A$1:$A$34,0),MATCH(F$2,'en double'!$A$1:$AF$1,0))),0) + IFERROR(INDIRECT("'en double'!" &amp; ADDRESS(MATCH(G$3,'en double'!$A$1:$A$34,0),MATCH(G$2,'en double'!$A$1:$AF$1,0))),0) + IFERROR(INDIRECT("'en double'!" &amp; ADDRESS(MATCH(G$3,'en double'!$A$1:$A$34,0),MATCH(H$2,'en double'!$A$1:$AF$1,0))),0) + IFERROR(INDIRECT("'en double'!" &amp; ADDRESS(MATCH(G$3,'en double'!$A$1:$A$34,0),MATCH(I$2,'en double'!$A$1:$AF$1,0))),0) + IFERROR(INDIRECT("'en double'!" &amp; ADDRESS(MATCH(G$3,'en double'!$A$1:$A$34,0),MATCH(J$2,'en double'!$A$1:$AF$1,0))),0) + IFERROR(INDIRECT("'en double'!" &amp; ADDRESS(MATCH(G$3,'en double'!$A$1:$A$34,0),MATCH(K$2,'en double'!$A$1:$AF$1,0))),0) + IFERROR(INDIRECT("'en double'!" &amp; ADDRESS(MATCH(G$3,'en double'!$A$1:$A$34,0),MATCH(F$3,'en double'!$A$1:$AF$1,0))),0) + IFERROR(INDIRECT("'en double'!" &amp; ADDRESS(MATCH(G$3,'en double'!$A$1:$A$34,0),MATCH(G$3,'en double'!$A$1:$AF$1,0))),0) + IFERROR(INDIRECT("'en double'!" &amp; ADDRESS(MATCH(G$3,'en double'!$A$1:$A$34,0),MATCH(H$3,'en double'!$A$1:$AF$1,0))),0) + IFERROR(INDIRECT("'en double'!" &amp; ADDRESS(MATCH(G$3,'en double'!$A$1:$A$34,0),MATCH(I$3,'en double'!$A$1:$AF$1,0))),0) + IFERROR(INDIRECT("'en double'!" &amp; ADDRESS(MATCH(G$3,'en double'!$A$1:$A$34,0),MATCH(J$3,'en double'!$A$1:$AF$1,0))),0) + IFERROR(INDIRECT("'en double'!" &amp; ADDRESS(MATCH(G$3,'en double'!$A$1:$A$34,0),MATCH(F$1,'en double'!$A$1:$AF$1,0))),0)) / SUM('en double'!$B$2:$AF$32)</f>
        <v>9.3186372745490981E-3</v>
      </c>
      <c r="H39" s="85">
        <f ca="1">(IFERROR(INDIRECT("'en double'!" &amp; ADDRESS(MATCH(H$3,'en double'!$A$1:$A$34,0),MATCH(I$1,'en double'!$A$1:$AF$1,0))),0) + IFERROR(INDIRECT("'en double'!" &amp; ADDRESS(MATCH(H$3,'en double'!$A$1:$A$34,0),MATCH(G$1,'en double'!$A$1:$AF$1,0))),0) + IFERROR(INDIRECT("'en double'!" &amp; ADDRESS(MATCH(H$3,'en double'!$A$1:$A$34,0),MATCH(H$1,'en double'!$A$1:$AF$1,0))),0) + IFERROR(INDIRECT("'en double'!" &amp; ADDRESS(MATCH(H$3,'en double'!$A$1:$A$34,0),MATCH(J$1,'en double'!$A$1:$AF$1,0))),0) + IFERROR(INDIRECT("'en double'!" &amp; ADDRESS(MATCH(H$3,'en double'!$A$1:$A$34,0),MATCH(K$1,'en double'!$A$1:$AF$1,0))),0) + IFERROR(INDIRECT("'en double'!" &amp; ADDRESS(MATCH(H$3,'en double'!$A$1:$A$34,0),MATCH(L$1,'en double'!$A$1:$AF$1,0))),0) + IFERROR(INDIRECT("'en double'!" &amp; ADDRESS(MATCH(H$3,'en double'!$A$1:$A$34,0),MATCH(F$2,'en double'!$A$1:$AF$1,0))),0) + IFERROR(INDIRECT("'en double'!" &amp; ADDRESS(MATCH(H$3,'en double'!$A$1:$A$34,0),MATCH(G$2,'en double'!$A$1:$AF$1,0))),0) + IFERROR(INDIRECT("'en double'!" &amp; ADDRESS(MATCH(H$3,'en double'!$A$1:$A$34,0),MATCH(H$2,'en double'!$A$1:$AF$1,0))),0) + IFERROR(INDIRECT("'en double'!" &amp; ADDRESS(MATCH(H$3,'en double'!$A$1:$A$34,0),MATCH(I$2,'en double'!$A$1:$AF$1,0))),0) + IFERROR(INDIRECT("'en double'!" &amp; ADDRESS(MATCH(H$3,'en double'!$A$1:$A$34,0),MATCH(J$2,'en double'!$A$1:$AF$1,0))),0) + IFERROR(INDIRECT("'en double'!" &amp; ADDRESS(MATCH(H$3,'en double'!$A$1:$A$34,0),MATCH(K$2,'en double'!$A$1:$AF$1,0))),0) + IFERROR(INDIRECT("'en double'!" &amp; ADDRESS(MATCH(H$3,'en double'!$A$1:$A$34,0),MATCH(F$3,'en double'!$A$1:$AF$1,0))),0) + IFERROR(INDIRECT("'en double'!" &amp; ADDRESS(MATCH(H$3,'en double'!$A$1:$A$34,0),MATCH(G$3,'en double'!$A$1:$AF$1,0))),0) + IFERROR(INDIRECT("'en double'!" &amp; ADDRESS(MATCH(H$3,'en double'!$A$1:$A$34,0),MATCH(H$3,'en double'!$A$1:$AF$1,0))),0) + IFERROR(INDIRECT("'en double'!" &amp; ADDRESS(MATCH(H$3,'en double'!$A$1:$A$34,0),MATCH(I$3,'en double'!$A$1:$AF$1,0))),0) + IFERROR(INDIRECT("'en double'!" &amp; ADDRESS(MATCH(H$3,'en double'!$A$1:$A$34,0),MATCH(J$3,'en double'!$A$1:$AF$1,0))),0) + IFERROR(INDIRECT("'en double'!" &amp; ADDRESS(MATCH(H$3,'en double'!$A$1:$A$34,0),MATCH(F$1,'en double'!$A$1:$AF$1,0))),0)) / SUM('en double'!$B$2:$AF$32)</f>
        <v>0</v>
      </c>
      <c r="I39" s="84">
        <f ca="1">(IFERROR(INDIRECT("'en double'!" &amp; ADDRESS(MATCH(I$3,'en double'!$A$1:$A$34,0),MATCH(I$1,'en double'!$A$1:$AF$1,0))),0) + IFERROR(INDIRECT("'en double'!" &amp; ADDRESS(MATCH(I$3,'en double'!$A$1:$A$34,0),MATCH(G$1,'en double'!$A$1:$AF$1,0))),0) + IFERROR(INDIRECT("'en double'!" &amp; ADDRESS(MATCH(I$3,'en double'!$A$1:$A$34,0),MATCH(H$1,'en double'!$A$1:$AF$1,0))),0) + IFERROR(INDIRECT("'en double'!" &amp; ADDRESS(MATCH(I$3,'en double'!$A$1:$A$34,0),MATCH(J$1,'en double'!$A$1:$AF$1,0))),0) + IFERROR(INDIRECT("'en double'!" &amp; ADDRESS(MATCH(I$3,'en double'!$A$1:$A$34,0),MATCH(K$1,'en double'!$A$1:$AF$1,0))),0) + IFERROR(INDIRECT("'en double'!" &amp; ADDRESS(MATCH(I$3,'en double'!$A$1:$A$34,0),MATCH(L$1,'en double'!$A$1:$AF$1,0))),0) + IFERROR(INDIRECT("'en double'!" &amp; ADDRESS(MATCH(I$3,'en double'!$A$1:$A$34,0),MATCH(F$2,'en double'!$A$1:$AF$1,0))),0) + IFERROR(INDIRECT("'en double'!" &amp; ADDRESS(MATCH(I$3,'en double'!$A$1:$A$34,0),MATCH(G$2,'en double'!$A$1:$AF$1,0))),0) + IFERROR(INDIRECT("'en double'!" &amp; ADDRESS(MATCH(I$3,'en double'!$A$1:$A$34,0),MATCH(H$2,'en double'!$A$1:$AF$1,0))),0) + IFERROR(INDIRECT("'en double'!" &amp; ADDRESS(MATCH(I$3,'en double'!$A$1:$A$34,0),MATCH(I$2,'en double'!$A$1:$AF$1,0))),0) + IFERROR(INDIRECT("'en double'!" &amp; ADDRESS(MATCH(I$3,'en double'!$A$1:$A$34,0),MATCH(J$2,'en double'!$A$1:$AF$1,0))),0) + IFERROR(INDIRECT("'en double'!" &amp; ADDRESS(MATCH(I$3,'en double'!$A$1:$A$34,0),MATCH(K$2,'en double'!$A$1:$AF$1,0))),0) + IFERROR(INDIRECT("'en double'!" &amp; ADDRESS(MATCH(I$3,'en double'!$A$1:$A$34,0),MATCH(F$3,'en double'!$A$1:$AF$1,0))),0) + IFERROR(INDIRECT("'en double'!" &amp; ADDRESS(MATCH(I$3,'en double'!$A$1:$A$34,0),MATCH(G$3,'en double'!$A$1:$AF$1,0))),0) + IFERROR(INDIRECT("'en double'!" &amp; ADDRESS(MATCH(I$3,'en double'!$A$1:$A$34,0),MATCH(H$3,'en double'!$A$1:$AF$1,0))),0) + IFERROR(INDIRECT("'en double'!" &amp; ADDRESS(MATCH(I$3,'en double'!$A$1:$A$34,0),MATCH(I$3,'en double'!$A$1:$AF$1,0))),0) + IFERROR(INDIRECT("'en double'!" &amp; ADDRESS(MATCH(I$3,'en double'!$A$1:$A$34,0),MATCH(J$3,'en double'!$A$1:$AF$1,0))),0) + IFERROR(INDIRECT("'en double'!" &amp; ADDRESS(MATCH(I$3,'en double'!$A$1:$A$34,0),MATCH(F$1,'en double'!$A$1:$AF$1,0))),0)) / SUM('en double'!$B$2:$AF$32)</f>
        <v>0</v>
      </c>
      <c r="J39" s="86">
        <f ca="1">(IFERROR(INDIRECT("'en double'!" &amp; ADDRESS(MATCH(J$3,'en double'!$A$1:$A$34,0),MATCH(I$1,'en double'!$A$1:$AF$1,0))),0) + IFERROR(INDIRECT("'en double'!" &amp; ADDRESS(MATCH(J$3,'en double'!$A$1:$A$34,0),MATCH(G$1,'en double'!$A$1:$AF$1,0))),0) + IFERROR(INDIRECT("'en double'!" &amp; ADDRESS(MATCH(J$3,'en double'!$A$1:$A$34,0),MATCH(H$1,'en double'!$A$1:$AF$1,0))),0) + IFERROR(INDIRECT("'en double'!" &amp; ADDRESS(MATCH(J$3,'en double'!$A$1:$A$34,0),MATCH(J$1,'en double'!$A$1:$AF$1,0))),0) + IFERROR(INDIRECT("'en double'!" &amp; ADDRESS(MATCH(J$3,'en double'!$A$1:$A$34,0),MATCH(K$1,'en double'!$A$1:$AF$1,0))),0) + IFERROR(INDIRECT("'en double'!" &amp; ADDRESS(MATCH(J$3,'en double'!$A$1:$A$34,0),MATCH(L$1,'en double'!$A$1:$AF$1,0))),0) + IFERROR(INDIRECT("'en double'!" &amp; ADDRESS(MATCH(J$3,'en double'!$A$1:$A$34,0),MATCH(F$2,'en double'!$A$1:$AF$1,0))),0) + IFERROR(INDIRECT("'en double'!" &amp; ADDRESS(MATCH(J$3,'en double'!$A$1:$A$34,0),MATCH(G$2,'en double'!$A$1:$AF$1,0))),0) + IFERROR(INDIRECT("'en double'!" &amp; ADDRESS(MATCH(J$3,'en double'!$A$1:$A$34,0),MATCH(H$2,'en double'!$A$1:$AF$1,0))),0) + IFERROR(INDIRECT("'en double'!" &amp; ADDRESS(MATCH(J$3,'en double'!$A$1:$A$34,0),MATCH(I$2,'en double'!$A$1:$AF$1,0))),0) + IFERROR(INDIRECT("'en double'!" &amp; ADDRESS(MATCH(J$3,'en double'!$A$1:$A$34,0),MATCH(J$2,'en double'!$A$1:$AF$1,0))),0) + IFERROR(INDIRECT("'en double'!" &amp; ADDRESS(MATCH(J$3,'en double'!$A$1:$A$34,0),MATCH(K$2,'en double'!$A$1:$AF$1,0))),0) + IFERROR(INDIRECT("'en double'!" &amp; ADDRESS(MATCH(J$3,'en double'!$A$1:$A$34,0),MATCH(F$3,'en double'!$A$1:$AF$1,0))),0) + IFERROR(INDIRECT("'en double'!" &amp; ADDRESS(MATCH(J$3,'en double'!$A$1:$A$34,0),MATCH(G$3,'en double'!$A$1:$AF$1,0))),0) + IFERROR(INDIRECT("'en double'!" &amp; ADDRESS(MATCH(J$3,'en double'!$A$1:$A$34,0),MATCH(H$3,'en double'!$A$1:$AF$1,0))),0) + IFERROR(INDIRECT("'en double'!" &amp; ADDRESS(MATCH(J$3,'en double'!$A$1:$A$34,0),MATCH(I$3,'en double'!$A$1:$AF$1,0))),0) + IFERROR(INDIRECT("'en double'!" &amp; ADDRESS(MATCH(J$3,'en double'!$A$1:$A$34,0),MATCH(J$3,'en double'!$A$1:$AF$1,0))),0) + IFERROR(INDIRECT("'en double'!" &amp; ADDRESS(MATCH(J$3,'en double'!$A$1:$A$34,0),MATCH(F$1,'en double'!$A$1:$AF$1,0))),0)) / SUM('en double'!$B$2:$AF$32)</f>
        <v>3.2064128256513026E-3</v>
      </c>
      <c r="K39" s="86"/>
      <c r="L39" s="86"/>
      <c r="N39" s="84">
        <f ca="1">(IFERROR(INDIRECT("'ru double'!" &amp; ADDRESS(MATCH(N$3,'ru double'!$A$1:$A$34,0),MATCH(O$1,'ru double'!$A$1:$AF$1,0))),0) + IFERROR(INDIRECT("'ru double'!" &amp; ADDRESS(MATCH(N$3,'ru double'!$A$1:$A$34,0),MATCH(P$1,'ru double'!$A$1:$AF$1,0))),0) + IFERROR(INDIRECT("'ru double'!" &amp; ADDRESS(MATCH(N$3,'ru double'!$A$1:$A$34,0),MATCH(Q$1,'ru double'!$A$1:$AF$1,0))),0) + IFERROR(INDIRECT("'ru double'!" &amp; ADDRESS(MATCH(N$3,'ru double'!$A$1:$A$34,0),MATCH(R$1,'ru double'!$A$1:$AF$1,0))),0) + IFERROR(INDIRECT("'ru double'!" &amp; ADDRESS(MATCH(N$3,'ru double'!$A$1:$A$34,0),MATCH(N$2,'ru double'!$A$1:$AF$1,0))),0) + IFERROR(INDIRECT("'ru double'!" &amp; ADDRESS(MATCH(N$3,'ru double'!$A$1:$A$34,0),MATCH(O$2,'ru double'!$A$1:$AF$1,0))),0) + IFERROR(INDIRECT("'ru double'!" &amp; ADDRESS(MATCH(N$3,'ru double'!$A$1:$A$34,0),MATCH(P$2,'ru double'!$A$1:$AF$1,0))),0) + IFERROR(INDIRECT("'ru double'!" &amp; ADDRESS(MATCH(N$3,'ru double'!$A$1:$A$34,0),MATCH(Q$2,'ru double'!$A$1:$AF$1,0))),0) + IFERROR(INDIRECT("'ru double'!" &amp; ADDRESS(MATCH(N$3,'ru double'!$A$1:$A$34,0),MATCH(R$2,'ru double'!$A$1:$AF$1,0))),0) + IFERROR(INDIRECT("'ru double'!" &amp; ADDRESS(MATCH(N$3,'ru double'!$A$1:$A$34,0),MATCH(N$3,'ru double'!$A$1:$AF$1,0))),0) + IFERROR(INDIRECT("'ru double'!" &amp; ADDRESS(MATCH(N$3,'ru double'!$A$1:$A$34,0),MATCH(O$3,'ru double'!$A$1:$AF$1,0))),0) + IFERROR(INDIRECT("'ru double'!" &amp; ADDRESS(MATCH(N$3,'ru double'!$A$1:$A$34,0),MATCH(P$3,'ru double'!$A$1:$AF$1,0))),0) + IFERROR(INDIRECT("'ru double'!" &amp; ADDRESS(MATCH(N$3,'ru double'!$A$1:$A$34,0),MATCH(Q$3,'ru double'!$A$1:$AF$1,0))),0) + IFERROR(INDIRECT("'ru double'!" &amp; ADDRESS(MATCH(N$3,'ru double'!$A$1:$A$34,0),MATCH(R$3,'ru double'!$A$1:$AF$1,0))),0) + IFERROR(INDIRECT("'ru double'!" &amp; ADDRESS(MATCH(N$3,'ru double'!$A$1:$A$34,0),MATCH(N$1,'ru double'!$A$1:$AF$1,0))),0)) / SUM('ru double'!$B$2:$AF$32)</f>
        <v>4.4105854049719326E-3</v>
      </c>
      <c r="O39" s="85">
        <f ca="1">(IFERROR(INDIRECT("'ru double'!" &amp; ADDRESS(MATCH(O$3,'ru double'!$A$1:$A$34,0),MATCH(O$1,'ru double'!$A$1:$AF$1,0))),0) + IFERROR(INDIRECT("'ru double'!" &amp; ADDRESS(MATCH(O$3,'ru double'!$A$1:$A$34,0),MATCH(P$1,'ru double'!$A$1:$AF$1,0))),0) + IFERROR(INDIRECT("'ru double'!" &amp; ADDRESS(MATCH(O$3,'ru double'!$A$1:$A$34,0),MATCH(Q$1,'ru double'!$A$1:$AF$1,0))),0) + IFERROR(INDIRECT("'ru double'!" &amp; ADDRESS(MATCH(O$3,'ru double'!$A$1:$A$34,0),MATCH(R$1,'ru double'!$A$1:$AF$1,0))),0) + IFERROR(INDIRECT("'ru double'!" &amp; ADDRESS(MATCH(O$3,'ru double'!$A$1:$A$34,0),MATCH(N$2,'ru double'!$A$1:$AF$1,0))),0) + IFERROR(INDIRECT("'ru double'!" &amp; ADDRESS(MATCH(O$3,'ru double'!$A$1:$A$34,0),MATCH(O$2,'ru double'!$A$1:$AF$1,0))),0) + IFERROR(INDIRECT("'ru double'!" &amp; ADDRESS(MATCH(O$3,'ru double'!$A$1:$A$34,0),MATCH(P$2,'ru double'!$A$1:$AF$1,0))),0) + IFERROR(INDIRECT("'ru double'!" &amp; ADDRESS(MATCH(O$3,'ru double'!$A$1:$A$34,0),MATCH(Q$2,'ru double'!$A$1:$AF$1,0))),0) + IFERROR(INDIRECT("'ru double'!" &amp; ADDRESS(MATCH(O$3,'ru double'!$A$1:$A$34,0),MATCH(R$2,'ru double'!$A$1:$AF$1,0))),0) + IFERROR(INDIRECT("'ru double'!" &amp; ADDRESS(MATCH(O$3,'ru double'!$A$1:$A$34,0),MATCH(N$3,'ru double'!$A$1:$AF$1,0))),0) + IFERROR(INDIRECT("'ru double'!" &amp; ADDRESS(MATCH(O$3,'ru double'!$A$1:$A$34,0),MATCH(O$3,'ru double'!$A$1:$AF$1,0))),0) + IFERROR(INDIRECT("'ru double'!" &amp; ADDRESS(MATCH(O$3,'ru double'!$A$1:$A$34,0),MATCH(P$3,'ru double'!$A$1:$AF$1,0))),0) + IFERROR(INDIRECT("'ru double'!" &amp; ADDRESS(MATCH(O$3,'ru double'!$A$1:$A$34,0),MATCH(Q$3,'ru double'!$A$1:$AF$1,0))),0) + IFERROR(INDIRECT("'ru double'!" &amp; ADDRESS(MATCH(O$3,'ru double'!$A$1:$A$34,0),MATCH(R$3,'ru double'!$A$1:$AF$1,0))),0) + IFERROR(INDIRECT("'ru double'!" &amp; ADDRESS(MATCH(O$3,'ru double'!$A$1:$A$34,0),MATCH(N$1,'ru double'!$A$1:$AF$1,0))),0)) / SUM('ru double'!$B$2:$AF$32)</f>
        <v>0</v>
      </c>
      <c r="P39" s="85">
        <f ca="1">(IFERROR(INDIRECT("'ru double'!" &amp; ADDRESS(MATCH(P$3,'ru double'!$A$1:$A$34,0),MATCH(O$1,'ru double'!$A$1:$AF$1,0))),0) + IFERROR(INDIRECT("'ru double'!" &amp; ADDRESS(MATCH(P$3,'ru double'!$A$1:$A$34,0),MATCH(P$1,'ru double'!$A$1:$AF$1,0))),0) + IFERROR(INDIRECT("'ru double'!" &amp; ADDRESS(MATCH(P$3,'ru double'!$A$1:$A$34,0),MATCH(Q$1,'ru double'!$A$1:$AF$1,0))),0) + IFERROR(INDIRECT("'ru double'!" &amp; ADDRESS(MATCH(P$3,'ru double'!$A$1:$A$34,0),MATCH(R$1,'ru double'!$A$1:$AF$1,0))),0) + IFERROR(INDIRECT("'ru double'!" &amp; ADDRESS(MATCH(P$3,'ru double'!$A$1:$A$34,0),MATCH(N$2,'ru double'!$A$1:$AF$1,0))),0) + IFERROR(INDIRECT("'ru double'!" &amp; ADDRESS(MATCH(P$3,'ru double'!$A$1:$A$34,0),MATCH(O$2,'ru double'!$A$1:$AF$1,0))),0) + IFERROR(INDIRECT("'ru double'!" &amp; ADDRESS(MATCH(P$3,'ru double'!$A$1:$A$34,0),MATCH(P$2,'ru double'!$A$1:$AF$1,0))),0) + IFERROR(INDIRECT("'ru double'!" &amp; ADDRESS(MATCH(P$3,'ru double'!$A$1:$A$34,0),MATCH(Q$2,'ru double'!$A$1:$AF$1,0))),0) + IFERROR(INDIRECT("'ru double'!" &amp; ADDRESS(MATCH(P$3,'ru double'!$A$1:$A$34,0),MATCH(R$2,'ru double'!$A$1:$AF$1,0))),0) + IFERROR(INDIRECT("'ru double'!" &amp; ADDRESS(MATCH(P$3,'ru double'!$A$1:$A$34,0),MATCH(N$3,'ru double'!$A$1:$AF$1,0))),0) + IFERROR(INDIRECT("'ru double'!" &amp; ADDRESS(MATCH(P$3,'ru double'!$A$1:$A$34,0),MATCH(O$3,'ru double'!$A$1:$AF$1,0))),0) + IFERROR(INDIRECT("'ru double'!" &amp; ADDRESS(MATCH(P$3,'ru double'!$A$1:$A$34,0),MATCH(P$3,'ru double'!$A$1:$AF$1,0))),0) + IFERROR(INDIRECT("'ru double'!" &amp; ADDRESS(MATCH(P$3,'ru double'!$A$1:$A$34,0),MATCH(Q$3,'ru double'!$A$1:$AF$1,0))),0) + IFERROR(INDIRECT("'ru double'!" &amp; ADDRESS(MATCH(P$3,'ru double'!$A$1:$A$34,0),MATCH(R$3,'ru double'!$A$1:$AF$1,0))),0) + IFERROR(INDIRECT("'ru double'!" &amp; ADDRESS(MATCH(P$3,'ru double'!$A$1:$A$34,0),MATCH(N$1,'ru double'!$A$1:$AF$1,0))),0)) / SUM('ru double'!$B$2:$AF$32)</f>
        <v>0</v>
      </c>
      <c r="Q39" s="86">
        <f ca="1">(IFERROR(INDIRECT("'ru double'!" &amp; ADDRESS(MATCH(Q$3,'ru double'!$A$1:$A$34,0),MATCH(O$1,'ru double'!$A$1:$AF$1,0))),0) + IFERROR(INDIRECT("'ru double'!" &amp; ADDRESS(MATCH(Q$3,'ru double'!$A$1:$A$34,0),MATCH(P$1,'ru double'!$A$1:$AF$1,0))),0) + IFERROR(INDIRECT("'ru double'!" &amp; ADDRESS(MATCH(Q$3,'ru double'!$A$1:$A$34,0),MATCH(Q$1,'ru double'!$A$1:$AF$1,0))),0) + IFERROR(INDIRECT("'ru double'!" &amp; ADDRESS(MATCH(Q$3,'ru double'!$A$1:$A$34,0),MATCH(R$1,'ru double'!$A$1:$AF$1,0))),0) + IFERROR(INDIRECT("'ru double'!" &amp; ADDRESS(MATCH(Q$3,'ru double'!$A$1:$A$34,0),MATCH(N$2,'ru double'!$A$1:$AF$1,0))),0) + IFERROR(INDIRECT("'ru double'!" &amp; ADDRESS(MATCH(Q$3,'ru double'!$A$1:$A$34,0),MATCH(O$2,'ru double'!$A$1:$AF$1,0))),0) + IFERROR(INDIRECT("'ru double'!" &amp; ADDRESS(MATCH(Q$3,'ru double'!$A$1:$A$34,0),MATCH(P$2,'ru double'!$A$1:$AF$1,0))),0) + IFERROR(INDIRECT("'ru double'!" &amp; ADDRESS(MATCH(Q$3,'ru double'!$A$1:$A$34,0),MATCH(Q$2,'ru double'!$A$1:$AF$1,0))),0) + IFERROR(INDIRECT("'ru double'!" &amp; ADDRESS(MATCH(Q$3,'ru double'!$A$1:$A$34,0),MATCH(R$2,'ru double'!$A$1:$AF$1,0))),0) + IFERROR(INDIRECT("'ru double'!" &amp; ADDRESS(MATCH(Q$3,'ru double'!$A$1:$A$34,0),MATCH(N$3,'ru double'!$A$1:$AF$1,0))),0) + IFERROR(INDIRECT("'ru double'!" &amp; ADDRESS(MATCH(Q$3,'ru double'!$A$1:$A$34,0),MATCH(O$3,'ru double'!$A$1:$AF$1,0))),0) + IFERROR(INDIRECT("'ru double'!" &amp; ADDRESS(MATCH(Q$3,'ru double'!$A$1:$A$34,0),MATCH(P$3,'ru double'!$A$1:$AF$1,0))),0) + IFERROR(INDIRECT("'ru double'!" &amp; ADDRESS(MATCH(Q$3,'ru double'!$A$1:$A$34,0),MATCH(Q$3,'ru double'!$A$1:$AF$1,0))),0) + IFERROR(INDIRECT("'ru double'!" &amp; ADDRESS(MATCH(Q$3,'ru double'!$A$1:$A$34,0),MATCH(R$3,'ru double'!$A$1:$AF$1,0))),0) + IFERROR(INDIRECT("'ru double'!" &amp; ADDRESS(MATCH(Q$3,'ru double'!$A$1:$A$34,0),MATCH(N$1,'ru double'!$A$1:$AF$1,0))),0)) / SUM('ru double'!$B$2:$AF$32)</f>
        <v>1.3432237369687249E-2</v>
      </c>
      <c r="R39" s="87">
        <f ca="1">(IFERROR(INDIRECT("'ru double'!" &amp; ADDRESS(MATCH(R$3,'ru double'!$A$1:$A$34,0),MATCH(O$1,'ru double'!$A$1:$AF$1,0))),0) + IFERROR(INDIRECT("'ru double'!" &amp; ADDRESS(MATCH(R$3,'ru double'!$A$1:$A$34,0),MATCH(P$1,'ru double'!$A$1:$AF$1,0))),0) + IFERROR(INDIRECT("'ru double'!" &amp; ADDRESS(MATCH(R$3,'ru double'!$A$1:$A$34,0),MATCH(Q$1,'ru double'!$A$1:$AF$1,0))),0) + IFERROR(INDIRECT("'ru double'!" &amp; ADDRESS(MATCH(R$3,'ru double'!$A$1:$A$34,0),MATCH(R$1,'ru double'!$A$1:$AF$1,0))),0) + IFERROR(INDIRECT("'ru double'!" &amp; ADDRESS(MATCH(R$3,'ru double'!$A$1:$A$34,0),MATCH(N$2,'ru double'!$A$1:$AF$1,0))),0) + IFERROR(INDIRECT("'ru double'!" &amp; ADDRESS(MATCH(R$3,'ru double'!$A$1:$A$34,0),MATCH(O$2,'ru double'!$A$1:$AF$1,0))),0) + IFERROR(INDIRECT("'ru double'!" &amp; ADDRESS(MATCH(R$3,'ru double'!$A$1:$A$34,0),MATCH(P$2,'ru double'!$A$1:$AF$1,0))),0) + IFERROR(INDIRECT("'ru double'!" &amp; ADDRESS(MATCH(R$3,'ru double'!$A$1:$A$34,0),MATCH(Q$2,'ru double'!$A$1:$AF$1,0))),0) + IFERROR(INDIRECT("'ru double'!" &amp; ADDRESS(MATCH(R$3,'ru double'!$A$1:$A$34,0),MATCH(R$2,'ru double'!$A$1:$AF$1,0))),0) + IFERROR(INDIRECT("'ru double'!" &amp; ADDRESS(MATCH(R$3,'ru double'!$A$1:$A$34,0),MATCH(N$3,'ru double'!$A$1:$AF$1,0))),0) + IFERROR(INDIRECT("'ru double'!" &amp; ADDRESS(MATCH(R$3,'ru double'!$A$1:$A$34,0),MATCH(O$3,'ru double'!$A$1:$AF$1,0))),0) + IFERROR(INDIRECT("'ru double'!" &amp; ADDRESS(MATCH(R$3,'ru double'!$A$1:$A$34,0),MATCH(P$3,'ru double'!$A$1:$AF$1,0))),0) + IFERROR(INDIRECT("'ru double'!" &amp; ADDRESS(MATCH(R$3,'ru double'!$A$1:$A$34,0),MATCH(Q$3,'ru double'!$A$1:$AF$1,0))),0) + IFERROR(INDIRECT("'ru double'!" &amp; ADDRESS(MATCH(R$3,'ru double'!$A$1:$A$34,0),MATCH(R$3,'ru double'!$A$1:$AF$1,0))),0) + IFERROR(INDIRECT("'ru double'!" &amp; ADDRESS(MATCH(R$3,'ru double'!$A$1:$A$34,0),MATCH(N$1,'ru double'!$A$1:$AF$1,0))),0)) / SUM('ru double'!$B$2:$AF$32)</f>
        <v>3.2076984763432237E-3</v>
      </c>
      <c r="S39" s="86">
        <f ca="1">(IFERROR(INDIRECT("'ru double'!" &amp; ADDRESS(MATCH(S$3,'ru double'!$A$1:$A$34,0),MATCH(V$1,'ru double'!$A$1:$AF$1,0))),0) + IFERROR(INDIRECT("'ru double'!" &amp; ADDRESS(MATCH(S$3,'ru double'!$A$1:$A$34,0),MATCH(T$1,'ru double'!$A$1:$AF$1,0))),0) + IFERROR(INDIRECT("'ru double'!" &amp; ADDRESS(MATCH(S$3,'ru double'!$A$1:$A$34,0),MATCH(U$1,'ru double'!$A$1:$AF$1,0))),0) + IFERROR(INDIRECT("'ru double'!" &amp; ADDRESS(MATCH(S$3,'ru double'!$A$1:$A$34,0),MATCH(W$1,'ru double'!$A$1:$AF$1,0))),0) + IFERROR(INDIRECT("'ru double'!" &amp; ADDRESS(MATCH(S$3,'ru double'!$A$1:$A$34,0),MATCH(X$1,'ru double'!$A$1:$AF$1,0))),0) + IFERROR(INDIRECT("'ru double'!" &amp; ADDRESS(MATCH(S$3,'ru double'!$A$1:$A$34,0),MATCH(Y$1,'ru double'!$A$1:$AF$1,0))),0) + IFERROR(INDIRECT("'ru double'!" &amp; ADDRESS(MATCH(S$3,'ru double'!$A$1:$A$34,0),MATCH(S$2,'ru double'!$A$1:$AF$1,0))),0) + IFERROR(INDIRECT("'ru double'!" &amp; ADDRESS(MATCH(S$3,'ru double'!$A$1:$A$34,0),MATCH(T$2,'ru double'!$A$1:$AF$1,0))),0) + IFERROR(INDIRECT("'ru double'!" &amp; ADDRESS(MATCH(S$3,'ru double'!$A$1:$A$34,0),MATCH(U$2,'ru double'!$A$1:$AF$1,0))),0) + IFERROR(INDIRECT("'ru double'!" &amp; ADDRESS(MATCH(S$3,'ru double'!$A$1:$A$34,0),MATCH(V$2,'ru double'!$A$1:$AF$1,0))),0) + IFERROR(INDIRECT("'ru double'!" &amp; ADDRESS(MATCH(S$3,'ru double'!$A$1:$A$34,0),MATCH(W$2,'ru double'!$A$1:$AF$1,0))),0) + IFERROR(INDIRECT("'ru double'!" &amp; ADDRESS(MATCH(S$3,'ru double'!$A$1:$A$34,0),MATCH(X$2,'ru double'!$A$1:$AF$1,0))),0) + IFERROR(INDIRECT("'ru double'!" &amp; ADDRESS(MATCH(S$3,'ru double'!$A$1:$A$34,0),MATCH(S$3,'ru double'!$A$1:$AF$1,0))),0) + IFERROR(INDIRECT("'ru double'!" &amp; ADDRESS(MATCH(S$3,'ru double'!$A$1:$A$34,0),MATCH(T$3,'ru double'!$A$1:$AF$1,0))),0) + IFERROR(INDIRECT("'ru double'!" &amp; ADDRESS(MATCH(S$3,'ru double'!$A$1:$A$34,0),MATCH(U$3,'ru double'!$A$1:$AF$1,0))),0) + IFERROR(INDIRECT("'ru double'!" &amp; ADDRESS(MATCH(S$3,'ru double'!$A$1:$A$34,0),MATCH(V$3,'ru double'!$A$1:$AF$1,0))),0) + IFERROR(INDIRECT("'ru double'!" &amp; ADDRESS(MATCH(S$3,'ru double'!$A$1:$A$34,0),MATCH(W$3,'ru double'!$A$1:$AF$1,0))),0) + IFERROR(INDIRECT("'ru double'!" &amp; ADDRESS(MATCH(S$3,'ru double'!$A$1:$A$34,0),MATCH(S$1,'ru double'!$A$1:$AF$1,0))),0)) / SUM('ru double'!$B$2:$AF$32)</f>
        <v>7.2173215717722533E-3</v>
      </c>
      <c r="T39" s="84">
        <f ca="1">(IFERROR(INDIRECT("'ru double'!" &amp; ADDRESS(MATCH(T$3,'ru double'!$A$1:$A$34,0),MATCH(V$1,'ru double'!$A$1:$AF$1,0))),0) + IFERROR(INDIRECT("'ru double'!" &amp; ADDRESS(MATCH(T$3,'ru double'!$A$1:$A$34,0),MATCH(T$1,'ru double'!$A$1:$AF$1,0))),0) + IFERROR(INDIRECT("'ru double'!" &amp; ADDRESS(MATCH(T$3,'ru double'!$A$1:$A$34,0),MATCH(U$1,'ru double'!$A$1:$AF$1,0))),0) + IFERROR(INDIRECT("'ru double'!" &amp; ADDRESS(MATCH(T$3,'ru double'!$A$1:$A$34,0),MATCH(W$1,'ru double'!$A$1:$AF$1,0))),0) + IFERROR(INDIRECT("'ru double'!" &amp; ADDRESS(MATCH(T$3,'ru double'!$A$1:$A$34,0),MATCH(X$1,'ru double'!$A$1:$AF$1,0))),0) + IFERROR(INDIRECT("'ru double'!" &amp; ADDRESS(MATCH(T$3,'ru double'!$A$1:$A$34,0),MATCH(Y$1,'ru double'!$A$1:$AF$1,0))),0) + IFERROR(INDIRECT("'ru double'!" &amp; ADDRESS(MATCH(T$3,'ru double'!$A$1:$A$34,0),MATCH(S$2,'ru double'!$A$1:$AF$1,0))),0) + IFERROR(INDIRECT("'ru double'!" &amp; ADDRESS(MATCH(T$3,'ru double'!$A$1:$A$34,0),MATCH(T$2,'ru double'!$A$1:$AF$1,0))),0) + IFERROR(INDIRECT("'ru double'!" &amp; ADDRESS(MATCH(T$3,'ru double'!$A$1:$A$34,0),MATCH(U$2,'ru double'!$A$1:$AF$1,0))),0) + IFERROR(INDIRECT("'ru double'!" &amp; ADDRESS(MATCH(T$3,'ru double'!$A$1:$A$34,0),MATCH(V$2,'ru double'!$A$1:$AF$1,0))),0) + IFERROR(INDIRECT("'ru double'!" &amp; ADDRESS(MATCH(T$3,'ru double'!$A$1:$A$34,0),MATCH(W$2,'ru double'!$A$1:$AF$1,0))),0) + IFERROR(INDIRECT("'ru double'!" &amp; ADDRESS(MATCH(T$3,'ru double'!$A$1:$A$34,0),MATCH(X$2,'ru double'!$A$1:$AF$1,0))),0) + IFERROR(INDIRECT("'ru double'!" &amp; ADDRESS(MATCH(T$3,'ru double'!$A$1:$A$34,0),MATCH(S$3,'ru double'!$A$1:$AF$1,0))),0) + IFERROR(INDIRECT("'ru double'!" &amp; ADDRESS(MATCH(T$3,'ru double'!$A$1:$A$34,0),MATCH(T$3,'ru double'!$A$1:$AF$1,0))),0) + IFERROR(INDIRECT("'ru double'!" &amp; ADDRESS(MATCH(T$3,'ru double'!$A$1:$A$34,0),MATCH(U$3,'ru double'!$A$1:$AF$1,0))),0) + IFERROR(INDIRECT("'ru double'!" &amp; ADDRESS(MATCH(T$3,'ru double'!$A$1:$A$34,0),MATCH(V$3,'ru double'!$A$1:$AF$1,0))),0) + IFERROR(INDIRECT("'ru double'!" &amp; ADDRESS(MATCH(T$3,'ru double'!$A$1:$A$34,0),MATCH(W$3,'ru double'!$A$1:$AF$1,0))),0) + IFERROR(INDIRECT("'ru double'!" &amp; ADDRESS(MATCH(T$3,'ru double'!$A$1:$A$34,0),MATCH(S$1,'ru double'!$A$1:$AF$1,0))),0)) / SUM('ru double'!$B$2:$AF$32)</f>
        <v>4.0096230954290296E-4</v>
      </c>
      <c r="U39" s="85">
        <f ca="1">(IFERROR(INDIRECT("'ru double'!" &amp; ADDRESS(MATCH(U$3,'ru double'!$A$1:$A$34,0),MATCH(V$1,'ru double'!$A$1:$AF$1,0))),0) + IFERROR(INDIRECT("'ru double'!" &amp; ADDRESS(MATCH(U$3,'ru double'!$A$1:$A$34,0),MATCH(T$1,'ru double'!$A$1:$AF$1,0))),0) + IFERROR(INDIRECT("'ru double'!" &amp; ADDRESS(MATCH(U$3,'ru double'!$A$1:$A$34,0),MATCH(U$1,'ru double'!$A$1:$AF$1,0))),0) + IFERROR(INDIRECT("'ru double'!" &amp; ADDRESS(MATCH(U$3,'ru double'!$A$1:$A$34,0),MATCH(W$1,'ru double'!$A$1:$AF$1,0))),0) + IFERROR(INDIRECT("'ru double'!" &amp; ADDRESS(MATCH(U$3,'ru double'!$A$1:$A$34,0),MATCH(X$1,'ru double'!$A$1:$AF$1,0))),0) + IFERROR(INDIRECT("'ru double'!" &amp; ADDRESS(MATCH(U$3,'ru double'!$A$1:$A$34,0),MATCH(Y$1,'ru double'!$A$1:$AF$1,0))),0) + IFERROR(INDIRECT("'ru double'!" &amp; ADDRESS(MATCH(U$3,'ru double'!$A$1:$A$34,0),MATCH(S$2,'ru double'!$A$1:$AF$1,0))),0) + IFERROR(INDIRECT("'ru double'!" &amp; ADDRESS(MATCH(U$3,'ru double'!$A$1:$A$34,0),MATCH(T$2,'ru double'!$A$1:$AF$1,0))),0) + IFERROR(INDIRECT("'ru double'!" &amp; ADDRESS(MATCH(U$3,'ru double'!$A$1:$A$34,0),MATCH(U$2,'ru double'!$A$1:$AF$1,0))),0) + IFERROR(INDIRECT("'ru double'!" &amp; ADDRESS(MATCH(U$3,'ru double'!$A$1:$A$34,0),MATCH(V$2,'ru double'!$A$1:$AF$1,0))),0) + IFERROR(INDIRECT("'ru double'!" &amp; ADDRESS(MATCH(U$3,'ru double'!$A$1:$A$34,0),MATCH(W$2,'ru double'!$A$1:$AF$1,0))),0) + IFERROR(INDIRECT("'ru double'!" &amp; ADDRESS(MATCH(U$3,'ru double'!$A$1:$A$34,0),MATCH(X$2,'ru double'!$A$1:$AF$1,0))),0) + IFERROR(INDIRECT("'ru double'!" &amp; ADDRESS(MATCH(U$3,'ru double'!$A$1:$A$34,0),MATCH(S$3,'ru double'!$A$1:$AF$1,0))),0) + IFERROR(INDIRECT("'ru double'!" &amp; ADDRESS(MATCH(U$3,'ru double'!$A$1:$A$34,0),MATCH(T$3,'ru double'!$A$1:$AF$1,0))),0) + IFERROR(INDIRECT("'ru double'!" &amp; ADDRESS(MATCH(U$3,'ru double'!$A$1:$A$34,0),MATCH(U$3,'ru double'!$A$1:$AF$1,0))),0) + IFERROR(INDIRECT("'ru double'!" &amp; ADDRESS(MATCH(U$3,'ru double'!$A$1:$A$34,0),MATCH(V$3,'ru double'!$A$1:$AF$1,0))),0) + IFERROR(INDIRECT("'ru double'!" &amp; ADDRESS(MATCH(U$3,'ru double'!$A$1:$A$34,0),MATCH(W$3,'ru double'!$A$1:$AF$1,0))),0) + IFERROR(INDIRECT("'ru double'!" &amp; ADDRESS(MATCH(U$3,'ru double'!$A$1:$A$34,0),MATCH(S$1,'ru double'!$A$1:$AF$1,0))),0)) / SUM('ru double'!$B$2:$AF$32)</f>
        <v>3.2076984763432237E-3</v>
      </c>
      <c r="V39" s="84">
        <f ca="1">(IFERROR(INDIRECT("'ru double'!" &amp; ADDRESS(MATCH(V$3,'ru double'!$A$1:$A$34,0),MATCH(V$1,'ru double'!$A$1:$AF$1,0))),0) + IFERROR(INDIRECT("'ru double'!" &amp; ADDRESS(MATCH(V$3,'ru double'!$A$1:$A$34,0),MATCH(T$1,'ru double'!$A$1:$AF$1,0))),0) + IFERROR(INDIRECT("'ru double'!" &amp; ADDRESS(MATCH(V$3,'ru double'!$A$1:$A$34,0),MATCH(U$1,'ru double'!$A$1:$AF$1,0))),0) + IFERROR(INDIRECT("'ru double'!" &amp; ADDRESS(MATCH(V$3,'ru double'!$A$1:$A$34,0),MATCH(W$1,'ru double'!$A$1:$AF$1,0))),0) + IFERROR(INDIRECT("'ru double'!" &amp; ADDRESS(MATCH(V$3,'ru double'!$A$1:$A$34,0),MATCH(X$1,'ru double'!$A$1:$AF$1,0))),0) + IFERROR(INDIRECT("'ru double'!" &amp; ADDRESS(MATCH(V$3,'ru double'!$A$1:$A$34,0),MATCH(Y$1,'ru double'!$A$1:$AF$1,0))),0) + IFERROR(INDIRECT("'ru double'!" &amp; ADDRESS(MATCH(V$3,'ru double'!$A$1:$A$34,0),MATCH(S$2,'ru double'!$A$1:$AF$1,0))),0) + IFERROR(INDIRECT("'ru double'!" &amp; ADDRESS(MATCH(V$3,'ru double'!$A$1:$A$34,0),MATCH(T$2,'ru double'!$A$1:$AF$1,0))),0) + IFERROR(INDIRECT("'ru double'!" &amp; ADDRESS(MATCH(V$3,'ru double'!$A$1:$A$34,0),MATCH(U$2,'ru double'!$A$1:$AF$1,0))),0) + IFERROR(INDIRECT("'ru double'!" &amp; ADDRESS(MATCH(V$3,'ru double'!$A$1:$A$34,0),MATCH(V$2,'ru double'!$A$1:$AF$1,0))),0) + IFERROR(INDIRECT("'ru double'!" &amp; ADDRESS(MATCH(V$3,'ru double'!$A$1:$A$34,0),MATCH(W$2,'ru double'!$A$1:$AF$1,0))),0) + IFERROR(INDIRECT("'ru double'!" &amp; ADDRESS(MATCH(V$3,'ru double'!$A$1:$A$34,0),MATCH(X$2,'ru double'!$A$1:$AF$1,0))),0) + IFERROR(INDIRECT("'ru double'!" &amp; ADDRESS(MATCH(V$3,'ru double'!$A$1:$A$34,0),MATCH(S$3,'ru double'!$A$1:$AF$1,0))),0) + IFERROR(INDIRECT("'ru double'!" &amp; ADDRESS(MATCH(V$3,'ru double'!$A$1:$A$34,0),MATCH(T$3,'ru double'!$A$1:$AF$1,0))),0) + IFERROR(INDIRECT("'ru double'!" &amp; ADDRESS(MATCH(V$3,'ru double'!$A$1:$A$34,0),MATCH(U$3,'ru double'!$A$1:$AF$1,0))),0) + IFERROR(INDIRECT("'ru double'!" &amp; ADDRESS(MATCH(V$3,'ru double'!$A$1:$A$34,0),MATCH(V$3,'ru double'!$A$1:$AF$1,0))),0) + IFERROR(INDIRECT("'ru double'!" &amp; ADDRESS(MATCH(V$3,'ru double'!$A$1:$A$34,0),MATCH(W$3,'ru double'!$A$1:$AF$1,0))),0) + IFERROR(INDIRECT("'ru double'!" &amp; ADDRESS(MATCH(V$3,'ru double'!$A$1:$A$34,0),MATCH(S$1,'ru double'!$A$1:$AF$1,0))),0)) / SUM('ru double'!$B$2:$AF$32)</f>
        <v>2.0048115477145148E-4</v>
      </c>
      <c r="W39" s="86">
        <f ca="1">(IFERROR(INDIRECT("'ru double'!" &amp; ADDRESS(MATCH(W$3,'ru double'!$A$1:$A$34,0),MATCH(V$1,'ru double'!$A$1:$AF$1,0))),0) + IFERROR(INDIRECT("'ru double'!" &amp; ADDRESS(MATCH(W$3,'ru double'!$A$1:$A$34,0),MATCH(T$1,'ru double'!$A$1:$AF$1,0))),0) + IFERROR(INDIRECT("'ru double'!" &amp; ADDRESS(MATCH(W$3,'ru double'!$A$1:$A$34,0),MATCH(U$1,'ru double'!$A$1:$AF$1,0))),0) + IFERROR(INDIRECT("'ru double'!" &amp; ADDRESS(MATCH(W$3,'ru double'!$A$1:$A$34,0),MATCH(W$1,'ru double'!$A$1:$AF$1,0))),0) + IFERROR(INDIRECT("'ru double'!" &amp; ADDRESS(MATCH(W$3,'ru double'!$A$1:$A$34,0),MATCH(X$1,'ru double'!$A$1:$AF$1,0))),0) + IFERROR(INDIRECT("'ru double'!" &amp; ADDRESS(MATCH(W$3,'ru double'!$A$1:$A$34,0),MATCH(Y$1,'ru double'!$A$1:$AF$1,0))),0) + IFERROR(INDIRECT("'ru double'!" &amp; ADDRESS(MATCH(W$3,'ru double'!$A$1:$A$34,0),MATCH(S$2,'ru double'!$A$1:$AF$1,0))),0) + IFERROR(INDIRECT("'ru double'!" &amp; ADDRESS(MATCH(W$3,'ru double'!$A$1:$A$34,0),MATCH(T$2,'ru double'!$A$1:$AF$1,0))),0) + IFERROR(INDIRECT("'ru double'!" &amp; ADDRESS(MATCH(W$3,'ru double'!$A$1:$A$34,0),MATCH(U$2,'ru double'!$A$1:$AF$1,0))),0) + IFERROR(INDIRECT("'ru double'!" &amp; ADDRESS(MATCH(W$3,'ru double'!$A$1:$A$34,0),MATCH(V$2,'ru double'!$A$1:$AF$1,0))),0) + IFERROR(INDIRECT("'ru double'!" &amp; ADDRESS(MATCH(W$3,'ru double'!$A$1:$A$34,0),MATCH(W$2,'ru double'!$A$1:$AF$1,0))),0) + IFERROR(INDIRECT("'ru double'!" &amp; ADDRESS(MATCH(W$3,'ru double'!$A$1:$A$34,0),MATCH(X$2,'ru double'!$A$1:$AF$1,0))),0) + IFERROR(INDIRECT("'ru double'!" &amp; ADDRESS(MATCH(W$3,'ru double'!$A$1:$A$34,0),MATCH(S$3,'ru double'!$A$1:$AF$1,0))),0) + IFERROR(INDIRECT("'ru double'!" &amp; ADDRESS(MATCH(W$3,'ru double'!$A$1:$A$34,0),MATCH(T$3,'ru double'!$A$1:$AF$1,0))),0) + IFERROR(INDIRECT("'ru double'!" &amp; ADDRESS(MATCH(W$3,'ru double'!$A$1:$A$34,0),MATCH(U$3,'ru double'!$A$1:$AF$1,0))),0) + IFERROR(INDIRECT("'ru double'!" &amp; ADDRESS(MATCH(W$3,'ru double'!$A$1:$A$34,0),MATCH(V$3,'ru double'!$A$1:$AF$1,0))),0) + IFERROR(INDIRECT("'ru double'!" &amp; ADDRESS(MATCH(W$3,'ru double'!$A$1:$A$34,0),MATCH(W$3,'ru double'!$A$1:$AF$1,0))),0) + IFERROR(INDIRECT("'ru double'!" &amp; ADDRESS(MATCH(W$3,'ru double'!$A$1:$A$34,0),MATCH(S$1,'ru double'!$A$1:$AF$1,0))),0)) / SUM('ru double'!$B$2:$AF$32)</f>
        <v>3.8091419406575781E-3</v>
      </c>
      <c r="X39" s="86"/>
      <c r="Y39" s="86"/>
      <c r="Z39" s="42"/>
    </row>
    <row r="40" spans="1:39" ht="15" hidden="1" customHeight="1" outlineLevel="1" x14ac:dyDescent="0.25">
      <c r="A40" s="229" t="s">
        <v>295</v>
      </c>
      <c r="B40" s="230"/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N40" s="229" t="s">
        <v>295</v>
      </c>
      <c r="O40" s="230"/>
      <c r="P40" s="230"/>
      <c r="Q40" s="230"/>
      <c r="R40" s="230"/>
      <c r="S40" s="230"/>
      <c r="T40" s="230"/>
      <c r="U40" s="230"/>
      <c r="V40" s="230"/>
      <c r="W40" s="230"/>
      <c r="X40" s="230"/>
      <c r="Y40" s="230"/>
      <c r="Z40" s="42"/>
    </row>
    <row r="41" spans="1:39" ht="15" hidden="1" customHeight="1" outlineLevel="1" x14ac:dyDescent="0.25">
      <c r="A41" s="84">
        <f ca="1">(IFERROR(INDIRECT("'en double'!" &amp; ADDRESS(MATCH(I$1,'en double'!$A$1:$AF$1,0),MATCH(A$1,'en double'!$A$1:$A$34,0))),0) + IFERROR(INDIRECT("'en double'!" &amp; ADDRESS(MATCH(G$1,'en double'!$A$1:$AF$1,0),MATCH(A$1,'en double'!$A$1:$A$34,0))),0) + IFERROR(INDIRECT("'en double'!" &amp; ADDRESS(MATCH(H$1,'en double'!$A$1:$AF$1,0),MATCH(A$1,'en double'!$A$1:$A$34,0))),0) + IFERROR(INDIRECT("'en double'!" &amp; ADDRESS(MATCH(J$1,'en double'!$A$1:$AF$1,0),MATCH(A$1,'en double'!$A$1:$A$34,0))),0) + IFERROR(INDIRECT("'en double'!" &amp; ADDRESS(MATCH(K$1,'en double'!$A$1:$AF$1,0),MATCH(A$1,'en double'!$A$1:$A$34,0))),0) + IFERROR(INDIRECT("'en double'!" &amp; ADDRESS(MATCH(L$1,'en double'!$A$1:$AF$1,0),MATCH(A$1,'en double'!$A$1:$A$34,0))),0) + IFERROR(INDIRECT("'en double'!" &amp; ADDRESS(MATCH(F$2,'en double'!$A$1:$AF$1,0),MATCH(A$1,'en double'!$A$1:$A$34,0))),0) + IFERROR(INDIRECT("'en double'!" &amp; ADDRESS(MATCH(G$2,'en double'!$A$1:$AF$1,0),MATCH(A$1,'en double'!$A$1:$A$34,0))),0) + IFERROR(INDIRECT("'en double'!" &amp; ADDRESS(MATCH(H$2,'en double'!$A$1:$AF$1,0),MATCH(A$1,'en double'!$A$1:$A$34,0))),0) + IFERROR(INDIRECT("'en double'!" &amp; ADDRESS(MATCH(I$2,'en double'!$A$1:$AF$1,0),MATCH(A$1,'en double'!$A$1:$A$34,0))),0) + IFERROR(INDIRECT("'en double'!" &amp; ADDRESS(MATCH(J$2,'en double'!$A$1:$AF$1,0),MATCH(A$1,'en double'!$A$1:$A$34,0))),0) + IFERROR(INDIRECT("'en double'!" &amp; ADDRESS(MATCH(K$2,'en double'!$A$1:$AF$1,0),MATCH(A$1,'en double'!$A$1:$A$34,0))),0) + IFERROR(INDIRECT("'en double'!" &amp; ADDRESS(MATCH(F$3,'en double'!$A$1:$AF$1,0),MATCH(A$1,'en double'!$A$1:$A$34,0))),0) + IFERROR(INDIRECT("'en double'!" &amp; ADDRESS(MATCH(G$3,'en double'!$A$1:$AF$1,0),MATCH(A$1,'en double'!$A$1:$A$34,0))),0) + IFERROR(INDIRECT("'en double'!" &amp; ADDRESS(MATCH(H$3,'en double'!$A$1:$AF$1,0),MATCH(A$1,'en double'!$A$1:$A$34,0))),0) + IFERROR(INDIRECT("'en double'!" &amp; ADDRESS(MATCH(I$3,'en double'!$A$1:$AF$1,0),MATCH(A$1,'en double'!$A$1:$A$34,0))),0) + IFERROR(INDIRECT("'en double'!" &amp; ADDRESS(MATCH(J$3,'en double'!$A$1:$AF$1,0),MATCH(A$1,'en double'!$A$1:$A$34,0))),0) + IFERROR(INDIRECT("'en double'!" &amp; ADDRESS(MATCH(F$1,'en double'!$A$1:$AF$1,0),MATCH(A$1,'en double'!$A$1:$A$34,0))),0)) / SUM('en double'!$B$2:$AF$32)</f>
        <v>4.0080160320641282E-4</v>
      </c>
      <c r="B41" s="85">
        <f ca="1">(IFERROR(INDIRECT("'en double'!" &amp; ADDRESS(MATCH(I$1,'en double'!$A$1:$AF$1,0),MATCH(B$1,'en double'!$A$1:$A$34,0))),0) + IFERROR(INDIRECT("'en double'!" &amp; ADDRESS(MATCH(G$1,'en double'!$A$1:$AF$1,0),MATCH(B$1,'en double'!$A$1:$A$34,0))),0) + IFERROR(INDIRECT("'en double'!" &amp; ADDRESS(MATCH(H$1,'en double'!$A$1:$AF$1,0),MATCH(B$1,'en double'!$A$1:$A$34,0))),0) + IFERROR(INDIRECT("'en double'!" &amp; ADDRESS(MATCH(J$1,'en double'!$A$1:$AF$1,0),MATCH(B$1,'en double'!$A$1:$A$34,0))),0) + IFERROR(INDIRECT("'en double'!" &amp; ADDRESS(MATCH(K$1,'en double'!$A$1:$AF$1,0),MATCH(B$1,'en double'!$A$1:$A$34,0))),0) + IFERROR(INDIRECT("'en double'!" &amp; ADDRESS(MATCH(L$1,'en double'!$A$1:$AF$1,0),MATCH(B$1,'en double'!$A$1:$A$34,0))),0) + IFERROR(INDIRECT("'en double'!" &amp; ADDRESS(MATCH(F$2,'en double'!$A$1:$AF$1,0),MATCH(B$1,'en double'!$A$1:$A$34,0))),0) + IFERROR(INDIRECT("'en double'!" &amp; ADDRESS(MATCH(G$2,'en double'!$A$1:$AF$1,0),MATCH(B$1,'en double'!$A$1:$A$34,0))),0) + IFERROR(INDIRECT("'en double'!" &amp; ADDRESS(MATCH(H$2,'en double'!$A$1:$AF$1,0),MATCH(B$1,'en double'!$A$1:$A$34,0))),0) + IFERROR(INDIRECT("'en double'!" &amp; ADDRESS(MATCH(I$2,'en double'!$A$1:$AF$1,0),MATCH(B$1,'en double'!$A$1:$A$34,0))),0) + IFERROR(INDIRECT("'en double'!" &amp; ADDRESS(MATCH(J$2,'en double'!$A$1:$AF$1,0),MATCH(B$1,'en double'!$A$1:$A$34,0))),0) + IFERROR(INDIRECT("'en double'!" &amp; ADDRESS(MATCH(K$2,'en double'!$A$1:$AF$1,0),MATCH(B$1,'en double'!$A$1:$A$34,0))),0) + IFERROR(INDIRECT("'en double'!" &amp; ADDRESS(MATCH(F$3,'en double'!$A$1:$AF$1,0),MATCH(B$1,'en double'!$A$1:$A$34,0))),0) + IFERROR(INDIRECT("'en double'!" &amp; ADDRESS(MATCH(G$3,'en double'!$A$1:$AF$1,0),MATCH(B$1,'en double'!$A$1:$A$34,0))),0) + IFERROR(INDIRECT("'en double'!" &amp; ADDRESS(MATCH(H$3,'en double'!$A$1:$AF$1,0),MATCH(B$1,'en double'!$A$1:$A$34,0))),0) + IFERROR(INDIRECT("'en double'!" &amp; ADDRESS(MATCH(I$3,'en double'!$A$1:$AF$1,0),MATCH(B$1,'en double'!$A$1:$A$34,0))),0) + IFERROR(INDIRECT("'en double'!" &amp; ADDRESS(MATCH(J$3,'en double'!$A$1:$AF$1,0),MATCH(B$1,'en double'!$A$1:$A$34,0))),0) + IFERROR(INDIRECT("'en double'!" &amp; ADDRESS(MATCH(F$1,'en double'!$A$1:$AF$1,0),MATCH(B$1,'en double'!$A$1:$A$34,0))),0)) / SUM('en double'!$B$2:$AF$32)</f>
        <v>5.6112224448897794E-3</v>
      </c>
      <c r="C41" s="85">
        <f ca="1">(IFERROR(INDIRECT("'en double'!" &amp; ADDRESS(MATCH(I$1,'en double'!$A$1:$AF$1,0),MATCH(C$1,'en double'!$A$1:$A$34,0))),0) + IFERROR(INDIRECT("'en double'!" &amp; ADDRESS(MATCH(G$1,'en double'!$A$1:$AF$1,0),MATCH(C$1,'en double'!$A$1:$A$34,0))),0) + IFERROR(INDIRECT("'en double'!" &amp; ADDRESS(MATCH(H$1,'en double'!$A$1:$AF$1,0),MATCH(C$1,'en double'!$A$1:$A$34,0))),0) + IFERROR(INDIRECT("'en double'!" &amp; ADDRESS(MATCH(J$1,'en double'!$A$1:$AF$1,0),MATCH(C$1,'en double'!$A$1:$A$34,0))),0) + IFERROR(INDIRECT("'en double'!" &amp; ADDRESS(MATCH(K$1,'en double'!$A$1:$AF$1,0),MATCH(C$1,'en double'!$A$1:$A$34,0))),0) + IFERROR(INDIRECT("'en double'!" &amp; ADDRESS(MATCH(L$1,'en double'!$A$1:$AF$1,0),MATCH(C$1,'en double'!$A$1:$A$34,0))),0) + IFERROR(INDIRECT("'en double'!" &amp; ADDRESS(MATCH(F$2,'en double'!$A$1:$AF$1,0),MATCH(C$1,'en double'!$A$1:$A$34,0))),0) + IFERROR(INDIRECT("'en double'!" &amp; ADDRESS(MATCH(G$2,'en double'!$A$1:$AF$1,0),MATCH(C$1,'en double'!$A$1:$A$34,0))),0) + IFERROR(INDIRECT("'en double'!" &amp; ADDRESS(MATCH(H$2,'en double'!$A$1:$AF$1,0),MATCH(C$1,'en double'!$A$1:$A$34,0))),0) + IFERROR(INDIRECT("'en double'!" &amp; ADDRESS(MATCH(I$2,'en double'!$A$1:$AF$1,0),MATCH(C$1,'en double'!$A$1:$A$34,0))),0) + IFERROR(INDIRECT("'en double'!" &amp; ADDRESS(MATCH(J$2,'en double'!$A$1:$AF$1,0),MATCH(C$1,'en double'!$A$1:$A$34,0))),0) + IFERROR(INDIRECT("'en double'!" &amp; ADDRESS(MATCH(K$2,'en double'!$A$1:$AF$1,0),MATCH(C$1,'en double'!$A$1:$A$34,0))),0) + IFERROR(INDIRECT("'en double'!" &amp; ADDRESS(MATCH(F$3,'en double'!$A$1:$AF$1,0),MATCH(C$1,'en double'!$A$1:$A$34,0))),0) + IFERROR(INDIRECT("'en double'!" &amp; ADDRESS(MATCH(G$3,'en double'!$A$1:$AF$1,0),MATCH(C$1,'en double'!$A$1:$A$34,0))),0) + IFERROR(INDIRECT("'en double'!" &amp; ADDRESS(MATCH(H$3,'en double'!$A$1:$AF$1,0),MATCH(C$1,'en double'!$A$1:$A$34,0))),0) + IFERROR(INDIRECT("'en double'!" &amp; ADDRESS(MATCH(I$3,'en double'!$A$1:$AF$1,0),MATCH(C$1,'en double'!$A$1:$A$34,0))),0) + IFERROR(INDIRECT("'en double'!" &amp; ADDRESS(MATCH(J$3,'en double'!$A$1:$AF$1,0),MATCH(C$1,'en double'!$A$1:$A$34,0))),0) + IFERROR(INDIRECT("'en double'!" &amp; ADDRESS(MATCH(F$1,'en double'!$A$1:$AF$1,0),MATCH(C$1,'en double'!$A$1:$A$34,0))),0)) / SUM('en double'!$B$2:$AF$32)</f>
        <v>5.3306613226452908E-2</v>
      </c>
      <c r="D41" s="86">
        <f ca="1">(IFERROR(INDIRECT("'en double'!" &amp; ADDRESS(MATCH(I$1,'en double'!$A$1:$AF$1,0),MATCH(D$1,'en double'!$A$1:$A$34,0))),0) + IFERROR(INDIRECT("'en double'!" &amp; ADDRESS(MATCH(G$1,'en double'!$A$1:$AF$1,0),MATCH(D$1,'en double'!$A$1:$A$34,0))),0) + IFERROR(INDIRECT("'en double'!" &amp; ADDRESS(MATCH(H$1,'en double'!$A$1:$AF$1,0),MATCH(D$1,'en double'!$A$1:$A$34,0))),0) + IFERROR(INDIRECT("'en double'!" &amp; ADDRESS(MATCH(J$1,'en double'!$A$1:$AF$1,0),MATCH(D$1,'en double'!$A$1:$A$34,0))),0) + IFERROR(INDIRECT("'en double'!" &amp; ADDRESS(MATCH(K$1,'en double'!$A$1:$AF$1,0),MATCH(D$1,'en double'!$A$1:$A$34,0))),0) + IFERROR(INDIRECT("'en double'!" &amp; ADDRESS(MATCH(L$1,'en double'!$A$1:$AF$1,0),MATCH(D$1,'en double'!$A$1:$A$34,0))),0) + IFERROR(INDIRECT("'en double'!" &amp; ADDRESS(MATCH(F$2,'en double'!$A$1:$AF$1,0),MATCH(D$1,'en double'!$A$1:$A$34,0))),0) + IFERROR(INDIRECT("'en double'!" &amp; ADDRESS(MATCH(G$2,'en double'!$A$1:$AF$1,0),MATCH(D$1,'en double'!$A$1:$A$34,0))),0) + IFERROR(INDIRECT("'en double'!" &amp; ADDRESS(MATCH(H$2,'en double'!$A$1:$AF$1,0),MATCH(D$1,'en double'!$A$1:$A$34,0))),0) + IFERROR(INDIRECT("'en double'!" &amp; ADDRESS(MATCH(I$2,'en double'!$A$1:$AF$1,0),MATCH(D$1,'en double'!$A$1:$A$34,0))),0) + IFERROR(INDIRECT("'en double'!" &amp; ADDRESS(MATCH(J$2,'en double'!$A$1:$AF$1,0),MATCH(D$1,'en double'!$A$1:$A$34,0))),0) + IFERROR(INDIRECT("'en double'!" &amp; ADDRESS(MATCH(K$2,'en double'!$A$1:$AF$1,0),MATCH(D$1,'en double'!$A$1:$A$34,0))),0) + IFERROR(INDIRECT("'en double'!" &amp; ADDRESS(MATCH(F$3,'en double'!$A$1:$AF$1,0),MATCH(D$1,'en double'!$A$1:$A$34,0))),0) + IFERROR(INDIRECT("'en double'!" &amp; ADDRESS(MATCH(G$3,'en double'!$A$1:$AF$1,0),MATCH(D$1,'en double'!$A$1:$A$34,0))),0) + IFERROR(INDIRECT("'en double'!" &amp; ADDRESS(MATCH(H$3,'en double'!$A$1:$AF$1,0),MATCH(D$1,'en double'!$A$1:$A$34,0))),0) + IFERROR(INDIRECT("'en double'!" &amp; ADDRESS(MATCH(I$3,'en double'!$A$1:$AF$1,0),MATCH(D$1,'en double'!$A$1:$A$34,0))),0) + IFERROR(INDIRECT("'en double'!" &amp; ADDRESS(MATCH(J$3,'en double'!$A$1:$AF$1,0),MATCH(D$1,'en double'!$A$1:$A$34,0))),0) + IFERROR(INDIRECT("'en double'!" &amp; ADDRESS(MATCH(F$1,'en double'!$A$1:$AF$1,0),MATCH(D$1,'en double'!$A$1:$A$34,0))),0)) / SUM('en double'!$B$2:$AF$32)</f>
        <v>1.2925851703406814E-2</v>
      </c>
      <c r="E41" s="87">
        <f ca="1">(IFERROR(INDIRECT("'en double'!" &amp; ADDRESS(MATCH(I$1,'en double'!$A$1:$AF$1,0),MATCH(E$1,'en double'!$A$1:$A$34,0))),0) + IFERROR(INDIRECT("'en double'!" &amp; ADDRESS(MATCH(G$1,'en double'!$A$1:$AF$1,0),MATCH(E$1,'en double'!$A$1:$A$34,0))),0) + IFERROR(INDIRECT("'en double'!" &amp; ADDRESS(MATCH(H$1,'en double'!$A$1:$AF$1,0),MATCH(E$1,'en double'!$A$1:$A$34,0))),0) + IFERROR(INDIRECT("'en double'!" &amp; ADDRESS(MATCH(J$1,'en double'!$A$1:$AF$1,0),MATCH(E$1,'en double'!$A$1:$A$34,0))),0) + IFERROR(INDIRECT("'en double'!" &amp; ADDRESS(MATCH(K$1,'en double'!$A$1:$AF$1,0),MATCH(E$1,'en double'!$A$1:$A$34,0))),0) + IFERROR(INDIRECT("'en double'!" &amp; ADDRESS(MATCH(L$1,'en double'!$A$1:$AF$1,0),MATCH(E$1,'en double'!$A$1:$A$34,0))),0) + IFERROR(INDIRECT("'en double'!" &amp; ADDRESS(MATCH(F$2,'en double'!$A$1:$AF$1,0),MATCH(E$1,'en double'!$A$1:$A$34,0))),0) + IFERROR(INDIRECT("'en double'!" &amp; ADDRESS(MATCH(G$2,'en double'!$A$1:$AF$1,0),MATCH(E$1,'en double'!$A$1:$A$34,0))),0) + IFERROR(INDIRECT("'en double'!" &amp; ADDRESS(MATCH(H$2,'en double'!$A$1:$AF$1,0),MATCH(E$1,'en double'!$A$1:$A$34,0))),0) + IFERROR(INDIRECT("'en double'!" &amp; ADDRESS(MATCH(I$2,'en double'!$A$1:$AF$1,0),MATCH(E$1,'en double'!$A$1:$A$34,0))),0) + IFERROR(INDIRECT("'en double'!" &amp; ADDRESS(MATCH(J$2,'en double'!$A$1:$AF$1,0),MATCH(E$1,'en double'!$A$1:$A$34,0))),0) + IFERROR(INDIRECT("'en double'!" &amp; ADDRESS(MATCH(K$2,'en double'!$A$1:$AF$1,0),MATCH(E$1,'en double'!$A$1:$A$34,0))),0) + IFERROR(INDIRECT("'en double'!" &amp; ADDRESS(MATCH(F$3,'en double'!$A$1:$AF$1,0),MATCH(E$1,'en double'!$A$1:$A$34,0))),0) + IFERROR(INDIRECT("'en double'!" &amp; ADDRESS(MATCH(G$3,'en double'!$A$1:$AF$1,0),MATCH(E$1,'en double'!$A$1:$A$34,0))),0) + IFERROR(INDIRECT("'en double'!" &amp; ADDRESS(MATCH(H$3,'en double'!$A$1:$AF$1,0),MATCH(E$1,'en double'!$A$1:$A$34,0))),0) + IFERROR(INDIRECT("'en double'!" &amp; ADDRESS(MATCH(I$3,'en double'!$A$1:$AF$1,0),MATCH(E$1,'en double'!$A$1:$A$34,0))),0) + IFERROR(INDIRECT("'en double'!" &amp; ADDRESS(MATCH(J$3,'en double'!$A$1:$AF$1,0),MATCH(E$1,'en double'!$A$1:$A$34,0))),0) + IFERROR(INDIRECT("'en double'!" &amp; ADDRESS(MATCH(F$1,'en double'!$A$1:$AF$1,0),MATCH(E$1,'en double'!$A$1:$A$34,0))),0)) / SUM('en double'!$B$2:$AF$32)</f>
        <v>0</v>
      </c>
      <c r="F41" s="86">
        <f ca="1">(IFERROR(INDIRECT("'en double'!" &amp; ADDRESS(MATCH(B$1,'en double'!$A$1:$AF$1,0),MATCH(F$1,'en double'!$A$1:$A$34,0))),0) + IFERROR(INDIRECT("'en double'!" &amp; ADDRESS(MATCH(C$1,'en double'!$A$1:$AF$1,0),MATCH(F$1,'en double'!$A$1:$A$34,0))),0) + IFERROR(INDIRECT("'en double'!" &amp; ADDRESS(MATCH(D$1,'en double'!$A$1:$AF$1,0),MATCH(F$1,'en double'!$A$1:$A$34,0))),0) + IFERROR(INDIRECT("'en double'!" &amp; ADDRESS(MATCH(E$1,'en double'!$A$1:$AF$1,0),MATCH(F$1,'en double'!$A$1:$A$34,0))),0) + IFERROR(INDIRECT("'en double'!" &amp; ADDRESS(MATCH(A$2,'en double'!$A$1:$AF$1,0),MATCH(F$1,'en double'!$A$1:$A$34,0))),0) + IFERROR(INDIRECT("'en double'!" &amp; ADDRESS(MATCH(B$2,'en double'!$A$1:$AF$1,0),MATCH(F$1,'en double'!$A$1:$A$34,0))),0) + IFERROR(INDIRECT("'en double'!" &amp; ADDRESS(MATCH(C$2,'en double'!$A$1:$AF$1,0),MATCH(F$1,'en double'!$A$1:$A$34,0))),0) + IFERROR(INDIRECT("'en double'!" &amp; ADDRESS(MATCH(D$2,'en double'!$A$1:$AF$1,0),MATCH(F$1,'en double'!$A$1:$A$34,0))),0) + IFERROR(INDIRECT("'en double'!" &amp; ADDRESS(MATCH(E$2,'en double'!$A$1:$AF$1,0),MATCH(F$1,'en double'!$A$1:$A$34,0))),0) + IFERROR(INDIRECT("'en double'!" &amp; ADDRESS(MATCH(A$3,'en double'!$A$1:$AF$1,0),MATCH(F$1,'en double'!$A$1:$A$34,0))),0) + IFERROR(INDIRECT("'en double'!" &amp; ADDRESS(MATCH(B$3,'en double'!$A$1:$AF$1,0),MATCH(F$1,'en double'!$A$1:$A$34,0))),0) + IFERROR(INDIRECT("'en double'!" &amp; ADDRESS(MATCH(C$3,'en double'!$A$1:$AF$1,0),MATCH(F$1,'en double'!$A$1:$A$34,0))),0) + IFERROR(INDIRECT("'en double'!" &amp; ADDRESS(MATCH(D$3,'en double'!$A$1:$AF$1,0),MATCH(F$1,'en double'!$A$1:$A$34,0))),0) + IFERROR(INDIRECT("'en double'!" &amp; ADDRESS(MATCH(E$3,'en double'!$A$1:$AF$1,0),MATCH(F$1,'en double'!$A$1:$A$34,0))),0) + IFERROR(INDIRECT("'en double'!" &amp; ADDRESS(MATCH(A$1,'en double'!$A$1:$AF$1,0),MATCH(F$1,'en double'!$A$1:$A$34,0))),0)) / SUM('en double'!$B$2:$AF$32)</f>
        <v>4.0080160320641282E-4</v>
      </c>
      <c r="G41" s="84">
        <f ca="1">(IFERROR(INDIRECT("'en double'!" &amp; ADDRESS(MATCH(B$1,'en double'!$A$1:$AF$1,0),MATCH(G$1,'en double'!$A$1:$A$34,0))),0) + IFERROR(INDIRECT("'en double'!" &amp; ADDRESS(MATCH(C$1,'en double'!$A$1:$AF$1,0),MATCH(G$1,'en double'!$A$1:$A$34,0))),0) + IFERROR(INDIRECT("'en double'!" &amp; ADDRESS(MATCH(D$1,'en double'!$A$1:$AF$1,0),MATCH(G$1,'en double'!$A$1:$A$34,0))),0) + IFERROR(INDIRECT("'en double'!" &amp; ADDRESS(MATCH(E$1,'en double'!$A$1:$AF$1,0),MATCH(G$1,'en double'!$A$1:$A$34,0))),0) + IFERROR(INDIRECT("'en double'!" &amp; ADDRESS(MATCH(A$2,'en double'!$A$1:$AF$1,0),MATCH(G$1,'en double'!$A$1:$A$34,0))),0) + IFERROR(INDIRECT("'en double'!" &amp; ADDRESS(MATCH(B$2,'en double'!$A$1:$AF$1,0),MATCH(G$1,'en double'!$A$1:$A$34,0))),0) + IFERROR(INDIRECT("'en double'!" &amp; ADDRESS(MATCH(C$2,'en double'!$A$1:$AF$1,0),MATCH(G$1,'en double'!$A$1:$A$34,0))),0) + IFERROR(INDIRECT("'en double'!" &amp; ADDRESS(MATCH(D$2,'en double'!$A$1:$AF$1,0),MATCH(G$1,'en double'!$A$1:$A$34,0))),0) + IFERROR(INDIRECT("'en double'!" &amp; ADDRESS(MATCH(E$2,'en double'!$A$1:$AF$1,0),MATCH(G$1,'en double'!$A$1:$A$34,0))),0) + IFERROR(INDIRECT("'en double'!" &amp; ADDRESS(MATCH(A$3,'en double'!$A$1:$AF$1,0),MATCH(G$1,'en double'!$A$1:$A$34,0))),0) + IFERROR(INDIRECT("'en double'!" &amp; ADDRESS(MATCH(B$3,'en double'!$A$1:$AF$1,0),MATCH(G$1,'en double'!$A$1:$A$34,0))),0) + IFERROR(INDIRECT("'en double'!" &amp; ADDRESS(MATCH(C$3,'en double'!$A$1:$AF$1,0),MATCH(G$1,'en double'!$A$1:$A$34,0))),0) + IFERROR(INDIRECT("'en double'!" &amp; ADDRESS(MATCH(D$3,'en double'!$A$1:$AF$1,0),MATCH(G$1,'en double'!$A$1:$A$34,0))),0) + IFERROR(INDIRECT("'en double'!" &amp; ADDRESS(MATCH(E$3,'en double'!$A$1:$AF$1,0),MATCH(G$1,'en double'!$A$1:$A$34,0))),0) + IFERROR(INDIRECT("'en double'!" &amp; ADDRESS(MATCH(A$1,'en double'!$A$1:$AF$1,0),MATCH(G$1,'en double'!$A$1:$A$34,0))),0)) / SUM('en double'!$B$2:$AF$32)</f>
        <v>1.4028056112224449E-2</v>
      </c>
      <c r="H41" s="85">
        <f ca="1">(IFERROR(INDIRECT("'en double'!" &amp; ADDRESS(MATCH(B$1,'en double'!$A$1:$AF$1,0),MATCH(H$1,'en double'!$A$1:$A$34,0))),0) + IFERROR(INDIRECT("'en double'!" &amp; ADDRESS(MATCH(C$1,'en double'!$A$1:$AF$1,0),MATCH(H$1,'en double'!$A$1:$A$34,0))),0) + IFERROR(INDIRECT("'en double'!" &amp; ADDRESS(MATCH(D$1,'en double'!$A$1:$AF$1,0),MATCH(H$1,'en double'!$A$1:$A$34,0))),0) + IFERROR(INDIRECT("'en double'!" &amp; ADDRESS(MATCH(E$1,'en double'!$A$1:$AF$1,0),MATCH(H$1,'en double'!$A$1:$A$34,0))),0) + IFERROR(INDIRECT("'en double'!" &amp; ADDRESS(MATCH(A$2,'en double'!$A$1:$AF$1,0),MATCH(H$1,'en double'!$A$1:$A$34,0))),0) + IFERROR(INDIRECT("'en double'!" &amp; ADDRESS(MATCH(B$2,'en double'!$A$1:$AF$1,0),MATCH(H$1,'en double'!$A$1:$A$34,0))),0) + IFERROR(INDIRECT("'en double'!" &amp; ADDRESS(MATCH(C$2,'en double'!$A$1:$AF$1,0),MATCH(H$1,'en double'!$A$1:$A$34,0))),0) + IFERROR(INDIRECT("'en double'!" &amp; ADDRESS(MATCH(D$2,'en double'!$A$1:$AF$1,0),MATCH(H$1,'en double'!$A$1:$A$34,0))),0) + IFERROR(INDIRECT("'en double'!" &amp; ADDRESS(MATCH(E$2,'en double'!$A$1:$AF$1,0),MATCH(H$1,'en double'!$A$1:$A$34,0))),0) + IFERROR(INDIRECT("'en double'!" &amp; ADDRESS(MATCH(A$3,'en double'!$A$1:$AF$1,0),MATCH(H$1,'en double'!$A$1:$A$34,0))),0) + IFERROR(INDIRECT("'en double'!" &amp; ADDRESS(MATCH(B$3,'en double'!$A$1:$AF$1,0),MATCH(H$1,'en double'!$A$1:$A$34,0))),0) + IFERROR(INDIRECT("'en double'!" &amp; ADDRESS(MATCH(C$3,'en double'!$A$1:$AF$1,0),MATCH(H$1,'en double'!$A$1:$A$34,0))),0) + IFERROR(INDIRECT("'en double'!" &amp; ADDRESS(MATCH(D$3,'en double'!$A$1:$AF$1,0),MATCH(H$1,'en double'!$A$1:$A$34,0))),0) + IFERROR(INDIRECT("'en double'!" &amp; ADDRESS(MATCH(E$3,'en double'!$A$1:$AF$1,0),MATCH(H$1,'en double'!$A$1:$A$34,0))),0) + IFERROR(INDIRECT("'en double'!" &amp; ADDRESS(MATCH(A$1,'en double'!$A$1:$AF$1,0),MATCH(H$1,'en double'!$A$1:$A$34,0))),0)) / SUM('en double'!$B$2:$AF$32)</f>
        <v>2.374749498997996E-2</v>
      </c>
      <c r="I41" s="84">
        <f ca="1">(IFERROR(INDIRECT("'en double'!" &amp; ADDRESS(MATCH(B$1,'en double'!$A$1:$AF$1,0),MATCH(I$1,'en double'!$A$1:$A$34,0))),0) + IFERROR(INDIRECT("'en double'!" &amp; ADDRESS(MATCH(C$1,'en double'!$A$1:$AF$1,0),MATCH(I$1,'en double'!$A$1:$A$34,0))),0) + IFERROR(INDIRECT("'en double'!" &amp; ADDRESS(MATCH(D$1,'en double'!$A$1:$AF$1,0),MATCH(I$1,'en double'!$A$1:$A$34,0))),0) + IFERROR(INDIRECT("'en double'!" &amp; ADDRESS(MATCH(E$1,'en double'!$A$1:$AF$1,0),MATCH(I$1,'en double'!$A$1:$A$34,0))),0) + IFERROR(INDIRECT("'en double'!" &amp; ADDRESS(MATCH(A$2,'en double'!$A$1:$AF$1,0),MATCH(I$1,'en double'!$A$1:$A$34,0))),0) + IFERROR(INDIRECT("'en double'!" &amp; ADDRESS(MATCH(B$2,'en double'!$A$1:$AF$1,0),MATCH(I$1,'en double'!$A$1:$A$34,0))),0) + IFERROR(INDIRECT("'en double'!" &amp; ADDRESS(MATCH(C$2,'en double'!$A$1:$AF$1,0),MATCH(I$1,'en double'!$A$1:$A$34,0))),0) + IFERROR(INDIRECT("'en double'!" &amp; ADDRESS(MATCH(D$2,'en double'!$A$1:$AF$1,0),MATCH(I$1,'en double'!$A$1:$A$34,0))),0) + IFERROR(INDIRECT("'en double'!" &amp; ADDRESS(MATCH(E$2,'en double'!$A$1:$AF$1,0),MATCH(I$1,'en double'!$A$1:$A$34,0))),0) + IFERROR(INDIRECT("'en double'!" &amp; ADDRESS(MATCH(A$3,'en double'!$A$1:$AF$1,0),MATCH(I$1,'en double'!$A$1:$A$34,0))),0) + IFERROR(INDIRECT("'en double'!" &amp; ADDRESS(MATCH(B$3,'en double'!$A$1:$AF$1,0),MATCH(I$1,'en double'!$A$1:$A$34,0))),0) + IFERROR(INDIRECT("'en double'!" &amp; ADDRESS(MATCH(C$3,'en double'!$A$1:$AF$1,0),MATCH(I$1,'en double'!$A$1:$A$34,0))),0) + IFERROR(INDIRECT("'en double'!" &amp; ADDRESS(MATCH(D$3,'en double'!$A$1:$AF$1,0),MATCH(I$1,'en double'!$A$1:$A$34,0))),0) + IFERROR(INDIRECT("'en double'!" &amp; ADDRESS(MATCH(E$3,'en double'!$A$1:$AF$1,0),MATCH(I$1,'en double'!$A$1:$A$34,0))),0) + IFERROR(INDIRECT("'en double'!" &amp; ADDRESS(MATCH(A$1,'en double'!$A$1:$AF$1,0),MATCH(I$1,'en double'!$A$1:$A$34,0))),0)) / SUM('en double'!$B$2:$AF$32)</f>
        <v>2.4549098196392786E-2</v>
      </c>
      <c r="J41" s="86">
        <f ca="1">(IFERROR(INDIRECT("'en double'!" &amp; ADDRESS(MATCH(B$1,'en double'!$A$1:$AF$1,0),MATCH(J$1,'en double'!$A$1:$A$34,0))),0) + IFERROR(INDIRECT("'en double'!" &amp; ADDRESS(MATCH(C$1,'en double'!$A$1:$AF$1,0),MATCH(J$1,'en double'!$A$1:$A$34,0))),0) + IFERROR(INDIRECT("'en double'!" &amp; ADDRESS(MATCH(D$1,'en double'!$A$1:$AF$1,0),MATCH(J$1,'en double'!$A$1:$A$34,0))),0) + IFERROR(INDIRECT("'en double'!" &amp; ADDRESS(MATCH(E$1,'en double'!$A$1:$AF$1,0),MATCH(J$1,'en double'!$A$1:$A$34,0))),0) + IFERROR(INDIRECT("'en double'!" &amp; ADDRESS(MATCH(A$2,'en double'!$A$1:$AF$1,0),MATCH(J$1,'en double'!$A$1:$A$34,0))),0) + IFERROR(INDIRECT("'en double'!" &amp; ADDRESS(MATCH(B$2,'en double'!$A$1:$AF$1,0),MATCH(J$1,'en double'!$A$1:$A$34,0))),0) + IFERROR(INDIRECT("'en double'!" &amp; ADDRESS(MATCH(C$2,'en double'!$A$1:$AF$1,0),MATCH(J$1,'en double'!$A$1:$A$34,0))),0) + IFERROR(INDIRECT("'en double'!" &amp; ADDRESS(MATCH(D$2,'en double'!$A$1:$AF$1,0),MATCH(J$1,'en double'!$A$1:$A$34,0))),0) + IFERROR(INDIRECT("'en double'!" &amp; ADDRESS(MATCH(E$2,'en double'!$A$1:$AF$1,0),MATCH(J$1,'en double'!$A$1:$A$34,0))),0) + IFERROR(INDIRECT("'en double'!" &amp; ADDRESS(MATCH(A$3,'en double'!$A$1:$AF$1,0),MATCH(J$1,'en double'!$A$1:$A$34,0))),0) + IFERROR(INDIRECT("'en double'!" &amp; ADDRESS(MATCH(B$3,'en double'!$A$1:$AF$1,0),MATCH(J$1,'en double'!$A$1:$A$34,0))),0) + IFERROR(INDIRECT("'en double'!" &amp; ADDRESS(MATCH(C$3,'en double'!$A$1:$AF$1,0),MATCH(J$1,'en double'!$A$1:$A$34,0))),0) + IFERROR(INDIRECT("'en double'!" &amp; ADDRESS(MATCH(D$3,'en double'!$A$1:$AF$1,0),MATCH(J$1,'en double'!$A$1:$A$34,0))),0) + IFERROR(INDIRECT("'en double'!" &amp; ADDRESS(MATCH(E$3,'en double'!$A$1:$AF$1,0),MATCH(J$1,'en double'!$A$1:$A$34,0))),0) + IFERROR(INDIRECT("'en double'!" &amp; ADDRESS(MATCH(A$1,'en double'!$A$1:$AF$1,0),MATCH(J$1,'en double'!$A$1:$A$34,0))),0)) / SUM('en double'!$B$2:$AF$32)</f>
        <v>7.1142284569138273E-3</v>
      </c>
      <c r="K41" s="86">
        <f ca="1">(IFERROR(INDIRECT("'en double'!" &amp; ADDRESS(MATCH(B$1,'en double'!$A$1:$AF$1,0),MATCH(K$1,'en double'!$A$1:$A$34,0))),0) + IFERROR(INDIRECT("'en double'!" &amp; ADDRESS(MATCH(C$1,'en double'!$A$1:$AF$1,0),MATCH(K$1,'en double'!$A$1:$A$34,0))),0) + IFERROR(INDIRECT("'en double'!" &amp; ADDRESS(MATCH(D$1,'en double'!$A$1:$AF$1,0),MATCH(K$1,'en double'!$A$1:$A$34,0))),0) + IFERROR(INDIRECT("'en double'!" &amp; ADDRESS(MATCH(E$1,'en double'!$A$1:$AF$1,0),MATCH(K$1,'en double'!$A$1:$A$34,0))),0) + IFERROR(INDIRECT("'en double'!" &amp; ADDRESS(MATCH(A$2,'en double'!$A$1:$AF$1,0),MATCH(K$1,'en double'!$A$1:$A$34,0))),0) + IFERROR(INDIRECT("'en double'!" &amp; ADDRESS(MATCH(B$2,'en double'!$A$1:$AF$1,0),MATCH(K$1,'en double'!$A$1:$A$34,0))),0) + IFERROR(INDIRECT("'en double'!" &amp; ADDRESS(MATCH(C$2,'en double'!$A$1:$AF$1,0),MATCH(K$1,'en double'!$A$1:$A$34,0))),0) + IFERROR(INDIRECT("'en double'!" &amp; ADDRESS(MATCH(D$2,'en double'!$A$1:$AF$1,0),MATCH(K$1,'en double'!$A$1:$A$34,0))),0) + IFERROR(INDIRECT("'en double'!" &amp; ADDRESS(MATCH(E$2,'en double'!$A$1:$AF$1,0),MATCH(K$1,'en double'!$A$1:$A$34,0))),0) + IFERROR(INDIRECT("'en double'!" &amp; ADDRESS(MATCH(A$3,'en double'!$A$1:$AF$1,0),MATCH(K$1,'en double'!$A$1:$A$34,0))),0) + IFERROR(INDIRECT("'en double'!" &amp; ADDRESS(MATCH(B$3,'en double'!$A$1:$AF$1,0),MATCH(K$1,'en double'!$A$1:$A$34,0))),0) + IFERROR(INDIRECT("'en double'!" &amp; ADDRESS(MATCH(C$3,'en double'!$A$1:$AF$1,0),MATCH(K$1,'en double'!$A$1:$A$34,0))),0) + IFERROR(INDIRECT("'en double'!" &amp; ADDRESS(MATCH(D$3,'en double'!$A$1:$AF$1,0),MATCH(K$1,'en double'!$A$1:$A$34,0))),0) + IFERROR(INDIRECT("'en double'!" &amp; ADDRESS(MATCH(E$3,'en double'!$A$1:$AF$1,0),MATCH(K$1,'en double'!$A$1:$A$34,0))),0) + IFERROR(INDIRECT("'en double'!" &amp; ADDRESS(MATCH(A$1,'en double'!$A$1:$AF$1,0),MATCH(K$1,'en double'!$A$1:$A$34,0))),0)) / SUM('en double'!$B$2:$AF$32)</f>
        <v>0</v>
      </c>
      <c r="L41" s="86">
        <f ca="1">(IFERROR(INDIRECT("'en double'!" &amp; ADDRESS(MATCH(B$1,'en double'!$A$1:$AF$1,0),MATCH(L$1,'en double'!$A$1:$A$34,0))),0) + IFERROR(INDIRECT("'en double'!" &amp; ADDRESS(MATCH(C$1,'en double'!$A$1:$AF$1,0),MATCH(L$1,'en double'!$A$1:$A$34,0))),0) + IFERROR(INDIRECT("'en double'!" &amp; ADDRESS(MATCH(D$1,'en double'!$A$1:$AF$1,0),MATCH(L$1,'en double'!$A$1:$A$34,0))),0) + IFERROR(INDIRECT("'en double'!" &amp; ADDRESS(MATCH(E$1,'en double'!$A$1:$AF$1,0),MATCH(L$1,'en double'!$A$1:$A$34,0))),0) + IFERROR(INDIRECT("'en double'!" &amp; ADDRESS(MATCH(A$2,'en double'!$A$1:$AF$1,0),MATCH(L$1,'en double'!$A$1:$A$34,0))),0) + IFERROR(INDIRECT("'en double'!" &amp; ADDRESS(MATCH(B$2,'en double'!$A$1:$AF$1,0),MATCH(L$1,'en double'!$A$1:$A$34,0))),0) + IFERROR(INDIRECT("'en double'!" &amp; ADDRESS(MATCH(C$2,'en double'!$A$1:$AF$1,0),MATCH(L$1,'en double'!$A$1:$A$34,0))),0) + IFERROR(INDIRECT("'en double'!" &amp; ADDRESS(MATCH(D$2,'en double'!$A$1:$AF$1,0),MATCH(L$1,'en double'!$A$1:$A$34,0))),0) + IFERROR(INDIRECT("'en double'!" &amp; ADDRESS(MATCH(E$2,'en double'!$A$1:$AF$1,0),MATCH(L$1,'en double'!$A$1:$A$34,0))),0) + IFERROR(INDIRECT("'en double'!" &amp; ADDRESS(MATCH(A$3,'en double'!$A$1:$AF$1,0),MATCH(L$1,'en double'!$A$1:$A$34,0))),0) + IFERROR(INDIRECT("'en double'!" &amp; ADDRESS(MATCH(B$3,'en double'!$A$1:$AF$1,0),MATCH(L$1,'en double'!$A$1:$A$34,0))),0) + IFERROR(INDIRECT("'en double'!" &amp; ADDRESS(MATCH(C$3,'en double'!$A$1:$AF$1,0),MATCH(L$1,'en double'!$A$1:$A$34,0))),0) + IFERROR(INDIRECT("'en double'!" &amp; ADDRESS(MATCH(D$3,'en double'!$A$1:$AF$1,0),MATCH(L$1,'en double'!$A$1:$A$34,0))),0) + IFERROR(INDIRECT("'en double'!" &amp; ADDRESS(MATCH(E$3,'en double'!$A$1:$AF$1,0),MATCH(L$1,'en double'!$A$1:$A$34,0))),0) + IFERROR(INDIRECT("'en double'!" &amp; ADDRESS(MATCH(A$1,'en double'!$A$1:$AF$1,0),MATCH(L$1,'en double'!$A$1:$A$34,0))),0)) / SUM('en double'!$B$2:$AF$32)</f>
        <v>0</v>
      </c>
      <c r="N41" s="84">
        <f ca="1">(IFERROR(INDIRECT("'ru double'!" &amp; ADDRESS(MATCH(V$1,'ru double'!$A$1:$AF$1,0),MATCH(N$1,'ru double'!$A$1:$A$34,0))),0) + IFERROR(INDIRECT("'ru double'!" &amp; ADDRESS(MATCH(T$1,'ru double'!$A$1:$AF$1,0),MATCH(N$1,'ru double'!$A$1:$A$34,0))),0) + IFERROR(INDIRECT("'ru double'!" &amp; ADDRESS(MATCH(U$1,'ru double'!$A$1:$AF$1,0),MATCH(N$1,'ru double'!$A$1:$A$34,0))),0) + IFERROR(INDIRECT("'ru double'!" &amp; ADDRESS(MATCH(W$1,'ru double'!$A$1:$AF$1,0),MATCH(N$1,'ru double'!$A$1:$A$34,0))),0) + IFERROR(INDIRECT("'ru double'!" &amp; ADDRESS(MATCH(X$1,'ru double'!$A$1:$AF$1,0),MATCH(N$1,'ru double'!$A$1:$A$34,0))),0) + IFERROR(INDIRECT("'ru double'!" &amp; ADDRESS(MATCH(Y$1,'ru double'!$A$1:$AF$1,0),MATCH(N$1,'ru double'!$A$1:$A$34,0))),0) + IFERROR(INDIRECT("'ru double'!" &amp; ADDRESS(MATCH(S$2,'ru double'!$A$1:$AF$1,0),MATCH(N$1,'ru double'!$A$1:$A$34,0))),0) + IFERROR(INDIRECT("'ru double'!" &amp; ADDRESS(MATCH(T$2,'ru double'!$A$1:$AF$1,0),MATCH(N$1,'ru double'!$A$1:$A$34,0))),0) + IFERROR(INDIRECT("'ru double'!" &amp; ADDRESS(MATCH(U$2,'ru double'!$A$1:$AF$1,0),MATCH(N$1,'ru double'!$A$1:$A$34,0))),0) + IFERROR(INDIRECT("'ru double'!" &amp; ADDRESS(MATCH(V$2,'ru double'!$A$1:$AF$1,0),MATCH(N$1,'ru double'!$A$1:$A$34,0))),0) + IFERROR(INDIRECT("'ru double'!" &amp; ADDRESS(MATCH(W$2,'ru double'!$A$1:$AF$1,0),MATCH(N$1,'ru double'!$A$1:$A$34,0))),0) + IFERROR(INDIRECT("'ru double'!" &amp; ADDRESS(MATCH(X$2,'ru double'!$A$1:$AF$1,0),MATCH(N$1,'ru double'!$A$1:$A$34,0))),0) + IFERROR(INDIRECT("'ru double'!" &amp; ADDRESS(MATCH(S$3,'ru double'!$A$1:$AF$1,0),MATCH(N$1,'ru double'!$A$1:$A$34,0))),0) + IFERROR(INDIRECT("'ru double'!" &amp; ADDRESS(MATCH(T$3,'ru double'!$A$1:$AF$1,0),MATCH(N$1,'ru double'!$A$1:$A$34,0))),0) + IFERROR(INDIRECT("'ru double'!" &amp; ADDRESS(MATCH(U$3,'ru double'!$A$1:$AF$1,0),MATCH(N$1,'ru double'!$A$1:$A$34,0))),0) + IFERROR(INDIRECT("'ru double'!" &amp; ADDRESS(MATCH(V$3,'ru double'!$A$1:$AF$1,0),MATCH(N$1,'ru double'!$A$1:$A$34,0))),0) + IFERROR(INDIRECT("'ru double'!" &amp; ADDRESS(MATCH(W$3,'ru double'!$A$1:$AF$1,0),MATCH(N$1,'ru double'!$A$1:$A$34,0))),0) + IFERROR(INDIRECT("'ru double'!" &amp; ADDRESS(MATCH(S$1,'ru double'!$A$1:$AF$1,0),MATCH(N$1,'ru double'!$A$1:$A$34,0))),0)) / SUM('ru double'!$B$2:$AF$32)</f>
        <v>8.0192461908580592E-4</v>
      </c>
      <c r="O41" s="85">
        <f ca="1">(IFERROR(INDIRECT("'ru double'!" &amp; ADDRESS(MATCH(V$1,'ru double'!$A$1:$AF$1,0),MATCH(O$1,'ru double'!$A$1:$A$34,0))),0) + IFERROR(INDIRECT("'ru double'!" &amp; ADDRESS(MATCH(T$1,'ru double'!$A$1:$AF$1,0),MATCH(O$1,'ru double'!$A$1:$A$34,0))),0) + IFERROR(INDIRECT("'ru double'!" &amp; ADDRESS(MATCH(U$1,'ru double'!$A$1:$AF$1,0),MATCH(O$1,'ru double'!$A$1:$A$34,0))),0) + IFERROR(INDIRECT("'ru double'!" &amp; ADDRESS(MATCH(W$1,'ru double'!$A$1:$AF$1,0),MATCH(O$1,'ru double'!$A$1:$A$34,0))),0) + IFERROR(INDIRECT("'ru double'!" &amp; ADDRESS(MATCH(X$1,'ru double'!$A$1:$AF$1,0),MATCH(O$1,'ru double'!$A$1:$A$34,0))),0) + IFERROR(INDIRECT("'ru double'!" &amp; ADDRESS(MATCH(Y$1,'ru double'!$A$1:$AF$1,0),MATCH(O$1,'ru double'!$A$1:$A$34,0))),0) + IFERROR(INDIRECT("'ru double'!" &amp; ADDRESS(MATCH(S$2,'ru double'!$A$1:$AF$1,0),MATCH(O$1,'ru double'!$A$1:$A$34,0))),0) + IFERROR(INDIRECT("'ru double'!" &amp; ADDRESS(MATCH(T$2,'ru double'!$A$1:$AF$1,0),MATCH(O$1,'ru double'!$A$1:$A$34,0))),0) + IFERROR(INDIRECT("'ru double'!" &amp; ADDRESS(MATCH(U$2,'ru double'!$A$1:$AF$1,0),MATCH(O$1,'ru double'!$A$1:$A$34,0))),0) + IFERROR(INDIRECT("'ru double'!" &amp; ADDRESS(MATCH(V$2,'ru double'!$A$1:$AF$1,0),MATCH(O$1,'ru double'!$A$1:$A$34,0))),0) + IFERROR(INDIRECT("'ru double'!" &amp; ADDRESS(MATCH(W$2,'ru double'!$A$1:$AF$1,0),MATCH(O$1,'ru double'!$A$1:$A$34,0))),0) + IFERROR(INDIRECT("'ru double'!" &amp; ADDRESS(MATCH(X$2,'ru double'!$A$1:$AF$1,0),MATCH(O$1,'ru double'!$A$1:$A$34,0))),0) + IFERROR(INDIRECT("'ru double'!" &amp; ADDRESS(MATCH(S$3,'ru double'!$A$1:$AF$1,0),MATCH(O$1,'ru double'!$A$1:$A$34,0))),0) + IFERROR(INDIRECT("'ru double'!" &amp; ADDRESS(MATCH(T$3,'ru double'!$A$1:$AF$1,0),MATCH(O$1,'ru double'!$A$1:$A$34,0))),0) + IFERROR(INDIRECT("'ru double'!" &amp; ADDRESS(MATCH(U$3,'ru double'!$A$1:$AF$1,0),MATCH(O$1,'ru double'!$A$1:$A$34,0))),0) + IFERROR(INDIRECT("'ru double'!" &amp; ADDRESS(MATCH(V$3,'ru double'!$A$1:$AF$1,0),MATCH(O$1,'ru double'!$A$1:$A$34,0))),0) + IFERROR(INDIRECT("'ru double'!" &amp; ADDRESS(MATCH(W$3,'ru double'!$A$1:$AF$1,0),MATCH(O$1,'ru double'!$A$1:$A$34,0))),0) + IFERROR(INDIRECT("'ru double'!" &amp; ADDRESS(MATCH(S$1,'ru double'!$A$1:$AF$1,0),MATCH(O$1,'ru double'!$A$1:$A$34,0))),0)) / SUM('ru double'!$B$2:$AF$32)</f>
        <v>7.6182838813151563E-3</v>
      </c>
      <c r="P41" s="85">
        <f ca="1">(IFERROR(INDIRECT("'ru double'!" &amp; ADDRESS(MATCH(V$1,'ru double'!$A$1:$AF$1,0),MATCH(P$1,'ru double'!$A$1:$A$34,0))),0) + IFERROR(INDIRECT("'ru double'!" &amp; ADDRESS(MATCH(T$1,'ru double'!$A$1:$AF$1,0),MATCH(P$1,'ru double'!$A$1:$A$34,0))),0) + IFERROR(INDIRECT("'ru double'!" &amp; ADDRESS(MATCH(U$1,'ru double'!$A$1:$AF$1,0),MATCH(P$1,'ru double'!$A$1:$A$34,0))),0) + IFERROR(INDIRECT("'ru double'!" &amp; ADDRESS(MATCH(W$1,'ru double'!$A$1:$AF$1,0),MATCH(P$1,'ru double'!$A$1:$A$34,0))),0) + IFERROR(INDIRECT("'ru double'!" &amp; ADDRESS(MATCH(X$1,'ru double'!$A$1:$AF$1,0),MATCH(P$1,'ru double'!$A$1:$A$34,0))),0) + IFERROR(INDIRECT("'ru double'!" &amp; ADDRESS(MATCH(Y$1,'ru double'!$A$1:$AF$1,0),MATCH(P$1,'ru double'!$A$1:$A$34,0))),0) + IFERROR(INDIRECT("'ru double'!" &amp; ADDRESS(MATCH(S$2,'ru double'!$A$1:$AF$1,0),MATCH(P$1,'ru double'!$A$1:$A$34,0))),0) + IFERROR(INDIRECT("'ru double'!" &amp; ADDRESS(MATCH(T$2,'ru double'!$A$1:$AF$1,0),MATCH(P$1,'ru double'!$A$1:$A$34,0))),0) + IFERROR(INDIRECT("'ru double'!" &amp; ADDRESS(MATCH(U$2,'ru double'!$A$1:$AF$1,0),MATCH(P$1,'ru double'!$A$1:$A$34,0))),0) + IFERROR(INDIRECT("'ru double'!" &amp; ADDRESS(MATCH(V$2,'ru double'!$A$1:$AF$1,0),MATCH(P$1,'ru double'!$A$1:$A$34,0))),0) + IFERROR(INDIRECT("'ru double'!" &amp; ADDRESS(MATCH(W$2,'ru double'!$A$1:$AF$1,0),MATCH(P$1,'ru double'!$A$1:$A$34,0))),0) + IFERROR(INDIRECT("'ru double'!" &amp; ADDRESS(MATCH(X$2,'ru double'!$A$1:$AF$1,0),MATCH(P$1,'ru double'!$A$1:$A$34,0))),0) + IFERROR(INDIRECT("'ru double'!" &amp; ADDRESS(MATCH(S$3,'ru double'!$A$1:$AF$1,0),MATCH(P$1,'ru double'!$A$1:$A$34,0))),0) + IFERROR(INDIRECT("'ru double'!" &amp; ADDRESS(MATCH(T$3,'ru double'!$A$1:$AF$1,0),MATCH(P$1,'ru double'!$A$1:$A$34,0))),0) + IFERROR(INDIRECT("'ru double'!" &amp; ADDRESS(MATCH(U$3,'ru double'!$A$1:$AF$1,0),MATCH(P$1,'ru double'!$A$1:$A$34,0))),0) + IFERROR(INDIRECT("'ru double'!" &amp; ADDRESS(MATCH(V$3,'ru double'!$A$1:$AF$1,0),MATCH(P$1,'ru double'!$A$1:$A$34,0))),0) + IFERROR(INDIRECT("'ru double'!" &amp; ADDRESS(MATCH(W$3,'ru double'!$A$1:$AF$1,0),MATCH(P$1,'ru double'!$A$1:$A$34,0))),0) + IFERROR(INDIRECT("'ru double'!" &amp; ADDRESS(MATCH(S$1,'ru double'!$A$1:$AF$1,0),MATCH(P$1,'ru double'!$A$1:$A$34,0))),0)) / SUM('ru double'!$B$2:$AF$32)</f>
        <v>1.4033680834001604E-3</v>
      </c>
      <c r="Q41" s="86">
        <f ca="1">(IFERROR(INDIRECT("'ru double'!" &amp; ADDRESS(MATCH(V$1,'ru double'!$A$1:$AF$1,0),MATCH(Q$1,'ru double'!$A$1:$A$34,0))),0) + IFERROR(INDIRECT("'ru double'!" &amp; ADDRESS(MATCH(T$1,'ru double'!$A$1:$AF$1,0),MATCH(Q$1,'ru double'!$A$1:$A$34,0))),0) + IFERROR(INDIRECT("'ru double'!" &amp; ADDRESS(MATCH(U$1,'ru double'!$A$1:$AF$1,0),MATCH(Q$1,'ru double'!$A$1:$A$34,0))),0) + IFERROR(INDIRECT("'ru double'!" &amp; ADDRESS(MATCH(W$1,'ru double'!$A$1:$AF$1,0),MATCH(Q$1,'ru double'!$A$1:$A$34,0))),0) + IFERROR(INDIRECT("'ru double'!" &amp; ADDRESS(MATCH(X$1,'ru double'!$A$1:$AF$1,0),MATCH(Q$1,'ru double'!$A$1:$A$34,0))),0) + IFERROR(INDIRECT("'ru double'!" &amp; ADDRESS(MATCH(Y$1,'ru double'!$A$1:$AF$1,0),MATCH(Q$1,'ru double'!$A$1:$A$34,0))),0) + IFERROR(INDIRECT("'ru double'!" &amp; ADDRESS(MATCH(S$2,'ru double'!$A$1:$AF$1,0),MATCH(Q$1,'ru double'!$A$1:$A$34,0))),0) + IFERROR(INDIRECT("'ru double'!" &amp; ADDRESS(MATCH(T$2,'ru double'!$A$1:$AF$1,0),MATCH(Q$1,'ru double'!$A$1:$A$34,0))),0) + IFERROR(INDIRECT("'ru double'!" &amp; ADDRESS(MATCH(U$2,'ru double'!$A$1:$AF$1,0),MATCH(Q$1,'ru double'!$A$1:$A$34,0))),0) + IFERROR(INDIRECT("'ru double'!" &amp; ADDRESS(MATCH(V$2,'ru double'!$A$1:$AF$1,0),MATCH(Q$1,'ru double'!$A$1:$A$34,0))),0) + IFERROR(INDIRECT("'ru double'!" &amp; ADDRESS(MATCH(W$2,'ru double'!$A$1:$AF$1,0),MATCH(Q$1,'ru double'!$A$1:$A$34,0))),0) + IFERROR(INDIRECT("'ru double'!" &amp; ADDRESS(MATCH(X$2,'ru double'!$A$1:$AF$1,0),MATCH(Q$1,'ru double'!$A$1:$A$34,0))),0) + IFERROR(INDIRECT("'ru double'!" &amp; ADDRESS(MATCH(S$3,'ru double'!$A$1:$AF$1,0),MATCH(Q$1,'ru double'!$A$1:$A$34,0))),0) + IFERROR(INDIRECT("'ru double'!" &amp; ADDRESS(MATCH(T$3,'ru double'!$A$1:$AF$1,0),MATCH(Q$1,'ru double'!$A$1:$A$34,0))),0) + IFERROR(INDIRECT("'ru double'!" &amp; ADDRESS(MATCH(U$3,'ru double'!$A$1:$AF$1,0),MATCH(Q$1,'ru double'!$A$1:$A$34,0))),0) + IFERROR(INDIRECT("'ru double'!" &amp; ADDRESS(MATCH(V$3,'ru double'!$A$1:$AF$1,0),MATCH(Q$1,'ru double'!$A$1:$A$34,0))),0) + IFERROR(INDIRECT("'ru double'!" &amp; ADDRESS(MATCH(W$3,'ru double'!$A$1:$AF$1,0),MATCH(Q$1,'ru double'!$A$1:$A$34,0))),0) + IFERROR(INDIRECT("'ru double'!" &amp; ADDRESS(MATCH(S$1,'ru double'!$A$1:$AF$1,0),MATCH(Q$1,'ru double'!$A$1:$A$34,0))),0)) / SUM('ru double'!$B$2:$AF$32)</f>
        <v>2.0649558941459503E-2</v>
      </c>
      <c r="R41" s="87">
        <f ca="1">(IFERROR(INDIRECT("'ru double'!" &amp; ADDRESS(MATCH(V$1,'ru double'!$A$1:$AF$1,0),MATCH(R$1,'ru double'!$A$1:$A$34,0))),0) + IFERROR(INDIRECT("'ru double'!" &amp; ADDRESS(MATCH(T$1,'ru double'!$A$1:$AF$1,0),MATCH(R$1,'ru double'!$A$1:$A$34,0))),0) + IFERROR(INDIRECT("'ru double'!" &amp; ADDRESS(MATCH(U$1,'ru double'!$A$1:$AF$1,0),MATCH(R$1,'ru double'!$A$1:$A$34,0))),0) + IFERROR(INDIRECT("'ru double'!" &amp; ADDRESS(MATCH(W$1,'ru double'!$A$1:$AF$1,0),MATCH(R$1,'ru double'!$A$1:$A$34,0))),0) + IFERROR(INDIRECT("'ru double'!" &amp; ADDRESS(MATCH(X$1,'ru double'!$A$1:$AF$1,0),MATCH(R$1,'ru double'!$A$1:$A$34,0))),0) + IFERROR(INDIRECT("'ru double'!" &amp; ADDRESS(MATCH(Y$1,'ru double'!$A$1:$AF$1,0),MATCH(R$1,'ru double'!$A$1:$A$34,0))),0) + IFERROR(INDIRECT("'ru double'!" &amp; ADDRESS(MATCH(S$2,'ru double'!$A$1:$AF$1,0),MATCH(R$1,'ru double'!$A$1:$A$34,0))),0) + IFERROR(INDIRECT("'ru double'!" &amp; ADDRESS(MATCH(T$2,'ru double'!$A$1:$AF$1,0),MATCH(R$1,'ru double'!$A$1:$A$34,0))),0) + IFERROR(INDIRECT("'ru double'!" &amp; ADDRESS(MATCH(U$2,'ru double'!$A$1:$AF$1,0),MATCH(R$1,'ru double'!$A$1:$A$34,0))),0) + IFERROR(INDIRECT("'ru double'!" &amp; ADDRESS(MATCH(V$2,'ru double'!$A$1:$AF$1,0),MATCH(R$1,'ru double'!$A$1:$A$34,0))),0) + IFERROR(INDIRECT("'ru double'!" &amp; ADDRESS(MATCH(W$2,'ru double'!$A$1:$AF$1,0),MATCH(R$1,'ru double'!$A$1:$A$34,0))),0) + IFERROR(INDIRECT("'ru double'!" &amp; ADDRESS(MATCH(X$2,'ru double'!$A$1:$AF$1,0),MATCH(R$1,'ru double'!$A$1:$A$34,0))),0) + IFERROR(INDIRECT("'ru double'!" &amp; ADDRESS(MATCH(S$3,'ru double'!$A$1:$AF$1,0),MATCH(R$1,'ru double'!$A$1:$A$34,0))),0) + IFERROR(INDIRECT("'ru double'!" &amp; ADDRESS(MATCH(T$3,'ru double'!$A$1:$AF$1,0),MATCH(R$1,'ru double'!$A$1:$A$34,0))),0) + IFERROR(INDIRECT("'ru double'!" &amp; ADDRESS(MATCH(U$3,'ru double'!$A$1:$AF$1,0),MATCH(R$1,'ru double'!$A$1:$A$34,0))),0) + IFERROR(INDIRECT("'ru double'!" &amp; ADDRESS(MATCH(V$3,'ru double'!$A$1:$AF$1,0),MATCH(R$1,'ru double'!$A$1:$A$34,0))),0) + IFERROR(INDIRECT("'ru double'!" &amp; ADDRESS(MATCH(W$3,'ru double'!$A$1:$AF$1,0),MATCH(R$1,'ru double'!$A$1:$A$34,0))),0) + IFERROR(INDIRECT("'ru double'!" &amp; ADDRESS(MATCH(S$1,'ru double'!$A$1:$AF$1,0),MATCH(R$1,'ru double'!$A$1:$A$34,0))),0)) / SUM('ru double'!$B$2:$AF$32)</f>
        <v>1.0625501202886928E-2</v>
      </c>
      <c r="S41" s="86">
        <f ca="1">(IFERROR(INDIRECT("'ru double'!" &amp; ADDRESS(MATCH(O$1,'ru double'!$A$1:$AF$1,0),MATCH(S$1,'ru double'!$A$1:$A$34,0))),0) + IFERROR(INDIRECT("'ru double'!" &amp; ADDRESS(MATCH(P$1,'ru double'!$A$1:$AF$1,0),MATCH(S$1,'ru double'!$A$1:$A$34,0))),0) + IFERROR(INDIRECT("'ru double'!" &amp; ADDRESS(MATCH(Q$1,'ru double'!$A$1:$AF$1,0),MATCH(S$1,'ru double'!$A$1:$A$34,0))),0) + IFERROR(INDIRECT("'ru double'!" &amp; ADDRESS(MATCH(R$1,'ru double'!$A$1:$AF$1,0),MATCH(S$1,'ru double'!$A$1:$A$34,0))),0) + IFERROR(INDIRECT("'ru double'!" &amp; ADDRESS(MATCH(N$2,'ru double'!$A$1:$AF$1,0),MATCH(S$1,'ru double'!$A$1:$A$34,0))),0) + IFERROR(INDIRECT("'ru double'!" &amp; ADDRESS(MATCH(O$2,'ru double'!$A$1:$AF$1,0),MATCH(S$1,'ru double'!$A$1:$A$34,0))),0) + IFERROR(INDIRECT("'ru double'!" &amp; ADDRESS(MATCH(P$2,'ru double'!$A$1:$AF$1,0),MATCH(S$1,'ru double'!$A$1:$A$34,0))),0) + IFERROR(INDIRECT("'ru double'!" &amp; ADDRESS(MATCH(Q$2,'ru double'!$A$1:$AF$1,0),MATCH(S$1,'ru double'!$A$1:$A$34,0))),0) + IFERROR(INDIRECT("'ru double'!" &amp; ADDRESS(MATCH(R$2,'ru double'!$A$1:$AF$1,0),MATCH(S$1,'ru double'!$A$1:$A$34,0))),0) + IFERROR(INDIRECT("'ru double'!" &amp; ADDRESS(MATCH(N$3,'ru double'!$A$1:$AF$1,0),MATCH(S$1,'ru double'!$A$1:$A$34,0))),0) + IFERROR(INDIRECT("'ru double'!" &amp; ADDRESS(MATCH(O$3,'ru double'!$A$1:$AF$1,0),MATCH(S$1,'ru double'!$A$1:$A$34,0))),0) + IFERROR(INDIRECT("'ru double'!" &amp; ADDRESS(MATCH(P$3,'ru double'!$A$1:$AF$1,0),MATCH(S$1,'ru double'!$A$1:$A$34,0))),0) + IFERROR(INDIRECT("'ru double'!" &amp; ADDRESS(MATCH(Q$3,'ru double'!$A$1:$AF$1,0),MATCH(S$1,'ru double'!$A$1:$A$34,0))),0) + IFERROR(INDIRECT("'ru double'!" &amp; ADDRESS(MATCH(R$3,'ru double'!$A$1:$AF$1,0),MATCH(S$1,'ru double'!$A$1:$A$34,0))),0) + IFERROR(INDIRECT("'ru double'!" &amp; ADDRESS(MATCH(N$1,'ru double'!$A$1:$AF$1,0),MATCH(S$1,'ru double'!$A$1:$A$34,0))),0)) / SUM('ru double'!$B$2:$AF$32)</f>
        <v>1.7040898155573376E-2</v>
      </c>
      <c r="T41" s="84">
        <f ca="1">(IFERROR(INDIRECT("'ru double'!" &amp; ADDRESS(MATCH(O$1,'ru double'!$A$1:$AF$1,0),MATCH(T$1,'ru double'!$A$1:$A$34,0))),0) + IFERROR(INDIRECT("'ru double'!" &amp; ADDRESS(MATCH(P$1,'ru double'!$A$1:$AF$1,0),MATCH(T$1,'ru double'!$A$1:$A$34,0))),0) + IFERROR(INDIRECT("'ru double'!" &amp; ADDRESS(MATCH(Q$1,'ru double'!$A$1:$AF$1,0),MATCH(T$1,'ru double'!$A$1:$A$34,0))),0) + IFERROR(INDIRECT("'ru double'!" &amp; ADDRESS(MATCH(R$1,'ru double'!$A$1:$AF$1,0),MATCH(T$1,'ru double'!$A$1:$A$34,0))),0) + IFERROR(INDIRECT("'ru double'!" &amp; ADDRESS(MATCH(N$2,'ru double'!$A$1:$AF$1,0),MATCH(T$1,'ru double'!$A$1:$A$34,0))),0) + IFERROR(INDIRECT("'ru double'!" &amp; ADDRESS(MATCH(O$2,'ru double'!$A$1:$AF$1,0),MATCH(T$1,'ru double'!$A$1:$A$34,0))),0) + IFERROR(INDIRECT("'ru double'!" &amp; ADDRESS(MATCH(P$2,'ru double'!$A$1:$AF$1,0),MATCH(T$1,'ru double'!$A$1:$A$34,0))),0) + IFERROR(INDIRECT("'ru double'!" &amp; ADDRESS(MATCH(Q$2,'ru double'!$A$1:$AF$1,0),MATCH(T$1,'ru double'!$A$1:$A$34,0))),0) + IFERROR(INDIRECT("'ru double'!" &amp; ADDRESS(MATCH(R$2,'ru double'!$A$1:$AF$1,0),MATCH(T$1,'ru double'!$A$1:$A$34,0))),0) + IFERROR(INDIRECT("'ru double'!" &amp; ADDRESS(MATCH(N$3,'ru double'!$A$1:$AF$1,0),MATCH(T$1,'ru double'!$A$1:$A$34,0))),0) + IFERROR(INDIRECT("'ru double'!" &amp; ADDRESS(MATCH(O$3,'ru double'!$A$1:$AF$1,0),MATCH(T$1,'ru double'!$A$1:$A$34,0))),0) + IFERROR(INDIRECT("'ru double'!" &amp; ADDRESS(MATCH(P$3,'ru double'!$A$1:$AF$1,0),MATCH(T$1,'ru double'!$A$1:$A$34,0))),0) + IFERROR(INDIRECT("'ru double'!" &amp; ADDRESS(MATCH(Q$3,'ru double'!$A$1:$AF$1,0),MATCH(T$1,'ru double'!$A$1:$A$34,0))),0) + IFERROR(INDIRECT("'ru double'!" &amp; ADDRESS(MATCH(R$3,'ru double'!$A$1:$AF$1,0),MATCH(T$1,'ru double'!$A$1:$A$34,0))),0) + IFERROR(INDIRECT("'ru double'!" &amp; ADDRESS(MATCH(N$1,'ru double'!$A$1:$AF$1,0),MATCH(T$1,'ru double'!$A$1:$A$34,0))),0)) / SUM('ru double'!$B$2:$AF$32)</f>
        <v>6.0144346431435444E-3</v>
      </c>
      <c r="U41" s="85">
        <f ca="1">(IFERROR(INDIRECT("'ru double'!" &amp; ADDRESS(MATCH(O$1,'ru double'!$A$1:$AF$1,0),MATCH(U$1,'ru double'!$A$1:$A$34,0))),0) + IFERROR(INDIRECT("'ru double'!" &amp; ADDRESS(MATCH(P$1,'ru double'!$A$1:$AF$1,0),MATCH(U$1,'ru double'!$A$1:$A$34,0))),0) + IFERROR(INDIRECT("'ru double'!" &amp; ADDRESS(MATCH(Q$1,'ru double'!$A$1:$AF$1,0),MATCH(U$1,'ru double'!$A$1:$A$34,0))),0) + IFERROR(INDIRECT("'ru double'!" &amp; ADDRESS(MATCH(R$1,'ru double'!$A$1:$AF$1,0),MATCH(U$1,'ru double'!$A$1:$A$34,0))),0) + IFERROR(INDIRECT("'ru double'!" &amp; ADDRESS(MATCH(N$2,'ru double'!$A$1:$AF$1,0),MATCH(U$1,'ru double'!$A$1:$A$34,0))),0) + IFERROR(INDIRECT("'ru double'!" &amp; ADDRESS(MATCH(O$2,'ru double'!$A$1:$AF$1,0),MATCH(U$1,'ru double'!$A$1:$A$34,0))),0) + IFERROR(INDIRECT("'ru double'!" &amp; ADDRESS(MATCH(P$2,'ru double'!$A$1:$AF$1,0),MATCH(U$1,'ru double'!$A$1:$A$34,0))),0) + IFERROR(INDIRECT("'ru double'!" &amp; ADDRESS(MATCH(Q$2,'ru double'!$A$1:$AF$1,0),MATCH(U$1,'ru double'!$A$1:$A$34,0))),0) + IFERROR(INDIRECT("'ru double'!" &amp; ADDRESS(MATCH(R$2,'ru double'!$A$1:$AF$1,0),MATCH(U$1,'ru double'!$A$1:$A$34,0))),0) + IFERROR(INDIRECT("'ru double'!" &amp; ADDRESS(MATCH(N$3,'ru double'!$A$1:$AF$1,0),MATCH(U$1,'ru double'!$A$1:$A$34,0))),0) + IFERROR(INDIRECT("'ru double'!" &amp; ADDRESS(MATCH(O$3,'ru double'!$A$1:$AF$1,0),MATCH(U$1,'ru double'!$A$1:$A$34,0))),0) + IFERROR(INDIRECT("'ru double'!" &amp; ADDRESS(MATCH(P$3,'ru double'!$A$1:$AF$1,0),MATCH(U$1,'ru double'!$A$1:$A$34,0))),0) + IFERROR(INDIRECT("'ru double'!" &amp; ADDRESS(MATCH(Q$3,'ru double'!$A$1:$AF$1,0),MATCH(U$1,'ru double'!$A$1:$A$34,0))),0) + IFERROR(INDIRECT("'ru double'!" &amp; ADDRESS(MATCH(R$3,'ru double'!$A$1:$AF$1,0),MATCH(U$1,'ru double'!$A$1:$A$34,0))),0) + IFERROR(INDIRECT("'ru double'!" &amp; ADDRESS(MATCH(N$1,'ru double'!$A$1:$AF$1,0),MATCH(U$1,'ru double'!$A$1:$A$34,0))),0)) / SUM('ru double'!$B$2:$AF$32)</f>
        <v>3.1275060144346431E-2</v>
      </c>
      <c r="V41" s="84">
        <f ca="1">(IFERROR(INDIRECT("'ru double'!" &amp; ADDRESS(MATCH(O$1,'ru double'!$A$1:$AF$1,0),MATCH(V$1,'ru double'!$A$1:$A$34,0))),0) + IFERROR(INDIRECT("'ru double'!" &amp; ADDRESS(MATCH(P$1,'ru double'!$A$1:$AF$1,0),MATCH(V$1,'ru double'!$A$1:$A$34,0))),0) + IFERROR(INDIRECT("'ru double'!" &amp; ADDRESS(MATCH(Q$1,'ru double'!$A$1:$AF$1,0),MATCH(V$1,'ru double'!$A$1:$A$34,0))),0) + IFERROR(INDIRECT("'ru double'!" &amp; ADDRESS(MATCH(R$1,'ru double'!$A$1:$AF$1,0),MATCH(V$1,'ru double'!$A$1:$A$34,0))),0) + IFERROR(INDIRECT("'ru double'!" &amp; ADDRESS(MATCH(N$2,'ru double'!$A$1:$AF$1,0),MATCH(V$1,'ru double'!$A$1:$A$34,0))),0) + IFERROR(INDIRECT("'ru double'!" &amp; ADDRESS(MATCH(O$2,'ru double'!$A$1:$AF$1,0),MATCH(V$1,'ru double'!$A$1:$A$34,0))),0) + IFERROR(INDIRECT("'ru double'!" &amp; ADDRESS(MATCH(P$2,'ru double'!$A$1:$AF$1,0),MATCH(V$1,'ru double'!$A$1:$A$34,0))),0) + IFERROR(INDIRECT("'ru double'!" &amp; ADDRESS(MATCH(Q$2,'ru double'!$A$1:$AF$1,0),MATCH(V$1,'ru double'!$A$1:$A$34,0))),0) + IFERROR(INDIRECT("'ru double'!" &amp; ADDRESS(MATCH(R$2,'ru double'!$A$1:$AF$1,0),MATCH(V$1,'ru double'!$A$1:$A$34,0))),0) + IFERROR(INDIRECT("'ru double'!" &amp; ADDRESS(MATCH(N$3,'ru double'!$A$1:$AF$1,0),MATCH(V$1,'ru double'!$A$1:$A$34,0))),0) + IFERROR(INDIRECT("'ru double'!" &amp; ADDRESS(MATCH(O$3,'ru double'!$A$1:$AF$1,0),MATCH(V$1,'ru double'!$A$1:$A$34,0))),0) + IFERROR(INDIRECT("'ru double'!" &amp; ADDRESS(MATCH(P$3,'ru double'!$A$1:$AF$1,0),MATCH(V$1,'ru double'!$A$1:$A$34,0))),0) + IFERROR(INDIRECT("'ru double'!" &amp; ADDRESS(MATCH(Q$3,'ru double'!$A$1:$AF$1,0),MATCH(V$1,'ru double'!$A$1:$A$34,0))),0) + IFERROR(INDIRECT("'ru double'!" &amp; ADDRESS(MATCH(R$3,'ru double'!$A$1:$AF$1,0),MATCH(V$1,'ru double'!$A$1:$A$34,0))),0) + IFERROR(INDIRECT("'ru double'!" &amp; ADDRESS(MATCH(N$1,'ru double'!$A$1:$AF$1,0),MATCH(V$1,'ru double'!$A$1:$A$34,0))),0)) / SUM('ru double'!$B$2:$AF$32)</f>
        <v>2.5260625501202887E-2</v>
      </c>
      <c r="W41" s="86">
        <f ca="1">(IFERROR(INDIRECT("'ru double'!" &amp; ADDRESS(MATCH(O$1,'ru double'!$A$1:$AF$1,0),MATCH(W$1,'ru double'!$A$1:$A$34,0))),0) + IFERROR(INDIRECT("'ru double'!" &amp; ADDRESS(MATCH(P$1,'ru double'!$A$1:$AF$1,0),MATCH(W$1,'ru double'!$A$1:$A$34,0))),0) + IFERROR(INDIRECT("'ru double'!" &amp; ADDRESS(MATCH(Q$1,'ru double'!$A$1:$AF$1,0),MATCH(W$1,'ru double'!$A$1:$A$34,0))),0) + IFERROR(INDIRECT("'ru double'!" &amp; ADDRESS(MATCH(R$1,'ru double'!$A$1:$AF$1,0),MATCH(W$1,'ru double'!$A$1:$A$34,0))),0) + IFERROR(INDIRECT("'ru double'!" &amp; ADDRESS(MATCH(N$2,'ru double'!$A$1:$AF$1,0),MATCH(W$1,'ru double'!$A$1:$A$34,0))),0) + IFERROR(INDIRECT("'ru double'!" &amp; ADDRESS(MATCH(O$2,'ru double'!$A$1:$AF$1,0),MATCH(W$1,'ru double'!$A$1:$A$34,0))),0) + IFERROR(INDIRECT("'ru double'!" &amp; ADDRESS(MATCH(P$2,'ru double'!$A$1:$AF$1,0),MATCH(W$1,'ru double'!$A$1:$A$34,0))),0) + IFERROR(INDIRECT("'ru double'!" &amp; ADDRESS(MATCH(Q$2,'ru double'!$A$1:$AF$1,0),MATCH(W$1,'ru double'!$A$1:$A$34,0))),0) + IFERROR(INDIRECT("'ru double'!" &amp; ADDRESS(MATCH(R$2,'ru double'!$A$1:$AF$1,0),MATCH(W$1,'ru double'!$A$1:$A$34,0))),0) + IFERROR(INDIRECT("'ru double'!" &amp; ADDRESS(MATCH(N$3,'ru double'!$A$1:$AF$1,0),MATCH(W$1,'ru double'!$A$1:$A$34,0))),0) + IFERROR(INDIRECT("'ru double'!" &amp; ADDRESS(MATCH(O$3,'ru double'!$A$1:$AF$1,0),MATCH(W$1,'ru double'!$A$1:$A$34,0))),0) + IFERROR(INDIRECT("'ru double'!" &amp; ADDRESS(MATCH(P$3,'ru double'!$A$1:$AF$1,0),MATCH(W$1,'ru double'!$A$1:$A$34,0))),0) + IFERROR(INDIRECT("'ru double'!" &amp; ADDRESS(MATCH(Q$3,'ru double'!$A$1:$AF$1,0),MATCH(W$1,'ru double'!$A$1:$A$34,0))),0) + IFERROR(INDIRECT("'ru double'!" &amp; ADDRESS(MATCH(R$3,'ru double'!$A$1:$AF$1,0),MATCH(W$1,'ru double'!$A$1:$A$34,0))),0) + IFERROR(INDIRECT("'ru double'!" &amp; ADDRESS(MATCH(N$1,'ru double'!$A$1:$AF$1,0),MATCH(W$1,'ru double'!$A$1:$A$34,0))),0)) / SUM('ru double'!$B$2:$AF$32)</f>
        <v>3.8893344025661587E-2</v>
      </c>
      <c r="X41" s="86">
        <f ca="1">(IFERROR(INDIRECT("'ru double'!" &amp; ADDRESS(MATCH(O$1,'ru double'!$A$1:$AF$1,0),MATCH(X$1,'ru double'!$A$1:$A$34,0))),0) + IFERROR(INDIRECT("'ru double'!" &amp; ADDRESS(MATCH(P$1,'ru double'!$A$1:$AF$1,0),MATCH(X$1,'ru double'!$A$1:$A$34,0))),0) + IFERROR(INDIRECT("'ru double'!" &amp; ADDRESS(MATCH(Q$1,'ru double'!$A$1:$AF$1,0),MATCH(X$1,'ru double'!$A$1:$A$34,0))),0) + IFERROR(INDIRECT("'ru double'!" &amp; ADDRESS(MATCH(R$1,'ru double'!$A$1:$AF$1,0),MATCH(X$1,'ru double'!$A$1:$A$34,0))),0) + IFERROR(INDIRECT("'ru double'!" &amp; ADDRESS(MATCH(N$2,'ru double'!$A$1:$AF$1,0),MATCH(X$1,'ru double'!$A$1:$A$34,0))),0) + IFERROR(INDIRECT("'ru double'!" &amp; ADDRESS(MATCH(O$2,'ru double'!$A$1:$AF$1,0),MATCH(X$1,'ru double'!$A$1:$A$34,0))),0) + IFERROR(INDIRECT("'ru double'!" &amp; ADDRESS(MATCH(P$2,'ru double'!$A$1:$AF$1,0),MATCH(X$1,'ru double'!$A$1:$A$34,0))),0) + IFERROR(INDIRECT("'ru double'!" &amp; ADDRESS(MATCH(Q$2,'ru double'!$A$1:$AF$1,0),MATCH(X$1,'ru double'!$A$1:$A$34,0))),0) + IFERROR(INDIRECT("'ru double'!" &amp; ADDRESS(MATCH(R$2,'ru double'!$A$1:$AF$1,0),MATCH(X$1,'ru double'!$A$1:$A$34,0))),0) + IFERROR(INDIRECT("'ru double'!" &amp; ADDRESS(MATCH(N$3,'ru double'!$A$1:$AF$1,0),MATCH(X$1,'ru double'!$A$1:$A$34,0))),0) + IFERROR(INDIRECT("'ru double'!" &amp; ADDRESS(MATCH(O$3,'ru double'!$A$1:$AF$1,0),MATCH(X$1,'ru double'!$A$1:$A$34,0))),0) + IFERROR(INDIRECT("'ru double'!" &amp; ADDRESS(MATCH(P$3,'ru double'!$A$1:$AF$1,0),MATCH(X$1,'ru double'!$A$1:$A$34,0))),0) + IFERROR(INDIRECT("'ru double'!" &amp; ADDRESS(MATCH(Q$3,'ru double'!$A$1:$AF$1,0),MATCH(X$1,'ru double'!$A$1:$A$34,0))),0) + IFERROR(INDIRECT("'ru double'!" &amp; ADDRESS(MATCH(R$3,'ru double'!$A$1:$AF$1,0),MATCH(X$1,'ru double'!$A$1:$A$34,0))),0) + IFERROR(INDIRECT("'ru double'!" &amp; ADDRESS(MATCH(N$1,'ru double'!$A$1:$AF$1,0),MATCH(X$1,'ru double'!$A$1:$A$34,0))),0)) / SUM('ru double'!$B$2:$AF$32)</f>
        <v>5.6134723336006415E-3</v>
      </c>
      <c r="Y41" s="86">
        <f ca="1">(IFERROR(INDIRECT("'ru double'!" &amp; ADDRESS(MATCH(O$1,'ru double'!$A$1:$AF$1,0),MATCH(Y$1,'ru double'!$A$1:$A$34,0))),0) + IFERROR(INDIRECT("'ru double'!" &amp; ADDRESS(MATCH(P$1,'ru double'!$A$1:$AF$1,0),MATCH(Y$1,'ru double'!$A$1:$A$34,0))),0) + IFERROR(INDIRECT("'ru double'!" &amp; ADDRESS(MATCH(Q$1,'ru double'!$A$1:$AF$1,0),MATCH(Y$1,'ru double'!$A$1:$A$34,0))),0) + IFERROR(INDIRECT("'ru double'!" &amp; ADDRESS(MATCH(R$1,'ru double'!$A$1:$AF$1,0),MATCH(Y$1,'ru double'!$A$1:$A$34,0))),0) + IFERROR(INDIRECT("'ru double'!" &amp; ADDRESS(MATCH(N$2,'ru double'!$A$1:$AF$1,0),MATCH(Y$1,'ru double'!$A$1:$A$34,0))),0) + IFERROR(INDIRECT("'ru double'!" &amp; ADDRESS(MATCH(O$2,'ru double'!$A$1:$AF$1,0),MATCH(Y$1,'ru double'!$A$1:$A$34,0))),0) + IFERROR(INDIRECT("'ru double'!" &amp; ADDRESS(MATCH(P$2,'ru double'!$A$1:$AF$1,0),MATCH(Y$1,'ru double'!$A$1:$A$34,0))),0) + IFERROR(INDIRECT("'ru double'!" &amp; ADDRESS(MATCH(Q$2,'ru double'!$A$1:$AF$1,0),MATCH(Y$1,'ru double'!$A$1:$A$34,0))),0) + IFERROR(INDIRECT("'ru double'!" &amp; ADDRESS(MATCH(R$2,'ru double'!$A$1:$AF$1,0),MATCH(Y$1,'ru double'!$A$1:$A$34,0))),0) + IFERROR(INDIRECT("'ru double'!" &amp; ADDRESS(MATCH(N$3,'ru double'!$A$1:$AF$1,0),MATCH(Y$1,'ru double'!$A$1:$A$34,0))),0) + IFERROR(INDIRECT("'ru double'!" &amp; ADDRESS(MATCH(O$3,'ru double'!$A$1:$AF$1,0),MATCH(Y$1,'ru double'!$A$1:$A$34,0))),0) + IFERROR(INDIRECT("'ru double'!" &amp; ADDRESS(MATCH(P$3,'ru double'!$A$1:$AF$1,0),MATCH(Y$1,'ru double'!$A$1:$A$34,0))),0) + IFERROR(INDIRECT("'ru double'!" &amp; ADDRESS(MATCH(Q$3,'ru double'!$A$1:$AF$1,0),MATCH(Y$1,'ru double'!$A$1:$A$34,0))),0) + IFERROR(INDIRECT("'ru double'!" &amp; ADDRESS(MATCH(R$3,'ru double'!$A$1:$AF$1,0),MATCH(Y$1,'ru double'!$A$1:$A$34,0))),0) + IFERROR(INDIRECT("'ru double'!" &amp; ADDRESS(MATCH(N$1,'ru double'!$A$1:$AF$1,0),MATCH(Y$1,'ru double'!$A$1:$A$34,0))),0)) / SUM('ru double'!$B$2:$AF$32)</f>
        <v>0</v>
      </c>
      <c r="Z41" s="42"/>
    </row>
    <row r="42" spans="1:39" ht="15" hidden="1" customHeight="1" outlineLevel="1" x14ac:dyDescent="0.25">
      <c r="A42" s="84">
        <f ca="1">(IFERROR(INDIRECT("'en double'!" &amp; ADDRESS(MATCH(I$1,'en double'!$A$1:$AF$1,0),MATCH(A$2,'en double'!$A$1:$A$34,0))),0) + IFERROR(INDIRECT("'en double'!" &amp; ADDRESS(MATCH(G$1,'en double'!$A$1:$AF$1,0),MATCH(A$2,'en double'!$A$1:$A$34,0))),0) + IFERROR(INDIRECT("'en double'!" &amp; ADDRESS(MATCH(H$1,'en double'!$A$1:$AF$1,0),MATCH(A$2,'en double'!$A$1:$A$34,0))),0) + IFERROR(INDIRECT("'en double'!" &amp; ADDRESS(MATCH(J$1,'en double'!$A$1:$AF$1,0),MATCH(A$2,'en double'!$A$1:$A$34,0))),0) + IFERROR(INDIRECT("'en double'!" &amp; ADDRESS(MATCH(K$1,'en double'!$A$1:$AF$1,0),MATCH(A$2,'en double'!$A$1:$A$34,0))),0) + IFERROR(INDIRECT("'en double'!" &amp; ADDRESS(MATCH(L$1,'en double'!$A$1:$AF$1,0),MATCH(A$2,'en double'!$A$1:$A$34,0))),0) + IFERROR(INDIRECT("'en double'!" &amp; ADDRESS(MATCH(F$2,'en double'!$A$1:$AF$1,0),MATCH(A$2,'en double'!$A$1:$A$34,0))),0) + IFERROR(INDIRECT("'en double'!" &amp; ADDRESS(MATCH(G$2,'en double'!$A$1:$AF$1,0),MATCH(A$2,'en double'!$A$1:$A$34,0))),0) + IFERROR(INDIRECT("'en double'!" &amp; ADDRESS(MATCH(H$2,'en double'!$A$1:$AF$1,0),MATCH(A$2,'en double'!$A$1:$A$34,0))),0) + IFERROR(INDIRECT("'en double'!" &amp; ADDRESS(MATCH(I$2,'en double'!$A$1:$AF$1,0),MATCH(A$2,'en double'!$A$1:$A$34,0))),0) + IFERROR(INDIRECT("'en double'!" &amp; ADDRESS(MATCH(J$2,'en double'!$A$1:$AF$1,0),MATCH(A$2,'en double'!$A$1:$A$34,0))),0) + IFERROR(INDIRECT("'en double'!" &amp; ADDRESS(MATCH(K$2,'en double'!$A$1:$AF$1,0),MATCH(A$2,'en double'!$A$1:$A$34,0))),0) + IFERROR(INDIRECT("'en double'!" &amp; ADDRESS(MATCH(F$3,'en double'!$A$1:$AF$1,0),MATCH(A$2,'en double'!$A$1:$A$34,0))),0) + IFERROR(INDIRECT("'en double'!" &amp; ADDRESS(MATCH(G$3,'en double'!$A$1:$AF$1,0),MATCH(A$2,'en double'!$A$1:$A$34,0))),0) + IFERROR(INDIRECT("'en double'!" &amp; ADDRESS(MATCH(H$3,'en double'!$A$1:$AF$1,0),MATCH(A$2,'en double'!$A$1:$A$34,0))),0) + IFERROR(INDIRECT("'en double'!" &amp; ADDRESS(MATCH(I$3,'en double'!$A$1:$AF$1,0),MATCH(A$2,'en double'!$A$1:$A$34,0))),0) + IFERROR(INDIRECT("'en double'!" &amp; ADDRESS(MATCH(J$3,'en double'!$A$1:$AF$1,0),MATCH(A$2,'en double'!$A$1:$A$34,0))),0) + IFERROR(INDIRECT("'en double'!" &amp; ADDRESS(MATCH(F$1,'en double'!$A$1:$AF$1,0),MATCH(A$2,'en double'!$A$1:$A$34,0))),0)) / SUM('en double'!$B$2:$AF$32)</f>
        <v>7.7955911823647292E-2</v>
      </c>
      <c r="B42" s="85">
        <f ca="1">(IFERROR(INDIRECT("'en double'!" &amp; ADDRESS(MATCH(I$1,'en double'!$A$1:$AF$1,0),MATCH(B$2,'en double'!$A$1:$A$34,0))),0) + IFERROR(INDIRECT("'en double'!" &amp; ADDRESS(MATCH(G$1,'en double'!$A$1:$AF$1,0),MATCH(B$2,'en double'!$A$1:$A$34,0))),0) + IFERROR(INDIRECT("'en double'!" &amp; ADDRESS(MATCH(H$1,'en double'!$A$1:$AF$1,0),MATCH(B$2,'en double'!$A$1:$A$34,0))),0) + IFERROR(INDIRECT("'en double'!" &amp; ADDRESS(MATCH(J$1,'en double'!$A$1:$AF$1,0),MATCH(B$2,'en double'!$A$1:$A$34,0))),0) + IFERROR(INDIRECT("'en double'!" &amp; ADDRESS(MATCH(K$1,'en double'!$A$1:$AF$1,0),MATCH(B$2,'en double'!$A$1:$A$34,0))),0) + IFERROR(INDIRECT("'en double'!" &amp; ADDRESS(MATCH(L$1,'en double'!$A$1:$AF$1,0),MATCH(B$2,'en double'!$A$1:$A$34,0))),0) + IFERROR(INDIRECT("'en double'!" &amp; ADDRESS(MATCH(F$2,'en double'!$A$1:$AF$1,0),MATCH(B$2,'en double'!$A$1:$A$34,0))),0) + IFERROR(INDIRECT("'en double'!" &amp; ADDRESS(MATCH(G$2,'en double'!$A$1:$AF$1,0),MATCH(B$2,'en double'!$A$1:$A$34,0))),0) + IFERROR(INDIRECT("'en double'!" &amp; ADDRESS(MATCH(H$2,'en double'!$A$1:$AF$1,0),MATCH(B$2,'en double'!$A$1:$A$34,0))),0) + IFERROR(INDIRECT("'en double'!" &amp; ADDRESS(MATCH(I$2,'en double'!$A$1:$AF$1,0),MATCH(B$2,'en double'!$A$1:$A$34,0))),0) + IFERROR(INDIRECT("'en double'!" &amp; ADDRESS(MATCH(J$2,'en double'!$A$1:$AF$1,0),MATCH(B$2,'en double'!$A$1:$A$34,0))),0) + IFERROR(INDIRECT("'en double'!" &amp; ADDRESS(MATCH(K$2,'en double'!$A$1:$AF$1,0),MATCH(B$2,'en double'!$A$1:$A$34,0))),0) + IFERROR(INDIRECT("'en double'!" &amp; ADDRESS(MATCH(F$3,'en double'!$A$1:$AF$1,0),MATCH(B$2,'en double'!$A$1:$A$34,0))),0) + IFERROR(INDIRECT("'en double'!" &amp; ADDRESS(MATCH(G$3,'en double'!$A$1:$AF$1,0),MATCH(B$2,'en double'!$A$1:$A$34,0))),0) + IFERROR(INDIRECT("'en double'!" &amp; ADDRESS(MATCH(H$3,'en double'!$A$1:$AF$1,0),MATCH(B$2,'en double'!$A$1:$A$34,0))),0) + IFERROR(INDIRECT("'en double'!" &amp; ADDRESS(MATCH(I$3,'en double'!$A$1:$AF$1,0),MATCH(B$2,'en double'!$A$1:$A$34,0))),0) + IFERROR(INDIRECT("'en double'!" &amp; ADDRESS(MATCH(J$3,'en double'!$A$1:$AF$1,0),MATCH(B$2,'en double'!$A$1:$A$34,0))),0) + IFERROR(INDIRECT("'en double'!" &amp; ADDRESS(MATCH(F$1,'en double'!$A$1:$AF$1,0),MATCH(B$2,'en double'!$A$1:$A$34,0))),0)) / SUM('en double'!$B$2:$AF$32)</f>
        <v>4.9398797595190377E-2</v>
      </c>
      <c r="C42" s="85">
        <f ca="1">(IFERROR(INDIRECT("'en double'!" &amp; ADDRESS(MATCH(I$1,'en double'!$A$1:$AF$1,0),MATCH(C$2,'en double'!$A$1:$A$34,0))),0) + IFERROR(INDIRECT("'en double'!" &amp; ADDRESS(MATCH(G$1,'en double'!$A$1:$AF$1,0),MATCH(C$2,'en double'!$A$1:$A$34,0))),0) + IFERROR(INDIRECT("'en double'!" &amp; ADDRESS(MATCH(H$1,'en double'!$A$1:$AF$1,0),MATCH(C$2,'en double'!$A$1:$A$34,0))),0) + IFERROR(INDIRECT("'en double'!" &amp; ADDRESS(MATCH(J$1,'en double'!$A$1:$AF$1,0),MATCH(C$2,'en double'!$A$1:$A$34,0))),0) + IFERROR(INDIRECT("'en double'!" &amp; ADDRESS(MATCH(K$1,'en double'!$A$1:$AF$1,0),MATCH(C$2,'en double'!$A$1:$A$34,0))),0) + IFERROR(INDIRECT("'en double'!" &amp; ADDRESS(MATCH(L$1,'en double'!$A$1:$AF$1,0),MATCH(C$2,'en double'!$A$1:$A$34,0))),0) + IFERROR(INDIRECT("'en double'!" &amp; ADDRESS(MATCH(F$2,'en double'!$A$1:$AF$1,0),MATCH(C$2,'en double'!$A$1:$A$34,0))),0) + IFERROR(INDIRECT("'en double'!" &amp; ADDRESS(MATCH(G$2,'en double'!$A$1:$AF$1,0),MATCH(C$2,'en double'!$A$1:$A$34,0))),0) + IFERROR(INDIRECT("'en double'!" &amp; ADDRESS(MATCH(H$2,'en double'!$A$1:$AF$1,0),MATCH(C$2,'en double'!$A$1:$A$34,0))),0) + IFERROR(INDIRECT("'en double'!" &amp; ADDRESS(MATCH(I$2,'en double'!$A$1:$AF$1,0),MATCH(C$2,'en double'!$A$1:$A$34,0))),0) + IFERROR(INDIRECT("'en double'!" &amp; ADDRESS(MATCH(J$2,'en double'!$A$1:$AF$1,0),MATCH(C$2,'en double'!$A$1:$A$34,0))),0) + IFERROR(INDIRECT("'en double'!" &amp; ADDRESS(MATCH(K$2,'en double'!$A$1:$AF$1,0),MATCH(C$2,'en double'!$A$1:$A$34,0))),0) + IFERROR(INDIRECT("'en double'!" &amp; ADDRESS(MATCH(F$3,'en double'!$A$1:$AF$1,0),MATCH(C$2,'en double'!$A$1:$A$34,0))),0) + IFERROR(INDIRECT("'en double'!" &amp; ADDRESS(MATCH(G$3,'en double'!$A$1:$AF$1,0),MATCH(C$2,'en double'!$A$1:$A$34,0))),0) + IFERROR(INDIRECT("'en double'!" &amp; ADDRESS(MATCH(H$3,'en double'!$A$1:$AF$1,0),MATCH(C$2,'en double'!$A$1:$A$34,0))),0) + IFERROR(INDIRECT("'en double'!" &amp; ADDRESS(MATCH(I$3,'en double'!$A$1:$AF$1,0),MATCH(C$2,'en double'!$A$1:$A$34,0))),0) + IFERROR(INDIRECT("'en double'!" &amp; ADDRESS(MATCH(J$3,'en double'!$A$1:$AF$1,0),MATCH(C$2,'en double'!$A$1:$A$34,0))),0) + IFERROR(INDIRECT("'en double'!" &amp; ADDRESS(MATCH(F$1,'en double'!$A$1:$AF$1,0),MATCH(C$2,'en double'!$A$1:$A$34,0))),0)) / SUM('en double'!$B$2:$AF$32)</f>
        <v>5.4008016032064128E-2</v>
      </c>
      <c r="D42" s="86">
        <f ca="1">(IFERROR(INDIRECT("'en double'!" &amp; ADDRESS(MATCH(I$1,'en double'!$A$1:$AF$1,0),MATCH(D$2,'en double'!$A$1:$A$34,0))),0) + IFERROR(INDIRECT("'en double'!" &amp; ADDRESS(MATCH(G$1,'en double'!$A$1:$AF$1,0),MATCH(D$2,'en double'!$A$1:$A$34,0))),0) + IFERROR(INDIRECT("'en double'!" &amp; ADDRESS(MATCH(H$1,'en double'!$A$1:$AF$1,0),MATCH(D$2,'en double'!$A$1:$A$34,0))),0) + IFERROR(INDIRECT("'en double'!" &amp; ADDRESS(MATCH(J$1,'en double'!$A$1:$AF$1,0),MATCH(D$2,'en double'!$A$1:$A$34,0))),0) + IFERROR(INDIRECT("'en double'!" &amp; ADDRESS(MATCH(K$1,'en double'!$A$1:$AF$1,0),MATCH(D$2,'en double'!$A$1:$A$34,0))),0) + IFERROR(INDIRECT("'en double'!" &amp; ADDRESS(MATCH(L$1,'en double'!$A$1:$AF$1,0),MATCH(D$2,'en double'!$A$1:$A$34,0))),0) + IFERROR(INDIRECT("'en double'!" &amp; ADDRESS(MATCH(F$2,'en double'!$A$1:$AF$1,0),MATCH(D$2,'en double'!$A$1:$A$34,0))),0) + IFERROR(INDIRECT("'en double'!" &amp; ADDRESS(MATCH(G$2,'en double'!$A$1:$AF$1,0),MATCH(D$2,'en double'!$A$1:$A$34,0))),0) + IFERROR(INDIRECT("'en double'!" &amp; ADDRESS(MATCH(H$2,'en double'!$A$1:$AF$1,0),MATCH(D$2,'en double'!$A$1:$A$34,0))),0) + IFERROR(INDIRECT("'en double'!" &amp; ADDRESS(MATCH(I$2,'en double'!$A$1:$AF$1,0),MATCH(D$2,'en double'!$A$1:$A$34,0))),0) + IFERROR(INDIRECT("'en double'!" &amp; ADDRESS(MATCH(J$2,'en double'!$A$1:$AF$1,0),MATCH(D$2,'en double'!$A$1:$A$34,0))),0) + IFERROR(INDIRECT("'en double'!" &amp; ADDRESS(MATCH(K$2,'en double'!$A$1:$AF$1,0),MATCH(D$2,'en double'!$A$1:$A$34,0))),0) + IFERROR(INDIRECT("'en double'!" &amp; ADDRESS(MATCH(F$3,'en double'!$A$1:$AF$1,0),MATCH(D$2,'en double'!$A$1:$A$34,0))),0) + IFERROR(INDIRECT("'en double'!" &amp; ADDRESS(MATCH(G$3,'en double'!$A$1:$AF$1,0),MATCH(D$2,'en double'!$A$1:$A$34,0))),0) + IFERROR(INDIRECT("'en double'!" &amp; ADDRESS(MATCH(H$3,'en double'!$A$1:$AF$1,0),MATCH(D$2,'en double'!$A$1:$A$34,0))),0) + IFERROR(INDIRECT("'en double'!" &amp; ADDRESS(MATCH(I$3,'en double'!$A$1:$AF$1,0),MATCH(D$2,'en double'!$A$1:$A$34,0))),0) + IFERROR(INDIRECT("'en double'!" &amp; ADDRESS(MATCH(J$3,'en double'!$A$1:$AF$1,0),MATCH(D$2,'en double'!$A$1:$A$34,0))),0) + IFERROR(INDIRECT("'en double'!" &amp; ADDRESS(MATCH(F$1,'en double'!$A$1:$AF$1,0),MATCH(D$2,'en double'!$A$1:$A$34,0))),0)) / SUM('en double'!$B$2:$AF$32)</f>
        <v>4.3486973947895795E-2</v>
      </c>
      <c r="E42" s="87">
        <f ca="1">(IFERROR(INDIRECT("'en double'!" &amp; ADDRESS(MATCH(I$1,'en double'!$A$1:$AF$1,0),MATCH(E$2,'en double'!$A$1:$A$34,0))),0) + IFERROR(INDIRECT("'en double'!" &amp; ADDRESS(MATCH(G$1,'en double'!$A$1:$AF$1,0),MATCH(E$2,'en double'!$A$1:$A$34,0))),0) + IFERROR(INDIRECT("'en double'!" &amp; ADDRESS(MATCH(H$1,'en double'!$A$1:$AF$1,0),MATCH(E$2,'en double'!$A$1:$A$34,0))),0) + IFERROR(INDIRECT("'en double'!" &amp; ADDRESS(MATCH(J$1,'en double'!$A$1:$AF$1,0),MATCH(E$2,'en double'!$A$1:$A$34,0))),0) + IFERROR(INDIRECT("'en double'!" &amp; ADDRESS(MATCH(K$1,'en double'!$A$1:$AF$1,0),MATCH(E$2,'en double'!$A$1:$A$34,0))),0) + IFERROR(INDIRECT("'en double'!" &amp; ADDRESS(MATCH(L$1,'en double'!$A$1:$AF$1,0),MATCH(E$2,'en double'!$A$1:$A$34,0))),0) + IFERROR(INDIRECT("'en double'!" &amp; ADDRESS(MATCH(F$2,'en double'!$A$1:$AF$1,0),MATCH(E$2,'en double'!$A$1:$A$34,0))),0) + IFERROR(INDIRECT("'en double'!" &amp; ADDRESS(MATCH(G$2,'en double'!$A$1:$AF$1,0),MATCH(E$2,'en double'!$A$1:$A$34,0))),0) + IFERROR(INDIRECT("'en double'!" &amp; ADDRESS(MATCH(H$2,'en double'!$A$1:$AF$1,0),MATCH(E$2,'en double'!$A$1:$A$34,0))),0) + IFERROR(INDIRECT("'en double'!" &amp; ADDRESS(MATCH(I$2,'en double'!$A$1:$AF$1,0),MATCH(E$2,'en double'!$A$1:$A$34,0))),0) + IFERROR(INDIRECT("'en double'!" &amp; ADDRESS(MATCH(J$2,'en double'!$A$1:$AF$1,0),MATCH(E$2,'en double'!$A$1:$A$34,0))),0) + IFERROR(INDIRECT("'en double'!" &amp; ADDRESS(MATCH(K$2,'en double'!$A$1:$AF$1,0),MATCH(E$2,'en double'!$A$1:$A$34,0))),0) + IFERROR(INDIRECT("'en double'!" &amp; ADDRESS(MATCH(F$3,'en double'!$A$1:$AF$1,0),MATCH(E$2,'en double'!$A$1:$A$34,0))),0) + IFERROR(INDIRECT("'en double'!" &amp; ADDRESS(MATCH(G$3,'en double'!$A$1:$AF$1,0),MATCH(E$2,'en double'!$A$1:$A$34,0))),0) + IFERROR(INDIRECT("'en double'!" &amp; ADDRESS(MATCH(H$3,'en double'!$A$1:$AF$1,0),MATCH(E$2,'en double'!$A$1:$A$34,0))),0) + IFERROR(INDIRECT("'en double'!" &amp; ADDRESS(MATCH(I$3,'en double'!$A$1:$AF$1,0),MATCH(E$2,'en double'!$A$1:$A$34,0))),0) + IFERROR(INDIRECT("'en double'!" &amp; ADDRESS(MATCH(J$3,'en double'!$A$1:$AF$1,0),MATCH(E$2,'en double'!$A$1:$A$34,0))),0) + IFERROR(INDIRECT("'en double'!" &amp; ADDRESS(MATCH(F$1,'en double'!$A$1:$AF$1,0),MATCH(E$2,'en double'!$A$1:$A$34,0))),0)) / SUM('en double'!$B$2:$AF$32)</f>
        <v>1.1823647294589179E-2</v>
      </c>
      <c r="F42" s="86">
        <f ca="1">(IFERROR(INDIRECT("'en double'!" &amp; ADDRESS(MATCH(B$1,'en double'!$A$1:$AF$1,0),MATCH(F$2,'en double'!$A$1:$A$34,0))),0) + IFERROR(INDIRECT("'en double'!" &amp; ADDRESS(MATCH(C$1,'en double'!$A$1:$AF$1,0),MATCH(F$2,'en double'!$A$1:$A$34,0))),0) + IFERROR(INDIRECT("'en double'!" &amp; ADDRESS(MATCH(D$1,'en double'!$A$1:$AF$1,0),MATCH(F$2,'en double'!$A$1:$A$34,0))),0) + IFERROR(INDIRECT("'en double'!" &amp; ADDRESS(MATCH(E$1,'en double'!$A$1:$AF$1,0),MATCH(F$2,'en double'!$A$1:$A$34,0))),0) + IFERROR(INDIRECT("'en double'!" &amp; ADDRESS(MATCH(A$2,'en double'!$A$1:$AF$1,0),MATCH(F$2,'en double'!$A$1:$A$34,0))),0) + IFERROR(INDIRECT("'en double'!" &amp; ADDRESS(MATCH(B$2,'en double'!$A$1:$AF$1,0),MATCH(F$2,'en double'!$A$1:$A$34,0))),0) + IFERROR(INDIRECT("'en double'!" &amp; ADDRESS(MATCH(C$2,'en double'!$A$1:$AF$1,0),MATCH(F$2,'en double'!$A$1:$A$34,0))),0) + IFERROR(INDIRECT("'en double'!" &amp; ADDRESS(MATCH(D$2,'en double'!$A$1:$AF$1,0),MATCH(F$2,'en double'!$A$1:$A$34,0))),0) + IFERROR(INDIRECT("'en double'!" &amp; ADDRESS(MATCH(E$2,'en double'!$A$1:$AF$1,0),MATCH(F$2,'en double'!$A$1:$A$34,0))),0) + IFERROR(INDIRECT("'en double'!" &amp; ADDRESS(MATCH(A$3,'en double'!$A$1:$AF$1,0),MATCH(F$2,'en double'!$A$1:$A$34,0))),0) + IFERROR(INDIRECT("'en double'!" &amp; ADDRESS(MATCH(B$3,'en double'!$A$1:$AF$1,0),MATCH(F$2,'en double'!$A$1:$A$34,0))),0) + IFERROR(INDIRECT("'en double'!" &amp; ADDRESS(MATCH(C$3,'en double'!$A$1:$AF$1,0),MATCH(F$2,'en double'!$A$1:$A$34,0))),0) + IFERROR(INDIRECT("'en double'!" &amp; ADDRESS(MATCH(D$3,'en double'!$A$1:$AF$1,0),MATCH(F$2,'en double'!$A$1:$A$34,0))),0) + IFERROR(INDIRECT("'en double'!" &amp; ADDRESS(MATCH(E$3,'en double'!$A$1:$AF$1,0),MATCH(F$2,'en double'!$A$1:$A$34,0))),0) + IFERROR(INDIRECT("'en double'!" &amp; ADDRESS(MATCH(A$1,'en double'!$A$1:$AF$1,0),MATCH(F$2,'en double'!$A$1:$A$34,0))),0)) / SUM('en double'!$B$2:$AF$32)</f>
        <v>1.7935871743486972E-2</v>
      </c>
      <c r="G42" s="84">
        <f ca="1">(IFERROR(INDIRECT("'en double'!" &amp; ADDRESS(MATCH(B$1,'en double'!$A$1:$AF$1,0),MATCH(G$2,'en double'!$A$1:$A$34,0))),0) + IFERROR(INDIRECT("'en double'!" &amp; ADDRESS(MATCH(C$1,'en double'!$A$1:$AF$1,0),MATCH(G$2,'en double'!$A$1:$A$34,0))),0) + IFERROR(INDIRECT("'en double'!" &amp; ADDRESS(MATCH(D$1,'en double'!$A$1:$AF$1,0),MATCH(G$2,'en double'!$A$1:$A$34,0))),0) + IFERROR(INDIRECT("'en double'!" &amp; ADDRESS(MATCH(E$1,'en double'!$A$1:$AF$1,0),MATCH(G$2,'en double'!$A$1:$A$34,0))),0) + IFERROR(INDIRECT("'en double'!" &amp; ADDRESS(MATCH(A$2,'en double'!$A$1:$AF$1,0),MATCH(G$2,'en double'!$A$1:$A$34,0))),0) + IFERROR(INDIRECT("'en double'!" &amp; ADDRESS(MATCH(B$2,'en double'!$A$1:$AF$1,0),MATCH(G$2,'en double'!$A$1:$A$34,0))),0) + IFERROR(INDIRECT("'en double'!" &amp; ADDRESS(MATCH(C$2,'en double'!$A$1:$AF$1,0),MATCH(G$2,'en double'!$A$1:$A$34,0))),0) + IFERROR(INDIRECT("'en double'!" &amp; ADDRESS(MATCH(D$2,'en double'!$A$1:$AF$1,0),MATCH(G$2,'en double'!$A$1:$A$34,0))),0) + IFERROR(INDIRECT("'en double'!" &amp; ADDRESS(MATCH(E$2,'en double'!$A$1:$AF$1,0),MATCH(G$2,'en double'!$A$1:$A$34,0))),0) + IFERROR(INDIRECT("'en double'!" &amp; ADDRESS(MATCH(A$3,'en double'!$A$1:$AF$1,0),MATCH(G$2,'en double'!$A$1:$A$34,0))),0) + IFERROR(INDIRECT("'en double'!" &amp; ADDRESS(MATCH(B$3,'en double'!$A$1:$AF$1,0),MATCH(G$2,'en double'!$A$1:$A$34,0))),0) + IFERROR(INDIRECT("'en double'!" &amp; ADDRESS(MATCH(C$3,'en double'!$A$1:$AF$1,0),MATCH(G$2,'en double'!$A$1:$A$34,0))),0) + IFERROR(INDIRECT("'en double'!" &amp; ADDRESS(MATCH(D$3,'en double'!$A$1:$AF$1,0),MATCH(G$2,'en double'!$A$1:$A$34,0))),0) + IFERROR(INDIRECT("'en double'!" &amp; ADDRESS(MATCH(E$3,'en double'!$A$1:$AF$1,0),MATCH(G$2,'en double'!$A$1:$A$34,0))),0) + IFERROR(INDIRECT("'en double'!" &amp; ADDRESS(MATCH(A$1,'en double'!$A$1:$AF$1,0),MATCH(G$2,'en double'!$A$1:$A$34,0))),0)) / SUM('en double'!$B$2:$AF$32)</f>
        <v>3.9779559118236475E-2</v>
      </c>
      <c r="H42" s="85">
        <f ca="1">(IFERROR(INDIRECT("'en double'!" &amp; ADDRESS(MATCH(B$1,'en double'!$A$1:$AF$1,0),MATCH(H$2,'en double'!$A$1:$A$34,0))),0) + IFERROR(INDIRECT("'en double'!" &amp; ADDRESS(MATCH(C$1,'en double'!$A$1:$AF$1,0),MATCH(H$2,'en double'!$A$1:$A$34,0))),0) + IFERROR(INDIRECT("'en double'!" &amp; ADDRESS(MATCH(D$1,'en double'!$A$1:$AF$1,0),MATCH(H$2,'en double'!$A$1:$A$34,0))),0) + IFERROR(INDIRECT("'en double'!" &amp; ADDRESS(MATCH(E$1,'en double'!$A$1:$AF$1,0),MATCH(H$2,'en double'!$A$1:$A$34,0))),0) + IFERROR(INDIRECT("'en double'!" &amp; ADDRESS(MATCH(A$2,'en double'!$A$1:$AF$1,0),MATCH(H$2,'en double'!$A$1:$A$34,0))),0) + IFERROR(INDIRECT("'en double'!" &amp; ADDRESS(MATCH(B$2,'en double'!$A$1:$AF$1,0),MATCH(H$2,'en double'!$A$1:$A$34,0))),0) + IFERROR(INDIRECT("'en double'!" &amp; ADDRESS(MATCH(C$2,'en double'!$A$1:$AF$1,0),MATCH(H$2,'en double'!$A$1:$A$34,0))),0) + IFERROR(INDIRECT("'en double'!" &amp; ADDRESS(MATCH(D$2,'en double'!$A$1:$AF$1,0),MATCH(H$2,'en double'!$A$1:$A$34,0))),0) + IFERROR(INDIRECT("'en double'!" &amp; ADDRESS(MATCH(E$2,'en double'!$A$1:$AF$1,0),MATCH(H$2,'en double'!$A$1:$A$34,0))),0) + IFERROR(INDIRECT("'en double'!" &amp; ADDRESS(MATCH(A$3,'en double'!$A$1:$AF$1,0),MATCH(H$2,'en double'!$A$1:$A$34,0))),0) + IFERROR(INDIRECT("'en double'!" &amp; ADDRESS(MATCH(B$3,'en double'!$A$1:$AF$1,0),MATCH(H$2,'en double'!$A$1:$A$34,0))),0) + IFERROR(INDIRECT("'en double'!" &amp; ADDRESS(MATCH(C$3,'en double'!$A$1:$AF$1,0),MATCH(H$2,'en double'!$A$1:$A$34,0))),0) + IFERROR(INDIRECT("'en double'!" &amp; ADDRESS(MATCH(D$3,'en double'!$A$1:$AF$1,0),MATCH(H$2,'en double'!$A$1:$A$34,0))),0) + IFERROR(INDIRECT("'en double'!" &amp; ADDRESS(MATCH(E$3,'en double'!$A$1:$AF$1,0),MATCH(H$2,'en double'!$A$1:$A$34,0))),0) + IFERROR(INDIRECT("'en double'!" &amp; ADDRESS(MATCH(A$1,'en double'!$A$1:$AF$1,0),MATCH(H$2,'en double'!$A$1:$A$34,0))),0)) / SUM('en double'!$B$2:$AF$32)</f>
        <v>4.67935871743487E-2</v>
      </c>
      <c r="I42" s="84">
        <f ca="1">(IFERROR(INDIRECT("'en double'!" &amp; ADDRESS(MATCH(B$1,'en double'!$A$1:$AF$1,0),MATCH(I$2,'en double'!$A$1:$A$34,0))),0) + IFERROR(INDIRECT("'en double'!" &amp; ADDRESS(MATCH(C$1,'en double'!$A$1:$AF$1,0),MATCH(I$2,'en double'!$A$1:$A$34,0))),0) + IFERROR(INDIRECT("'en double'!" &amp; ADDRESS(MATCH(D$1,'en double'!$A$1:$AF$1,0),MATCH(I$2,'en double'!$A$1:$A$34,0))),0) + IFERROR(INDIRECT("'en double'!" &amp; ADDRESS(MATCH(E$1,'en double'!$A$1:$AF$1,0),MATCH(I$2,'en double'!$A$1:$A$34,0))),0) + IFERROR(INDIRECT("'en double'!" &amp; ADDRESS(MATCH(A$2,'en double'!$A$1:$AF$1,0),MATCH(I$2,'en double'!$A$1:$A$34,0))),0) + IFERROR(INDIRECT("'en double'!" &amp; ADDRESS(MATCH(B$2,'en double'!$A$1:$AF$1,0),MATCH(I$2,'en double'!$A$1:$A$34,0))),0) + IFERROR(INDIRECT("'en double'!" &amp; ADDRESS(MATCH(C$2,'en double'!$A$1:$AF$1,0),MATCH(I$2,'en double'!$A$1:$A$34,0))),0) + IFERROR(INDIRECT("'en double'!" &amp; ADDRESS(MATCH(D$2,'en double'!$A$1:$AF$1,0),MATCH(I$2,'en double'!$A$1:$A$34,0))),0) + IFERROR(INDIRECT("'en double'!" &amp; ADDRESS(MATCH(E$2,'en double'!$A$1:$AF$1,0),MATCH(I$2,'en double'!$A$1:$A$34,0))),0) + IFERROR(INDIRECT("'en double'!" &amp; ADDRESS(MATCH(A$3,'en double'!$A$1:$AF$1,0),MATCH(I$2,'en double'!$A$1:$A$34,0))),0) + IFERROR(INDIRECT("'en double'!" &amp; ADDRESS(MATCH(B$3,'en double'!$A$1:$AF$1,0),MATCH(I$2,'en double'!$A$1:$A$34,0))),0) + IFERROR(INDIRECT("'en double'!" &amp; ADDRESS(MATCH(C$3,'en double'!$A$1:$AF$1,0),MATCH(I$2,'en double'!$A$1:$A$34,0))),0) + IFERROR(INDIRECT("'en double'!" &amp; ADDRESS(MATCH(D$3,'en double'!$A$1:$AF$1,0),MATCH(I$2,'en double'!$A$1:$A$34,0))),0) + IFERROR(INDIRECT("'en double'!" &amp; ADDRESS(MATCH(E$3,'en double'!$A$1:$AF$1,0),MATCH(I$2,'en double'!$A$1:$A$34,0))),0) + IFERROR(INDIRECT("'en double'!" &amp; ADDRESS(MATCH(A$1,'en double'!$A$1:$AF$1,0),MATCH(I$2,'en double'!$A$1:$A$34,0))),0)) / SUM('en double'!$B$2:$AF$32)</f>
        <v>4.4088176352705413E-2</v>
      </c>
      <c r="J42" s="86">
        <f ca="1">(IFERROR(INDIRECT("'en double'!" &amp; ADDRESS(MATCH(B$1,'en double'!$A$1:$AF$1,0),MATCH(J$2,'en double'!$A$1:$A$34,0))),0) + IFERROR(INDIRECT("'en double'!" &amp; ADDRESS(MATCH(C$1,'en double'!$A$1:$AF$1,0),MATCH(J$2,'en double'!$A$1:$A$34,0))),0) + IFERROR(INDIRECT("'en double'!" &amp; ADDRESS(MATCH(D$1,'en double'!$A$1:$AF$1,0),MATCH(J$2,'en double'!$A$1:$A$34,0))),0) + IFERROR(INDIRECT("'en double'!" &amp; ADDRESS(MATCH(E$1,'en double'!$A$1:$AF$1,0),MATCH(J$2,'en double'!$A$1:$A$34,0))),0) + IFERROR(INDIRECT("'en double'!" &amp; ADDRESS(MATCH(A$2,'en double'!$A$1:$AF$1,0),MATCH(J$2,'en double'!$A$1:$A$34,0))),0) + IFERROR(INDIRECT("'en double'!" &amp; ADDRESS(MATCH(B$2,'en double'!$A$1:$AF$1,0),MATCH(J$2,'en double'!$A$1:$A$34,0))),0) + IFERROR(INDIRECT("'en double'!" &amp; ADDRESS(MATCH(C$2,'en double'!$A$1:$AF$1,0),MATCH(J$2,'en double'!$A$1:$A$34,0))),0) + IFERROR(INDIRECT("'en double'!" &amp; ADDRESS(MATCH(D$2,'en double'!$A$1:$AF$1,0),MATCH(J$2,'en double'!$A$1:$A$34,0))),0) + IFERROR(INDIRECT("'en double'!" &amp; ADDRESS(MATCH(E$2,'en double'!$A$1:$AF$1,0),MATCH(J$2,'en double'!$A$1:$A$34,0))),0) + IFERROR(INDIRECT("'en double'!" &amp; ADDRESS(MATCH(A$3,'en double'!$A$1:$AF$1,0),MATCH(J$2,'en double'!$A$1:$A$34,0))),0) + IFERROR(INDIRECT("'en double'!" &amp; ADDRESS(MATCH(B$3,'en double'!$A$1:$AF$1,0),MATCH(J$2,'en double'!$A$1:$A$34,0))),0) + IFERROR(INDIRECT("'en double'!" &amp; ADDRESS(MATCH(C$3,'en double'!$A$1:$AF$1,0),MATCH(J$2,'en double'!$A$1:$A$34,0))),0) + IFERROR(INDIRECT("'en double'!" &amp; ADDRESS(MATCH(D$3,'en double'!$A$1:$AF$1,0),MATCH(J$2,'en double'!$A$1:$A$34,0))),0) + IFERROR(INDIRECT("'en double'!" &amp; ADDRESS(MATCH(E$3,'en double'!$A$1:$AF$1,0),MATCH(J$2,'en double'!$A$1:$A$34,0))),0) + IFERROR(INDIRECT("'en double'!" &amp; ADDRESS(MATCH(A$1,'en double'!$A$1:$AF$1,0),MATCH(J$2,'en double'!$A$1:$A$34,0))),0)) / SUM('en double'!$B$2:$AF$32)</f>
        <v>6.222444889779559E-2</v>
      </c>
      <c r="K42" s="86">
        <f ca="1">(IFERROR(INDIRECT("'en double'!" &amp; ADDRESS(MATCH(B$1,'en double'!$A$1:$AF$1,0),MATCH(K$2,'en double'!$A$1:$A$34,0))),0) + IFERROR(INDIRECT("'en double'!" &amp; ADDRESS(MATCH(C$1,'en double'!$A$1:$AF$1,0),MATCH(K$2,'en double'!$A$1:$A$34,0))),0) + IFERROR(INDIRECT("'en double'!" &amp; ADDRESS(MATCH(D$1,'en double'!$A$1:$AF$1,0),MATCH(K$2,'en double'!$A$1:$A$34,0))),0) + IFERROR(INDIRECT("'en double'!" &amp; ADDRESS(MATCH(E$1,'en double'!$A$1:$AF$1,0),MATCH(K$2,'en double'!$A$1:$A$34,0))),0) + IFERROR(INDIRECT("'en double'!" &amp; ADDRESS(MATCH(A$2,'en double'!$A$1:$AF$1,0),MATCH(K$2,'en double'!$A$1:$A$34,0))),0) + IFERROR(INDIRECT("'en double'!" &amp; ADDRESS(MATCH(B$2,'en double'!$A$1:$AF$1,0),MATCH(K$2,'en double'!$A$1:$A$34,0))),0) + IFERROR(INDIRECT("'en double'!" &amp; ADDRESS(MATCH(C$2,'en double'!$A$1:$AF$1,0),MATCH(K$2,'en double'!$A$1:$A$34,0))),0) + IFERROR(INDIRECT("'en double'!" &amp; ADDRESS(MATCH(D$2,'en double'!$A$1:$AF$1,0),MATCH(K$2,'en double'!$A$1:$A$34,0))),0) + IFERROR(INDIRECT("'en double'!" &amp; ADDRESS(MATCH(E$2,'en double'!$A$1:$AF$1,0),MATCH(K$2,'en double'!$A$1:$A$34,0))),0) + IFERROR(INDIRECT("'en double'!" &amp; ADDRESS(MATCH(A$3,'en double'!$A$1:$AF$1,0),MATCH(K$2,'en double'!$A$1:$A$34,0))),0) + IFERROR(INDIRECT("'en double'!" &amp; ADDRESS(MATCH(B$3,'en double'!$A$1:$AF$1,0),MATCH(K$2,'en double'!$A$1:$A$34,0))),0) + IFERROR(INDIRECT("'en double'!" &amp; ADDRESS(MATCH(C$3,'en double'!$A$1:$AF$1,0),MATCH(K$2,'en double'!$A$1:$A$34,0))),0) + IFERROR(INDIRECT("'en double'!" &amp; ADDRESS(MATCH(D$3,'en double'!$A$1:$AF$1,0),MATCH(K$2,'en double'!$A$1:$A$34,0))),0) + IFERROR(INDIRECT("'en double'!" &amp; ADDRESS(MATCH(E$3,'en double'!$A$1:$AF$1,0),MATCH(K$2,'en double'!$A$1:$A$34,0))),0) + IFERROR(INDIRECT("'en double'!" &amp; ADDRESS(MATCH(A$1,'en double'!$A$1:$AF$1,0),MATCH(K$2,'en double'!$A$1:$A$34,0))),0)) / SUM('en double'!$B$2:$AF$32)</f>
        <v>1.4729458917835671E-2</v>
      </c>
      <c r="L42" s="86"/>
      <c r="N42" s="84">
        <f ca="1">(IFERROR(INDIRECT("'ru double'!" &amp; ADDRESS(MATCH(V$1,'ru double'!$A$1:$AF$1,0),MATCH(N$2,'ru double'!$A$1:$A$34,0))),0) + IFERROR(INDIRECT("'ru double'!" &amp; ADDRESS(MATCH(T$1,'ru double'!$A$1:$AF$1,0),MATCH(N$2,'ru double'!$A$1:$A$34,0))),0) + IFERROR(INDIRECT("'ru double'!" &amp; ADDRESS(MATCH(U$1,'ru double'!$A$1:$AF$1,0),MATCH(N$2,'ru double'!$A$1:$A$34,0))),0) + IFERROR(INDIRECT("'ru double'!" &amp; ADDRESS(MATCH(W$1,'ru double'!$A$1:$AF$1,0),MATCH(N$2,'ru double'!$A$1:$A$34,0))),0) + IFERROR(INDIRECT("'ru double'!" &amp; ADDRESS(MATCH(X$1,'ru double'!$A$1:$AF$1,0),MATCH(N$2,'ru double'!$A$1:$A$34,0))),0) + IFERROR(INDIRECT("'ru double'!" &amp; ADDRESS(MATCH(Y$1,'ru double'!$A$1:$AF$1,0),MATCH(N$2,'ru double'!$A$1:$A$34,0))),0) + IFERROR(INDIRECT("'ru double'!" &amp; ADDRESS(MATCH(S$2,'ru double'!$A$1:$AF$1,0),MATCH(N$2,'ru double'!$A$1:$A$34,0))),0) + IFERROR(INDIRECT("'ru double'!" &amp; ADDRESS(MATCH(T$2,'ru double'!$A$1:$AF$1,0),MATCH(N$2,'ru double'!$A$1:$A$34,0))),0) + IFERROR(INDIRECT("'ru double'!" &amp; ADDRESS(MATCH(U$2,'ru double'!$A$1:$AF$1,0),MATCH(N$2,'ru double'!$A$1:$A$34,0))),0) + IFERROR(INDIRECT("'ru double'!" &amp; ADDRESS(MATCH(V$2,'ru double'!$A$1:$AF$1,0),MATCH(N$2,'ru double'!$A$1:$A$34,0))),0) + IFERROR(INDIRECT("'ru double'!" &amp; ADDRESS(MATCH(W$2,'ru double'!$A$1:$AF$1,0),MATCH(N$2,'ru double'!$A$1:$A$34,0))),0) + IFERROR(INDIRECT("'ru double'!" &amp; ADDRESS(MATCH(X$2,'ru double'!$A$1:$AF$1,0),MATCH(N$2,'ru double'!$A$1:$A$34,0))),0) + IFERROR(INDIRECT("'ru double'!" &amp; ADDRESS(MATCH(S$3,'ru double'!$A$1:$AF$1,0),MATCH(N$2,'ru double'!$A$1:$A$34,0))),0) + IFERROR(INDIRECT("'ru double'!" &amp; ADDRESS(MATCH(T$3,'ru double'!$A$1:$AF$1,0),MATCH(N$2,'ru double'!$A$1:$A$34,0))),0) + IFERROR(INDIRECT("'ru double'!" &amp; ADDRESS(MATCH(U$3,'ru double'!$A$1:$AF$1,0),MATCH(N$2,'ru double'!$A$1:$A$34,0))),0) + IFERROR(INDIRECT("'ru double'!" &amp; ADDRESS(MATCH(V$3,'ru double'!$A$1:$AF$1,0),MATCH(N$2,'ru double'!$A$1:$A$34,0))),0) + IFERROR(INDIRECT("'ru double'!" &amp; ADDRESS(MATCH(W$3,'ru double'!$A$1:$AF$1,0),MATCH(N$2,'ru double'!$A$1:$A$34,0))),0) + IFERROR(INDIRECT("'ru double'!" &amp; ADDRESS(MATCH(S$1,'ru double'!$A$1:$AF$1,0),MATCH(N$2,'ru double'!$A$1:$A$34,0))),0)) / SUM('ru double'!$B$2:$AF$32)</f>
        <v>6.4354450681635922E-2</v>
      </c>
      <c r="O42" s="85">
        <f ca="1">(IFERROR(INDIRECT("'ru double'!" &amp; ADDRESS(MATCH(V$1,'ru double'!$A$1:$AF$1,0),MATCH(O$2,'ru double'!$A$1:$A$34,0))),0) + IFERROR(INDIRECT("'ru double'!" &amp; ADDRESS(MATCH(T$1,'ru double'!$A$1:$AF$1,0),MATCH(O$2,'ru double'!$A$1:$A$34,0))),0) + IFERROR(INDIRECT("'ru double'!" &amp; ADDRESS(MATCH(U$1,'ru double'!$A$1:$AF$1,0),MATCH(O$2,'ru double'!$A$1:$A$34,0))),0) + IFERROR(INDIRECT("'ru double'!" &amp; ADDRESS(MATCH(W$1,'ru double'!$A$1:$AF$1,0),MATCH(O$2,'ru double'!$A$1:$A$34,0))),0) + IFERROR(INDIRECT("'ru double'!" &amp; ADDRESS(MATCH(X$1,'ru double'!$A$1:$AF$1,0),MATCH(O$2,'ru double'!$A$1:$A$34,0))),0) + IFERROR(INDIRECT("'ru double'!" &amp; ADDRESS(MATCH(Y$1,'ru double'!$A$1:$AF$1,0),MATCH(O$2,'ru double'!$A$1:$A$34,0))),0) + IFERROR(INDIRECT("'ru double'!" &amp; ADDRESS(MATCH(S$2,'ru double'!$A$1:$AF$1,0),MATCH(O$2,'ru double'!$A$1:$A$34,0))),0) + IFERROR(INDIRECT("'ru double'!" &amp; ADDRESS(MATCH(T$2,'ru double'!$A$1:$AF$1,0),MATCH(O$2,'ru double'!$A$1:$A$34,0))),0) + IFERROR(INDIRECT("'ru double'!" &amp; ADDRESS(MATCH(U$2,'ru double'!$A$1:$AF$1,0),MATCH(O$2,'ru double'!$A$1:$A$34,0))),0) + IFERROR(INDIRECT("'ru double'!" &amp; ADDRESS(MATCH(V$2,'ru double'!$A$1:$AF$1,0),MATCH(O$2,'ru double'!$A$1:$A$34,0))),0) + IFERROR(INDIRECT("'ru double'!" &amp; ADDRESS(MATCH(W$2,'ru double'!$A$1:$AF$1,0),MATCH(O$2,'ru double'!$A$1:$A$34,0))),0) + IFERROR(INDIRECT("'ru double'!" &amp; ADDRESS(MATCH(X$2,'ru double'!$A$1:$AF$1,0),MATCH(O$2,'ru double'!$A$1:$A$34,0))),0) + IFERROR(INDIRECT("'ru double'!" &amp; ADDRESS(MATCH(S$3,'ru double'!$A$1:$AF$1,0),MATCH(O$2,'ru double'!$A$1:$A$34,0))),0) + IFERROR(INDIRECT("'ru double'!" &amp; ADDRESS(MATCH(T$3,'ru double'!$A$1:$AF$1,0),MATCH(O$2,'ru double'!$A$1:$A$34,0))),0) + IFERROR(INDIRECT("'ru double'!" &amp; ADDRESS(MATCH(U$3,'ru double'!$A$1:$AF$1,0),MATCH(O$2,'ru double'!$A$1:$A$34,0))),0) + IFERROR(INDIRECT("'ru double'!" &amp; ADDRESS(MATCH(V$3,'ru double'!$A$1:$AF$1,0),MATCH(O$2,'ru double'!$A$1:$A$34,0))),0) + IFERROR(INDIRECT("'ru double'!" &amp; ADDRESS(MATCH(W$3,'ru double'!$A$1:$AF$1,0),MATCH(O$2,'ru double'!$A$1:$A$34,0))),0) + IFERROR(INDIRECT("'ru double'!" &amp; ADDRESS(MATCH(S$1,'ru double'!$A$1:$AF$1,0),MATCH(O$2,'ru double'!$A$1:$A$34,0))),0)) / SUM('ru double'!$B$2:$AF$32)</f>
        <v>6.9967923015236563E-2</v>
      </c>
      <c r="P42" s="85">
        <f ca="1">(IFERROR(INDIRECT("'ru double'!" &amp; ADDRESS(MATCH(V$1,'ru double'!$A$1:$AF$1,0),MATCH(P$2,'ru double'!$A$1:$A$34,0))),0) + IFERROR(INDIRECT("'ru double'!" &amp; ADDRESS(MATCH(T$1,'ru double'!$A$1:$AF$1,0),MATCH(P$2,'ru double'!$A$1:$A$34,0))),0) + IFERROR(INDIRECT("'ru double'!" &amp; ADDRESS(MATCH(U$1,'ru double'!$A$1:$AF$1,0),MATCH(P$2,'ru double'!$A$1:$A$34,0))),0) + IFERROR(INDIRECT("'ru double'!" &amp; ADDRESS(MATCH(W$1,'ru double'!$A$1:$AF$1,0),MATCH(P$2,'ru double'!$A$1:$A$34,0))),0) + IFERROR(INDIRECT("'ru double'!" &amp; ADDRESS(MATCH(X$1,'ru double'!$A$1:$AF$1,0),MATCH(P$2,'ru double'!$A$1:$A$34,0))),0) + IFERROR(INDIRECT("'ru double'!" &amp; ADDRESS(MATCH(Y$1,'ru double'!$A$1:$AF$1,0),MATCH(P$2,'ru double'!$A$1:$A$34,0))),0) + IFERROR(INDIRECT("'ru double'!" &amp; ADDRESS(MATCH(S$2,'ru double'!$A$1:$AF$1,0),MATCH(P$2,'ru double'!$A$1:$A$34,0))),0) + IFERROR(INDIRECT("'ru double'!" &amp; ADDRESS(MATCH(T$2,'ru double'!$A$1:$AF$1,0),MATCH(P$2,'ru double'!$A$1:$A$34,0))),0) + IFERROR(INDIRECT("'ru double'!" &amp; ADDRESS(MATCH(U$2,'ru double'!$A$1:$AF$1,0),MATCH(P$2,'ru double'!$A$1:$A$34,0))),0) + IFERROR(INDIRECT("'ru double'!" &amp; ADDRESS(MATCH(V$2,'ru double'!$A$1:$AF$1,0),MATCH(P$2,'ru double'!$A$1:$A$34,0))),0) + IFERROR(INDIRECT("'ru double'!" &amp; ADDRESS(MATCH(W$2,'ru double'!$A$1:$AF$1,0),MATCH(P$2,'ru double'!$A$1:$A$34,0))),0) + IFERROR(INDIRECT("'ru double'!" &amp; ADDRESS(MATCH(X$2,'ru double'!$A$1:$AF$1,0),MATCH(P$2,'ru double'!$A$1:$A$34,0))),0) + IFERROR(INDIRECT("'ru double'!" &amp; ADDRESS(MATCH(S$3,'ru double'!$A$1:$AF$1,0),MATCH(P$2,'ru double'!$A$1:$A$34,0))),0) + IFERROR(INDIRECT("'ru double'!" &amp; ADDRESS(MATCH(T$3,'ru double'!$A$1:$AF$1,0),MATCH(P$2,'ru double'!$A$1:$A$34,0))),0) + IFERROR(INDIRECT("'ru double'!" &amp; ADDRESS(MATCH(U$3,'ru double'!$A$1:$AF$1,0),MATCH(P$2,'ru double'!$A$1:$A$34,0))),0) + IFERROR(INDIRECT("'ru double'!" &amp; ADDRESS(MATCH(V$3,'ru double'!$A$1:$AF$1,0),MATCH(P$2,'ru double'!$A$1:$A$34,0))),0) + IFERROR(INDIRECT("'ru double'!" &amp; ADDRESS(MATCH(W$3,'ru double'!$A$1:$AF$1,0),MATCH(P$2,'ru double'!$A$1:$A$34,0))),0) + IFERROR(INDIRECT("'ru double'!" &amp; ADDRESS(MATCH(S$1,'ru double'!$A$1:$AF$1,0),MATCH(P$2,'ru double'!$A$1:$A$34,0))),0)) / SUM('ru double'!$B$2:$AF$32)</f>
        <v>8.7209302325581398E-2</v>
      </c>
      <c r="Q42" s="86">
        <f ca="1">(IFERROR(INDIRECT("'ru double'!" &amp; ADDRESS(MATCH(V$1,'ru double'!$A$1:$AF$1,0),MATCH(Q$2,'ru double'!$A$1:$A$34,0))),0) + IFERROR(INDIRECT("'ru double'!" &amp; ADDRESS(MATCH(T$1,'ru double'!$A$1:$AF$1,0),MATCH(Q$2,'ru double'!$A$1:$A$34,0))),0) + IFERROR(INDIRECT("'ru double'!" &amp; ADDRESS(MATCH(U$1,'ru double'!$A$1:$AF$1,0),MATCH(Q$2,'ru double'!$A$1:$A$34,0))),0) + IFERROR(INDIRECT("'ru double'!" &amp; ADDRESS(MATCH(W$1,'ru double'!$A$1:$AF$1,0),MATCH(Q$2,'ru double'!$A$1:$A$34,0))),0) + IFERROR(INDIRECT("'ru double'!" &amp; ADDRESS(MATCH(X$1,'ru double'!$A$1:$AF$1,0),MATCH(Q$2,'ru double'!$A$1:$A$34,0))),0) + IFERROR(INDIRECT("'ru double'!" &amp; ADDRESS(MATCH(Y$1,'ru double'!$A$1:$AF$1,0),MATCH(Q$2,'ru double'!$A$1:$A$34,0))),0) + IFERROR(INDIRECT("'ru double'!" &amp; ADDRESS(MATCH(S$2,'ru double'!$A$1:$AF$1,0),MATCH(Q$2,'ru double'!$A$1:$A$34,0))),0) + IFERROR(INDIRECT("'ru double'!" &amp; ADDRESS(MATCH(T$2,'ru double'!$A$1:$AF$1,0),MATCH(Q$2,'ru double'!$A$1:$A$34,0))),0) + IFERROR(INDIRECT("'ru double'!" &amp; ADDRESS(MATCH(U$2,'ru double'!$A$1:$AF$1,0),MATCH(Q$2,'ru double'!$A$1:$A$34,0))),0) + IFERROR(INDIRECT("'ru double'!" &amp; ADDRESS(MATCH(V$2,'ru double'!$A$1:$AF$1,0),MATCH(Q$2,'ru double'!$A$1:$A$34,0))),0) + IFERROR(INDIRECT("'ru double'!" &amp; ADDRESS(MATCH(W$2,'ru double'!$A$1:$AF$1,0),MATCH(Q$2,'ru double'!$A$1:$A$34,0))),0) + IFERROR(INDIRECT("'ru double'!" &amp; ADDRESS(MATCH(X$2,'ru double'!$A$1:$AF$1,0),MATCH(Q$2,'ru double'!$A$1:$A$34,0))),0) + IFERROR(INDIRECT("'ru double'!" &amp; ADDRESS(MATCH(S$3,'ru double'!$A$1:$AF$1,0),MATCH(Q$2,'ru double'!$A$1:$A$34,0))),0) + IFERROR(INDIRECT("'ru double'!" &amp; ADDRESS(MATCH(T$3,'ru double'!$A$1:$AF$1,0),MATCH(Q$2,'ru double'!$A$1:$A$34,0))),0) + IFERROR(INDIRECT("'ru double'!" &amp; ADDRESS(MATCH(U$3,'ru double'!$A$1:$AF$1,0),MATCH(Q$2,'ru double'!$A$1:$A$34,0))),0) + IFERROR(INDIRECT("'ru double'!" &amp; ADDRESS(MATCH(V$3,'ru double'!$A$1:$AF$1,0),MATCH(Q$2,'ru double'!$A$1:$A$34,0))),0) + IFERROR(INDIRECT("'ru double'!" &amp; ADDRESS(MATCH(W$3,'ru double'!$A$1:$AF$1,0),MATCH(Q$2,'ru double'!$A$1:$A$34,0))),0) + IFERROR(INDIRECT("'ru double'!" &amp; ADDRESS(MATCH(S$1,'ru double'!$A$1:$AF$1,0),MATCH(Q$2,'ru double'!$A$1:$A$34,0))),0)) / SUM('ru double'!$B$2:$AF$32)</f>
        <v>5.8340016038492384E-2</v>
      </c>
      <c r="R42" s="87">
        <f ca="1">(IFERROR(INDIRECT("'ru double'!" &amp; ADDRESS(MATCH(V$1,'ru double'!$A$1:$AF$1,0),MATCH(R$2,'ru double'!$A$1:$A$34,0))),0) + IFERROR(INDIRECT("'ru double'!" &amp; ADDRESS(MATCH(T$1,'ru double'!$A$1:$AF$1,0),MATCH(R$2,'ru double'!$A$1:$A$34,0))),0) + IFERROR(INDIRECT("'ru double'!" &amp; ADDRESS(MATCH(U$1,'ru double'!$A$1:$AF$1,0),MATCH(R$2,'ru double'!$A$1:$A$34,0))),0) + IFERROR(INDIRECT("'ru double'!" &amp; ADDRESS(MATCH(W$1,'ru double'!$A$1:$AF$1,0),MATCH(R$2,'ru double'!$A$1:$A$34,0))),0) + IFERROR(INDIRECT("'ru double'!" &amp; ADDRESS(MATCH(X$1,'ru double'!$A$1:$AF$1,0),MATCH(R$2,'ru double'!$A$1:$A$34,0))),0) + IFERROR(INDIRECT("'ru double'!" &amp; ADDRESS(MATCH(Y$1,'ru double'!$A$1:$AF$1,0),MATCH(R$2,'ru double'!$A$1:$A$34,0))),0) + IFERROR(INDIRECT("'ru double'!" &amp; ADDRESS(MATCH(S$2,'ru double'!$A$1:$AF$1,0),MATCH(R$2,'ru double'!$A$1:$A$34,0))),0) + IFERROR(INDIRECT("'ru double'!" &amp; ADDRESS(MATCH(T$2,'ru double'!$A$1:$AF$1,0),MATCH(R$2,'ru double'!$A$1:$A$34,0))),0) + IFERROR(INDIRECT("'ru double'!" &amp; ADDRESS(MATCH(U$2,'ru double'!$A$1:$AF$1,0),MATCH(R$2,'ru double'!$A$1:$A$34,0))),0) + IFERROR(INDIRECT("'ru double'!" &amp; ADDRESS(MATCH(V$2,'ru double'!$A$1:$AF$1,0),MATCH(R$2,'ru double'!$A$1:$A$34,0))),0) + IFERROR(INDIRECT("'ru double'!" &amp; ADDRESS(MATCH(W$2,'ru double'!$A$1:$AF$1,0),MATCH(R$2,'ru double'!$A$1:$A$34,0))),0) + IFERROR(INDIRECT("'ru double'!" &amp; ADDRESS(MATCH(X$2,'ru double'!$A$1:$AF$1,0),MATCH(R$2,'ru double'!$A$1:$A$34,0))),0) + IFERROR(INDIRECT("'ru double'!" &amp; ADDRESS(MATCH(S$3,'ru double'!$A$1:$AF$1,0),MATCH(R$2,'ru double'!$A$1:$A$34,0))),0) + IFERROR(INDIRECT("'ru double'!" &amp; ADDRESS(MATCH(T$3,'ru double'!$A$1:$AF$1,0),MATCH(R$2,'ru double'!$A$1:$A$34,0))),0) + IFERROR(INDIRECT("'ru double'!" &amp; ADDRESS(MATCH(U$3,'ru double'!$A$1:$AF$1,0),MATCH(R$2,'ru double'!$A$1:$A$34,0))),0) + IFERROR(INDIRECT("'ru double'!" &amp; ADDRESS(MATCH(V$3,'ru double'!$A$1:$AF$1,0),MATCH(R$2,'ru double'!$A$1:$A$34,0))),0) + IFERROR(INDIRECT("'ru double'!" &amp; ADDRESS(MATCH(W$3,'ru double'!$A$1:$AF$1,0),MATCH(R$2,'ru double'!$A$1:$A$34,0))),0) + IFERROR(INDIRECT("'ru double'!" &amp; ADDRESS(MATCH(S$1,'ru double'!$A$1:$AF$1,0),MATCH(R$2,'ru double'!$A$1:$A$34,0))),0)) / SUM('ru double'!$B$2:$AF$32)</f>
        <v>1.8644747393744988E-2</v>
      </c>
      <c r="S42" s="86">
        <f ca="1">(IFERROR(INDIRECT("'ru double'!" &amp; ADDRESS(MATCH(O$1,'ru double'!$A$1:$AF$1,0),MATCH(S$2,'ru double'!$A$1:$A$34,0))),0) + IFERROR(INDIRECT("'ru double'!" &amp; ADDRESS(MATCH(P$1,'ru double'!$A$1:$AF$1,0),MATCH(S$2,'ru double'!$A$1:$A$34,0))),0) + IFERROR(INDIRECT("'ru double'!" &amp; ADDRESS(MATCH(Q$1,'ru double'!$A$1:$AF$1,0),MATCH(S$2,'ru double'!$A$1:$A$34,0))),0) + IFERROR(INDIRECT("'ru double'!" &amp; ADDRESS(MATCH(R$1,'ru double'!$A$1:$AF$1,0),MATCH(S$2,'ru double'!$A$1:$A$34,0))),0) + IFERROR(INDIRECT("'ru double'!" &amp; ADDRESS(MATCH(N$2,'ru double'!$A$1:$AF$1,0),MATCH(S$2,'ru double'!$A$1:$A$34,0))),0) + IFERROR(INDIRECT("'ru double'!" &amp; ADDRESS(MATCH(O$2,'ru double'!$A$1:$AF$1,0),MATCH(S$2,'ru double'!$A$1:$A$34,0))),0) + IFERROR(INDIRECT("'ru double'!" &amp; ADDRESS(MATCH(P$2,'ru double'!$A$1:$AF$1,0),MATCH(S$2,'ru double'!$A$1:$A$34,0))),0) + IFERROR(INDIRECT("'ru double'!" &amp; ADDRESS(MATCH(Q$2,'ru double'!$A$1:$AF$1,0),MATCH(S$2,'ru double'!$A$1:$A$34,0))),0) + IFERROR(INDIRECT("'ru double'!" &amp; ADDRESS(MATCH(R$2,'ru double'!$A$1:$AF$1,0),MATCH(S$2,'ru double'!$A$1:$A$34,0))),0) + IFERROR(INDIRECT("'ru double'!" &amp; ADDRESS(MATCH(N$3,'ru double'!$A$1:$AF$1,0),MATCH(S$2,'ru double'!$A$1:$A$34,0))),0) + IFERROR(INDIRECT("'ru double'!" &amp; ADDRESS(MATCH(O$3,'ru double'!$A$1:$AF$1,0),MATCH(S$2,'ru double'!$A$1:$A$34,0))),0) + IFERROR(INDIRECT("'ru double'!" &amp; ADDRESS(MATCH(P$3,'ru double'!$A$1:$AF$1,0),MATCH(S$2,'ru double'!$A$1:$A$34,0))),0) + IFERROR(INDIRECT("'ru double'!" &amp; ADDRESS(MATCH(Q$3,'ru double'!$A$1:$AF$1,0),MATCH(S$2,'ru double'!$A$1:$A$34,0))),0) + IFERROR(INDIRECT("'ru double'!" &amp; ADDRESS(MATCH(R$3,'ru double'!$A$1:$AF$1,0),MATCH(S$2,'ru double'!$A$1:$A$34,0))),0) + IFERROR(INDIRECT("'ru double'!" &amp; ADDRESS(MATCH(N$1,'ru double'!$A$1:$AF$1,0),MATCH(S$2,'ru double'!$A$1:$A$34,0))),0)) / SUM('ru double'!$B$2:$AF$32)</f>
        <v>2.5060144346431435E-2</v>
      </c>
      <c r="T42" s="84">
        <f ca="1">(IFERROR(INDIRECT("'ru double'!" &amp; ADDRESS(MATCH(O$1,'ru double'!$A$1:$AF$1,0),MATCH(T$2,'ru double'!$A$1:$A$34,0))),0) + IFERROR(INDIRECT("'ru double'!" &amp; ADDRESS(MATCH(P$1,'ru double'!$A$1:$AF$1,0),MATCH(T$2,'ru double'!$A$1:$A$34,0))),0) + IFERROR(INDIRECT("'ru double'!" &amp; ADDRESS(MATCH(Q$1,'ru double'!$A$1:$AF$1,0),MATCH(T$2,'ru double'!$A$1:$A$34,0))),0) + IFERROR(INDIRECT("'ru double'!" &amp; ADDRESS(MATCH(R$1,'ru double'!$A$1:$AF$1,0),MATCH(T$2,'ru double'!$A$1:$A$34,0))),0) + IFERROR(INDIRECT("'ru double'!" &amp; ADDRESS(MATCH(N$2,'ru double'!$A$1:$AF$1,0),MATCH(T$2,'ru double'!$A$1:$A$34,0))),0) + IFERROR(INDIRECT("'ru double'!" &amp; ADDRESS(MATCH(O$2,'ru double'!$A$1:$AF$1,0),MATCH(T$2,'ru double'!$A$1:$A$34,0))),0) + IFERROR(INDIRECT("'ru double'!" &amp; ADDRESS(MATCH(P$2,'ru double'!$A$1:$AF$1,0),MATCH(T$2,'ru double'!$A$1:$A$34,0))),0) + IFERROR(INDIRECT("'ru double'!" &amp; ADDRESS(MATCH(Q$2,'ru double'!$A$1:$AF$1,0),MATCH(T$2,'ru double'!$A$1:$A$34,0))),0) + IFERROR(INDIRECT("'ru double'!" &amp; ADDRESS(MATCH(R$2,'ru double'!$A$1:$AF$1,0),MATCH(T$2,'ru double'!$A$1:$A$34,0))),0) + IFERROR(INDIRECT("'ru double'!" &amp; ADDRESS(MATCH(N$3,'ru double'!$A$1:$AF$1,0),MATCH(T$2,'ru double'!$A$1:$A$34,0))),0) + IFERROR(INDIRECT("'ru double'!" &amp; ADDRESS(MATCH(O$3,'ru double'!$A$1:$AF$1,0),MATCH(T$2,'ru double'!$A$1:$A$34,0))),0) + IFERROR(INDIRECT("'ru double'!" &amp; ADDRESS(MATCH(P$3,'ru double'!$A$1:$AF$1,0),MATCH(T$2,'ru double'!$A$1:$A$34,0))),0) + IFERROR(INDIRECT("'ru double'!" &amp; ADDRESS(MATCH(Q$3,'ru double'!$A$1:$AF$1,0),MATCH(T$2,'ru double'!$A$1:$A$34,0))),0) + IFERROR(INDIRECT("'ru double'!" &amp; ADDRESS(MATCH(R$3,'ru double'!$A$1:$AF$1,0),MATCH(T$2,'ru double'!$A$1:$A$34,0))),0) + IFERROR(INDIRECT("'ru double'!" &amp; ADDRESS(MATCH(N$1,'ru double'!$A$1:$AF$1,0),MATCH(T$2,'ru double'!$A$1:$A$34,0))),0)) / SUM('ru double'!$B$2:$AF$32)</f>
        <v>4.0898155573376102E-2</v>
      </c>
      <c r="U42" s="85">
        <f ca="1">(IFERROR(INDIRECT("'ru double'!" &amp; ADDRESS(MATCH(O$1,'ru double'!$A$1:$AF$1,0),MATCH(U$2,'ru double'!$A$1:$A$34,0))),0) + IFERROR(INDIRECT("'ru double'!" &amp; ADDRESS(MATCH(P$1,'ru double'!$A$1:$AF$1,0),MATCH(U$2,'ru double'!$A$1:$A$34,0))),0) + IFERROR(INDIRECT("'ru double'!" &amp; ADDRESS(MATCH(Q$1,'ru double'!$A$1:$AF$1,0),MATCH(U$2,'ru double'!$A$1:$A$34,0))),0) + IFERROR(INDIRECT("'ru double'!" &amp; ADDRESS(MATCH(R$1,'ru double'!$A$1:$AF$1,0),MATCH(U$2,'ru double'!$A$1:$A$34,0))),0) + IFERROR(INDIRECT("'ru double'!" &amp; ADDRESS(MATCH(N$2,'ru double'!$A$1:$AF$1,0),MATCH(U$2,'ru double'!$A$1:$A$34,0))),0) + IFERROR(INDIRECT("'ru double'!" &amp; ADDRESS(MATCH(O$2,'ru double'!$A$1:$AF$1,0),MATCH(U$2,'ru double'!$A$1:$A$34,0))),0) + IFERROR(INDIRECT("'ru double'!" &amp; ADDRESS(MATCH(P$2,'ru double'!$A$1:$AF$1,0),MATCH(U$2,'ru double'!$A$1:$A$34,0))),0) + IFERROR(INDIRECT("'ru double'!" &amp; ADDRESS(MATCH(Q$2,'ru double'!$A$1:$AF$1,0),MATCH(U$2,'ru double'!$A$1:$A$34,0))),0) + IFERROR(INDIRECT("'ru double'!" &amp; ADDRESS(MATCH(R$2,'ru double'!$A$1:$AF$1,0),MATCH(U$2,'ru double'!$A$1:$A$34,0))),0) + IFERROR(INDIRECT("'ru double'!" &amp; ADDRESS(MATCH(N$3,'ru double'!$A$1:$AF$1,0),MATCH(U$2,'ru double'!$A$1:$A$34,0))),0) + IFERROR(INDIRECT("'ru double'!" &amp; ADDRESS(MATCH(O$3,'ru double'!$A$1:$AF$1,0),MATCH(U$2,'ru double'!$A$1:$A$34,0))),0) + IFERROR(INDIRECT("'ru double'!" &amp; ADDRESS(MATCH(P$3,'ru double'!$A$1:$AF$1,0),MATCH(U$2,'ru double'!$A$1:$A$34,0))),0) + IFERROR(INDIRECT("'ru double'!" &amp; ADDRESS(MATCH(Q$3,'ru double'!$A$1:$AF$1,0),MATCH(U$2,'ru double'!$A$1:$A$34,0))),0) + IFERROR(INDIRECT("'ru double'!" &amp; ADDRESS(MATCH(R$3,'ru double'!$A$1:$AF$1,0),MATCH(U$2,'ru double'!$A$1:$A$34,0))),0) + IFERROR(INDIRECT("'ru double'!" &amp; ADDRESS(MATCH(N$1,'ru double'!$A$1:$AF$1,0),MATCH(U$2,'ru double'!$A$1:$A$34,0))),0)) / SUM('ru double'!$B$2:$AF$32)</f>
        <v>3.4482758620689655E-2</v>
      </c>
      <c r="V42" s="84">
        <f ca="1">(IFERROR(INDIRECT("'ru double'!" &amp; ADDRESS(MATCH(O$1,'ru double'!$A$1:$AF$1,0),MATCH(V$2,'ru double'!$A$1:$A$34,0))),0) + IFERROR(INDIRECT("'ru double'!" &amp; ADDRESS(MATCH(P$1,'ru double'!$A$1:$AF$1,0),MATCH(V$2,'ru double'!$A$1:$A$34,0))),0) + IFERROR(INDIRECT("'ru double'!" &amp; ADDRESS(MATCH(Q$1,'ru double'!$A$1:$AF$1,0),MATCH(V$2,'ru double'!$A$1:$A$34,0))),0) + IFERROR(INDIRECT("'ru double'!" &amp; ADDRESS(MATCH(R$1,'ru double'!$A$1:$AF$1,0),MATCH(V$2,'ru double'!$A$1:$A$34,0))),0) + IFERROR(INDIRECT("'ru double'!" &amp; ADDRESS(MATCH(N$2,'ru double'!$A$1:$AF$1,0),MATCH(V$2,'ru double'!$A$1:$A$34,0))),0) + IFERROR(INDIRECT("'ru double'!" &amp; ADDRESS(MATCH(O$2,'ru double'!$A$1:$AF$1,0),MATCH(V$2,'ru double'!$A$1:$A$34,0))),0) + IFERROR(INDIRECT("'ru double'!" &amp; ADDRESS(MATCH(P$2,'ru double'!$A$1:$AF$1,0),MATCH(V$2,'ru double'!$A$1:$A$34,0))),0) + IFERROR(INDIRECT("'ru double'!" &amp; ADDRESS(MATCH(Q$2,'ru double'!$A$1:$AF$1,0),MATCH(V$2,'ru double'!$A$1:$A$34,0))),0) + IFERROR(INDIRECT("'ru double'!" &amp; ADDRESS(MATCH(R$2,'ru double'!$A$1:$AF$1,0),MATCH(V$2,'ru double'!$A$1:$A$34,0))),0) + IFERROR(INDIRECT("'ru double'!" &amp; ADDRESS(MATCH(N$3,'ru double'!$A$1:$AF$1,0),MATCH(V$2,'ru double'!$A$1:$A$34,0))),0) + IFERROR(INDIRECT("'ru double'!" &amp; ADDRESS(MATCH(O$3,'ru double'!$A$1:$AF$1,0),MATCH(V$2,'ru double'!$A$1:$A$34,0))),0) + IFERROR(INDIRECT("'ru double'!" &amp; ADDRESS(MATCH(P$3,'ru double'!$A$1:$AF$1,0),MATCH(V$2,'ru double'!$A$1:$A$34,0))),0) + IFERROR(INDIRECT("'ru double'!" &amp; ADDRESS(MATCH(Q$3,'ru double'!$A$1:$AF$1,0),MATCH(V$2,'ru double'!$A$1:$A$34,0))),0) + IFERROR(INDIRECT("'ru double'!" &amp; ADDRESS(MATCH(R$3,'ru double'!$A$1:$AF$1,0),MATCH(V$2,'ru double'!$A$1:$A$34,0))),0) + IFERROR(INDIRECT("'ru double'!" &amp; ADDRESS(MATCH(N$1,'ru double'!$A$1:$AF$1,0),MATCH(V$2,'ru double'!$A$1:$A$34,0))),0)) / SUM('ru double'!$B$2:$AF$32)</f>
        <v>3.7690457097032878E-2</v>
      </c>
      <c r="W42" s="86">
        <f ca="1">(IFERROR(INDIRECT("'ru double'!" &amp; ADDRESS(MATCH(O$1,'ru double'!$A$1:$AF$1,0),MATCH(W$2,'ru double'!$A$1:$A$34,0))),0) + IFERROR(INDIRECT("'ru double'!" &amp; ADDRESS(MATCH(P$1,'ru double'!$A$1:$AF$1,0),MATCH(W$2,'ru double'!$A$1:$A$34,0))),0) + IFERROR(INDIRECT("'ru double'!" &amp; ADDRESS(MATCH(Q$1,'ru double'!$A$1:$AF$1,0),MATCH(W$2,'ru double'!$A$1:$A$34,0))),0) + IFERROR(INDIRECT("'ru double'!" &amp; ADDRESS(MATCH(R$1,'ru double'!$A$1:$AF$1,0),MATCH(W$2,'ru double'!$A$1:$A$34,0))),0) + IFERROR(INDIRECT("'ru double'!" &amp; ADDRESS(MATCH(N$2,'ru double'!$A$1:$AF$1,0),MATCH(W$2,'ru double'!$A$1:$A$34,0))),0) + IFERROR(INDIRECT("'ru double'!" &amp; ADDRESS(MATCH(O$2,'ru double'!$A$1:$AF$1,0),MATCH(W$2,'ru double'!$A$1:$A$34,0))),0) + IFERROR(INDIRECT("'ru double'!" &amp; ADDRESS(MATCH(P$2,'ru double'!$A$1:$AF$1,0),MATCH(W$2,'ru double'!$A$1:$A$34,0))),0) + IFERROR(INDIRECT("'ru double'!" &amp; ADDRESS(MATCH(Q$2,'ru double'!$A$1:$AF$1,0),MATCH(W$2,'ru double'!$A$1:$A$34,0))),0) + IFERROR(INDIRECT("'ru double'!" &amp; ADDRESS(MATCH(R$2,'ru double'!$A$1:$AF$1,0),MATCH(W$2,'ru double'!$A$1:$A$34,0))),0) + IFERROR(INDIRECT("'ru double'!" &amp; ADDRESS(MATCH(N$3,'ru double'!$A$1:$AF$1,0),MATCH(W$2,'ru double'!$A$1:$A$34,0))),0) + IFERROR(INDIRECT("'ru double'!" &amp; ADDRESS(MATCH(O$3,'ru double'!$A$1:$AF$1,0),MATCH(W$2,'ru double'!$A$1:$A$34,0))),0) + IFERROR(INDIRECT("'ru double'!" &amp; ADDRESS(MATCH(P$3,'ru double'!$A$1:$AF$1,0),MATCH(W$2,'ru double'!$A$1:$A$34,0))),0) + IFERROR(INDIRECT("'ru double'!" &amp; ADDRESS(MATCH(Q$3,'ru double'!$A$1:$AF$1,0),MATCH(W$2,'ru double'!$A$1:$A$34,0))),0) + IFERROR(INDIRECT("'ru double'!" &amp; ADDRESS(MATCH(R$3,'ru double'!$A$1:$AF$1,0),MATCH(W$2,'ru double'!$A$1:$A$34,0))),0) + IFERROR(INDIRECT("'ru double'!" &amp; ADDRESS(MATCH(N$1,'ru double'!$A$1:$AF$1,0),MATCH(W$2,'ru double'!$A$1:$A$34,0))),0)) / SUM('ru double'!$B$2:$AF$32)</f>
        <v>4.2502004811547714E-2</v>
      </c>
      <c r="X42" s="86">
        <f ca="1">(IFERROR(INDIRECT("'ru double'!" &amp; ADDRESS(MATCH(O$1,'ru double'!$A$1:$AF$1,0),MATCH(X$2,'ru double'!$A$1:$A$34,0))),0) + IFERROR(INDIRECT("'ru double'!" &amp; ADDRESS(MATCH(P$1,'ru double'!$A$1:$AF$1,0),MATCH(X$2,'ru double'!$A$1:$A$34,0))),0) + IFERROR(INDIRECT("'ru double'!" &amp; ADDRESS(MATCH(Q$1,'ru double'!$A$1:$AF$1,0),MATCH(X$2,'ru double'!$A$1:$A$34,0))),0) + IFERROR(INDIRECT("'ru double'!" &amp; ADDRESS(MATCH(R$1,'ru double'!$A$1:$AF$1,0),MATCH(X$2,'ru double'!$A$1:$A$34,0))),0) + IFERROR(INDIRECT("'ru double'!" &amp; ADDRESS(MATCH(N$2,'ru double'!$A$1:$AF$1,0),MATCH(X$2,'ru double'!$A$1:$A$34,0))),0) + IFERROR(INDIRECT("'ru double'!" &amp; ADDRESS(MATCH(O$2,'ru double'!$A$1:$AF$1,0),MATCH(X$2,'ru double'!$A$1:$A$34,0))),0) + IFERROR(INDIRECT("'ru double'!" &amp; ADDRESS(MATCH(P$2,'ru double'!$A$1:$AF$1,0),MATCH(X$2,'ru double'!$A$1:$A$34,0))),0) + IFERROR(INDIRECT("'ru double'!" &amp; ADDRESS(MATCH(Q$2,'ru double'!$A$1:$AF$1,0),MATCH(X$2,'ru double'!$A$1:$A$34,0))),0) + IFERROR(INDIRECT("'ru double'!" &amp; ADDRESS(MATCH(R$2,'ru double'!$A$1:$AF$1,0),MATCH(X$2,'ru double'!$A$1:$A$34,0))),0) + IFERROR(INDIRECT("'ru double'!" &amp; ADDRESS(MATCH(N$3,'ru double'!$A$1:$AF$1,0),MATCH(X$2,'ru double'!$A$1:$A$34,0))),0) + IFERROR(INDIRECT("'ru double'!" &amp; ADDRESS(MATCH(O$3,'ru double'!$A$1:$AF$1,0),MATCH(X$2,'ru double'!$A$1:$A$34,0))),0) + IFERROR(INDIRECT("'ru double'!" &amp; ADDRESS(MATCH(P$3,'ru double'!$A$1:$AF$1,0),MATCH(X$2,'ru double'!$A$1:$A$34,0))),0) + IFERROR(INDIRECT("'ru double'!" &amp; ADDRESS(MATCH(Q$3,'ru double'!$A$1:$AF$1,0),MATCH(X$2,'ru double'!$A$1:$A$34,0))),0) + IFERROR(INDIRECT("'ru double'!" &amp; ADDRESS(MATCH(R$3,'ru double'!$A$1:$AF$1,0),MATCH(X$2,'ru double'!$A$1:$A$34,0))),0) + IFERROR(INDIRECT("'ru double'!" &amp; ADDRESS(MATCH(N$1,'ru double'!$A$1:$AF$1,0),MATCH(X$2,'ru double'!$A$1:$A$34,0))),0)) / SUM('ru double'!$B$2:$AF$32)</f>
        <v>3.4081796311146752E-3</v>
      </c>
      <c r="Y42" s="86"/>
      <c r="Z42" s="42"/>
    </row>
    <row r="43" spans="1:39" ht="15" hidden="1" customHeight="1" outlineLevel="1" x14ac:dyDescent="0.25">
      <c r="A43" s="84">
        <f ca="1">(IFERROR(INDIRECT("'en double'!" &amp; ADDRESS(MATCH(I$1,'en double'!$A$1:$AF$1,0),MATCH(A$3,'en double'!$A$1:$A$34,0))),0) + IFERROR(INDIRECT("'en double'!" &amp; ADDRESS(MATCH(G$1,'en double'!$A$1:$AF$1,0),MATCH(A$3,'en double'!$A$1:$A$34,0))),0) + IFERROR(INDIRECT("'en double'!" &amp; ADDRESS(MATCH(H$1,'en double'!$A$1:$AF$1,0),MATCH(A$3,'en double'!$A$1:$A$34,0))),0) + IFERROR(INDIRECT("'en double'!" &amp; ADDRESS(MATCH(J$1,'en double'!$A$1:$AF$1,0),MATCH(A$3,'en double'!$A$1:$A$34,0))),0) + IFERROR(INDIRECT("'en double'!" &amp; ADDRESS(MATCH(K$1,'en double'!$A$1:$AF$1,0),MATCH(A$3,'en double'!$A$1:$A$34,0))),0) + IFERROR(INDIRECT("'en double'!" &amp; ADDRESS(MATCH(L$1,'en double'!$A$1:$AF$1,0),MATCH(A$3,'en double'!$A$1:$A$34,0))),0) + IFERROR(INDIRECT("'en double'!" &amp; ADDRESS(MATCH(F$2,'en double'!$A$1:$AF$1,0),MATCH(A$3,'en double'!$A$1:$A$34,0))),0) + IFERROR(INDIRECT("'en double'!" &amp; ADDRESS(MATCH(G$2,'en double'!$A$1:$AF$1,0),MATCH(A$3,'en double'!$A$1:$A$34,0))),0) + IFERROR(INDIRECT("'en double'!" &amp; ADDRESS(MATCH(H$2,'en double'!$A$1:$AF$1,0),MATCH(A$3,'en double'!$A$1:$A$34,0))),0) + IFERROR(INDIRECT("'en double'!" &amp; ADDRESS(MATCH(I$2,'en double'!$A$1:$AF$1,0),MATCH(A$3,'en double'!$A$1:$A$34,0))),0) + IFERROR(INDIRECT("'en double'!" &amp; ADDRESS(MATCH(J$2,'en double'!$A$1:$AF$1,0),MATCH(A$3,'en double'!$A$1:$A$34,0))),0) + IFERROR(INDIRECT("'en double'!" &amp; ADDRESS(MATCH(K$2,'en double'!$A$1:$AF$1,0),MATCH(A$3,'en double'!$A$1:$A$34,0))),0) + IFERROR(INDIRECT("'en double'!" &amp; ADDRESS(MATCH(F$3,'en double'!$A$1:$AF$1,0),MATCH(A$3,'en double'!$A$1:$A$34,0))),0) + IFERROR(INDIRECT("'en double'!" &amp; ADDRESS(MATCH(G$3,'en double'!$A$1:$AF$1,0),MATCH(A$3,'en double'!$A$1:$A$34,0))),0) + IFERROR(INDIRECT("'en double'!" &amp; ADDRESS(MATCH(H$3,'en double'!$A$1:$AF$1,0),MATCH(A$3,'en double'!$A$1:$A$34,0))),0) + IFERROR(INDIRECT("'en double'!" &amp; ADDRESS(MATCH(I$3,'en double'!$A$1:$AF$1,0),MATCH(A$3,'en double'!$A$1:$A$34,0))),0) + IFERROR(INDIRECT("'en double'!" &amp; ADDRESS(MATCH(J$3,'en double'!$A$1:$AF$1,0),MATCH(A$3,'en double'!$A$1:$A$34,0))),0) + IFERROR(INDIRECT("'en double'!" &amp; ADDRESS(MATCH(F$1,'en double'!$A$1:$AF$1,0),MATCH(A$3,'en double'!$A$1:$A$34,0))),0)) / SUM('en double'!$B$2:$AF$32)</f>
        <v>1.1022044088176352E-3</v>
      </c>
      <c r="B43" s="85">
        <f ca="1">(IFERROR(INDIRECT("'en double'!" &amp; ADDRESS(MATCH(I$1,'en double'!$A$1:$AF$1,0),MATCH(B$3,'en double'!$A$1:$A$34,0))),0) + IFERROR(INDIRECT("'en double'!" &amp; ADDRESS(MATCH(G$1,'en double'!$A$1:$AF$1,0),MATCH(B$3,'en double'!$A$1:$A$34,0))),0) + IFERROR(INDIRECT("'en double'!" &amp; ADDRESS(MATCH(H$1,'en double'!$A$1:$AF$1,0),MATCH(B$3,'en double'!$A$1:$A$34,0))),0) + IFERROR(INDIRECT("'en double'!" &amp; ADDRESS(MATCH(J$1,'en double'!$A$1:$AF$1,0),MATCH(B$3,'en double'!$A$1:$A$34,0))),0) + IFERROR(INDIRECT("'en double'!" &amp; ADDRESS(MATCH(K$1,'en double'!$A$1:$AF$1,0),MATCH(B$3,'en double'!$A$1:$A$34,0))),0) + IFERROR(INDIRECT("'en double'!" &amp; ADDRESS(MATCH(L$1,'en double'!$A$1:$AF$1,0),MATCH(B$3,'en double'!$A$1:$A$34,0))),0) + IFERROR(INDIRECT("'en double'!" &amp; ADDRESS(MATCH(F$2,'en double'!$A$1:$AF$1,0),MATCH(B$3,'en double'!$A$1:$A$34,0))),0) + IFERROR(INDIRECT("'en double'!" &amp; ADDRESS(MATCH(G$2,'en double'!$A$1:$AF$1,0),MATCH(B$3,'en double'!$A$1:$A$34,0))),0) + IFERROR(INDIRECT("'en double'!" &amp; ADDRESS(MATCH(H$2,'en double'!$A$1:$AF$1,0),MATCH(B$3,'en double'!$A$1:$A$34,0))),0) + IFERROR(INDIRECT("'en double'!" &amp; ADDRESS(MATCH(I$2,'en double'!$A$1:$AF$1,0),MATCH(B$3,'en double'!$A$1:$A$34,0))),0) + IFERROR(INDIRECT("'en double'!" &amp; ADDRESS(MATCH(J$2,'en double'!$A$1:$AF$1,0),MATCH(B$3,'en double'!$A$1:$A$34,0))),0) + IFERROR(INDIRECT("'en double'!" &amp; ADDRESS(MATCH(K$2,'en double'!$A$1:$AF$1,0),MATCH(B$3,'en double'!$A$1:$A$34,0))),0) + IFERROR(INDIRECT("'en double'!" &amp; ADDRESS(MATCH(F$3,'en double'!$A$1:$AF$1,0),MATCH(B$3,'en double'!$A$1:$A$34,0))),0) + IFERROR(INDIRECT("'en double'!" &amp; ADDRESS(MATCH(G$3,'en double'!$A$1:$AF$1,0),MATCH(B$3,'en double'!$A$1:$A$34,0))),0) + IFERROR(INDIRECT("'en double'!" &amp; ADDRESS(MATCH(H$3,'en double'!$A$1:$AF$1,0),MATCH(B$3,'en double'!$A$1:$A$34,0))),0) + IFERROR(INDIRECT("'en double'!" &amp; ADDRESS(MATCH(I$3,'en double'!$A$1:$AF$1,0),MATCH(B$3,'en double'!$A$1:$A$34,0))),0) + IFERROR(INDIRECT("'en double'!" &amp; ADDRESS(MATCH(J$3,'en double'!$A$1:$AF$1,0),MATCH(B$3,'en double'!$A$1:$A$34,0))),0) + IFERROR(INDIRECT("'en double'!" &amp; ADDRESS(MATCH(F$1,'en double'!$A$1:$AF$1,0),MATCH(B$3,'en double'!$A$1:$A$34,0))),0)) / SUM('en double'!$B$2:$AF$32)</f>
        <v>0</v>
      </c>
      <c r="C43" s="85">
        <f ca="1">(IFERROR(INDIRECT("'en double'!" &amp; ADDRESS(MATCH(I$1,'en double'!$A$1:$AF$1,0),MATCH(C$3,'en double'!$A$1:$A$34,0))),0) + IFERROR(INDIRECT("'en double'!" &amp; ADDRESS(MATCH(G$1,'en double'!$A$1:$AF$1,0),MATCH(C$3,'en double'!$A$1:$A$34,0))),0) + IFERROR(INDIRECT("'en double'!" &amp; ADDRESS(MATCH(H$1,'en double'!$A$1:$AF$1,0),MATCH(C$3,'en double'!$A$1:$A$34,0))),0) + IFERROR(INDIRECT("'en double'!" &amp; ADDRESS(MATCH(J$1,'en double'!$A$1:$AF$1,0),MATCH(C$3,'en double'!$A$1:$A$34,0))),0) + IFERROR(INDIRECT("'en double'!" &amp; ADDRESS(MATCH(K$1,'en double'!$A$1:$AF$1,0),MATCH(C$3,'en double'!$A$1:$A$34,0))),0) + IFERROR(INDIRECT("'en double'!" &amp; ADDRESS(MATCH(L$1,'en double'!$A$1:$AF$1,0),MATCH(C$3,'en double'!$A$1:$A$34,0))),0) + IFERROR(INDIRECT("'en double'!" &amp; ADDRESS(MATCH(F$2,'en double'!$A$1:$AF$1,0),MATCH(C$3,'en double'!$A$1:$A$34,0))),0) + IFERROR(INDIRECT("'en double'!" &amp; ADDRESS(MATCH(G$2,'en double'!$A$1:$AF$1,0),MATCH(C$3,'en double'!$A$1:$A$34,0))),0) + IFERROR(INDIRECT("'en double'!" &amp; ADDRESS(MATCH(H$2,'en double'!$A$1:$AF$1,0),MATCH(C$3,'en double'!$A$1:$A$34,0))),0) + IFERROR(INDIRECT("'en double'!" &amp; ADDRESS(MATCH(I$2,'en double'!$A$1:$AF$1,0),MATCH(C$3,'en double'!$A$1:$A$34,0))),0) + IFERROR(INDIRECT("'en double'!" &amp; ADDRESS(MATCH(J$2,'en double'!$A$1:$AF$1,0),MATCH(C$3,'en double'!$A$1:$A$34,0))),0) + IFERROR(INDIRECT("'en double'!" &amp; ADDRESS(MATCH(K$2,'en double'!$A$1:$AF$1,0),MATCH(C$3,'en double'!$A$1:$A$34,0))),0) + IFERROR(INDIRECT("'en double'!" &amp; ADDRESS(MATCH(F$3,'en double'!$A$1:$AF$1,0),MATCH(C$3,'en double'!$A$1:$A$34,0))),0) + IFERROR(INDIRECT("'en double'!" &amp; ADDRESS(MATCH(G$3,'en double'!$A$1:$AF$1,0),MATCH(C$3,'en double'!$A$1:$A$34,0))),0) + IFERROR(INDIRECT("'en double'!" &amp; ADDRESS(MATCH(H$3,'en double'!$A$1:$AF$1,0),MATCH(C$3,'en double'!$A$1:$A$34,0))),0) + IFERROR(INDIRECT("'en double'!" &amp; ADDRESS(MATCH(I$3,'en double'!$A$1:$AF$1,0),MATCH(C$3,'en double'!$A$1:$A$34,0))),0) + IFERROR(INDIRECT("'en double'!" &amp; ADDRESS(MATCH(J$3,'en double'!$A$1:$AF$1,0),MATCH(C$3,'en double'!$A$1:$A$34,0))),0) + IFERROR(INDIRECT("'en double'!" &amp; ADDRESS(MATCH(F$1,'en double'!$A$1:$AF$1,0),MATCH(C$3,'en double'!$A$1:$A$34,0))),0)) / SUM('en double'!$B$2:$AF$32)</f>
        <v>0</v>
      </c>
      <c r="D43" s="86">
        <f ca="1">(IFERROR(INDIRECT("'en double'!" &amp; ADDRESS(MATCH(I$1,'en double'!$A$1:$AF$1,0),MATCH(D$3,'en double'!$A$1:$A$34,0))),0) + IFERROR(INDIRECT("'en double'!" &amp; ADDRESS(MATCH(G$1,'en double'!$A$1:$AF$1,0),MATCH(D$3,'en double'!$A$1:$A$34,0))),0) + IFERROR(INDIRECT("'en double'!" &amp; ADDRESS(MATCH(H$1,'en double'!$A$1:$AF$1,0),MATCH(D$3,'en double'!$A$1:$A$34,0))),0) + IFERROR(INDIRECT("'en double'!" &amp; ADDRESS(MATCH(J$1,'en double'!$A$1:$AF$1,0),MATCH(D$3,'en double'!$A$1:$A$34,0))),0) + IFERROR(INDIRECT("'en double'!" &amp; ADDRESS(MATCH(K$1,'en double'!$A$1:$AF$1,0),MATCH(D$3,'en double'!$A$1:$A$34,0))),0) + IFERROR(INDIRECT("'en double'!" &amp; ADDRESS(MATCH(L$1,'en double'!$A$1:$AF$1,0),MATCH(D$3,'en double'!$A$1:$A$34,0))),0) + IFERROR(INDIRECT("'en double'!" &amp; ADDRESS(MATCH(F$2,'en double'!$A$1:$AF$1,0),MATCH(D$3,'en double'!$A$1:$A$34,0))),0) + IFERROR(INDIRECT("'en double'!" &amp; ADDRESS(MATCH(G$2,'en double'!$A$1:$AF$1,0),MATCH(D$3,'en double'!$A$1:$A$34,0))),0) + IFERROR(INDIRECT("'en double'!" &amp; ADDRESS(MATCH(H$2,'en double'!$A$1:$AF$1,0),MATCH(D$3,'en double'!$A$1:$A$34,0))),0) + IFERROR(INDIRECT("'en double'!" &amp; ADDRESS(MATCH(I$2,'en double'!$A$1:$AF$1,0),MATCH(D$3,'en double'!$A$1:$A$34,0))),0) + IFERROR(INDIRECT("'en double'!" &amp; ADDRESS(MATCH(J$2,'en double'!$A$1:$AF$1,0),MATCH(D$3,'en double'!$A$1:$A$34,0))),0) + IFERROR(INDIRECT("'en double'!" &amp; ADDRESS(MATCH(K$2,'en double'!$A$1:$AF$1,0),MATCH(D$3,'en double'!$A$1:$A$34,0))),0) + IFERROR(INDIRECT("'en double'!" &amp; ADDRESS(MATCH(F$3,'en double'!$A$1:$AF$1,0),MATCH(D$3,'en double'!$A$1:$A$34,0))),0) + IFERROR(INDIRECT("'en double'!" &amp; ADDRESS(MATCH(G$3,'en double'!$A$1:$AF$1,0),MATCH(D$3,'en double'!$A$1:$A$34,0))),0) + IFERROR(INDIRECT("'en double'!" &amp; ADDRESS(MATCH(H$3,'en double'!$A$1:$AF$1,0),MATCH(D$3,'en double'!$A$1:$A$34,0))),0) + IFERROR(INDIRECT("'en double'!" &amp; ADDRESS(MATCH(I$3,'en double'!$A$1:$AF$1,0),MATCH(D$3,'en double'!$A$1:$A$34,0))),0) + IFERROR(INDIRECT("'en double'!" &amp; ADDRESS(MATCH(J$3,'en double'!$A$1:$AF$1,0),MATCH(D$3,'en double'!$A$1:$A$34,0))),0) + IFERROR(INDIRECT("'en double'!" &amp; ADDRESS(MATCH(F$1,'en double'!$A$1:$AF$1,0),MATCH(D$3,'en double'!$A$1:$A$34,0))),0)) / SUM('en double'!$B$2:$AF$32)</f>
        <v>1.1923847695390781E-2</v>
      </c>
      <c r="E43" s="87">
        <f ca="1">(IFERROR(INDIRECT("'en double'!" &amp; ADDRESS(MATCH(I$1,'en double'!$A$1:$AF$1,0),MATCH(E$3,'en double'!$A$1:$A$34,0))),0) + IFERROR(INDIRECT("'en double'!" &amp; ADDRESS(MATCH(G$1,'en double'!$A$1:$AF$1,0),MATCH(E$3,'en double'!$A$1:$A$34,0))),0) + IFERROR(INDIRECT("'en double'!" &amp; ADDRESS(MATCH(H$1,'en double'!$A$1:$AF$1,0),MATCH(E$3,'en double'!$A$1:$A$34,0))),0) + IFERROR(INDIRECT("'en double'!" &amp; ADDRESS(MATCH(J$1,'en double'!$A$1:$AF$1,0),MATCH(E$3,'en double'!$A$1:$A$34,0))),0) + IFERROR(INDIRECT("'en double'!" &amp; ADDRESS(MATCH(K$1,'en double'!$A$1:$AF$1,0),MATCH(E$3,'en double'!$A$1:$A$34,0))),0) + IFERROR(INDIRECT("'en double'!" &amp; ADDRESS(MATCH(L$1,'en double'!$A$1:$AF$1,0),MATCH(E$3,'en double'!$A$1:$A$34,0))),0) + IFERROR(INDIRECT("'en double'!" &amp; ADDRESS(MATCH(F$2,'en double'!$A$1:$AF$1,0),MATCH(E$3,'en double'!$A$1:$A$34,0))),0) + IFERROR(INDIRECT("'en double'!" &amp; ADDRESS(MATCH(G$2,'en double'!$A$1:$AF$1,0),MATCH(E$3,'en double'!$A$1:$A$34,0))),0) + IFERROR(INDIRECT("'en double'!" &amp; ADDRESS(MATCH(H$2,'en double'!$A$1:$AF$1,0),MATCH(E$3,'en double'!$A$1:$A$34,0))),0) + IFERROR(INDIRECT("'en double'!" &amp; ADDRESS(MATCH(I$2,'en double'!$A$1:$AF$1,0),MATCH(E$3,'en double'!$A$1:$A$34,0))),0) + IFERROR(INDIRECT("'en double'!" &amp; ADDRESS(MATCH(J$2,'en double'!$A$1:$AF$1,0),MATCH(E$3,'en double'!$A$1:$A$34,0))),0) + IFERROR(INDIRECT("'en double'!" &amp; ADDRESS(MATCH(K$2,'en double'!$A$1:$AF$1,0),MATCH(E$3,'en double'!$A$1:$A$34,0))),0) + IFERROR(INDIRECT("'en double'!" &amp; ADDRESS(MATCH(F$3,'en double'!$A$1:$AF$1,0),MATCH(E$3,'en double'!$A$1:$A$34,0))),0) + IFERROR(INDIRECT("'en double'!" &amp; ADDRESS(MATCH(G$3,'en double'!$A$1:$AF$1,0),MATCH(E$3,'en double'!$A$1:$A$34,0))),0) + IFERROR(INDIRECT("'en double'!" &amp; ADDRESS(MATCH(H$3,'en double'!$A$1:$AF$1,0),MATCH(E$3,'en double'!$A$1:$A$34,0))),0) + IFERROR(INDIRECT("'en double'!" &amp; ADDRESS(MATCH(I$3,'en double'!$A$1:$AF$1,0),MATCH(E$3,'en double'!$A$1:$A$34,0))),0) + IFERROR(INDIRECT("'en double'!" &amp; ADDRESS(MATCH(J$3,'en double'!$A$1:$AF$1,0),MATCH(E$3,'en double'!$A$1:$A$34,0))),0) + IFERROR(INDIRECT("'en double'!" &amp; ADDRESS(MATCH(F$1,'en double'!$A$1:$AF$1,0),MATCH(E$3,'en double'!$A$1:$A$34,0))),0)) / SUM('en double'!$B$2:$AF$32)</f>
        <v>0</v>
      </c>
      <c r="F43" s="86">
        <f ca="1">(IFERROR(INDIRECT("'en double'!" &amp; ADDRESS(MATCH(B$1,'en double'!$A$1:$AF$1,0),MATCH(F$3,'en double'!$A$1:$A$34,0))),0) + IFERROR(INDIRECT("'en double'!" &amp; ADDRESS(MATCH(C$1,'en double'!$A$1:$AF$1,0),MATCH(F$3,'en double'!$A$1:$A$34,0))),0) + IFERROR(INDIRECT("'en double'!" &amp; ADDRESS(MATCH(D$1,'en double'!$A$1:$AF$1,0),MATCH(F$3,'en double'!$A$1:$A$34,0))),0) + IFERROR(INDIRECT("'en double'!" &amp; ADDRESS(MATCH(E$1,'en double'!$A$1:$AF$1,0),MATCH(F$3,'en double'!$A$1:$A$34,0))),0) + IFERROR(INDIRECT("'en double'!" &amp; ADDRESS(MATCH(A$2,'en double'!$A$1:$AF$1,0),MATCH(F$3,'en double'!$A$1:$A$34,0))),0) + IFERROR(INDIRECT("'en double'!" &amp; ADDRESS(MATCH(B$2,'en double'!$A$1:$AF$1,0),MATCH(F$3,'en double'!$A$1:$A$34,0))),0) + IFERROR(INDIRECT("'en double'!" &amp; ADDRESS(MATCH(C$2,'en double'!$A$1:$AF$1,0),MATCH(F$3,'en double'!$A$1:$A$34,0))),0) + IFERROR(INDIRECT("'en double'!" &amp; ADDRESS(MATCH(D$2,'en double'!$A$1:$AF$1,0),MATCH(F$3,'en double'!$A$1:$A$34,0))),0) + IFERROR(INDIRECT("'en double'!" &amp; ADDRESS(MATCH(E$2,'en double'!$A$1:$AF$1,0),MATCH(F$3,'en double'!$A$1:$A$34,0))),0) + IFERROR(INDIRECT("'en double'!" &amp; ADDRESS(MATCH(A$3,'en double'!$A$1:$AF$1,0),MATCH(F$3,'en double'!$A$1:$A$34,0))),0) + IFERROR(INDIRECT("'en double'!" &amp; ADDRESS(MATCH(B$3,'en double'!$A$1:$AF$1,0),MATCH(F$3,'en double'!$A$1:$A$34,0))),0) + IFERROR(INDIRECT("'en double'!" &amp; ADDRESS(MATCH(C$3,'en double'!$A$1:$AF$1,0),MATCH(F$3,'en double'!$A$1:$A$34,0))),0) + IFERROR(INDIRECT("'en double'!" &amp; ADDRESS(MATCH(D$3,'en double'!$A$1:$AF$1,0),MATCH(F$3,'en double'!$A$1:$A$34,0))),0) + IFERROR(INDIRECT("'en double'!" &amp; ADDRESS(MATCH(E$3,'en double'!$A$1:$AF$1,0),MATCH(F$3,'en double'!$A$1:$A$34,0))),0) + IFERROR(INDIRECT("'en double'!" &amp; ADDRESS(MATCH(A$1,'en double'!$A$1:$AF$1,0),MATCH(F$3,'en double'!$A$1:$A$34,0))),0)) / SUM('en double'!$B$2:$AF$32)</f>
        <v>4.0080160320641279E-3</v>
      </c>
      <c r="G43" s="84">
        <f ca="1">(IFERROR(INDIRECT("'en double'!" &amp; ADDRESS(MATCH(B$1,'en double'!$A$1:$AF$1,0),MATCH(G$3,'en double'!$A$1:$A$34,0))),0) + IFERROR(INDIRECT("'en double'!" &amp; ADDRESS(MATCH(C$1,'en double'!$A$1:$AF$1,0),MATCH(G$3,'en double'!$A$1:$A$34,0))),0) + IFERROR(INDIRECT("'en double'!" &amp; ADDRESS(MATCH(D$1,'en double'!$A$1:$AF$1,0),MATCH(G$3,'en double'!$A$1:$A$34,0))),0) + IFERROR(INDIRECT("'en double'!" &amp; ADDRESS(MATCH(E$1,'en double'!$A$1:$AF$1,0),MATCH(G$3,'en double'!$A$1:$A$34,0))),0) + IFERROR(INDIRECT("'en double'!" &amp; ADDRESS(MATCH(A$2,'en double'!$A$1:$AF$1,0),MATCH(G$3,'en double'!$A$1:$A$34,0))),0) + IFERROR(INDIRECT("'en double'!" &amp; ADDRESS(MATCH(B$2,'en double'!$A$1:$AF$1,0),MATCH(G$3,'en double'!$A$1:$A$34,0))),0) + IFERROR(INDIRECT("'en double'!" &amp; ADDRESS(MATCH(C$2,'en double'!$A$1:$AF$1,0),MATCH(G$3,'en double'!$A$1:$A$34,0))),0) + IFERROR(INDIRECT("'en double'!" &amp; ADDRESS(MATCH(D$2,'en double'!$A$1:$AF$1,0),MATCH(G$3,'en double'!$A$1:$A$34,0))),0) + IFERROR(INDIRECT("'en double'!" &amp; ADDRESS(MATCH(E$2,'en double'!$A$1:$AF$1,0),MATCH(G$3,'en double'!$A$1:$A$34,0))),0) + IFERROR(INDIRECT("'en double'!" &amp; ADDRESS(MATCH(A$3,'en double'!$A$1:$AF$1,0),MATCH(G$3,'en double'!$A$1:$A$34,0))),0) + IFERROR(INDIRECT("'en double'!" &amp; ADDRESS(MATCH(B$3,'en double'!$A$1:$AF$1,0),MATCH(G$3,'en double'!$A$1:$A$34,0))),0) + IFERROR(INDIRECT("'en double'!" &amp; ADDRESS(MATCH(C$3,'en double'!$A$1:$AF$1,0),MATCH(G$3,'en double'!$A$1:$A$34,0))),0) + IFERROR(INDIRECT("'en double'!" &amp; ADDRESS(MATCH(D$3,'en double'!$A$1:$AF$1,0),MATCH(G$3,'en double'!$A$1:$A$34,0))),0) + IFERROR(INDIRECT("'en double'!" &amp; ADDRESS(MATCH(E$3,'en double'!$A$1:$AF$1,0),MATCH(G$3,'en double'!$A$1:$A$34,0))),0) + IFERROR(INDIRECT("'en double'!" &amp; ADDRESS(MATCH(A$1,'en double'!$A$1:$AF$1,0),MATCH(G$3,'en double'!$A$1:$A$34,0))),0)) / SUM('en double'!$B$2:$AF$32)</f>
        <v>1.5430861723446893E-2</v>
      </c>
      <c r="H43" s="85">
        <f ca="1">(IFERROR(INDIRECT("'en double'!" &amp; ADDRESS(MATCH(B$1,'en double'!$A$1:$AF$1,0),MATCH(H$3,'en double'!$A$1:$A$34,0))),0) + IFERROR(INDIRECT("'en double'!" &amp; ADDRESS(MATCH(C$1,'en double'!$A$1:$AF$1,0),MATCH(H$3,'en double'!$A$1:$A$34,0))),0) + IFERROR(INDIRECT("'en double'!" &amp; ADDRESS(MATCH(D$1,'en double'!$A$1:$AF$1,0),MATCH(H$3,'en double'!$A$1:$A$34,0))),0) + IFERROR(INDIRECT("'en double'!" &amp; ADDRESS(MATCH(E$1,'en double'!$A$1:$AF$1,0),MATCH(H$3,'en double'!$A$1:$A$34,0))),0) + IFERROR(INDIRECT("'en double'!" &amp; ADDRESS(MATCH(A$2,'en double'!$A$1:$AF$1,0),MATCH(H$3,'en double'!$A$1:$A$34,0))),0) + IFERROR(INDIRECT("'en double'!" &amp; ADDRESS(MATCH(B$2,'en double'!$A$1:$AF$1,0),MATCH(H$3,'en double'!$A$1:$A$34,0))),0) + IFERROR(INDIRECT("'en double'!" &amp; ADDRESS(MATCH(C$2,'en double'!$A$1:$AF$1,0),MATCH(H$3,'en double'!$A$1:$A$34,0))),0) + IFERROR(INDIRECT("'en double'!" &amp; ADDRESS(MATCH(D$2,'en double'!$A$1:$AF$1,0),MATCH(H$3,'en double'!$A$1:$A$34,0))),0) + IFERROR(INDIRECT("'en double'!" &amp; ADDRESS(MATCH(E$2,'en double'!$A$1:$AF$1,0),MATCH(H$3,'en double'!$A$1:$A$34,0))),0) + IFERROR(INDIRECT("'en double'!" &amp; ADDRESS(MATCH(A$3,'en double'!$A$1:$AF$1,0),MATCH(H$3,'en double'!$A$1:$A$34,0))),0) + IFERROR(INDIRECT("'en double'!" &amp; ADDRESS(MATCH(B$3,'en double'!$A$1:$AF$1,0),MATCH(H$3,'en double'!$A$1:$A$34,0))),0) + IFERROR(INDIRECT("'en double'!" &amp; ADDRESS(MATCH(C$3,'en double'!$A$1:$AF$1,0),MATCH(H$3,'en double'!$A$1:$A$34,0))),0) + IFERROR(INDIRECT("'en double'!" &amp; ADDRESS(MATCH(D$3,'en double'!$A$1:$AF$1,0),MATCH(H$3,'en double'!$A$1:$A$34,0))),0) + IFERROR(INDIRECT("'en double'!" &amp; ADDRESS(MATCH(E$3,'en double'!$A$1:$AF$1,0),MATCH(H$3,'en double'!$A$1:$A$34,0))),0) + IFERROR(INDIRECT("'en double'!" &amp; ADDRESS(MATCH(A$1,'en double'!$A$1:$AF$1,0),MATCH(H$3,'en double'!$A$1:$A$34,0))),0)) / SUM('en double'!$B$2:$AF$32)</f>
        <v>0</v>
      </c>
      <c r="I43" s="84">
        <f ca="1">(IFERROR(INDIRECT("'en double'!" &amp; ADDRESS(MATCH(B$1,'en double'!$A$1:$AF$1,0),MATCH(I$3,'en double'!$A$1:$A$34,0))),0) + IFERROR(INDIRECT("'en double'!" &amp; ADDRESS(MATCH(C$1,'en double'!$A$1:$AF$1,0),MATCH(I$3,'en double'!$A$1:$A$34,0))),0) + IFERROR(INDIRECT("'en double'!" &amp; ADDRESS(MATCH(D$1,'en double'!$A$1:$AF$1,0),MATCH(I$3,'en double'!$A$1:$A$34,0))),0) + IFERROR(INDIRECT("'en double'!" &amp; ADDRESS(MATCH(E$1,'en double'!$A$1:$AF$1,0),MATCH(I$3,'en double'!$A$1:$A$34,0))),0) + IFERROR(INDIRECT("'en double'!" &amp; ADDRESS(MATCH(A$2,'en double'!$A$1:$AF$1,0),MATCH(I$3,'en double'!$A$1:$A$34,0))),0) + IFERROR(INDIRECT("'en double'!" &amp; ADDRESS(MATCH(B$2,'en double'!$A$1:$AF$1,0),MATCH(I$3,'en double'!$A$1:$A$34,0))),0) + IFERROR(INDIRECT("'en double'!" &amp; ADDRESS(MATCH(C$2,'en double'!$A$1:$AF$1,0),MATCH(I$3,'en double'!$A$1:$A$34,0))),0) + IFERROR(INDIRECT("'en double'!" &amp; ADDRESS(MATCH(D$2,'en double'!$A$1:$AF$1,0),MATCH(I$3,'en double'!$A$1:$A$34,0))),0) + IFERROR(INDIRECT("'en double'!" &amp; ADDRESS(MATCH(E$2,'en double'!$A$1:$AF$1,0),MATCH(I$3,'en double'!$A$1:$A$34,0))),0) + IFERROR(INDIRECT("'en double'!" &amp; ADDRESS(MATCH(A$3,'en double'!$A$1:$AF$1,0),MATCH(I$3,'en double'!$A$1:$A$34,0))),0) + IFERROR(INDIRECT("'en double'!" &amp; ADDRESS(MATCH(B$3,'en double'!$A$1:$AF$1,0),MATCH(I$3,'en double'!$A$1:$A$34,0))),0) + IFERROR(INDIRECT("'en double'!" &amp; ADDRESS(MATCH(C$3,'en double'!$A$1:$AF$1,0),MATCH(I$3,'en double'!$A$1:$A$34,0))),0) + IFERROR(INDIRECT("'en double'!" &amp; ADDRESS(MATCH(D$3,'en double'!$A$1:$AF$1,0),MATCH(I$3,'en double'!$A$1:$A$34,0))),0) + IFERROR(INDIRECT("'en double'!" &amp; ADDRESS(MATCH(E$3,'en double'!$A$1:$AF$1,0),MATCH(I$3,'en double'!$A$1:$A$34,0))),0) + IFERROR(INDIRECT("'en double'!" &amp; ADDRESS(MATCH(A$1,'en double'!$A$1:$AF$1,0),MATCH(I$3,'en double'!$A$1:$A$34,0))),0)) / SUM('en double'!$B$2:$AF$32)</f>
        <v>0</v>
      </c>
      <c r="J43" s="86">
        <f ca="1">(IFERROR(INDIRECT("'en double'!" &amp; ADDRESS(MATCH(B$1,'en double'!$A$1:$AF$1,0),MATCH(J$3,'en double'!$A$1:$A$34,0))),0) + IFERROR(INDIRECT("'en double'!" &amp; ADDRESS(MATCH(C$1,'en double'!$A$1:$AF$1,0),MATCH(J$3,'en double'!$A$1:$A$34,0))),0) + IFERROR(INDIRECT("'en double'!" &amp; ADDRESS(MATCH(D$1,'en double'!$A$1:$AF$1,0),MATCH(J$3,'en double'!$A$1:$A$34,0))),0) + IFERROR(INDIRECT("'en double'!" &amp; ADDRESS(MATCH(E$1,'en double'!$A$1:$AF$1,0),MATCH(J$3,'en double'!$A$1:$A$34,0))),0) + IFERROR(INDIRECT("'en double'!" &amp; ADDRESS(MATCH(A$2,'en double'!$A$1:$AF$1,0),MATCH(J$3,'en double'!$A$1:$A$34,0))),0) + IFERROR(INDIRECT("'en double'!" &amp; ADDRESS(MATCH(B$2,'en double'!$A$1:$AF$1,0),MATCH(J$3,'en double'!$A$1:$A$34,0))),0) + IFERROR(INDIRECT("'en double'!" &amp; ADDRESS(MATCH(C$2,'en double'!$A$1:$AF$1,0),MATCH(J$3,'en double'!$A$1:$A$34,0))),0) + IFERROR(INDIRECT("'en double'!" &amp; ADDRESS(MATCH(D$2,'en double'!$A$1:$AF$1,0),MATCH(J$3,'en double'!$A$1:$A$34,0))),0) + IFERROR(INDIRECT("'en double'!" &amp; ADDRESS(MATCH(E$2,'en double'!$A$1:$AF$1,0),MATCH(J$3,'en double'!$A$1:$A$34,0))),0) + IFERROR(INDIRECT("'en double'!" &amp; ADDRESS(MATCH(A$3,'en double'!$A$1:$AF$1,0),MATCH(J$3,'en double'!$A$1:$A$34,0))),0) + IFERROR(INDIRECT("'en double'!" &amp; ADDRESS(MATCH(B$3,'en double'!$A$1:$AF$1,0),MATCH(J$3,'en double'!$A$1:$A$34,0))),0) + IFERROR(INDIRECT("'en double'!" &amp; ADDRESS(MATCH(C$3,'en double'!$A$1:$AF$1,0),MATCH(J$3,'en double'!$A$1:$A$34,0))),0) + IFERROR(INDIRECT("'en double'!" &amp; ADDRESS(MATCH(D$3,'en double'!$A$1:$AF$1,0),MATCH(J$3,'en double'!$A$1:$A$34,0))),0) + IFERROR(INDIRECT("'en double'!" &amp; ADDRESS(MATCH(E$3,'en double'!$A$1:$AF$1,0),MATCH(J$3,'en double'!$A$1:$A$34,0))),0) + IFERROR(INDIRECT("'en double'!" &amp; ADDRESS(MATCH(A$1,'en double'!$A$1:$AF$1,0),MATCH(J$3,'en double'!$A$1:$A$34,0))),0)) / SUM('en double'!$B$2:$AF$32)</f>
        <v>7.8156312625250503E-3</v>
      </c>
      <c r="K43" s="86"/>
      <c r="L43" s="86"/>
      <c r="N43" s="84">
        <f ca="1">(IFERROR(INDIRECT("'ru double'!" &amp; ADDRESS(MATCH(V$1,'ru double'!$A$1:$AF$1,0),MATCH(N$3,'ru double'!$A$1:$A$34,0))),0) + IFERROR(INDIRECT("'ru double'!" &amp; ADDRESS(MATCH(T$1,'ru double'!$A$1:$AF$1,0),MATCH(N$3,'ru double'!$A$1:$A$34,0))),0) + IFERROR(INDIRECT("'ru double'!" &amp; ADDRESS(MATCH(U$1,'ru double'!$A$1:$AF$1,0),MATCH(N$3,'ru double'!$A$1:$A$34,0))),0) + IFERROR(INDIRECT("'ru double'!" &amp; ADDRESS(MATCH(W$1,'ru double'!$A$1:$AF$1,0),MATCH(N$3,'ru double'!$A$1:$A$34,0))),0) + IFERROR(INDIRECT("'ru double'!" &amp; ADDRESS(MATCH(X$1,'ru double'!$A$1:$AF$1,0),MATCH(N$3,'ru double'!$A$1:$A$34,0))),0) + IFERROR(INDIRECT("'ru double'!" &amp; ADDRESS(MATCH(Y$1,'ru double'!$A$1:$AF$1,0),MATCH(N$3,'ru double'!$A$1:$A$34,0))),0) + IFERROR(INDIRECT("'ru double'!" &amp; ADDRESS(MATCH(S$2,'ru double'!$A$1:$AF$1,0),MATCH(N$3,'ru double'!$A$1:$A$34,0))),0) + IFERROR(INDIRECT("'ru double'!" &amp; ADDRESS(MATCH(T$2,'ru double'!$A$1:$AF$1,0),MATCH(N$3,'ru double'!$A$1:$A$34,0))),0) + IFERROR(INDIRECT("'ru double'!" &amp; ADDRESS(MATCH(U$2,'ru double'!$A$1:$AF$1,0),MATCH(N$3,'ru double'!$A$1:$A$34,0))),0) + IFERROR(INDIRECT("'ru double'!" &amp; ADDRESS(MATCH(V$2,'ru double'!$A$1:$AF$1,0),MATCH(N$3,'ru double'!$A$1:$A$34,0))),0) + IFERROR(INDIRECT("'ru double'!" &amp; ADDRESS(MATCH(W$2,'ru double'!$A$1:$AF$1,0),MATCH(N$3,'ru double'!$A$1:$A$34,0))),0) + IFERROR(INDIRECT("'ru double'!" &amp; ADDRESS(MATCH(X$2,'ru double'!$A$1:$AF$1,0),MATCH(N$3,'ru double'!$A$1:$A$34,0))),0) + IFERROR(INDIRECT("'ru double'!" &amp; ADDRESS(MATCH(S$3,'ru double'!$A$1:$AF$1,0),MATCH(N$3,'ru double'!$A$1:$A$34,0))),0) + IFERROR(INDIRECT("'ru double'!" &amp; ADDRESS(MATCH(T$3,'ru double'!$A$1:$AF$1,0),MATCH(N$3,'ru double'!$A$1:$A$34,0))),0) + IFERROR(INDIRECT("'ru double'!" &amp; ADDRESS(MATCH(U$3,'ru double'!$A$1:$AF$1,0),MATCH(N$3,'ru double'!$A$1:$A$34,0))),0) + IFERROR(INDIRECT("'ru double'!" &amp; ADDRESS(MATCH(V$3,'ru double'!$A$1:$AF$1,0),MATCH(N$3,'ru double'!$A$1:$A$34,0))),0) + IFERROR(INDIRECT("'ru double'!" &amp; ADDRESS(MATCH(W$3,'ru double'!$A$1:$AF$1,0),MATCH(N$3,'ru double'!$A$1:$A$34,0))),0) + IFERROR(INDIRECT("'ru double'!" &amp; ADDRESS(MATCH(S$1,'ru double'!$A$1:$AF$1,0),MATCH(N$3,'ru double'!$A$1:$A$34,0))),0)) / SUM('ru double'!$B$2:$AF$32)</f>
        <v>0</v>
      </c>
      <c r="O43" s="85">
        <f ca="1">(IFERROR(INDIRECT("'ru double'!" &amp; ADDRESS(MATCH(V$1,'ru double'!$A$1:$AF$1,0),MATCH(O$3,'ru double'!$A$1:$A$34,0))),0) + IFERROR(INDIRECT("'ru double'!" &amp; ADDRESS(MATCH(T$1,'ru double'!$A$1:$AF$1,0),MATCH(O$3,'ru double'!$A$1:$A$34,0))),0) + IFERROR(INDIRECT("'ru double'!" &amp; ADDRESS(MATCH(U$1,'ru double'!$A$1:$AF$1,0),MATCH(O$3,'ru double'!$A$1:$A$34,0))),0) + IFERROR(INDIRECT("'ru double'!" &amp; ADDRESS(MATCH(W$1,'ru double'!$A$1:$AF$1,0),MATCH(O$3,'ru double'!$A$1:$A$34,0))),0) + IFERROR(INDIRECT("'ru double'!" &amp; ADDRESS(MATCH(X$1,'ru double'!$A$1:$AF$1,0),MATCH(O$3,'ru double'!$A$1:$A$34,0))),0) + IFERROR(INDIRECT("'ru double'!" &amp; ADDRESS(MATCH(Y$1,'ru double'!$A$1:$AF$1,0),MATCH(O$3,'ru double'!$A$1:$A$34,0))),0) + IFERROR(INDIRECT("'ru double'!" &amp; ADDRESS(MATCH(S$2,'ru double'!$A$1:$AF$1,0),MATCH(O$3,'ru double'!$A$1:$A$34,0))),0) + IFERROR(INDIRECT("'ru double'!" &amp; ADDRESS(MATCH(T$2,'ru double'!$A$1:$AF$1,0),MATCH(O$3,'ru double'!$A$1:$A$34,0))),0) + IFERROR(INDIRECT("'ru double'!" &amp; ADDRESS(MATCH(U$2,'ru double'!$A$1:$AF$1,0),MATCH(O$3,'ru double'!$A$1:$A$34,0))),0) + IFERROR(INDIRECT("'ru double'!" &amp; ADDRESS(MATCH(V$2,'ru double'!$A$1:$AF$1,0),MATCH(O$3,'ru double'!$A$1:$A$34,0))),0) + IFERROR(INDIRECT("'ru double'!" &amp; ADDRESS(MATCH(W$2,'ru double'!$A$1:$AF$1,0),MATCH(O$3,'ru double'!$A$1:$A$34,0))),0) + IFERROR(INDIRECT("'ru double'!" &amp; ADDRESS(MATCH(X$2,'ru double'!$A$1:$AF$1,0),MATCH(O$3,'ru double'!$A$1:$A$34,0))),0) + IFERROR(INDIRECT("'ru double'!" &amp; ADDRESS(MATCH(S$3,'ru double'!$A$1:$AF$1,0),MATCH(O$3,'ru double'!$A$1:$A$34,0))),0) + IFERROR(INDIRECT("'ru double'!" &amp; ADDRESS(MATCH(T$3,'ru double'!$A$1:$AF$1,0),MATCH(O$3,'ru double'!$A$1:$A$34,0))),0) + IFERROR(INDIRECT("'ru double'!" &amp; ADDRESS(MATCH(U$3,'ru double'!$A$1:$AF$1,0),MATCH(O$3,'ru double'!$A$1:$A$34,0))),0) + IFERROR(INDIRECT("'ru double'!" &amp; ADDRESS(MATCH(V$3,'ru double'!$A$1:$AF$1,0),MATCH(O$3,'ru double'!$A$1:$A$34,0))),0) + IFERROR(INDIRECT("'ru double'!" &amp; ADDRESS(MATCH(W$3,'ru double'!$A$1:$AF$1,0),MATCH(O$3,'ru double'!$A$1:$A$34,0))),0) + IFERROR(INDIRECT("'ru double'!" &amp; ADDRESS(MATCH(S$1,'ru double'!$A$1:$AF$1,0),MATCH(O$3,'ru double'!$A$1:$A$34,0))),0)) / SUM('ru double'!$B$2:$AF$32)</f>
        <v>6.0144346431435444E-4</v>
      </c>
      <c r="P43" s="85">
        <f ca="1">(IFERROR(INDIRECT("'ru double'!" &amp; ADDRESS(MATCH(V$1,'ru double'!$A$1:$AF$1,0),MATCH(P$3,'ru double'!$A$1:$A$34,0))),0) + IFERROR(INDIRECT("'ru double'!" &amp; ADDRESS(MATCH(T$1,'ru double'!$A$1:$AF$1,0),MATCH(P$3,'ru double'!$A$1:$A$34,0))),0) + IFERROR(INDIRECT("'ru double'!" &amp; ADDRESS(MATCH(U$1,'ru double'!$A$1:$AF$1,0),MATCH(P$3,'ru double'!$A$1:$A$34,0))),0) + IFERROR(INDIRECT("'ru double'!" &amp; ADDRESS(MATCH(W$1,'ru double'!$A$1:$AF$1,0),MATCH(P$3,'ru double'!$A$1:$A$34,0))),0) + IFERROR(INDIRECT("'ru double'!" &amp; ADDRESS(MATCH(X$1,'ru double'!$A$1:$AF$1,0),MATCH(P$3,'ru double'!$A$1:$A$34,0))),0) + IFERROR(INDIRECT("'ru double'!" &amp; ADDRESS(MATCH(Y$1,'ru double'!$A$1:$AF$1,0),MATCH(P$3,'ru double'!$A$1:$A$34,0))),0) + IFERROR(INDIRECT("'ru double'!" &amp; ADDRESS(MATCH(S$2,'ru double'!$A$1:$AF$1,0),MATCH(P$3,'ru double'!$A$1:$A$34,0))),0) + IFERROR(INDIRECT("'ru double'!" &amp; ADDRESS(MATCH(T$2,'ru double'!$A$1:$AF$1,0),MATCH(P$3,'ru double'!$A$1:$A$34,0))),0) + IFERROR(INDIRECT("'ru double'!" &amp; ADDRESS(MATCH(U$2,'ru double'!$A$1:$AF$1,0),MATCH(P$3,'ru double'!$A$1:$A$34,0))),0) + IFERROR(INDIRECT("'ru double'!" &amp; ADDRESS(MATCH(V$2,'ru double'!$A$1:$AF$1,0),MATCH(P$3,'ru double'!$A$1:$A$34,0))),0) + IFERROR(INDIRECT("'ru double'!" &amp; ADDRESS(MATCH(W$2,'ru double'!$A$1:$AF$1,0),MATCH(P$3,'ru double'!$A$1:$A$34,0))),0) + IFERROR(INDIRECT("'ru double'!" &amp; ADDRESS(MATCH(X$2,'ru double'!$A$1:$AF$1,0),MATCH(P$3,'ru double'!$A$1:$A$34,0))),0) + IFERROR(INDIRECT("'ru double'!" &amp; ADDRESS(MATCH(S$3,'ru double'!$A$1:$AF$1,0),MATCH(P$3,'ru double'!$A$1:$A$34,0))),0) + IFERROR(INDIRECT("'ru double'!" &amp; ADDRESS(MATCH(T$3,'ru double'!$A$1:$AF$1,0),MATCH(P$3,'ru double'!$A$1:$A$34,0))),0) + IFERROR(INDIRECT("'ru double'!" &amp; ADDRESS(MATCH(U$3,'ru double'!$A$1:$AF$1,0),MATCH(P$3,'ru double'!$A$1:$A$34,0))),0) + IFERROR(INDIRECT("'ru double'!" &amp; ADDRESS(MATCH(V$3,'ru double'!$A$1:$AF$1,0),MATCH(P$3,'ru double'!$A$1:$A$34,0))),0) + IFERROR(INDIRECT("'ru double'!" &amp; ADDRESS(MATCH(W$3,'ru double'!$A$1:$AF$1,0),MATCH(P$3,'ru double'!$A$1:$A$34,0))),0) + IFERROR(INDIRECT("'ru double'!" &amp; ADDRESS(MATCH(S$1,'ru double'!$A$1:$AF$1,0),MATCH(P$3,'ru double'!$A$1:$A$34,0))),0)) / SUM('ru double'!$B$2:$AF$32)</f>
        <v>0</v>
      </c>
      <c r="Q43" s="86">
        <f ca="1">(IFERROR(INDIRECT("'ru double'!" &amp; ADDRESS(MATCH(V$1,'ru double'!$A$1:$AF$1,0),MATCH(Q$3,'ru double'!$A$1:$A$34,0))),0) + IFERROR(INDIRECT("'ru double'!" &amp; ADDRESS(MATCH(T$1,'ru double'!$A$1:$AF$1,0),MATCH(Q$3,'ru double'!$A$1:$A$34,0))),0) + IFERROR(INDIRECT("'ru double'!" &amp; ADDRESS(MATCH(U$1,'ru double'!$A$1:$AF$1,0),MATCH(Q$3,'ru double'!$A$1:$A$34,0))),0) + IFERROR(INDIRECT("'ru double'!" &amp; ADDRESS(MATCH(W$1,'ru double'!$A$1:$AF$1,0),MATCH(Q$3,'ru double'!$A$1:$A$34,0))),0) + IFERROR(INDIRECT("'ru double'!" &amp; ADDRESS(MATCH(X$1,'ru double'!$A$1:$AF$1,0),MATCH(Q$3,'ru double'!$A$1:$A$34,0))),0) + IFERROR(INDIRECT("'ru double'!" &amp; ADDRESS(MATCH(Y$1,'ru double'!$A$1:$AF$1,0),MATCH(Q$3,'ru double'!$A$1:$A$34,0))),0) + IFERROR(INDIRECT("'ru double'!" &amp; ADDRESS(MATCH(S$2,'ru double'!$A$1:$AF$1,0),MATCH(Q$3,'ru double'!$A$1:$A$34,0))),0) + IFERROR(INDIRECT("'ru double'!" &amp; ADDRESS(MATCH(T$2,'ru double'!$A$1:$AF$1,0),MATCH(Q$3,'ru double'!$A$1:$A$34,0))),0) + IFERROR(INDIRECT("'ru double'!" &amp; ADDRESS(MATCH(U$2,'ru double'!$A$1:$AF$1,0),MATCH(Q$3,'ru double'!$A$1:$A$34,0))),0) + IFERROR(INDIRECT("'ru double'!" &amp; ADDRESS(MATCH(V$2,'ru double'!$A$1:$AF$1,0),MATCH(Q$3,'ru double'!$A$1:$A$34,0))),0) + IFERROR(INDIRECT("'ru double'!" &amp; ADDRESS(MATCH(W$2,'ru double'!$A$1:$AF$1,0),MATCH(Q$3,'ru double'!$A$1:$A$34,0))),0) + IFERROR(INDIRECT("'ru double'!" &amp; ADDRESS(MATCH(X$2,'ru double'!$A$1:$AF$1,0),MATCH(Q$3,'ru double'!$A$1:$A$34,0))),0) + IFERROR(INDIRECT("'ru double'!" &amp; ADDRESS(MATCH(S$3,'ru double'!$A$1:$AF$1,0),MATCH(Q$3,'ru double'!$A$1:$A$34,0))),0) + IFERROR(INDIRECT("'ru double'!" &amp; ADDRESS(MATCH(T$3,'ru double'!$A$1:$AF$1,0),MATCH(Q$3,'ru double'!$A$1:$A$34,0))),0) + IFERROR(INDIRECT("'ru double'!" &amp; ADDRESS(MATCH(U$3,'ru double'!$A$1:$AF$1,0),MATCH(Q$3,'ru double'!$A$1:$A$34,0))),0) + IFERROR(INDIRECT("'ru double'!" &amp; ADDRESS(MATCH(V$3,'ru double'!$A$1:$AF$1,0),MATCH(Q$3,'ru double'!$A$1:$A$34,0))),0) + IFERROR(INDIRECT("'ru double'!" &amp; ADDRESS(MATCH(W$3,'ru double'!$A$1:$AF$1,0),MATCH(Q$3,'ru double'!$A$1:$A$34,0))),0) + IFERROR(INDIRECT("'ru double'!" &amp; ADDRESS(MATCH(S$1,'ru double'!$A$1:$AF$1,0),MATCH(Q$3,'ru double'!$A$1:$A$34,0))),0)) / SUM('ru double'!$B$2:$AF$32)</f>
        <v>3.4081796311146752E-3</v>
      </c>
      <c r="R43" s="87">
        <f ca="1">(IFERROR(INDIRECT("'ru double'!" &amp; ADDRESS(MATCH(V$1,'ru double'!$A$1:$AF$1,0),MATCH(R$3,'ru double'!$A$1:$A$34,0))),0) + IFERROR(INDIRECT("'ru double'!" &amp; ADDRESS(MATCH(T$1,'ru double'!$A$1:$AF$1,0),MATCH(R$3,'ru double'!$A$1:$A$34,0))),0) + IFERROR(INDIRECT("'ru double'!" &amp; ADDRESS(MATCH(U$1,'ru double'!$A$1:$AF$1,0),MATCH(R$3,'ru double'!$A$1:$A$34,0))),0) + IFERROR(INDIRECT("'ru double'!" &amp; ADDRESS(MATCH(W$1,'ru double'!$A$1:$AF$1,0),MATCH(R$3,'ru double'!$A$1:$A$34,0))),0) + IFERROR(INDIRECT("'ru double'!" &amp; ADDRESS(MATCH(X$1,'ru double'!$A$1:$AF$1,0),MATCH(R$3,'ru double'!$A$1:$A$34,0))),0) + IFERROR(INDIRECT("'ru double'!" &amp; ADDRESS(MATCH(Y$1,'ru double'!$A$1:$AF$1,0),MATCH(R$3,'ru double'!$A$1:$A$34,0))),0) + IFERROR(INDIRECT("'ru double'!" &amp; ADDRESS(MATCH(S$2,'ru double'!$A$1:$AF$1,0),MATCH(R$3,'ru double'!$A$1:$A$34,0))),0) + IFERROR(INDIRECT("'ru double'!" &amp; ADDRESS(MATCH(T$2,'ru double'!$A$1:$AF$1,0),MATCH(R$3,'ru double'!$A$1:$A$34,0))),0) + IFERROR(INDIRECT("'ru double'!" &amp; ADDRESS(MATCH(U$2,'ru double'!$A$1:$AF$1,0),MATCH(R$3,'ru double'!$A$1:$A$34,0))),0) + IFERROR(INDIRECT("'ru double'!" &amp; ADDRESS(MATCH(V$2,'ru double'!$A$1:$AF$1,0),MATCH(R$3,'ru double'!$A$1:$A$34,0))),0) + IFERROR(INDIRECT("'ru double'!" &amp; ADDRESS(MATCH(W$2,'ru double'!$A$1:$AF$1,0),MATCH(R$3,'ru double'!$A$1:$A$34,0))),0) + IFERROR(INDIRECT("'ru double'!" &amp; ADDRESS(MATCH(X$2,'ru double'!$A$1:$AF$1,0),MATCH(R$3,'ru double'!$A$1:$A$34,0))),0) + IFERROR(INDIRECT("'ru double'!" &amp; ADDRESS(MATCH(S$3,'ru double'!$A$1:$AF$1,0),MATCH(R$3,'ru double'!$A$1:$A$34,0))),0) + IFERROR(INDIRECT("'ru double'!" &amp; ADDRESS(MATCH(T$3,'ru double'!$A$1:$AF$1,0),MATCH(R$3,'ru double'!$A$1:$A$34,0))),0) + IFERROR(INDIRECT("'ru double'!" &amp; ADDRESS(MATCH(U$3,'ru double'!$A$1:$AF$1,0),MATCH(R$3,'ru double'!$A$1:$A$34,0))),0) + IFERROR(INDIRECT("'ru double'!" &amp; ADDRESS(MATCH(V$3,'ru double'!$A$1:$AF$1,0),MATCH(R$3,'ru double'!$A$1:$A$34,0))),0) + IFERROR(INDIRECT("'ru double'!" &amp; ADDRESS(MATCH(W$3,'ru double'!$A$1:$AF$1,0),MATCH(R$3,'ru double'!$A$1:$A$34,0))),0) + IFERROR(INDIRECT("'ru double'!" &amp; ADDRESS(MATCH(S$1,'ru double'!$A$1:$AF$1,0),MATCH(R$3,'ru double'!$A$1:$A$34,0))),0)) / SUM('ru double'!$B$2:$AF$32)</f>
        <v>1.2028869286287089E-2</v>
      </c>
      <c r="S43" s="86">
        <f ca="1">(IFERROR(INDIRECT("'ru double'!" &amp; ADDRESS(MATCH(O$1,'ru double'!$A$1:$AF$1,0),MATCH(S$3,'ru double'!$A$1:$A$34,0))),0) + IFERROR(INDIRECT("'ru double'!" &amp; ADDRESS(MATCH(P$1,'ru double'!$A$1:$AF$1,0),MATCH(S$3,'ru double'!$A$1:$A$34,0))),0) + IFERROR(INDIRECT("'ru double'!" &amp; ADDRESS(MATCH(Q$1,'ru double'!$A$1:$AF$1,0),MATCH(S$3,'ru double'!$A$1:$A$34,0))),0) + IFERROR(INDIRECT("'ru double'!" &amp; ADDRESS(MATCH(R$1,'ru double'!$A$1:$AF$1,0),MATCH(S$3,'ru double'!$A$1:$A$34,0))),0) + IFERROR(INDIRECT("'ru double'!" &amp; ADDRESS(MATCH(N$2,'ru double'!$A$1:$AF$1,0),MATCH(S$3,'ru double'!$A$1:$A$34,0))),0) + IFERROR(INDIRECT("'ru double'!" &amp; ADDRESS(MATCH(O$2,'ru double'!$A$1:$AF$1,0),MATCH(S$3,'ru double'!$A$1:$A$34,0))),0) + IFERROR(INDIRECT("'ru double'!" &amp; ADDRESS(MATCH(P$2,'ru double'!$A$1:$AF$1,0),MATCH(S$3,'ru double'!$A$1:$A$34,0))),0) + IFERROR(INDIRECT("'ru double'!" &amp; ADDRESS(MATCH(Q$2,'ru double'!$A$1:$AF$1,0),MATCH(S$3,'ru double'!$A$1:$A$34,0))),0) + IFERROR(INDIRECT("'ru double'!" &amp; ADDRESS(MATCH(R$2,'ru double'!$A$1:$AF$1,0),MATCH(S$3,'ru double'!$A$1:$A$34,0))),0) + IFERROR(INDIRECT("'ru double'!" &amp; ADDRESS(MATCH(N$3,'ru double'!$A$1:$AF$1,0),MATCH(S$3,'ru double'!$A$1:$A$34,0))),0) + IFERROR(INDIRECT("'ru double'!" &amp; ADDRESS(MATCH(O$3,'ru double'!$A$1:$AF$1,0),MATCH(S$3,'ru double'!$A$1:$A$34,0))),0) + IFERROR(INDIRECT("'ru double'!" &amp; ADDRESS(MATCH(P$3,'ru double'!$A$1:$AF$1,0),MATCH(S$3,'ru double'!$A$1:$A$34,0))),0) + IFERROR(INDIRECT("'ru double'!" &amp; ADDRESS(MATCH(Q$3,'ru double'!$A$1:$AF$1,0),MATCH(S$3,'ru double'!$A$1:$A$34,0))),0) + IFERROR(INDIRECT("'ru double'!" &amp; ADDRESS(MATCH(R$3,'ru double'!$A$1:$AF$1,0),MATCH(S$3,'ru double'!$A$1:$A$34,0))),0) + IFERROR(INDIRECT("'ru double'!" &amp; ADDRESS(MATCH(N$1,'ru double'!$A$1:$AF$1,0),MATCH(S$3,'ru double'!$A$1:$A$34,0))),0)) / SUM('ru double'!$B$2:$AF$32)</f>
        <v>2.0449077786688051E-2</v>
      </c>
      <c r="T43" s="84">
        <f ca="1">(IFERROR(INDIRECT("'ru double'!" &amp; ADDRESS(MATCH(O$1,'ru double'!$A$1:$AF$1,0),MATCH(T$3,'ru double'!$A$1:$A$34,0))),0) + IFERROR(INDIRECT("'ru double'!" &amp; ADDRESS(MATCH(P$1,'ru double'!$A$1:$AF$1,0),MATCH(T$3,'ru double'!$A$1:$A$34,0))),0) + IFERROR(INDIRECT("'ru double'!" &amp; ADDRESS(MATCH(Q$1,'ru double'!$A$1:$AF$1,0),MATCH(T$3,'ru double'!$A$1:$A$34,0))),0) + IFERROR(INDIRECT("'ru double'!" &amp; ADDRESS(MATCH(R$1,'ru double'!$A$1:$AF$1,0),MATCH(T$3,'ru double'!$A$1:$A$34,0))),0) + IFERROR(INDIRECT("'ru double'!" &amp; ADDRESS(MATCH(N$2,'ru double'!$A$1:$AF$1,0),MATCH(T$3,'ru double'!$A$1:$A$34,0))),0) + IFERROR(INDIRECT("'ru double'!" &amp; ADDRESS(MATCH(O$2,'ru double'!$A$1:$AF$1,0),MATCH(T$3,'ru double'!$A$1:$A$34,0))),0) + IFERROR(INDIRECT("'ru double'!" &amp; ADDRESS(MATCH(P$2,'ru double'!$A$1:$AF$1,0),MATCH(T$3,'ru double'!$A$1:$A$34,0))),0) + IFERROR(INDIRECT("'ru double'!" &amp; ADDRESS(MATCH(Q$2,'ru double'!$A$1:$AF$1,0),MATCH(T$3,'ru double'!$A$1:$A$34,0))),0) + IFERROR(INDIRECT("'ru double'!" &amp; ADDRESS(MATCH(R$2,'ru double'!$A$1:$AF$1,0),MATCH(T$3,'ru double'!$A$1:$A$34,0))),0) + IFERROR(INDIRECT("'ru double'!" &amp; ADDRESS(MATCH(N$3,'ru double'!$A$1:$AF$1,0),MATCH(T$3,'ru double'!$A$1:$A$34,0))),0) + IFERROR(INDIRECT("'ru double'!" &amp; ADDRESS(MATCH(O$3,'ru double'!$A$1:$AF$1,0),MATCH(T$3,'ru double'!$A$1:$A$34,0))),0) + IFERROR(INDIRECT("'ru double'!" &amp; ADDRESS(MATCH(P$3,'ru double'!$A$1:$AF$1,0),MATCH(T$3,'ru double'!$A$1:$A$34,0))),0) + IFERROR(INDIRECT("'ru double'!" &amp; ADDRESS(MATCH(Q$3,'ru double'!$A$1:$AF$1,0),MATCH(T$3,'ru double'!$A$1:$A$34,0))),0) + IFERROR(INDIRECT("'ru double'!" &amp; ADDRESS(MATCH(R$3,'ru double'!$A$1:$AF$1,0),MATCH(T$3,'ru double'!$A$1:$A$34,0))),0) + IFERROR(INDIRECT("'ru double'!" &amp; ADDRESS(MATCH(N$1,'ru double'!$A$1:$AF$1,0),MATCH(T$3,'ru double'!$A$1:$A$34,0))),0)) / SUM('ru double'!$B$2:$AF$32)</f>
        <v>1.2028869286287089E-3</v>
      </c>
      <c r="U43" s="85">
        <f ca="1">(IFERROR(INDIRECT("'ru double'!" &amp; ADDRESS(MATCH(O$1,'ru double'!$A$1:$AF$1,0),MATCH(U$3,'ru double'!$A$1:$A$34,0))),0) + IFERROR(INDIRECT("'ru double'!" &amp; ADDRESS(MATCH(P$1,'ru double'!$A$1:$AF$1,0),MATCH(U$3,'ru double'!$A$1:$A$34,0))),0) + IFERROR(INDIRECT("'ru double'!" &amp; ADDRESS(MATCH(Q$1,'ru double'!$A$1:$AF$1,0),MATCH(U$3,'ru double'!$A$1:$A$34,0))),0) + IFERROR(INDIRECT("'ru double'!" &amp; ADDRESS(MATCH(R$1,'ru double'!$A$1:$AF$1,0),MATCH(U$3,'ru double'!$A$1:$A$34,0))),0) + IFERROR(INDIRECT("'ru double'!" &amp; ADDRESS(MATCH(N$2,'ru double'!$A$1:$AF$1,0),MATCH(U$3,'ru double'!$A$1:$A$34,0))),0) + IFERROR(INDIRECT("'ru double'!" &amp; ADDRESS(MATCH(O$2,'ru double'!$A$1:$AF$1,0),MATCH(U$3,'ru double'!$A$1:$A$34,0))),0) + IFERROR(INDIRECT("'ru double'!" &amp; ADDRESS(MATCH(P$2,'ru double'!$A$1:$AF$1,0),MATCH(U$3,'ru double'!$A$1:$A$34,0))),0) + IFERROR(INDIRECT("'ru double'!" &amp; ADDRESS(MATCH(Q$2,'ru double'!$A$1:$AF$1,0),MATCH(U$3,'ru double'!$A$1:$A$34,0))),0) + IFERROR(INDIRECT("'ru double'!" &amp; ADDRESS(MATCH(R$2,'ru double'!$A$1:$AF$1,0),MATCH(U$3,'ru double'!$A$1:$A$34,0))),0) + IFERROR(INDIRECT("'ru double'!" &amp; ADDRESS(MATCH(N$3,'ru double'!$A$1:$AF$1,0),MATCH(U$3,'ru double'!$A$1:$A$34,0))),0) + IFERROR(INDIRECT("'ru double'!" &amp; ADDRESS(MATCH(O$3,'ru double'!$A$1:$AF$1,0),MATCH(U$3,'ru double'!$A$1:$A$34,0))),0) + IFERROR(INDIRECT("'ru double'!" &amp; ADDRESS(MATCH(P$3,'ru double'!$A$1:$AF$1,0),MATCH(U$3,'ru double'!$A$1:$A$34,0))),0) + IFERROR(INDIRECT("'ru double'!" &amp; ADDRESS(MATCH(Q$3,'ru double'!$A$1:$AF$1,0),MATCH(U$3,'ru double'!$A$1:$A$34,0))),0) + IFERROR(INDIRECT("'ru double'!" &amp; ADDRESS(MATCH(R$3,'ru double'!$A$1:$AF$1,0),MATCH(U$3,'ru double'!$A$1:$A$34,0))),0) + IFERROR(INDIRECT("'ru double'!" &amp; ADDRESS(MATCH(N$1,'ru double'!$A$1:$AF$1,0),MATCH(U$3,'ru double'!$A$1:$A$34,0))),0)) / SUM('ru double'!$B$2:$AF$32)</f>
        <v>1.1226944667201283E-2</v>
      </c>
      <c r="V43" s="84">
        <f ca="1">(IFERROR(INDIRECT("'ru double'!" &amp; ADDRESS(MATCH(O$1,'ru double'!$A$1:$AF$1,0),MATCH(V$3,'ru double'!$A$1:$A$34,0))),0) + IFERROR(INDIRECT("'ru double'!" &amp; ADDRESS(MATCH(P$1,'ru double'!$A$1:$AF$1,0),MATCH(V$3,'ru double'!$A$1:$A$34,0))),0) + IFERROR(INDIRECT("'ru double'!" &amp; ADDRESS(MATCH(Q$1,'ru double'!$A$1:$AF$1,0),MATCH(V$3,'ru double'!$A$1:$A$34,0))),0) + IFERROR(INDIRECT("'ru double'!" &amp; ADDRESS(MATCH(R$1,'ru double'!$A$1:$AF$1,0),MATCH(V$3,'ru double'!$A$1:$A$34,0))),0) + IFERROR(INDIRECT("'ru double'!" &amp; ADDRESS(MATCH(N$2,'ru double'!$A$1:$AF$1,0),MATCH(V$3,'ru double'!$A$1:$A$34,0))),0) + IFERROR(INDIRECT("'ru double'!" &amp; ADDRESS(MATCH(O$2,'ru double'!$A$1:$AF$1,0),MATCH(V$3,'ru double'!$A$1:$A$34,0))),0) + IFERROR(INDIRECT("'ru double'!" &amp; ADDRESS(MATCH(P$2,'ru double'!$A$1:$AF$1,0),MATCH(V$3,'ru double'!$A$1:$A$34,0))),0) + IFERROR(INDIRECT("'ru double'!" &amp; ADDRESS(MATCH(Q$2,'ru double'!$A$1:$AF$1,0),MATCH(V$3,'ru double'!$A$1:$A$34,0))),0) + IFERROR(INDIRECT("'ru double'!" &amp; ADDRESS(MATCH(R$2,'ru double'!$A$1:$AF$1,0),MATCH(V$3,'ru double'!$A$1:$A$34,0))),0) + IFERROR(INDIRECT("'ru double'!" &amp; ADDRESS(MATCH(N$3,'ru double'!$A$1:$AF$1,0),MATCH(V$3,'ru double'!$A$1:$A$34,0))),0) + IFERROR(INDIRECT("'ru double'!" &amp; ADDRESS(MATCH(O$3,'ru double'!$A$1:$AF$1,0),MATCH(V$3,'ru double'!$A$1:$A$34,0))),0) + IFERROR(INDIRECT("'ru double'!" &amp; ADDRESS(MATCH(P$3,'ru double'!$A$1:$AF$1,0),MATCH(V$3,'ru double'!$A$1:$A$34,0))),0) + IFERROR(INDIRECT("'ru double'!" &amp; ADDRESS(MATCH(Q$3,'ru double'!$A$1:$AF$1,0),MATCH(V$3,'ru double'!$A$1:$A$34,0))),0) + IFERROR(INDIRECT("'ru double'!" &amp; ADDRESS(MATCH(R$3,'ru double'!$A$1:$AF$1,0),MATCH(V$3,'ru double'!$A$1:$A$34,0))),0) + IFERROR(INDIRECT("'ru double'!" &amp; ADDRESS(MATCH(N$1,'ru double'!$A$1:$AF$1,0),MATCH(V$3,'ru double'!$A$1:$A$34,0))),0)) / SUM('ru double'!$B$2:$AF$32)</f>
        <v>3.0072173215717722E-3</v>
      </c>
      <c r="W43" s="86">
        <f ca="1">(IFERROR(INDIRECT("'ru double'!" &amp; ADDRESS(MATCH(O$1,'ru double'!$A$1:$AF$1,0),MATCH(W$3,'ru double'!$A$1:$A$34,0))),0) + IFERROR(INDIRECT("'ru double'!" &amp; ADDRESS(MATCH(P$1,'ru double'!$A$1:$AF$1,0),MATCH(W$3,'ru double'!$A$1:$A$34,0))),0) + IFERROR(INDIRECT("'ru double'!" &amp; ADDRESS(MATCH(Q$1,'ru double'!$A$1:$AF$1,0),MATCH(W$3,'ru double'!$A$1:$A$34,0))),0) + IFERROR(INDIRECT("'ru double'!" &amp; ADDRESS(MATCH(R$1,'ru double'!$A$1:$AF$1,0),MATCH(W$3,'ru double'!$A$1:$A$34,0))),0) + IFERROR(INDIRECT("'ru double'!" &amp; ADDRESS(MATCH(N$2,'ru double'!$A$1:$AF$1,0),MATCH(W$3,'ru double'!$A$1:$A$34,0))),0) + IFERROR(INDIRECT("'ru double'!" &amp; ADDRESS(MATCH(O$2,'ru double'!$A$1:$AF$1,0),MATCH(W$3,'ru double'!$A$1:$A$34,0))),0) + IFERROR(INDIRECT("'ru double'!" &amp; ADDRESS(MATCH(P$2,'ru double'!$A$1:$AF$1,0),MATCH(W$3,'ru double'!$A$1:$A$34,0))),0) + IFERROR(INDIRECT("'ru double'!" &amp; ADDRESS(MATCH(Q$2,'ru double'!$A$1:$AF$1,0),MATCH(W$3,'ru double'!$A$1:$A$34,0))),0) + IFERROR(INDIRECT("'ru double'!" &amp; ADDRESS(MATCH(R$2,'ru double'!$A$1:$AF$1,0),MATCH(W$3,'ru double'!$A$1:$A$34,0))),0) + IFERROR(INDIRECT("'ru double'!" &amp; ADDRESS(MATCH(N$3,'ru double'!$A$1:$AF$1,0),MATCH(W$3,'ru double'!$A$1:$A$34,0))),0) + IFERROR(INDIRECT("'ru double'!" &amp; ADDRESS(MATCH(O$3,'ru double'!$A$1:$AF$1,0),MATCH(W$3,'ru double'!$A$1:$A$34,0))),0) + IFERROR(INDIRECT("'ru double'!" &amp; ADDRESS(MATCH(P$3,'ru double'!$A$1:$AF$1,0),MATCH(W$3,'ru double'!$A$1:$A$34,0))),0) + IFERROR(INDIRECT("'ru double'!" &amp; ADDRESS(MATCH(Q$3,'ru double'!$A$1:$AF$1,0),MATCH(W$3,'ru double'!$A$1:$A$34,0))),0) + IFERROR(INDIRECT("'ru double'!" &amp; ADDRESS(MATCH(R$3,'ru double'!$A$1:$AF$1,0),MATCH(W$3,'ru double'!$A$1:$A$34,0))),0) + IFERROR(INDIRECT("'ru double'!" &amp; ADDRESS(MATCH(N$1,'ru double'!$A$1:$AF$1,0),MATCH(W$3,'ru double'!$A$1:$A$34,0))),0)) / SUM('ru double'!$B$2:$AF$32)</f>
        <v>1.3833199679230152E-2</v>
      </c>
      <c r="X43" s="86"/>
      <c r="Y43" s="86"/>
      <c r="Z43" s="42"/>
    </row>
    <row r="44" spans="1:39" ht="15" hidden="1" customHeight="1" outlineLevel="1" x14ac:dyDescent="0.25">
      <c r="A44" s="231" t="s">
        <v>296</v>
      </c>
      <c r="B44" s="232"/>
      <c r="C44" s="232"/>
      <c r="D44" s="232"/>
      <c r="E44" s="232"/>
      <c r="F44" s="232"/>
      <c r="G44" s="232"/>
      <c r="H44" s="232"/>
      <c r="I44" s="232"/>
      <c r="J44" s="232"/>
      <c r="K44" s="232"/>
      <c r="L44" s="232"/>
      <c r="N44" s="231" t="s">
        <v>296</v>
      </c>
      <c r="O44" s="232"/>
      <c r="P44" s="232"/>
      <c r="Q44" s="232"/>
      <c r="R44" s="232"/>
      <c r="S44" s="232"/>
      <c r="T44" s="232"/>
      <c r="U44" s="232"/>
      <c r="V44" s="232"/>
      <c r="W44" s="232"/>
      <c r="X44" s="232"/>
      <c r="Y44" s="232"/>
      <c r="Z44" s="42"/>
    </row>
    <row r="45" spans="1:39" ht="15" hidden="1" customHeight="1" outlineLevel="1" x14ac:dyDescent="0.25">
      <c r="A45" s="84">
        <f ca="1">(IFERROR(INDIRECT("'en double'!" &amp; ADDRESS(MATCH(B$1,'en double'!$A$1:$AF$1,0),MATCH(A$1,'en double'!$A$1:$A$34,0))),0) + IFERROR(INDIRECT("'en double'!" &amp; ADDRESS(MATCH(C$1,'en double'!$A$1:$AF$1,0),MATCH(A$1,'en double'!$A$1:$A$34,0))),0) + IFERROR(INDIRECT("'en double'!" &amp; ADDRESS(MATCH(D$1,'en double'!$A$1:$AF$1,0),MATCH(A$1,'en double'!$A$1:$A$34,0))),0) + IFERROR(INDIRECT("'en double'!" &amp; ADDRESS(MATCH(E$1,'en double'!$A$1:$AF$1,0),MATCH(A$1,'en double'!$A$1:$A$34,0))),0) + IFERROR(INDIRECT("'en double'!" &amp; ADDRESS(MATCH(A$2,'en double'!$A$1:$AF$1,0),MATCH(A$1,'en double'!$A$1:$A$34,0))),0) + IFERROR(INDIRECT("'en double'!" &amp; ADDRESS(MATCH(B$2,'en double'!$A$1:$AF$1,0),MATCH(A$1,'en double'!$A$1:$A$34,0))),0) + IFERROR(INDIRECT("'en double'!" &amp; ADDRESS(MATCH(C$2,'en double'!$A$1:$AF$1,0),MATCH(A$1,'en double'!$A$1:$A$34,0))),0) + IFERROR(INDIRECT("'en double'!" &amp; ADDRESS(MATCH(D$2,'en double'!$A$1:$AF$1,0),MATCH(A$1,'en double'!$A$1:$A$34,0))),0) + IFERROR(INDIRECT("'en double'!" &amp; ADDRESS(MATCH(E$2,'en double'!$A$1:$AF$1,0),MATCH(A$1,'en double'!$A$1:$A$34,0))),0) + IFERROR(INDIRECT("'en double'!" &amp; ADDRESS(MATCH(A$3,'en double'!$A$1:$AF$1,0),MATCH(A$1,'en double'!$A$1:$A$34,0))),0) + IFERROR(INDIRECT("'en double'!" &amp; ADDRESS(MATCH(B$3,'en double'!$A$1:$AF$1,0),MATCH(A$1,'en double'!$A$1:$A$34,0))),0) + IFERROR(INDIRECT("'en double'!" &amp; ADDRESS(MATCH(C$3,'en double'!$A$1:$AF$1,0),MATCH(A$1,'en double'!$A$1:$A$34,0))),0) + IFERROR(INDIRECT("'en double'!" &amp; ADDRESS(MATCH(D$3,'en double'!$A$1:$AF$1,0),MATCH(A$1,'en double'!$A$1:$A$34,0))),0) + IFERROR(INDIRECT("'en double'!" &amp; ADDRESS(MATCH(E$3,'en double'!$A$1:$AF$1,0),MATCH(A$1,'en double'!$A$1:$A$34,0))),0) + IFERROR(INDIRECT("'en double'!" &amp; ADDRESS(MATCH(A$1,'en double'!$A$1:$AF$1,0),MATCH(A$1,'en double'!$A$1:$A$34,0))),0)) / SUM('en double'!$B$2:$AF$32)</f>
        <v>3.0060120240480961E-4</v>
      </c>
      <c r="B45" s="85">
        <f ca="1">(IFERROR(INDIRECT("'en double'!" &amp; ADDRESS(MATCH(B$1,'en double'!$A$1:$AF$1,0),MATCH(B$1,'en double'!$A$1:$A$34,0))),0) + IFERROR(INDIRECT("'en double'!" &amp; ADDRESS(MATCH(C$1,'en double'!$A$1:$AF$1,0),MATCH(B$1,'en double'!$A$1:$A$34,0))),0) + IFERROR(INDIRECT("'en double'!" &amp; ADDRESS(MATCH(D$1,'en double'!$A$1:$AF$1,0),MATCH(B$1,'en double'!$A$1:$A$34,0))),0) + IFERROR(INDIRECT("'en double'!" &amp; ADDRESS(MATCH(E$1,'en double'!$A$1:$AF$1,0),MATCH(B$1,'en double'!$A$1:$A$34,0))),0) + IFERROR(INDIRECT("'en double'!" &amp; ADDRESS(MATCH(A$2,'en double'!$A$1:$AF$1,0),MATCH(B$1,'en double'!$A$1:$A$34,0))),0) + IFERROR(INDIRECT("'en double'!" &amp; ADDRESS(MATCH(B$2,'en double'!$A$1:$AF$1,0),MATCH(B$1,'en double'!$A$1:$A$34,0))),0) + IFERROR(INDIRECT("'en double'!" &amp; ADDRESS(MATCH(C$2,'en double'!$A$1:$AF$1,0),MATCH(B$1,'en double'!$A$1:$A$34,0))),0) + IFERROR(INDIRECT("'en double'!" &amp; ADDRESS(MATCH(D$2,'en double'!$A$1:$AF$1,0),MATCH(B$1,'en double'!$A$1:$A$34,0))),0) + IFERROR(INDIRECT("'en double'!" &amp; ADDRESS(MATCH(E$2,'en double'!$A$1:$AF$1,0),MATCH(B$1,'en double'!$A$1:$A$34,0))),0) + IFERROR(INDIRECT("'en double'!" &amp; ADDRESS(MATCH(A$3,'en double'!$A$1:$AF$1,0),MATCH(B$1,'en double'!$A$1:$A$34,0))),0) + IFERROR(INDIRECT("'en double'!" &amp; ADDRESS(MATCH(B$3,'en double'!$A$1:$AF$1,0),MATCH(B$1,'en double'!$A$1:$A$34,0))),0) + IFERROR(INDIRECT("'en double'!" &amp; ADDRESS(MATCH(C$3,'en double'!$A$1:$AF$1,0),MATCH(B$1,'en double'!$A$1:$A$34,0))),0) + IFERROR(INDIRECT("'en double'!" &amp; ADDRESS(MATCH(D$3,'en double'!$A$1:$AF$1,0),MATCH(B$1,'en double'!$A$1:$A$34,0))),0) + IFERROR(INDIRECT("'en double'!" &amp; ADDRESS(MATCH(E$3,'en double'!$A$1:$AF$1,0),MATCH(B$1,'en double'!$A$1:$A$34,0))),0) + IFERROR(INDIRECT("'en double'!" &amp; ADDRESS(MATCH(A$1,'en double'!$A$1:$AF$1,0),MATCH(B$1,'en double'!$A$1:$A$34,0))),0)) / SUM('en double'!$B$2:$AF$32)</f>
        <v>1.0420841683366733E-2</v>
      </c>
      <c r="C45" s="85">
        <f ca="1">(IFERROR(INDIRECT("'en double'!" &amp; ADDRESS(MATCH(B$1,'en double'!$A$1:$AF$1,0),MATCH(C$1,'en double'!$A$1:$A$34,0))),0) + IFERROR(INDIRECT("'en double'!" &amp; ADDRESS(MATCH(C$1,'en double'!$A$1:$AF$1,0),MATCH(C$1,'en double'!$A$1:$A$34,0))),0) + IFERROR(INDIRECT("'en double'!" &amp; ADDRESS(MATCH(D$1,'en double'!$A$1:$AF$1,0),MATCH(C$1,'en double'!$A$1:$A$34,0))),0) + IFERROR(INDIRECT("'en double'!" &amp; ADDRESS(MATCH(E$1,'en double'!$A$1:$AF$1,0),MATCH(C$1,'en double'!$A$1:$A$34,0))),0) + IFERROR(INDIRECT("'en double'!" &amp; ADDRESS(MATCH(A$2,'en double'!$A$1:$AF$1,0),MATCH(C$1,'en double'!$A$1:$A$34,0))),0) + IFERROR(INDIRECT("'en double'!" &amp; ADDRESS(MATCH(B$2,'en double'!$A$1:$AF$1,0),MATCH(C$1,'en double'!$A$1:$A$34,0))),0) + IFERROR(INDIRECT("'en double'!" &amp; ADDRESS(MATCH(C$2,'en double'!$A$1:$AF$1,0),MATCH(C$1,'en double'!$A$1:$A$34,0))),0) + IFERROR(INDIRECT("'en double'!" &amp; ADDRESS(MATCH(D$2,'en double'!$A$1:$AF$1,0),MATCH(C$1,'en double'!$A$1:$A$34,0))),0) + IFERROR(INDIRECT("'en double'!" &amp; ADDRESS(MATCH(E$2,'en double'!$A$1:$AF$1,0),MATCH(C$1,'en double'!$A$1:$A$34,0))),0) + IFERROR(INDIRECT("'en double'!" &amp; ADDRESS(MATCH(A$3,'en double'!$A$1:$AF$1,0),MATCH(C$1,'en double'!$A$1:$A$34,0))),0) + IFERROR(INDIRECT("'en double'!" &amp; ADDRESS(MATCH(B$3,'en double'!$A$1:$AF$1,0),MATCH(C$1,'en double'!$A$1:$A$34,0))),0) + IFERROR(INDIRECT("'en double'!" &amp; ADDRESS(MATCH(C$3,'en double'!$A$1:$AF$1,0),MATCH(C$1,'en double'!$A$1:$A$34,0))),0) + IFERROR(INDIRECT("'en double'!" &amp; ADDRESS(MATCH(D$3,'en double'!$A$1:$AF$1,0),MATCH(C$1,'en double'!$A$1:$A$34,0))),0) + IFERROR(INDIRECT("'en double'!" &amp; ADDRESS(MATCH(E$3,'en double'!$A$1:$AF$1,0),MATCH(C$1,'en double'!$A$1:$A$34,0))),0) + IFERROR(INDIRECT("'en double'!" &amp; ADDRESS(MATCH(A$1,'en double'!$A$1:$AF$1,0),MATCH(C$1,'en double'!$A$1:$A$34,0))),0)) / SUM('en double'!$B$2:$AF$32)</f>
        <v>1.1122244488977955E-2</v>
      </c>
      <c r="D45" s="86">
        <f ca="1">(IFERROR(INDIRECT("'en double'!" &amp; ADDRESS(MATCH(B$1,'en double'!$A$1:$AF$1,0),MATCH(D$1,'en double'!$A$1:$A$34,0))),0) + IFERROR(INDIRECT("'en double'!" &amp; ADDRESS(MATCH(C$1,'en double'!$A$1:$AF$1,0),MATCH(D$1,'en double'!$A$1:$A$34,0))),0) + IFERROR(INDIRECT("'en double'!" &amp; ADDRESS(MATCH(D$1,'en double'!$A$1:$AF$1,0),MATCH(D$1,'en double'!$A$1:$A$34,0))),0) + IFERROR(INDIRECT("'en double'!" &amp; ADDRESS(MATCH(E$1,'en double'!$A$1:$AF$1,0),MATCH(D$1,'en double'!$A$1:$A$34,0))),0) + IFERROR(INDIRECT("'en double'!" &amp; ADDRESS(MATCH(A$2,'en double'!$A$1:$AF$1,0),MATCH(D$1,'en double'!$A$1:$A$34,0))),0) + IFERROR(INDIRECT("'en double'!" &amp; ADDRESS(MATCH(B$2,'en double'!$A$1:$AF$1,0),MATCH(D$1,'en double'!$A$1:$A$34,0))),0) + IFERROR(INDIRECT("'en double'!" &amp; ADDRESS(MATCH(C$2,'en double'!$A$1:$AF$1,0),MATCH(D$1,'en double'!$A$1:$A$34,0))),0) + IFERROR(INDIRECT("'en double'!" &amp; ADDRESS(MATCH(D$2,'en double'!$A$1:$AF$1,0),MATCH(D$1,'en double'!$A$1:$A$34,0))),0) + IFERROR(INDIRECT("'en double'!" &amp; ADDRESS(MATCH(E$2,'en double'!$A$1:$AF$1,0),MATCH(D$1,'en double'!$A$1:$A$34,0))),0) + IFERROR(INDIRECT("'en double'!" &amp; ADDRESS(MATCH(A$3,'en double'!$A$1:$AF$1,0),MATCH(D$1,'en double'!$A$1:$A$34,0))),0) + IFERROR(INDIRECT("'en double'!" &amp; ADDRESS(MATCH(B$3,'en double'!$A$1:$AF$1,0),MATCH(D$1,'en double'!$A$1:$A$34,0))),0) + IFERROR(INDIRECT("'en double'!" &amp; ADDRESS(MATCH(C$3,'en double'!$A$1:$AF$1,0),MATCH(D$1,'en double'!$A$1:$A$34,0))),0) + IFERROR(INDIRECT("'en double'!" &amp; ADDRESS(MATCH(D$3,'en double'!$A$1:$AF$1,0),MATCH(D$1,'en double'!$A$1:$A$34,0))),0) + IFERROR(INDIRECT("'en double'!" &amp; ADDRESS(MATCH(E$3,'en double'!$A$1:$AF$1,0),MATCH(D$1,'en double'!$A$1:$A$34,0))),0) + IFERROR(INDIRECT("'en double'!" &amp; ADDRESS(MATCH(A$1,'en double'!$A$1:$AF$1,0),MATCH(D$1,'en double'!$A$1:$A$34,0))),0)) / SUM('en double'!$B$2:$AF$32)</f>
        <v>6.6132264529058116E-3</v>
      </c>
      <c r="E45" s="87">
        <f ca="1">(IFERROR(INDIRECT("'en double'!" &amp; ADDRESS(MATCH(B$1,'en double'!$A$1:$AF$1,0),MATCH(E$1,'en double'!$A$1:$A$34,0))),0) + IFERROR(INDIRECT("'en double'!" &amp; ADDRESS(MATCH(C$1,'en double'!$A$1:$AF$1,0),MATCH(E$1,'en double'!$A$1:$A$34,0))),0) + IFERROR(INDIRECT("'en double'!" &amp; ADDRESS(MATCH(D$1,'en double'!$A$1:$AF$1,0),MATCH(E$1,'en double'!$A$1:$A$34,0))),0) + IFERROR(INDIRECT("'en double'!" &amp; ADDRESS(MATCH(E$1,'en double'!$A$1:$AF$1,0),MATCH(E$1,'en double'!$A$1:$A$34,0))),0) + IFERROR(INDIRECT("'en double'!" &amp; ADDRESS(MATCH(A$2,'en double'!$A$1:$AF$1,0),MATCH(E$1,'en double'!$A$1:$A$34,0))),0) + IFERROR(INDIRECT("'en double'!" &amp; ADDRESS(MATCH(B$2,'en double'!$A$1:$AF$1,0),MATCH(E$1,'en double'!$A$1:$A$34,0))),0) + IFERROR(INDIRECT("'en double'!" &amp; ADDRESS(MATCH(C$2,'en double'!$A$1:$AF$1,0),MATCH(E$1,'en double'!$A$1:$A$34,0))),0) + IFERROR(INDIRECT("'en double'!" &amp; ADDRESS(MATCH(D$2,'en double'!$A$1:$AF$1,0),MATCH(E$1,'en double'!$A$1:$A$34,0))),0) + IFERROR(INDIRECT("'en double'!" &amp; ADDRESS(MATCH(E$2,'en double'!$A$1:$AF$1,0),MATCH(E$1,'en double'!$A$1:$A$34,0))),0) + IFERROR(INDIRECT("'en double'!" &amp; ADDRESS(MATCH(A$3,'en double'!$A$1:$AF$1,0),MATCH(E$1,'en double'!$A$1:$A$34,0))),0) + IFERROR(INDIRECT("'en double'!" &amp; ADDRESS(MATCH(B$3,'en double'!$A$1:$AF$1,0),MATCH(E$1,'en double'!$A$1:$A$34,0))),0) + IFERROR(INDIRECT("'en double'!" &amp; ADDRESS(MATCH(C$3,'en double'!$A$1:$AF$1,0),MATCH(E$1,'en double'!$A$1:$A$34,0))),0) + IFERROR(INDIRECT("'en double'!" &amp; ADDRESS(MATCH(D$3,'en double'!$A$1:$AF$1,0),MATCH(E$1,'en double'!$A$1:$A$34,0))),0) + IFERROR(INDIRECT("'en double'!" &amp; ADDRESS(MATCH(E$3,'en double'!$A$1:$AF$1,0),MATCH(E$1,'en double'!$A$1:$A$34,0))),0) + IFERROR(INDIRECT("'en double'!" &amp; ADDRESS(MATCH(A$1,'en double'!$A$1:$AF$1,0),MATCH(E$1,'en double'!$A$1:$A$34,0))),0)) / SUM('en double'!$B$2:$AF$32)</f>
        <v>1.2024048096192384E-3</v>
      </c>
      <c r="F45" s="86">
        <f ca="1">(IFERROR(INDIRECT("'en double'!" &amp; ADDRESS(MATCH(I$1,'en double'!$A$1:$AF$1,0),MATCH(F$1,'en double'!$A$1:$A$34,0))),0) + IFERROR(INDIRECT("'en double'!" &amp; ADDRESS(MATCH(G$1,'en double'!$A$1:$AF$1,0),MATCH(F$1,'en double'!$A$1:$A$34,0))),0) + IFERROR(INDIRECT("'en double'!" &amp; ADDRESS(MATCH(H$1,'en double'!$A$1:$AF$1,0),MATCH(F$1,'en double'!$A$1:$A$34,0))),0) + IFERROR(INDIRECT("'en double'!" &amp; ADDRESS(MATCH(J$1,'en double'!$A$1:$AF$1,0),MATCH(F$1,'en double'!$A$1:$A$34,0))),0) + IFERROR(INDIRECT("'en double'!" &amp; ADDRESS(MATCH(K$1,'en double'!$A$1:$AF$1,0),MATCH(F$1,'en double'!$A$1:$A$34,0))),0) + IFERROR(INDIRECT("'en double'!" &amp; ADDRESS(MATCH(L$1,'en double'!$A$1:$AF$1,0),MATCH(F$1,'en double'!$A$1:$A$34,0))),0) + IFERROR(INDIRECT("'en double'!" &amp; ADDRESS(MATCH(F$2,'en double'!$A$1:$AF$1,0),MATCH(F$1,'en double'!$A$1:$A$34,0))),0) + IFERROR(INDIRECT("'en double'!" &amp; ADDRESS(MATCH(G$2,'en double'!$A$1:$AF$1,0),MATCH(F$1,'en double'!$A$1:$A$34,0))),0) + IFERROR(INDIRECT("'en double'!" &amp; ADDRESS(MATCH(H$2,'en double'!$A$1:$AF$1,0),MATCH(F$1,'en double'!$A$1:$A$34,0))),0) + IFERROR(INDIRECT("'en double'!" &amp; ADDRESS(MATCH(I$2,'en double'!$A$1:$AF$1,0),MATCH(F$1,'en double'!$A$1:$A$34,0))),0) + IFERROR(INDIRECT("'en double'!" &amp; ADDRESS(MATCH(J$2,'en double'!$A$1:$AF$1,0),MATCH(F$1,'en double'!$A$1:$A$34,0))),0) + IFERROR(INDIRECT("'en double'!" &amp; ADDRESS(MATCH(K$2,'en double'!$A$1:$AF$1,0),MATCH(F$1,'en double'!$A$1:$A$34,0))),0) + IFERROR(INDIRECT("'en double'!" &amp; ADDRESS(MATCH(F$3,'en double'!$A$1:$AF$1,0),MATCH(F$1,'en double'!$A$1:$A$34,0))),0) + IFERROR(INDIRECT("'en double'!" &amp; ADDRESS(MATCH(G$3,'en double'!$A$1:$AF$1,0),MATCH(F$1,'en double'!$A$1:$A$34,0))),0) + IFERROR(INDIRECT("'en double'!" &amp; ADDRESS(MATCH(H$3,'en double'!$A$1:$AF$1,0),MATCH(F$1,'en double'!$A$1:$A$34,0))),0) + IFERROR(INDIRECT("'en double'!" &amp; ADDRESS(MATCH(I$3,'en double'!$A$1:$AF$1,0),MATCH(F$1,'en double'!$A$1:$A$34,0))),0) + IFERROR(INDIRECT("'en double'!" &amp; ADDRESS(MATCH(J$3,'en double'!$A$1:$AF$1,0),MATCH(F$1,'en double'!$A$1:$A$34,0))),0) + IFERROR(INDIRECT("'en double'!" &amp; ADDRESS(MATCH(F$1,'en double'!$A$1:$AF$1,0),MATCH(F$1,'en double'!$A$1:$A$34,0))),0)) / SUM('en double'!$B$2:$AF$32)</f>
        <v>0</v>
      </c>
      <c r="G45" s="84">
        <f ca="1">(IFERROR(INDIRECT("'en double'!" &amp; ADDRESS(MATCH(I$1,'en double'!$A$1:$AF$1,0),MATCH(G$1,'en double'!$A$1:$A$34,0))),0) + IFERROR(INDIRECT("'en double'!" &amp; ADDRESS(MATCH(G$1,'en double'!$A$1:$AF$1,0),MATCH(G$1,'en double'!$A$1:$A$34,0))),0) + IFERROR(INDIRECT("'en double'!" &amp; ADDRESS(MATCH(H$1,'en double'!$A$1:$AF$1,0),MATCH(G$1,'en double'!$A$1:$A$34,0))),0) + IFERROR(INDIRECT("'en double'!" &amp; ADDRESS(MATCH(J$1,'en double'!$A$1:$AF$1,0),MATCH(G$1,'en double'!$A$1:$A$34,0))),0) + IFERROR(INDIRECT("'en double'!" &amp; ADDRESS(MATCH(K$1,'en double'!$A$1:$AF$1,0),MATCH(G$1,'en double'!$A$1:$A$34,0))),0) + IFERROR(INDIRECT("'en double'!" &amp; ADDRESS(MATCH(L$1,'en double'!$A$1:$AF$1,0),MATCH(G$1,'en double'!$A$1:$A$34,0))),0) + IFERROR(INDIRECT("'en double'!" &amp; ADDRESS(MATCH(F$2,'en double'!$A$1:$AF$1,0),MATCH(G$1,'en double'!$A$1:$A$34,0))),0) + IFERROR(INDIRECT("'en double'!" &amp; ADDRESS(MATCH(G$2,'en double'!$A$1:$AF$1,0),MATCH(G$1,'en double'!$A$1:$A$34,0))),0) + IFERROR(INDIRECT("'en double'!" &amp; ADDRESS(MATCH(H$2,'en double'!$A$1:$AF$1,0),MATCH(G$1,'en double'!$A$1:$A$34,0))),0) + IFERROR(INDIRECT("'en double'!" &amp; ADDRESS(MATCH(I$2,'en double'!$A$1:$AF$1,0),MATCH(G$1,'en double'!$A$1:$A$34,0))),0) + IFERROR(INDIRECT("'en double'!" &amp; ADDRESS(MATCH(J$2,'en double'!$A$1:$AF$1,0),MATCH(G$1,'en double'!$A$1:$A$34,0))),0) + IFERROR(INDIRECT("'en double'!" &amp; ADDRESS(MATCH(K$2,'en double'!$A$1:$AF$1,0),MATCH(G$1,'en double'!$A$1:$A$34,0))),0) + IFERROR(INDIRECT("'en double'!" &amp; ADDRESS(MATCH(F$3,'en double'!$A$1:$AF$1,0),MATCH(G$1,'en double'!$A$1:$A$34,0))),0) + IFERROR(INDIRECT("'en double'!" &amp; ADDRESS(MATCH(G$3,'en double'!$A$1:$AF$1,0),MATCH(G$1,'en double'!$A$1:$A$34,0))),0) + IFERROR(INDIRECT("'en double'!" &amp; ADDRESS(MATCH(H$3,'en double'!$A$1:$AF$1,0),MATCH(G$1,'en double'!$A$1:$A$34,0))),0) + IFERROR(INDIRECT("'en double'!" &amp; ADDRESS(MATCH(I$3,'en double'!$A$1:$AF$1,0),MATCH(G$1,'en double'!$A$1:$A$34,0))),0) + IFERROR(INDIRECT("'en double'!" &amp; ADDRESS(MATCH(J$3,'en double'!$A$1:$AF$1,0),MATCH(G$1,'en double'!$A$1:$A$34,0))),0) + IFERROR(INDIRECT("'en double'!" &amp; ADDRESS(MATCH(F$1,'en double'!$A$1:$AF$1,0),MATCH(G$1,'en double'!$A$1:$A$34,0))),0)) / SUM('en double'!$B$2:$AF$32)</f>
        <v>1.1322645290581163E-2</v>
      </c>
      <c r="H45" s="85">
        <f ca="1">(IFERROR(INDIRECT("'en double'!" &amp; ADDRESS(MATCH(I$1,'en double'!$A$1:$AF$1,0),MATCH(H$1,'en double'!$A$1:$A$34,0))),0) + IFERROR(INDIRECT("'en double'!" &amp; ADDRESS(MATCH(G$1,'en double'!$A$1:$AF$1,0),MATCH(H$1,'en double'!$A$1:$A$34,0))),0) + IFERROR(INDIRECT("'en double'!" &amp; ADDRESS(MATCH(H$1,'en double'!$A$1:$AF$1,0),MATCH(H$1,'en double'!$A$1:$A$34,0))),0) + IFERROR(INDIRECT("'en double'!" &amp; ADDRESS(MATCH(J$1,'en double'!$A$1:$AF$1,0),MATCH(H$1,'en double'!$A$1:$A$34,0))),0) + IFERROR(INDIRECT("'en double'!" &amp; ADDRESS(MATCH(K$1,'en double'!$A$1:$AF$1,0),MATCH(H$1,'en double'!$A$1:$A$34,0))),0) + IFERROR(INDIRECT("'en double'!" &amp; ADDRESS(MATCH(L$1,'en double'!$A$1:$AF$1,0),MATCH(H$1,'en double'!$A$1:$A$34,0))),0) + IFERROR(INDIRECT("'en double'!" &amp; ADDRESS(MATCH(F$2,'en double'!$A$1:$AF$1,0),MATCH(H$1,'en double'!$A$1:$A$34,0))),0) + IFERROR(INDIRECT("'en double'!" &amp; ADDRESS(MATCH(G$2,'en double'!$A$1:$AF$1,0),MATCH(H$1,'en double'!$A$1:$A$34,0))),0) + IFERROR(INDIRECT("'en double'!" &amp; ADDRESS(MATCH(H$2,'en double'!$A$1:$AF$1,0),MATCH(H$1,'en double'!$A$1:$A$34,0))),0) + IFERROR(INDIRECT("'en double'!" &amp; ADDRESS(MATCH(I$2,'en double'!$A$1:$AF$1,0),MATCH(H$1,'en double'!$A$1:$A$34,0))),0) + IFERROR(INDIRECT("'en double'!" &amp; ADDRESS(MATCH(J$2,'en double'!$A$1:$AF$1,0),MATCH(H$1,'en double'!$A$1:$A$34,0))),0) + IFERROR(INDIRECT("'en double'!" &amp; ADDRESS(MATCH(K$2,'en double'!$A$1:$AF$1,0),MATCH(H$1,'en double'!$A$1:$A$34,0))),0) + IFERROR(INDIRECT("'en double'!" &amp; ADDRESS(MATCH(F$3,'en double'!$A$1:$AF$1,0),MATCH(H$1,'en double'!$A$1:$A$34,0))),0) + IFERROR(INDIRECT("'en double'!" &amp; ADDRESS(MATCH(G$3,'en double'!$A$1:$AF$1,0),MATCH(H$1,'en double'!$A$1:$A$34,0))),0) + IFERROR(INDIRECT("'en double'!" &amp; ADDRESS(MATCH(H$3,'en double'!$A$1:$AF$1,0),MATCH(H$1,'en double'!$A$1:$A$34,0))),0) + IFERROR(INDIRECT("'en double'!" &amp; ADDRESS(MATCH(I$3,'en double'!$A$1:$AF$1,0),MATCH(H$1,'en double'!$A$1:$A$34,0))),0) + IFERROR(INDIRECT("'en double'!" &amp; ADDRESS(MATCH(J$3,'en double'!$A$1:$AF$1,0),MATCH(H$1,'en double'!$A$1:$A$34,0))),0) + IFERROR(INDIRECT("'en double'!" &amp; ADDRESS(MATCH(F$1,'en double'!$A$1:$AF$1,0),MATCH(H$1,'en double'!$A$1:$A$34,0))),0)) / SUM('en double'!$B$2:$AF$32)</f>
        <v>1.5531062124248497E-2</v>
      </c>
      <c r="I45" s="84">
        <f ca="1">(IFERROR(INDIRECT("'en double'!" &amp; ADDRESS(MATCH(I$1,'en double'!$A$1:$AF$1,0),MATCH(I$1,'en double'!$A$1:$A$34,0))),0) + IFERROR(INDIRECT("'en double'!" &amp; ADDRESS(MATCH(G$1,'en double'!$A$1:$AF$1,0),MATCH(I$1,'en double'!$A$1:$A$34,0))),0) + IFERROR(INDIRECT("'en double'!" &amp; ADDRESS(MATCH(H$1,'en double'!$A$1:$AF$1,0),MATCH(I$1,'en double'!$A$1:$A$34,0))),0) + IFERROR(INDIRECT("'en double'!" &amp; ADDRESS(MATCH(J$1,'en double'!$A$1:$AF$1,0),MATCH(I$1,'en double'!$A$1:$A$34,0))),0) + IFERROR(INDIRECT("'en double'!" &amp; ADDRESS(MATCH(K$1,'en double'!$A$1:$AF$1,0),MATCH(I$1,'en double'!$A$1:$A$34,0))),0) + IFERROR(INDIRECT("'en double'!" &amp; ADDRESS(MATCH(L$1,'en double'!$A$1:$AF$1,0),MATCH(I$1,'en double'!$A$1:$A$34,0))),0) + IFERROR(INDIRECT("'en double'!" &amp; ADDRESS(MATCH(F$2,'en double'!$A$1:$AF$1,0),MATCH(I$1,'en double'!$A$1:$A$34,0))),0) + IFERROR(INDIRECT("'en double'!" &amp; ADDRESS(MATCH(G$2,'en double'!$A$1:$AF$1,0),MATCH(I$1,'en double'!$A$1:$A$34,0))),0) + IFERROR(INDIRECT("'en double'!" &amp; ADDRESS(MATCH(H$2,'en double'!$A$1:$AF$1,0),MATCH(I$1,'en double'!$A$1:$A$34,0))),0) + IFERROR(INDIRECT("'en double'!" &amp; ADDRESS(MATCH(I$2,'en double'!$A$1:$AF$1,0),MATCH(I$1,'en double'!$A$1:$A$34,0))),0) + IFERROR(INDIRECT("'en double'!" &amp; ADDRESS(MATCH(J$2,'en double'!$A$1:$AF$1,0),MATCH(I$1,'en double'!$A$1:$A$34,0))),0) + IFERROR(INDIRECT("'en double'!" &amp; ADDRESS(MATCH(K$2,'en double'!$A$1:$AF$1,0),MATCH(I$1,'en double'!$A$1:$A$34,0))),0) + IFERROR(INDIRECT("'en double'!" &amp; ADDRESS(MATCH(F$3,'en double'!$A$1:$AF$1,0),MATCH(I$1,'en double'!$A$1:$A$34,0))),0) + IFERROR(INDIRECT("'en double'!" &amp; ADDRESS(MATCH(G$3,'en double'!$A$1:$AF$1,0),MATCH(I$1,'en double'!$A$1:$A$34,0))),0) + IFERROR(INDIRECT("'en double'!" &amp; ADDRESS(MATCH(H$3,'en double'!$A$1:$AF$1,0),MATCH(I$1,'en double'!$A$1:$A$34,0))),0) + IFERROR(INDIRECT("'en double'!" &amp; ADDRESS(MATCH(I$3,'en double'!$A$1:$AF$1,0),MATCH(I$1,'en double'!$A$1:$A$34,0))),0) + IFERROR(INDIRECT("'en double'!" &amp; ADDRESS(MATCH(J$3,'en double'!$A$1:$AF$1,0),MATCH(I$1,'en double'!$A$1:$A$34,0))),0) + IFERROR(INDIRECT("'en double'!" &amp; ADDRESS(MATCH(F$1,'en double'!$A$1:$AF$1,0),MATCH(I$1,'en double'!$A$1:$A$34,0))),0)) / SUM('en double'!$B$2:$AF$32)</f>
        <v>2.3547094188376753E-2</v>
      </c>
      <c r="J45" s="86">
        <f ca="1">(IFERROR(INDIRECT("'en double'!" &amp; ADDRESS(MATCH(I$1,'en double'!$A$1:$AF$1,0),MATCH(J$1,'en double'!$A$1:$A$34,0))),0) + IFERROR(INDIRECT("'en double'!" &amp; ADDRESS(MATCH(G$1,'en double'!$A$1:$AF$1,0),MATCH(J$1,'en double'!$A$1:$A$34,0))),0) + IFERROR(INDIRECT("'en double'!" &amp; ADDRESS(MATCH(H$1,'en double'!$A$1:$AF$1,0),MATCH(J$1,'en double'!$A$1:$A$34,0))),0) + IFERROR(INDIRECT("'en double'!" &amp; ADDRESS(MATCH(J$1,'en double'!$A$1:$AF$1,0),MATCH(J$1,'en double'!$A$1:$A$34,0))),0) + IFERROR(INDIRECT("'en double'!" &amp; ADDRESS(MATCH(K$1,'en double'!$A$1:$AF$1,0),MATCH(J$1,'en double'!$A$1:$A$34,0))),0) + IFERROR(INDIRECT("'en double'!" &amp; ADDRESS(MATCH(L$1,'en double'!$A$1:$AF$1,0),MATCH(J$1,'en double'!$A$1:$A$34,0))),0) + IFERROR(INDIRECT("'en double'!" &amp; ADDRESS(MATCH(F$2,'en double'!$A$1:$AF$1,0),MATCH(J$1,'en double'!$A$1:$A$34,0))),0) + IFERROR(INDIRECT("'en double'!" &amp; ADDRESS(MATCH(G$2,'en double'!$A$1:$AF$1,0),MATCH(J$1,'en double'!$A$1:$A$34,0))),0) + IFERROR(INDIRECT("'en double'!" &amp; ADDRESS(MATCH(H$2,'en double'!$A$1:$AF$1,0),MATCH(J$1,'en double'!$A$1:$A$34,0))),0) + IFERROR(INDIRECT("'en double'!" &amp; ADDRESS(MATCH(I$2,'en double'!$A$1:$AF$1,0),MATCH(J$1,'en double'!$A$1:$A$34,0))),0) + IFERROR(INDIRECT("'en double'!" &amp; ADDRESS(MATCH(J$2,'en double'!$A$1:$AF$1,0),MATCH(J$1,'en double'!$A$1:$A$34,0))),0) + IFERROR(INDIRECT("'en double'!" &amp; ADDRESS(MATCH(K$2,'en double'!$A$1:$AF$1,0),MATCH(J$1,'en double'!$A$1:$A$34,0))),0) + IFERROR(INDIRECT("'en double'!" &amp; ADDRESS(MATCH(F$3,'en double'!$A$1:$AF$1,0),MATCH(J$1,'en double'!$A$1:$A$34,0))),0) + IFERROR(INDIRECT("'en double'!" &amp; ADDRESS(MATCH(G$3,'en double'!$A$1:$AF$1,0),MATCH(J$1,'en double'!$A$1:$A$34,0))),0) + IFERROR(INDIRECT("'en double'!" &amp; ADDRESS(MATCH(H$3,'en double'!$A$1:$AF$1,0),MATCH(J$1,'en double'!$A$1:$A$34,0))),0) + IFERROR(INDIRECT("'en double'!" &amp; ADDRESS(MATCH(I$3,'en double'!$A$1:$AF$1,0),MATCH(J$1,'en double'!$A$1:$A$34,0))),0) + IFERROR(INDIRECT("'en double'!" &amp; ADDRESS(MATCH(J$3,'en double'!$A$1:$AF$1,0),MATCH(J$1,'en double'!$A$1:$A$34,0))),0) + IFERROR(INDIRECT("'en double'!" &amp; ADDRESS(MATCH(F$1,'en double'!$A$1:$AF$1,0),MATCH(J$1,'en double'!$A$1:$A$34,0))),0)) / SUM('en double'!$B$2:$AF$32)</f>
        <v>1.4028056112224449E-3</v>
      </c>
      <c r="K45" s="86">
        <f ca="1">(IFERROR(INDIRECT("'en double'!" &amp; ADDRESS(MATCH(I$1,'en double'!$A$1:$AF$1,0),MATCH(K$1,'en double'!$A$1:$A$34,0))),0) + IFERROR(INDIRECT("'en double'!" &amp; ADDRESS(MATCH(G$1,'en double'!$A$1:$AF$1,0),MATCH(K$1,'en double'!$A$1:$A$34,0))),0) + IFERROR(INDIRECT("'en double'!" &amp; ADDRESS(MATCH(H$1,'en double'!$A$1:$AF$1,0),MATCH(K$1,'en double'!$A$1:$A$34,0))),0) + IFERROR(INDIRECT("'en double'!" &amp; ADDRESS(MATCH(J$1,'en double'!$A$1:$AF$1,0),MATCH(K$1,'en double'!$A$1:$A$34,0))),0) + IFERROR(INDIRECT("'en double'!" &amp; ADDRESS(MATCH(K$1,'en double'!$A$1:$AF$1,0),MATCH(K$1,'en double'!$A$1:$A$34,0))),0) + IFERROR(INDIRECT("'en double'!" &amp; ADDRESS(MATCH(L$1,'en double'!$A$1:$AF$1,0),MATCH(K$1,'en double'!$A$1:$A$34,0))),0) + IFERROR(INDIRECT("'en double'!" &amp; ADDRESS(MATCH(F$2,'en double'!$A$1:$AF$1,0),MATCH(K$1,'en double'!$A$1:$A$34,0))),0) + IFERROR(INDIRECT("'en double'!" &amp; ADDRESS(MATCH(G$2,'en double'!$A$1:$AF$1,0),MATCH(K$1,'en double'!$A$1:$A$34,0))),0) + IFERROR(INDIRECT("'en double'!" &amp; ADDRESS(MATCH(H$2,'en double'!$A$1:$AF$1,0),MATCH(K$1,'en double'!$A$1:$A$34,0))),0) + IFERROR(INDIRECT("'en double'!" &amp; ADDRESS(MATCH(I$2,'en double'!$A$1:$AF$1,0),MATCH(K$1,'en double'!$A$1:$A$34,0))),0) + IFERROR(INDIRECT("'en double'!" &amp; ADDRESS(MATCH(J$2,'en double'!$A$1:$AF$1,0),MATCH(K$1,'en double'!$A$1:$A$34,0))),0) + IFERROR(INDIRECT("'en double'!" &amp; ADDRESS(MATCH(K$2,'en double'!$A$1:$AF$1,0),MATCH(K$1,'en double'!$A$1:$A$34,0))),0) + IFERROR(INDIRECT("'en double'!" &amp; ADDRESS(MATCH(F$3,'en double'!$A$1:$AF$1,0),MATCH(K$1,'en double'!$A$1:$A$34,0))),0) + IFERROR(INDIRECT("'en double'!" &amp; ADDRESS(MATCH(G$3,'en double'!$A$1:$AF$1,0),MATCH(K$1,'en double'!$A$1:$A$34,0))),0) + IFERROR(INDIRECT("'en double'!" &amp; ADDRESS(MATCH(H$3,'en double'!$A$1:$AF$1,0),MATCH(K$1,'en double'!$A$1:$A$34,0))),0) + IFERROR(INDIRECT("'en double'!" &amp; ADDRESS(MATCH(I$3,'en double'!$A$1:$AF$1,0),MATCH(K$1,'en double'!$A$1:$A$34,0))),0) + IFERROR(INDIRECT("'en double'!" &amp; ADDRESS(MATCH(J$3,'en double'!$A$1:$AF$1,0),MATCH(K$1,'en double'!$A$1:$A$34,0))),0) + IFERROR(INDIRECT("'en double'!" &amp; ADDRESS(MATCH(F$1,'en double'!$A$1:$AF$1,0),MATCH(K$1,'en double'!$A$1:$A$34,0))),0)) / SUM('en double'!$B$2:$AF$32)</f>
        <v>0</v>
      </c>
      <c r="L45" s="86">
        <f ca="1">(IFERROR(INDIRECT("'en double'!" &amp; ADDRESS(MATCH(I$1,'en double'!$A$1:$AF$1,0),MATCH(L$1,'en double'!$A$1:$A$34,0))),0) + IFERROR(INDIRECT("'en double'!" &amp; ADDRESS(MATCH(G$1,'en double'!$A$1:$AF$1,0),MATCH(L$1,'en double'!$A$1:$A$34,0))),0) + IFERROR(INDIRECT("'en double'!" &amp; ADDRESS(MATCH(H$1,'en double'!$A$1:$AF$1,0),MATCH(L$1,'en double'!$A$1:$A$34,0))),0) + IFERROR(INDIRECT("'en double'!" &amp; ADDRESS(MATCH(J$1,'en double'!$A$1:$AF$1,0),MATCH(L$1,'en double'!$A$1:$A$34,0))),0) + IFERROR(INDIRECT("'en double'!" &amp; ADDRESS(MATCH(K$1,'en double'!$A$1:$AF$1,0),MATCH(L$1,'en double'!$A$1:$A$34,0))),0) + IFERROR(INDIRECT("'en double'!" &amp; ADDRESS(MATCH(L$1,'en double'!$A$1:$AF$1,0),MATCH(L$1,'en double'!$A$1:$A$34,0))),0) + IFERROR(INDIRECT("'en double'!" &amp; ADDRESS(MATCH(F$2,'en double'!$A$1:$AF$1,0),MATCH(L$1,'en double'!$A$1:$A$34,0))),0) + IFERROR(INDIRECT("'en double'!" &amp; ADDRESS(MATCH(G$2,'en double'!$A$1:$AF$1,0),MATCH(L$1,'en double'!$A$1:$A$34,0))),0) + IFERROR(INDIRECT("'en double'!" &amp; ADDRESS(MATCH(H$2,'en double'!$A$1:$AF$1,0),MATCH(L$1,'en double'!$A$1:$A$34,0))),0) + IFERROR(INDIRECT("'en double'!" &amp; ADDRESS(MATCH(I$2,'en double'!$A$1:$AF$1,0),MATCH(L$1,'en double'!$A$1:$A$34,0))),0) + IFERROR(INDIRECT("'en double'!" &amp; ADDRESS(MATCH(J$2,'en double'!$A$1:$AF$1,0),MATCH(L$1,'en double'!$A$1:$A$34,0))),0) + IFERROR(INDIRECT("'en double'!" &amp; ADDRESS(MATCH(K$2,'en double'!$A$1:$AF$1,0),MATCH(L$1,'en double'!$A$1:$A$34,0))),0) + IFERROR(INDIRECT("'en double'!" &amp; ADDRESS(MATCH(F$3,'en double'!$A$1:$AF$1,0),MATCH(L$1,'en double'!$A$1:$A$34,0))),0) + IFERROR(INDIRECT("'en double'!" &amp; ADDRESS(MATCH(G$3,'en double'!$A$1:$AF$1,0),MATCH(L$1,'en double'!$A$1:$A$34,0))),0) + IFERROR(INDIRECT("'en double'!" &amp; ADDRESS(MATCH(H$3,'en double'!$A$1:$AF$1,0),MATCH(L$1,'en double'!$A$1:$A$34,0))),0) + IFERROR(INDIRECT("'en double'!" &amp; ADDRESS(MATCH(I$3,'en double'!$A$1:$AF$1,0),MATCH(L$1,'en double'!$A$1:$A$34,0))),0) + IFERROR(INDIRECT("'en double'!" &amp; ADDRESS(MATCH(J$3,'en double'!$A$1:$AF$1,0),MATCH(L$1,'en double'!$A$1:$A$34,0))),0) + IFERROR(INDIRECT("'en double'!" &amp; ADDRESS(MATCH(F$1,'en double'!$A$1:$AF$1,0),MATCH(L$1,'en double'!$A$1:$A$34,0))),0)) / SUM('en double'!$B$2:$AF$32)</f>
        <v>0</v>
      </c>
      <c r="N45" s="84">
        <f ca="1">(IFERROR(INDIRECT("'ru double'!" &amp; ADDRESS(MATCH(O$1,'ru double'!$A$1:$AF$1,0),MATCH(N$1,'ru double'!$A$1:$A$34,0))),0) + IFERROR(INDIRECT("'ru double'!" &amp; ADDRESS(MATCH(P$1,'ru double'!$A$1:$AF$1,0),MATCH(N$1,'ru double'!$A$1:$A$34,0))),0) + IFERROR(INDIRECT("'ru double'!" &amp; ADDRESS(MATCH(Q$1,'ru double'!$A$1:$AF$1,0),MATCH(N$1,'ru double'!$A$1:$A$34,0))),0) + IFERROR(INDIRECT("'ru double'!" &amp; ADDRESS(MATCH(R$1,'ru double'!$A$1:$AF$1,0),MATCH(N$1,'ru double'!$A$1:$A$34,0))),0) + IFERROR(INDIRECT("'ru double'!" &amp; ADDRESS(MATCH(N$2,'ru double'!$A$1:$AF$1,0),MATCH(N$1,'ru double'!$A$1:$A$34,0))),0) + IFERROR(INDIRECT("'ru double'!" &amp; ADDRESS(MATCH(O$2,'ru double'!$A$1:$AF$1,0),MATCH(N$1,'ru double'!$A$1:$A$34,0))),0) + IFERROR(INDIRECT("'ru double'!" &amp; ADDRESS(MATCH(P$2,'ru double'!$A$1:$AF$1,0),MATCH(N$1,'ru double'!$A$1:$A$34,0))),0) + IFERROR(INDIRECT("'ru double'!" &amp; ADDRESS(MATCH(Q$2,'ru double'!$A$1:$AF$1,0),MATCH(N$1,'ru double'!$A$1:$A$34,0))),0) + IFERROR(INDIRECT("'ru double'!" &amp; ADDRESS(MATCH(R$2,'ru double'!$A$1:$AF$1,0),MATCH(N$1,'ru double'!$A$1:$A$34,0))),0) + IFERROR(INDIRECT("'ru double'!" &amp; ADDRESS(MATCH(N$3,'ru double'!$A$1:$AF$1,0),MATCH(N$1,'ru double'!$A$1:$A$34,0))),0) + IFERROR(INDIRECT("'ru double'!" &amp; ADDRESS(MATCH(O$3,'ru double'!$A$1:$AF$1,0),MATCH(N$1,'ru double'!$A$1:$A$34,0))),0) + IFERROR(INDIRECT("'ru double'!" &amp; ADDRESS(MATCH(P$3,'ru double'!$A$1:$AF$1,0),MATCH(N$1,'ru double'!$A$1:$A$34,0))),0) + IFERROR(INDIRECT("'ru double'!" &amp; ADDRESS(MATCH(Q$3,'ru double'!$A$1:$AF$1,0),MATCH(N$1,'ru double'!$A$1:$A$34,0))),0) + IFERROR(INDIRECT("'ru double'!" &amp; ADDRESS(MATCH(R$3,'ru double'!$A$1:$AF$1,0),MATCH(N$1,'ru double'!$A$1:$A$34,0))),0) + IFERROR(INDIRECT("'ru double'!" &amp; ADDRESS(MATCH(N$1,'ru double'!$A$1:$AF$1,0),MATCH(N$1,'ru double'!$A$1:$A$34,0))),0)) / SUM('ru double'!$B$2:$AF$32)</f>
        <v>5.2125100240577385E-3</v>
      </c>
      <c r="O45" s="85">
        <f ca="1">(IFERROR(INDIRECT("'ru double'!" &amp; ADDRESS(MATCH(O$1,'ru double'!$A$1:$AF$1,0),MATCH(O$1,'ru double'!$A$1:$A$34,0))),0) + IFERROR(INDIRECT("'ru double'!" &amp; ADDRESS(MATCH(P$1,'ru double'!$A$1:$AF$1,0),MATCH(O$1,'ru double'!$A$1:$A$34,0))),0) + IFERROR(INDIRECT("'ru double'!" &amp; ADDRESS(MATCH(Q$1,'ru double'!$A$1:$AF$1,0),MATCH(O$1,'ru double'!$A$1:$A$34,0))),0) + IFERROR(INDIRECT("'ru double'!" &amp; ADDRESS(MATCH(R$1,'ru double'!$A$1:$AF$1,0),MATCH(O$1,'ru double'!$A$1:$A$34,0))),0) + IFERROR(INDIRECT("'ru double'!" &amp; ADDRESS(MATCH(N$2,'ru double'!$A$1:$AF$1,0),MATCH(O$1,'ru double'!$A$1:$A$34,0))),0) + IFERROR(INDIRECT("'ru double'!" &amp; ADDRESS(MATCH(O$2,'ru double'!$A$1:$AF$1,0),MATCH(O$1,'ru double'!$A$1:$A$34,0))),0) + IFERROR(INDIRECT("'ru double'!" &amp; ADDRESS(MATCH(P$2,'ru double'!$A$1:$AF$1,0),MATCH(O$1,'ru double'!$A$1:$A$34,0))),0) + IFERROR(INDIRECT("'ru double'!" &amp; ADDRESS(MATCH(Q$2,'ru double'!$A$1:$AF$1,0),MATCH(O$1,'ru double'!$A$1:$A$34,0))),0) + IFERROR(INDIRECT("'ru double'!" &amp; ADDRESS(MATCH(R$2,'ru double'!$A$1:$AF$1,0),MATCH(O$1,'ru double'!$A$1:$A$34,0))),0) + IFERROR(INDIRECT("'ru double'!" &amp; ADDRESS(MATCH(N$3,'ru double'!$A$1:$AF$1,0),MATCH(O$1,'ru double'!$A$1:$A$34,0))),0) + IFERROR(INDIRECT("'ru double'!" &amp; ADDRESS(MATCH(O$3,'ru double'!$A$1:$AF$1,0),MATCH(O$1,'ru double'!$A$1:$A$34,0))),0) + IFERROR(INDIRECT("'ru double'!" &amp; ADDRESS(MATCH(P$3,'ru double'!$A$1:$AF$1,0),MATCH(O$1,'ru double'!$A$1:$A$34,0))),0) + IFERROR(INDIRECT("'ru double'!" &amp; ADDRESS(MATCH(Q$3,'ru double'!$A$1:$AF$1,0),MATCH(O$1,'ru double'!$A$1:$A$34,0))),0) + IFERROR(INDIRECT("'ru double'!" &amp; ADDRESS(MATCH(R$3,'ru double'!$A$1:$AF$1,0),MATCH(O$1,'ru double'!$A$1:$A$34,0))),0) + IFERROR(INDIRECT("'ru double'!" &amp; ADDRESS(MATCH(N$1,'ru double'!$A$1:$AF$1,0),MATCH(O$1,'ru double'!$A$1:$A$34,0))),0)) / SUM('ru double'!$B$2:$AF$32)</f>
        <v>1.9647153167602245E-2</v>
      </c>
      <c r="P45" s="85">
        <f ca="1">(IFERROR(INDIRECT("'ru double'!" &amp; ADDRESS(MATCH(O$1,'ru double'!$A$1:$AF$1,0),MATCH(P$1,'ru double'!$A$1:$A$34,0))),0) + IFERROR(INDIRECT("'ru double'!" &amp; ADDRESS(MATCH(P$1,'ru double'!$A$1:$AF$1,0),MATCH(P$1,'ru double'!$A$1:$A$34,0))),0) + IFERROR(INDIRECT("'ru double'!" &amp; ADDRESS(MATCH(Q$1,'ru double'!$A$1:$AF$1,0),MATCH(P$1,'ru double'!$A$1:$A$34,0))),0) + IFERROR(INDIRECT("'ru double'!" &amp; ADDRESS(MATCH(R$1,'ru double'!$A$1:$AF$1,0),MATCH(P$1,'ru double'!$A$1:$A$34,0))),0) + IFERROR(INDIRECT("'ru double'!" &amp; ADDRESS(MATCH(N$2,'ru double'!$A$1:$AF$1,0),MATCH(P$1,'ru double'!$A$1:$A$34,0))),0) + IFERROR(INDIRECT("'ru double'!" &amp; ADDRESS(MATCH(O$2,'ru double'!$A$1:$AF$1,0),MATCH(P$1,'ru double'!$A$1:$A$34,0))),0) + IFERROR(INDIRECT("'ru double'!" &amp; ADDRESS(MATCH(P$2,'ru double'!$A$1:$AF$1,0),MATCH(P$1,'ru double'!$A$1:$A$34,0))),0) + IFERROR(INDIRECT("'ru double'!" &amp; ADDRESS(MATCH(Q$2,'ru double'!$A$1:$AF$1,0),MATCH(P$1,'ru double'!$A$1:$A$34,0))),0) + IFERROR(INDIRECT("'ru double'!" &amp; ADDRESS(MATCH(R$2,'ru double'!$A$1:$AF$1,0),MATCH(P$1,'ru double'!$A$1:$A$34,0))),0) + IFERROR(INDIRECT("'ru double'!" &amp; ADDRESS(MATCH(N$3,'ru double'!$A$1:$AF$1,0),MATCH(P$1,'ru double'!$A$1:$A$34,0))),0) + IFERROR(INDIRECT("'ru double'!" &amp; ADDRESS(MATCH(O$3,'ru double'!$A$1:$AF$1,0),MATCH(P$1,'ru double'!$A$1:$A$34,0))),0) + IFERROR(INDIRECT("'ru double'!" &amp; ADDRESS(MATCH(P$3,'ru double'!$A$1:$AF$1,0),MATCH(P$1,'ru double'!$A$1:$A$34,0))),0) + IFERROR(INDIRECT("'ru double'!" &amp; ADDRESS(MATCH(Q$3,'ru double'!$A$1:$AF$1,0),MATCH(P$1,'ru double'!$A$1:$A$34,0))),0) + IFERROR(INDIRECT("'ru double'!" &amp; ADDRESS(MATCH(R$3,'ru double'!$A$1:$AF$1,0),MATCH(P$1,'ru double'!$A$1:$A$34,0))),0) + IFERROR(INDIRECT("'ru double'!" &amp; ADDRESS(MATCH(N$1,'ru double'!$A$1:$AF$1,0),MATCH(P$1,'ru double'!$A$1:$A$34,0))),0)) / SUM('ru double'!$B$2:$AF$32)</f>
        <v>1.1828388131515637E-2</v>
      </c>
      <c r="Q45" s="86">
        <f ca="1">(IFERROR(INDIRECT("'ru double'!" &amp; ADDRESS(MATCH(O$1,'ru double'!$A$1:$AF$1,0),MATCH(Q$1,'ru double'!$A$1:$A$34,0))),0) + IFERROR(INDIRECT("'ru double'!" &amp; ADDRESS(MATCH(P$1,'ru double'!$A$1:$AF$1,0),MATCH(Q$1,'ru double'!$A$1:$A$34,0))),0) + IFERROR(INDIRECT("'ru double'!" &amp; ADDRESS(MATCH(Q$1,'ru double'!$A$1:$AF$1,0),MATCH(Q$1,'ru double'!$A$1:$A$34,0))),0) + IFERROR(INDIRECT("'ru double'!" &amp; ADDRESS(MATCH(R$1,'ru double'!$A$1:$AF$1,0),MATCH(Q$1,'ru double'!$A$1:$A$34,0))),0) + IFERROR(INDIRECT("'ru double'!" &amp; ADDRESS(MATCH(N$2,'ru double'!$A$1:$AF$1,0),MATCH(Q$1,'ru double'!$A$1:$A$34,0))),0) + IFERROR(INDIRECT("'ru double'!" &amp; ADDRESS(MATCH(O$2,'ru double'!$A$1:$AF$1,0),MATCH(Q$1,'ru double'!$A$1:$A$34,0))),0) + IFERROR(INDIRECT("'ru double'!" &amp; ADDRESS(MATCH(P$2,'ru double'!$A$1:$AF$1,0),MATCH(Q$1,'ru double'!$A$1:$A$34,0))),0) + IFERROR(INDIRECT("'ru double'!" &amp; ADDRESS(MATCH(Q$2,'ru double'!$A$1:$AF$1,0),MATCH(Q$1,'ru double'!$A$1:$A$34,0))),0) + IFERROR(INDIRECT("'ru double'!" &amp; ADDRESS(MATCH(R$2,'ru double'!$A$1:$AF$1,0),MATCH(Q$1,'ru double'!$A$1:$A$34,0))),0) + IFERROR(INDIRECT("'ru double'!" &amp; ADDRESS(MATCH(N$3,'ru double'!$A$1:$AF$1,0),MATCH(Q$1,'ru double'!$A$1:$A$34,0))),0) + IFERROR(INDIRECT("'ru double'!" &amp; ADDRESS(MATCH(O$3,'ru double'!$A$1:$AF$1,0),MATCH(Q$1,'ru double'!$A$1:$A$34,0))),0) + IFERROR(INDIRECT("'ru double'!" &amp; ADDRESS(MATCH(P$3,'ru double'!$A$1:$AF$1,0),MATCH(Q$1,'ru double'!$A$1:$A$34,0))),0) + IFERROR(INDIRECT("'ru double'!" &amp; ADDRESS(MATCH(Q$3,'ru double'!$A$1:$AF$1,0),MATCH(Q$1,'ru double'!$A$1:$A$34,0))),0) + IFERROR(INDIRECT("'ru double'!" &amp; ADDRESS(MATCH(R$3,'ru double'!$A$1:$AF$1,0),MATCH(Q$1,'ru double'!$A$1:$A$34,0))),0) + IFERROR(INDIRECT("'ru double'!" &amp; ADDRESS(MATCH(N$1,'ru double'!$A$1:$AF$1,0),MATCH(Q$1,'ru double'!$A$1:$A$34,0))),0)) / SUM('ru double'!$B$2:$AF$32)</f>
        <v>4.0096230954290296E-4</v>
      </c>
      <c r="R45" s="87">
        <f ca="1">(IFERROR(INDIRECT("'ru double'!" &amp; ADDRESS(MATCH(O$1,'ru double'!$A$1:$AF$1,0),MATCH(R$1,'ru double'!$A$1:$A$34,0))),0) + IFERROR(INDIRECT("'ru double'!" &amp; ADDRESS(MATCH(P$1,'ru double'!$A$1:$AF$1,0),MATCH(R$1,'ru double'!$A$1:$A$34,0))),0) + IFERROR(INDIRECT("'ru double'!" &amp; ADDRESS(MATCH(Q$1,'ru double'!$A$1:$AF$1,0),MATCH(R$1,'ru double'!$A$1:$A$34,0))),0) + IFERROR(INDIRECT("'ru double'!" &amp; ADDRESS(MATCH(R$1,'ru double'!$A$1:$AF$1,0),MATCH(R$1,'ru double'!$A$1:$A$34,0))),0) + IFERROR(INDIRECT("'ru double'!" &amp; ADDRESS(MATCH(N$2,'ru double'!$A$1:$AF$1,0),MATCH(R$1,'ru double'!$A$1:$A$34,0))),0) + IFERROR(INDIRECT("'ru double'!" &amp; ADDRESS(MATCH(O$2,'ru double'!$A$1:$AF$1,0),MATCH(R$1,'ru double'!$A$1:$A$34,0))),0) + IFERROR(INDIRECT("'ru double'!" &amp; ADDRESS(MATCH(P$2,'ru double'!$A$1:$AF$1,0),MATCH(R$1,'ru double'!$A$1:$A$34,0))),0) + IFERROR(INDIRECT("'ru double'!" &amp; ADDRESS(MATCH(Q$2,'ru double'!$A$1:$AF$1,0),MATCH(R$1,'ru double'!$A$1:$A$34,0))),0) + IFERROR(INDIRECT("'ru double'!" &amp; ADDRESS(MATCH(R$2,'ru double'!$A$1:$AF$1,0),MATCH(R$1,'ru double'!$A$1:$A$34,0))),0) + IFERROR(INDIRECT("'ru double'!" &amp; ADDRESS(MATCH(N$3,'ru double'!$A$1:$AF$1,0),MATCH(R$1,'ru double'!$A$1:$A$34,0))),0) + IFERROR(INDIRECT("'ru double'!" &amp; ADDRESS(MATCH(O$3,'ru double'!$A$1:$AF$1,0),MATCH(R$1,'ru double'!$A$1:$A$34,0))),0) + IFERROR(INDIRECT("'ru double'!" &amp; ADDRESS(MATCH(P$3,'ru double'!$A$1:$AF$1,0),MATCH(R$1,'ru double'!$A$1:$A$34,0))),0) + IFERROR(INDIRECT("'ru double'!" &amp; ADDRESS(MATCH(Q$3,'ru double'!$A$1:$AF$1,0),MATCH(R$1,'ru double'!$A$1:$A$34,0))),0) + IFERROR(INDIRECT("'ru double'!" &amp; ADDRESS(MATCH(R$3,'ru double'!$A$1:$AF$1,0),MATCH(R$1,'ru double'!$A$1:$A$34,0))),0) + IFERROR(INDIRECT("'ru double'!" &amp; ADDRESS(MATCH(N$1,'ru double'!$A$1:$AF$1,0),MATCH(R$1,'ru double'!$A$1:$A$34,0))),0)) / SUM('ru double'!$B$2:$AF$32)</f>
        <v>7.0168404170008018E-3</v>
      </c>
      <c r="S45" s="86">
        <f ca="1">(IFERROR(INDIRECT("'ru double'!" &amp; ADDRESS(MATCH(V$1,'ru double'!$A$1:$AF$1,0),MATCH(S$1,'ru double'!$A$1:$A$34,0))),0) + IFERROR(INDIRECT("'ru double'!" &amp; ADDRESS(MATCH(T$1,'ru double'!$A$1:$AF$1,0),MATCH(S$1,'ru double'!$A$1:$A$34,0))),0) + IFERROR(INDIRECT("'ru double'!" &amp; ADDRESS(MATCH(U$1,'ru double'!$A$1:$AF$1,0),MATCH(S$1,'ru double'!$A$1:$A$34,0))),0) + IFERROR(INDIRECT("'ru double'!" &amp; ADDRESS(MATCH(W$1,'ru double'!$A$1:$AF$1,0),MATCH(S$1,'ru double'!$A$1:$A$34,0))),0) + IFERROR(INDIRECT("'ru double'!" &amp; ADDRESS(MATCH(X$1,'ru double'!$A$1:$AF$1,0),MATCH(S$1,'ru double'!$A$1:$A$34,0))),0) + IFERROR(INDIRECT("'ru double'!" &amp; ADDRESS(MATCH(Y$1,'ru double'!$A$1:$AF$1,0),MATCH(S$1,'ru double'!$A$1:$A$34,0))),0) + IFERROR(INDIRECT("'ru double'!" &amp; ADDRESS(MATCH(S$2,'ru double'!$A$1:$AF$1,0),MATCH(S$1,'ru double'!$A$1:$A$34,0))),0) + IFERROR(INDIRECT("'ru double'!" &amp; ADDRESS(MATCH(T$2,'ru double'!$A$1:$AF$1,0),MATCH(S$1,'ru double'!$A$1:$A$34,0))),0) + IFERROR(INDIRECT("'ru double'!" &amp; ADDRESS(MATCH(U$2,'ru double'!$A$1:$AF$1,0),MATCH(S$1,'ru double'!$A$1:$A$34,0))),0) + IFERROR(INDIRECT("'ru double'!" &amp; ADDRESS(MATCH(V$2,'ru double'!$A$1:$AF$1,0),MATCH(S$1,'ru double'!$A$1:$A$34,0))),0) + IFERROR(INDIRECT("'ru double'!" &amp; ADDRESS(MATCH(W$2,'ru double'!$A$1:$AF$1,0),MATCH(S$1,'ru double'!$A$1:$A$34,0))),0) + IFERROR(INDIRECT("'ru double'!" &amp; ADDRESS(MATCH(X$2,'ru double'!$A$1:$AF$1,0),MATCH(S$1,'ru double'!$A$1:$A$34,0))),0) + IFERROR(INDIRECT("'ru double'!" &amp; ADDRESS(MATCH(S$3,'ru double'!$A$1:$AF$1,0),MATCH(S$1,'ru double'!$A$1:$A$34,0))),0) + IFERROR(INDIRECT("'ru double'!" &amp; ADDRESS(MATCH(T$3,'ru double'!$A$1:$AF$1,0),MATCH(S$1,'ru double'!$A$1:$A$34,0))),0) + IFERROR(INDIRECT("'ru double'!" &amp; ADDRESS(MATCH(U$3,'ru double'!$A$1:$AF$1,0),MATCH(S$1,'ru double'!$A$1:$A$34,0))),0) + IFERROR(INDIRECT("'ru double'!" &amp; ADDRESS(MATCH(V$3,'ru double'!$A$1:$AF$1,0),MATCH(S$1,'ru double'!$A$1:$A$34,0))),0) + IFERROR(INDIRECT("'ru double'!" &amp; ADDRESS(MATCH(W$3,'ru double'!$A$1:$AF$1,0),MATCH(S$1,'ru double'!$A$1:$A$34,0))),0) + IFERROR(INDIRECT("'ru double'!" &amp; ADDRESS(MATCH(S$1,'ru double'!$A$1:$AF$1,0),MATCH(S$1,'ru double'!$A$1:$A$34,0))),0)) / SUM('ru double'!$B$2:$AF$32)</f>
        <v>1.8043303929430633E-3</v>
      </c>
      <c r="T45" s="84">
        <f ca="1">(IFERROR(INDIRECT("'ru double'!" &amp; ADDRESS(MATCH(V$1,'ru double'!$A$1:$AF$1,0),MATCH(T$1,'ru double'!$A$1:$A$34,0))),0) + IFERROR(INDIRECT("'ru double'!" &amp; ADDRESS(MATCH(T$1,'ru double'!$A$1:$AF$1,0),MATCH(T$1,'ru double'!$A$1:$A$34,0))),0) + IFERROR(INDIRECT("'ru double'!" &amp; ADDRESS(MATCH(U$1,'ru double'!$A$1:$AF$1,0),MATCH(T$1,'ru double'!$A$1:$A$34,0))),0) + IFERROR(INDIRECT("'ru double'!" &amp; ADDRESS(MATCH(W$1,'ru double'!$A$1:$AF$1,0),MATCH(T$1,'ru double'!$A$1:$A$34,0))),0) + IFERROR(INDIRECT("'ru double'!" &amp; ADDRESS(MATCH(X$1,'ru double'!$A$1:$AF$1,0),MATCH(T$1,'ru double'!$A$1:$A$34,0))),0) + IFERROR(INDIRECT("'ru double'!" &amp; ADDRESS(MATCH(Y$1,'ru double'!$A$1:$AF$1,0),MATCH(T$1,'ru double'!$A$1:$A$34,0))),0) + IFERROR(INDIRECT("'ru double'!" &amp; ADDRESS(MATCH(S$2,'ru double'!$A$1:$AF$1,0),MATCH(T$1,'ru double'!$A$1:$A$34,0))),0) + IFERROR(INDIRECT("'ru double'!" &amp; ADDRESS(MATCH(T$2,'ru double'!$A$1:$AF$1,0),MATCH(T$1,'ru double'!$A$1:$A$34,0))),0) + IFERROR(INDIRECT("'ru double'!" &amp; ADDRESS(MATCH(U$2,'ru double'!$A$1:$AF$1,0),MATCH(T$1,'ru double'!$A$1:$A$34,0))),0) + IFERROR(INDIRECT("'ru double'!" &amp; ADDRESS(MATCH(V$2,'ru double'!$A$1:$AF$1,0),MATCH(T$1,'ru double'!$A$1:$A$34,0))),0) + IFERROR(INDIRECT("'ru double'!" &amp; ADDRESS(MATCH(W$2,'ru double'!$A$1:$AF$1,0),MATCH(T$1,'ru double'!$A$1:$A$34,0))),0) + IFERROR(INDIRECT("'ru double'!" &amp; ADDRESS(MATCH(X$2,'ru double'!$A$1:$AF$1,0),MATCH(T$1,'ru double'!$A$1:$A$34,0))),0) + IFERROR(INDIRECT("'ru double'!" &amp; ADDRESS(MATCH(S$3,'ru double'!$A$1:$AF$1,0),MATCH(T$1,'ru double'!$A$1:$A$34,0))),0) + IFERROR(INDIRECT("'ru double'!" &amp; ADDRESS(MATCH(T$3,'ru double'!$A$1:$AF$1,0),MATCH(T$1,'ru double'!$A$1:$A$34,0))),0) + IFERROR(INDIRECT("'ru double'!" &amp; ADDRESS(MATCH(U$3,'ru double'!$A$1:$AF$1,0),MATCH(T$1,'ru double'!$A$1:$A$34,0))),0) + IFERROR(INDIRECT("'ru double'!" &amp; ADDRESS(MATCH(V$3,'ru double'!$A$1:$AF$1,0),MATCH(T$1,'ru double'!$A$1:$A$34,0))),0) + IFERROR(INDIRECT("'ru double'!" &amp; ADDRESS(MATCH(W$3,'ru double'!$A$1:$AF$1,0),MATCH(T$1,'ru double'!$A$1:$A$34,0))),0) + IFERROR(INDIRECT("'ru double'!" &amp; ADDRESS(MATCH(S$1,'ru double'!$A$1:$AF$1,0),MATCH(T$1,'ru double'!$A$1:$A$34,0))),0)) / SUM('ru double'!$B$2:$AF$32)</f>
        <v>2.0048115477145148E-3</v>
      </c>
      <c r="U45" s="85">
        <f ca="1">(IFERROR(INDIRECT("'ru double'!" &amp; ADDRESS(MATCH(V$1,'ru double'!$A$1:$AF$1,0),MATCH(U$1,'ru double'!$A$1:$A$34,0))),0) + IFERROR(INDIRECT("'ru double'!" &amp; ADDRESS(MATCH(T$1,'ru double'!$A$1:$AF$1,0),MATCH(U$1,'ru double'!$A$1:$A$34,0))),0) + IFERROR(INDIRECT("'ru double'!" &amp; ADDRESS(MATCH(U$1,'ru double'!$A$1:$AF$1,0),MATCH(U$1,'ru double'!$A$1:$A$34,0))),0) + IFERROR(INDIRECT("'ru double'!" &amp; ADDRESS(MATCH(W$1,'ru double'!$A$1:$AF$1,0),MATCH(U$1,'ru double'!$A$1:$A$34,0))),0) + IFERROR(INDIRECT("'ru double'!" &amp; ADDRESS(MATCH(X$1,'ru double'!$A$1:$AF$1,0),MATCH(U$1,'ru double'!$A$1:$A$34,0))),0) + IFERROR(INDIRECT("'ru double'!" &amp; ADDRESS(MATCH(Y$1,'ru double'!$A$1:$AF$1,0),MATCH(U$1,'ru double'!$A$1:$A$34,0))),0) + IFERROR(INDIRECT("'ru double'!" &amp; ADDRESS(MATCH(S$2,'ru double'!$A$1:$AF$1,0),MATCH(U$1,'ru double'!$A$1:$A$34,0))),0) + IFERROR(INDIRECT("'ru double'!" &amp; ADDRESS(MATCH(T$2,'ru double'!$A$1:$AF$1,0),MATCH(U$1,'ru double'!$A$1:$A$34,0))),0) + IFERROR(INDIRECT("'ru double'!" &amp; ADDRESS(MATCH(U$2,'ru double'!$A$1:$AF$1,0),MATCH(U$1,'ru double'!$A$1:$A$34,0))),0) + IFERROR(INDIRECT("'ru double'!" &amp; ADDRESS(MATCH(V$2,'ru double'!$A$1:$AF$1,0),MATCH(U$1,'ru double'!$A$1:$A$34,0))),0) + IFERROR(INDIRECT("'ru double'!" &amp; ADDRESS(MATCH(W$2,'ru double'!$A$1:$AF$1,0),MATCH(U$1,'ru double'!$A$1:$A$34,0))),0) + IFERROR(INDIRECT("'ru double'!" &amp; ADDRESS(MATCH(X$2,'ru double'!$A$1:$AF$1,0),MATCH(U$1,'ru double'!$A$1:$A$34,0))),0) + IFERROR(INDIRECT("'ru double'!" &amp; ADDRESS(MATCH(S$3,'ru double'!$A$1:$AF$1,0),MATCH(U$1,'ru double'!$A$1:$A$34,0))),0) + IFERROR(INDIRECT("'ru double'!" &amp; ADDRESS(MATCH(T$3,'ru double'!$A$1:$AF$1,0),MATCH(U$1,'ru double'!$A$1:$A$34,0))),0) + IFERROR(INDIRECT("'ru double'!" &amp; ADDRESS(MATCH(U$3,'ru double'!$A$1:$AF$1,0),MATCH(U$1,'ru double'!$A$1:$A$34,0))),0) + IFERROR(INDIRECT("'ru double'!" &amp; ADDRESS(MATCH(V$3,'ru double'!$A$1:$AF$1,0),MATCH(U$1,'ru double'!$A$1:$A$34,0))),0) + IFERROR(INDIRECT("'ru double'!" &amp; ADDRESS(MATCH(W$3,'ru double'!$A$1:$AF$1,0),MATCH(U$1,'ru double'!$A$1:$A$34,0))),0) + IFERROR(INDIRECT("'ru double'!" &amp; ADDRESS(MATCH(S$1,'ru double'!$A$1:$AF$1,0),MATCH(U$1,'ru double'!$A$1:$A$34,0))),0)) / SUM('ru double'!$B$2:$AF$32)</f>
        <v>9.2221331194867681E-3</v>
      </c>
      <c r="V45" s="84">
        <f ca="1">(IFERROR(INDIRECT("'ru double'!" &amp; ADDRESS(MATCH(V$1,'ru double'!$A$1:$AF$1,0),MATCH(V$1,'ru double'!$A$1:$A$34,0))),0) + IFERROR(INDIRECT("'ru double'!" &amp; ADDRESS(MATCH(T$1,'ru double'!$A$1:$AF$1,0),MATCH(V$1,'ru double'!$A$1:$A$34,0))),0) + IFERROR(INDIRECT("'ru double'!" &amp; ADDRESS(MATCH(U$1,'ru double'!$A$1:$AF$1,0),MATCH(V$1,'ru double'!$A$1:$A$34,0))),0) + IFERROR(INDIRECT("'ru double'!" &amp; ADDRESS(MATCH(W$1,'ru double'!$A$1:$AF$1,0),MATCH(V$1,'ru double'!$A$1:$A$34,0))),0) + IFERROR(INDIRECT("'ru double'!" &amp; ADDRESS(MATCH(X$1,'ru double'!$A$1:$AF$1,0),MATCH(V$1,'ru double'!$A$1:$A$34,0))),0) + IFERROR(INDIRECT("'ru double'!" &amp; ADDRESS(MATCH(Y$1,'ru double'!$A$1:$AF$1,0),MATCH(V$1,'ru double'!$A$1:$A$34,0))),0) + IFERROR(INDIRECT("'ru double'!" &amp; ADDRESS(MATCH(S$2,'ru double'!$A$1:$AF$1,0),MATCH(V$1,'ru double'!$A$1:$A$34,0))),0) + IFERROR(INDIRECT("'ru double'!" &amp; ADDRESS(MATCH(T$2,'ru double'!$A$1:$AF$1,0),MATCH(V$1,'ru double'!$A$1:$A$34,0))),0) + IFERROR(INDIRECT("'ru double'!" &amp; ADDRESS(MATCH(U$2,'ru double'!$A$1:$AF$1,0),MATCH(V$1,'ru double'!$A$1:$A$34,0))),0) + IFERROR(INDIRECT("'ru double'!" &amp; ADDRESS(MATCH(V$2,'ru double'!$A$1:$AF$1,0),MATCH(V$1,'ru double'!$A$1:$A$34,0))),0) + IFERROR(INDIRECT("'ru double'!" &amp; ADDRESS(MATCH(W$2,'ru double'!$A$1:$AF$1,0),MATCH(V$1,'ru double'!$A$1:$A$34,0))),0) + IFERROR(INDIRECT("'ru double'!" &amp; ADDRESS(MATCH(X$2,'ru double'!$A$1:$AF$1,0),MATCH(V$1,'ru double'!$A$1:$A$34,0))),0) + IFERROR(INDIRECT("'ru double'!" &amp; ADDRESS(MATCH(S$3,'ru double'!$A$1:$AF$1,0),MATCH(V$1,'ru double'!$A$1:$A$34,0))),0) + IFERROR(INDIRECT("'ru double'!" &amp; ADDRESS(MATCH(T$3,'ru double'!$A$1:$AF$1,0),MATCH(V$1,'ru double'!$A$1:$A$34,0))),0) + IFERROR(INDIRECT("'ru double'!" &amp; ADDRESS(MATCH(U$3,'ru double'!$A$1:$AF$1,0),MATCH(V$1,'ru double'!$A$1:$A$34,0))),0) + IFERROR(INDIRECT("'ru double'!" &amp; ADDRESS(MATCH(V$3,'ru double'!$A$1:$AF$1,0),MATCH(V$1,'ru double'!$A$1:$A$34,0))),0) + IFERROR(INDIRECT("'ru double'!" &amp; ADDRESS(MATCH(W$3,'ru double'!$A$1:$AF$1,0),MATCH(V$1,'ru double'!$A$1:$A$34,0))),0) + IFERROR(INDIRECT("'ru double'!" &amp; ADDRESS(MATCH(S$1,'ru double'!$A$1:$AF$1,0),MATCH(V$1,'ru double'!$A$1:$A$34,0))),0)) / SUM('ru double'!$B$2:$AF$32)</f>
        <v>5.6134723336006415E-3</v>
      </c>
      <c r="W45" s="86">
        <f ca="1">(IFERROR(INDIRECT("'ru double'!" &amp; ADDRESS(MATCH(V$1,'ru double'!$A$1:$AF$1,0),MATCH(W$1,'ru double'!$A$1:$A$34,0))),0) + IFERROR(INDIRECT("'ru double'!" &amp; ADDRESS(MATCH(T$1,'ru double'!$A$1:$AF$1,0),MATCH(W$1,'ru double'!$A$1:$A$34,0))),0) + IFERROR(INDIRECT("'ru double'!" &amp; ADDRESS(MATCH(U$1,'ru double'!$A$1:$AF$1,0),MATCH(W$1,'ru double'!$A$1:$A$34,0))),0) + IFERROR(INDIRECT("'ru double'!" &amp; ADDRESS(MATCH(W$1,'ru double'!$A$1:$AF$1,0),MATCH(W$1,'ru double'!$A$1:$A$34,0))),0) + IFERROR(INDIRECT("'ru double'!" &amp; ADDRESS(MATCH(X$1,'ru double'!$A$1:$AF$1,0),MATCH(W$1,'ru double'!$A$1:$A$34,0))),0) + IFERROR(INDIRECT("'ru double'!" &amp; ADDRESS(MATCH(Y$1,'ru double'!$A$1:$AF$1,0),MATCH(W$1,'ru double'!$A$1:$A$34,0))),0) + IFERROR(INDIRECT("'ru double'!" &amp; ADDRESS(MATCH(S$2,'ru double'!$A$1:$AF$1,0),MATCH(W$1,'ru double'!$A$1:$A$34,0))),0) + IFERROR(INDIRECT("'ru double'!" &amp; ADDRESS(MATCH(T$2,'ru double'!$A$1:$AF$1,0),MATCH(W$1,'ru double'!$A$1:$A$34,0))),0) + IFERROR(INDIRECT("'ru double'!" &amp; ADDRESS(MATCH(U$2,'ru double'!$A$1:$AF$1,0),MATCH(W$1,'ru double'!$A$1:$A$34,0))),0) + IFERROR(INDIRECT("'ru double'!" &amp; ADDRESS(MATCH(V$2,'ru double'!$A$1:$AF$1,0),MATCH(W$1,'ru double'!$A$1:$A$34,0))),0) + IFERROR(INDIRECT("'ru double'!" &amp; ADDRESS(MATCH(W$2,'ru double'!$A$1:$AF$1,0),MATCH(W$1,'ru double'!$A$1:$A$34,0))),0) + IFERROR(INDIRECT("'ru double'!" &amp; ADDRESS(MATCH(X$2,'ru double'!$A$1:$AF$1,0),MATCH(W$1,'ru double'!$A$1:$A$34,0))),0) + IFERROR(INDIRECT("'ru double'!" &amp; ADDRESS(MATCH(S$3,'ru double'!$A$1:$AF$1,0),MATCH(W$1,'ru double'!$A$1:$A$34,0))),0) + IFERROR(INDIRECT("'ru double'!" &amp; ADDRESS(MATCH(T$3,'ru double'!$A$1:$AF$1,0),MATCH(W$1,'ru double'!$A$1:$A$34,0))),0) + IFERROR(INDIRECT("'ru double'!" &amp; ADDRESS(MATCH(U$3,'ru double'!$A$1:$AF$1,0),MATCH(W$1,'ru double'!$A$1:$A$34,0))),0) + IFERROR(INDIRECT("'ru double'!" &amp; ADDRESS(MATCH(V$3,'ru double'!$A$1:$AF$1,0),MATCH(W$1,'ru double'!$A$1:$A$34,0))),0) + IFERROR(INDIRECT("'ru double'!" &amp; ADDRESS(MATCH(W$3,'ru double'!$A$1:$AF$1,0),MATCH(W$1,'ru double'!$A$1:$A$34,0))),0) + IFERROR(INDIRECT("'ru double'!" &amp; ADDRESS(MATCH(S$1,'ru double'!$A$1:$AF$1,0),MATCH(W$1,'ru double'!$A$1:$A$34,0))),0)) / SUM('ru double'!$B$2:$AF$32)</f>
        <v>1.2830793905372895E-2</v>
      </c>
      <c r="X45" s="86">
        <f ca="1">(IFERROR(INDIRECT("'ru double'!" &amp; ADDRESS(MATCH(V$1,'ru double'!$A$1:$AF$1,0),MATCH(X$1,'ru double'!$A$1:$A$34,0))),0) + IFERROR(INDIRECT("'ru double'!" &amp; ADDRESS(MATCH(T$1,'ru double'!$A$1:$AF$1,0),MATCH(X$1,'ru double'!$A$1:$A$34,0))),0) + IFERROR(INDIRECT("'ru double'!" &amp; ADDRESS(MATCH(U$1,'ru double'!$A$1:$AF$1,0),MATCH(X$1,'ru double'!$A$1:$A$34,0))),0) + IFERROR(INDIRECT("'ru double'!" &amp; ADDRESS(MATCH(W$1,'ru double'!$A$1:$AF$1,0),MATCH(X$1,'ru double'!$A$1:$A$34,0))),0) + IFERROR(INDIRECT("'ru double'!" &amp; ADDRESS(MATCH(X$1,'ru double'!$A$1:$AF$1,0),MATCH(X$1,'ru double'!$A$1:$A$34,0))),0) + IFERROR(INDIRECT("'ru double'!" &amp; ADDRESS(MATCH(Y$1,'ru double'!$A$1:$AF$1,0),MATCH(X$1,'ru double'!$A$1:$A$34,0))),0) + IFERROR(INDIRECT("'ru double'!" &amp; ADDRESS(MATCH(S$2,'ru double'!$A$1:$AF$1,0),MATCH(X$1,'ru double'!$A$1:$A$34,0))),0) + IFERROR(INDIRECT("'ru double'!" &amp; ADDRESS(MATCH(T$2,'ru double'!$A$1:$AF$1,0),MATCH(X$1,'ru double'!$A$1:$A$34,0))),0) + IFERROR(INDIRECT("'ru double'!" &amp; ADDRESS(MATCH(U$2,'ru double'!$A$1:$AF$1,0),MATCH(X$1,'ru double'!$A$1:$A$34,0))),0) + IFERROR(INDIRECT("'ru double'!" &amp; ADDRESS(MATCH(V$2,'ru double'!$A$1:$AF$1,0),MATCH(X$1,'ru double'!$A$1:$A$34,0))),0) + IFERROR(INDIRECT("'ru double'!" &amp; ADDRESS(MATCH(W$2,'ru double'!$A$1:$AF$1,0),MATCH(X$1,'ru double'!$A$1:$A$34,0))),0) + IFERROR(INDIRECT("'ru double'!" &amp; ADDRESS(MATCH(X$2,'ru double'!$A$1:$AF$1,0),MATCH(X$1,'ru double'!$A$1:$A$34,0))),0) + IFERROR(INDIRECT("'ru double'!" &amp; ADDRESS(MATCH(S$3,'ru double'!$A$1:$AF$1,0),MATCH(X$1,'ru double'!$A$1:$A$34,0))),0) + IFERROR(INDIRECT("'ru double'!" &amp; ADDRESS(MATCH(T$3,'ru double'!$A$1:$AF$1,0),MATCH(X$1,'ru double'!$A$1:$A$34,0))),0) + IFERROR(INDIRECT("'ru double'!" &amp; ADDRESS(MATCH(U$3,'ru double'!$A$1:$AF$1,0),MATCH(X$1,'ru double'!$A$1:$A$34,0))),0) + IFERROR(INDIRECT("'ru double'!" &amp; ADDRESS(MATCH(V$3,'ru double'!$A$1:$AF$1,0),MATCH(X$1,'ru double'!$A$1:$A$34,0))),0) + IFERROR(INDIRECT("'ru double'!" &amp; ADDRESS(MATCH(W$3,'ru double'!$A$1:$AF$1,0),MATCH(X$1,'ru double'!$A$1:$A$34,0))),0) + IFERROR(INDIRECT("'ru double'!" &amp; ADDRESS(MATCH(S$1,'ru double'!$A$1:$AF$1,0),MATCH(X$1,'ru double'!$A$1:$A$34,0))),0)) / SUM('ru double'!$B$2:$AF$32)</f>
        <v>1.8043303929430633E-3</v>
      </c>
      <c r="Y45" s="86">
        <f ca="1">(IFERROR(INDIRECT("'ru double'!" &amp; ADDRESS(MATCH(V$1,'ru double'!$A$1:$AF$1,0),MATCH(Y$1,'ru double'!$A$1:$A$34,0))),0) + IFERROR(INDIRECT("'ru double'!" &amp; ADDRESS(MATCH(T$1,'ru double'!$A$1:$AF$1,0),MATCH(Y$1,'ru double'!$A$1:$A$34,0))),0) + IFERROR(INDIRECT("'ru double'!" &amp; ADDRESS(MATCH(U$1,'ru double'!$A$1:$AF$1,0),MATCH(Y$1,'ru double'!$A$1:$A$34,0))),0) + IFERROR(INDIRECT("'ru double'!" &amp; ADDRESS(MATCH(W$1,'ru double'!$A$1:$AF$1,0),MATCH(Y$1,'ru double'!$A$1:$A$34,0))),0) + IFERROR(INDIRECT("'ru double'!" &amp; ADDRESS(MATCH(X$1,'ru double'!$A$1:$AF$1,0),MATCH(Y$1,'ru double'!$A$1:$A$34,0))),0) + IFERROR(INDIRECT("'ru double'!" &amp; ADDRESS(MATCH(Y$1,'ru double'!$A$1:$AF$1,0),MATCH(Y$1,'ru double'!$A$1:$A$34,0))),0) + IFERROR(INDIRECT("'ru double'!" &amp; ADDRESS(MATCH(S$2,'ru double'!$A$1:$AF$1,0),MATCH(Y$1,'ru double'!$A$1:$A$34,0))),0) + IFERROR(INDIRECT("'ru double'!" &amp; ADDRESS(MATCH(T$2,'ru double'!$A$1:$AF$1,0),MATCH(Y$1,'ru double'!$A$1:$A$34,0))),0) + IFERROR(INDIRECT("'ru double'!" &amp; ADDRESS(MATCH(U$2,'ru double'!$A$1:$AF$1,0),MATCH(Y$1,'ru double'!$A$1:$A$34,0))),0) + IFERROR(INDIRECT("'ru double'!" &amp; ADDRESS(MATCH(V$2,'ru double'!$A$1:$AF$1,0),MATCH(Y$1,'ru double'!$A$1:$A$34,0))),0) + IFERROR(INDIRECT("'ru double'!" &amp; ADDRESS(MATCH(W$2,'ru double'!$A$1:$AF$1,0),MATCH(Y$1,'ru double'!$A$1:$A$34,0))),0) + IFERROR(INDIRECT("'ru double'!" &amp; ADDRESS(MATCH(X$2,'ru double'!$A$1:$AF$1,0),MATCH(Y$1,'ru double'!$A$1:$A$34,0))),0) + IFERROR(INDIRECT("'ru double'!" &amp; ADDRESS(MATCH(S$3,'ru double'!$A$1:$AF$1,0),MATCH(Y$1,'ru double'!$A$1:$A$34,0))),0) + IFERROR(INDIRECT("'ru double'!" &amp; ADDRESS(MATCH(T$3,'ru double'!$A$1:$AF$1,0),MATCH(Y$1,'ru double'!$A$1:$A$34,0))),0) + IFERROR(INDIRECT("'ru double'!" &amp; ADDRESS(MATCH(U$3,'ru double'!$A$1:$AF$1,0),MATCH(Y$1,'ru double'!$A$1:$A$34,0))),0) + IFERROR(INDIRECT("'ru double'!" &amp; ADDRESS(MATCH(V$3,'ru double'!$A$1:$AF$1,0),MATCH(Y$1,'ru double'!$A$1:$A$34,0))),0) + IFERROR(INDIRECT("'ru double'!" &amp; ADDRESS(MATCH(W$3,'ru double'!$A$1:$AF$1,0),MATCH(Y$1,'ru double'!$A$1:$A$34,0))),0) + IFERROR(INDIRECT("'ru double'!" &amp; ADDRESS(MATCH(S$1,'ru double'!$A$1:$AF$1,0),MATCH(Y$1,'ru double'!$A$1:$A$34,0))),0)) / SUM('ru double'!$B$2:$AF$32)</f>
        <v>0</v>
      </c>
      <c r="Z45" s="42"/>
    </row>
    <row r="46" spans="1:39" ht="15" hidden="1" customHeight="1" outlineLevel="1" x14ac:dyDescent="0.25">
      <c r="A46" s="84">
        <f ca="1">(IFERROR(INDIRECT("'en double'!" &amp; ADDRESS(MATCH(B$1,'en double'!$A$1:$AF$1,0),MATCH(A$2,'en double'!$A$1:$A$34,0))),0) + IFERROR(INDIRECT("'en double'!" &amp; ADDRESS(MATCH(C$1,'en double'!$A$1:$AF$1,0),MATCH(A$2,'en double'!$A$1:$A$34,0))),0) + IFERROR(INDIRECT("'en double'!" &amp; ADDRESS(MATCH(D$1,'en double'!$A$1:$AF$1,0),MATCH(A$2,'en double'!$A$1:$A$34,0))),0) + IFERROR(INDIRECT("'en double'!" &amp; ADDRESS(MATCH(E$1,'en double'!$A$1:$AF$1,0),MATCH(A$2,'en double'!$A$1:$A$34,0))),0) + IFERROR(INDIRECT("'en double'!" &amp; ADDRESS(MATCH(A$2,'en double'!$A$1:$AF$1,0),MATCH(A$2,'en double'!$A$1:$A$34,0))),0) + IFERROR(INDIRECT("'en double'!" &amp; ADDRESS(MATCH(B$2,'en double'!$A$1:$AF$1,0),MATCH(A$2,'en double'!$A$1:$A$34,0))),0) + IFERROR(INDIRECT("'en double'!" &amp; ADDRESS(MATCH(C$2,'en double'!$A$1:$AF$1,0),MATCH(A$2,'en double'!$A$1:$A$34,0))),0) + IFERROR(INDIRECT("'en double'!" &amp; ADDRESS(MATCH(D$2,'en double'!$A$1:$AF$1,0),MATCH(A$2,'en double'!$A$1:$A$34,0))),0) + IFERROR(INDIRECT("'en double'!" &amp; ADDRESS(MATCH(E$2,'en double'!$A$1:$AF$1,0),MATCH(A$2,'en double'!$A$1:$A$34,0))),0) + IFERROR(INDIRECT("'en double'!" &amp; ADDRESS(MATCH(A$3,'en double'!$A$1:$AF$1,0),MATCH(A$2,'en double'!$A$1:$A$34,0))),0) + IFERROR(INDIRECT("'en double'!" &amp; ADDRESS(MATCH(B$3,'en double'!$A$1:$AF$1,0),MATCH(A$2,'en double'!$A$1:$A$34,0))),0) + IFERROR(INDIRECT("'en double'!" &amp; ADDRESS(MATCH(C$3,'en double'!$A$1:$AF$1,0),MATCH(A$2,'en double'!$A$1:$A$34,0))),0) + IFERROR(INDIRECT("'en double'!" &amp; ADDRESS(MATCH(D$3,'en double'!$A$1:$AF$1,0),MATCH(A$2,'en double'!$A$1:$A$34,0))),0) + IFERROR(INDIRECT("'en double'!" &amp; ADDRESS(MATCH(E$3,'en double'!$A$1:$AF$1,0),MATCH(A$2,'en double'!$A$1:$A$34,0))),0) + IFERROR(INDIRECT("'en double'!" &amp; ADDRESS(MATCH(A$1,'en double'!$A$1:$AF$1,0),MATCH(A$2,'en double'!$A$1:$A$34,0))),0)) / SUM('en double'!$B$2:$AF$32)</f>
        <v>4.6092184368737472E-2</v>
      </c>
      <c r="B46" s="85">
        <f ca="1">(IFERROR(INDIRECT("'en double'!" &amp; ADDRESS(MATCH(B$1,'en double'!$A$1:$AF$1,0),MATCH(B$2,'en double'!$A$1:$A$34,0))),0) + IFERROR(INDIRECT("'en double'!" &amp; ADDRESS(MATCH(C$1,'en double'!$A$1:$AF$1,0),MATCH(B$2,'en double'!$A$1:$A$34,0))),0) + IFERROR(INDIRECT("'en double'!" &amp; ADDRESS(MATCH(D$1,'en double'!$A$1:$AF$1,0),MATCH(B$2,'en double'!$A$1:$A$34,0))),0) + IFERROR(INDIRECT("'en double'!" &amp; ADDRESS(MATCH(E$1,'en double'!$A$1:$AF$1,0),MATCH(B$2,'en double'!$A$1:$A$34,0))),0) + IFERROR(INDIRECT("'en double'!" &amp; ADDRESS(MATCH(A$2,'en double'!$A$1:$AF$1,0),MATCH(B$2,'en double'!$A$1:$A$34,0))),0) + IFERROR(INDIRECT("'en double'!" &amp; ADDRESS(MATCH(B$2,'en double'!$A$1:$AF$1,0),MATCH(B$2,'en double'!$A$1:$A$34,0))),0) + IFERROR(INDIRECT("'en double'!" &amp; ADDRESS(MATCH(C$2,'en double'!$A$1:$AF$1,0),MATCH(B$2,'en double'!$A$1:$A$34,0))),0) + IFERROR(INDIRECT("'en double'!" &amp; ADDRESS(MATCH(D$2,'en double'!$A$1:$AF$1,0),MATCH(B$2,'en double'!$A$1:$A$34,0))),0) + IFERROR(INDIRECT("'en double'!" &amp; ADDRESS(MATCH(E$2,'en double'!$A$1:$AF$1,0),MATCH(B$2,'en double'!$A$1:$A$34,0))),0) + IFERROR(INDIRECT("'en double'!" &amp; ADDRESS(MATCH(A$3,'en double'!$A$1:$AF$1,0),MATCH(B$2,'en double'!$A$1:$A$34,0))),0) + IFERROR(INDIRECT("'en double'!" &amp; ADDRESS(MATCH(B$3,'en double'!$A$1:$AF$1,0),MATCH(B$2,'en double'!$A$1:$A$34,0))),0) + IFERROR(INDIRECT("'en double'!" &amp; ADDRESS(MATCH(C$3,'en double'!$A$1:$AF$1,0),MATCH(B$2,'en double'!$A$1:$A$34,0))),0) + IFERROR(INDIRECT("'en double'!" &amp; ADDRESS(MATCH(D$3,'en double'!$A$1:$AF$1,0),MATCH(B$2,'en double'!$A$1:$A$34,0))),0) + IFERROR(INDIRECT("'en double'!" &amp; ADDRESS(MATCH(E$3,'en double'!$A$1:$AF$1,0),MATCH(B$2,'en double'!$A$1:$A$34,0))),0) + IFERROR(INDIRECT("'en double'!" &amp; ADDRESS(MATCH(A$1,'en double'!$A$1:$AF$1,0),MATCH(B$2,'en double'!$A$1:$A$34,0))),0)) / SUM('en double'!$B$2:$AF$32)</f>
        <v>3.2665330661322642E-2</v>
      </c>
      <c r="C46" s="85">
        <f ca="1">(IFERROR(INDIRECT("'en double'!" &amp; ADDRESS(MATCH(B$1,'en double'!$A$1:$AF$1,0),MATCH(C$2,'en double'!$A$1:$A$34,0))),0) + IFERROR(INDIRECT("'en double'!" &amp; ADDRESS(MATCH(C$1,'en double'!$A$1:$AF$1,0),MATCH(C$2,'en double'!$A$1:$A$34,0))),0) + IFERROR(INDIRECT("'en double'!" &amp; ADDRESS(MATCH(D$1,'en double'!$A$1:$AF$1,0),MATCH(C$2,'en double'!$A$1:$A$34,0))),0) + IFERROR(INDIRECT("'en double'!" &amp; ADDRESS(MATCH(E$1,'en double'!$A$1:$AF$1,0),MATCH(C$2,'en double'!$A$1:$A$34,0))),0) + IFERROR(INDIRECT("'en double'!" &amp; ADDRESS(MATCH(A$2,'en double'!$A$1:$AF$1,0),MATCH(C$2,'en double'!$A$1:$A$34,0))),0) + IFERROR(INDIRECT("'en double'!" &amp; ADDRESS(MATCH(B$2,'en double'!$A$1:$AF$1,0),MATCH(C$2,'en double'!$A$1:$A$34,0))),0) + IFERROR(INDIRECT("'en double'!" &amp; ADDRESS(MATCH(C$2,'en double'!$A$1:$AF$1,0),MATCH(C$2,'en double'!$A$1:$A$34,0))),0) + IFERROR(INDIRECT("'en double'!" &amp; ADDRESS(MATCH(D$2,'en double'!$A$1:$AF$1,0),MATCH(C$2,'en double'!$A$1:$A$34,0))),0) + IFERROR(INDIRECT("'en double'!" &amp; ADDRESS(MATCH(E$2,'en double'!$A$1:$AF$1,0),MATCH(C$2,'en double'!$A$1:$A$34,0))),0) + IFERROR(INDIRECT("'en double'!" &amp; ADDRESS(MATCH(A$3,'en double'!$A$1:$AF$1,0),MATCH(C$2,'en double'!$A$1:$A$34,0))),0) + IFERROR(INDIRECT("'en double'!" &amp; ADDRESS(MATCH(B$3,'en double'!$A$1:$AF$1,0),MATCH(C$2,'en double'!$A$1:$A$34,0))),0) + IFERROR(INDIRECT("'en double'!" &amp; ADDRESS(MATCH(C$3,'en double'!$A$1:$AF$1,0),MATCH(C$2,'en double'!$A$1:$A$34,0))),0) + IFERROR(INDIRECT("'en double'!" &amp; ADDRESS(MATCH(D$3,'en double'!$A$1:$AF$1,0),MATCH(C$2,'en double'!$A$1:$A$34,0))),0) + IFERROR(INDIRECT("'en double'!" &amp; ADDRESS(MATCH(E$3,'en double'!$A$1:$AF$1,0),MATCH(C$2,'en double'!$A$1:$A$34,0))),0) + IFERROR(INDIRECT("'en double'!" &amp; ADDRESS(MATCH(A$1,'en double'!$A$1:$AF$1,0),MATCH(C$2,'en double'!$A$1:$A$34,0))),0)) / SUM('en double'!$B$2:$AF$32)</f>
        <v>2.2745490981963927E-2</v>
      </c>
      <c r="D46" s="86">
        <f ca="1">(IFERROR(INDIRECT("'en double'!" &amp; ADDRESS(MATCH(B$1,'en double'!$A$1:$AF$1,0),MATCH(D$2,'en double'!$A$1:$A$34,0))),0) + IFERROR(INDIRECT("'en double'!" &amp; ADDRESS(MATCH(C$1,'en double'!$A$1:$AF$1,0),MATCH(D$2,'en double'!$A$1:$A$34,0))),0) + IFERROR(INDIRECT("'en double'!" &amp; ADDRESS(MATCH(D$1,'en double'!$A$1:$AF$1,0),MATCH(D$2,'en double'!$A$1:$A$34,0))),0) + IFERROR(INDIRECT("'en double'!" &amp; ADDRESS(MATCH(E$1,'en double'!$A$1:$AF$1,0),MATCH(D$2,'en double'!$A$1:$A$34,0))),0) + IFERROR(INDIRECT("'en double'!" &amp; ADDRESS(MATCH(A$2,'en double'!$A$1:$AF$1,0),MATCH(D$2,'en double'!$A$1:$A$34,0))),0) + IFERROR(INDIRECT("'en double'!" &amp; ADDRESS(MATCH(B$2,'en double'!$A$1:$AF$1,0),MATCH(D$2,'en double'!$A$1:$A$34,0))),0) + IFERROR(INDIRECT("'en double'!" &amp; ADDRESS(MATCH(C$2,'en double'!$A$1:$AF$1,0),MATCH(D$2,'en double'!$A$1:$A$34,0))),0) + IFERROR(INDIRECT("'en double'!" &amp; ADDRESS(MATCH(D$2,'en double'!$A$1:$AF$1,0),MATCH(D$2,'en double'!$A$1:$A$34,0))),0) + IFERROR(INDIRECT("'en double'!" &amp; ADDRESS(MATCH(E$2,'en double'!$A$1:$AF$1,0),MATCH(D$2,'en double'!$A$1:$A$34,0))),0) + IFERROR(INDIRECT("'en double'!" &amp; ADDRESS(MATCH(A$3,'en double'!$A$1:$AF$1,0),MATCH(D$2,'en double'!$A$1:$A$34,0))),0) + IFERROR(INDIRECT("'en double'!" &amp; ADDRESS(MATCH(B$3,'en double'!$A$1:$AF$1,0),MATCH(D$2,'en double'!$A$1:$A$34,0))),0) + IFERROR(INDIRECT("'en double'!" &amp; ADDRESS(MATCH(C$3,'en double'!$A$1:$AF$1,0),MATCH(D$2,'en double'!$A$1:$A$34,0))),0) + IFERROR(INDIRECT("'en double'!" &amp; ADDRESS(MATCH(D$3,'en double'!$A$1:$AF$1,0),MATCH(D$2,'en double'!$A$1:$A$34,0))),0) + IFERROR(INDIRECT("'en double'!" &amp; ADDRESS(MATCH(E$3,'en double'!$A$1:$AF$1,0),MATCH(D$2,'en double'!$A$1:$A$34,0))),0) + IFERROR(INDIRECT("'en double'!" &amp; ADDRESS(MATCH(A$1,'en double'!$A$1:$AF$1,0),MATCH(D$2,'en double'!$A$1:$A$34,0))),0)) / SUM('en double'!$B$2:$AF$32)</f>
        <v>2.4448897795591184E-2</v>
      </c>
      <c r="E46" s="87">
        <f ca="1">(IFERROR(INDIRECT("'en double'!" &amp; ADDRESS(MATCH(B$1,'en double'!$A$1:$AF$1,0),MATCH(E$2,'en double'!$A$1:$A$34,0))),0) + IFERROR(INDIRECT("'en double'!" &amp; ADDRESS(MATCH(C$1,'en double'!$A$1:$AF$1,0),MATCH(E$2,'en double'!$A$1:$A$34,0))),0) + IFERROR(INDIRECT("'en double'!" &amp; ADDRESS(MATCH(D$1,'en double'!$A$1:$AF$1,0),MATCH(E$2,'en double'!$A$1:$A$34,0))),0) + IFERROR(INDIRECT("'en double'!" &amp; ADDRESS(MATCH(E$1,'en double'!$A$1:$AF$1,0),MATCH(E$2,'en double'!$A$1:$A$34,0))),0) + IFERROR(INDIRECT("'en double'!" &amp; ADDRESS(MATCH(A$2,'en double'!$A$1:$AF$1,0),MATCH(E$2,'en double'!$A$1:$A$34,0))),0) + IFERROR(INDIRECT("'en double'!" &amp; ADDRESS(MATCH(B$2,'en double'!$A$1:$AF$1,0),MATCH(E$2,'en double'!$A$1:$A$34,0))),0) + IFERROR(INDIRECT("'en double'!" &amp; ADDRESS(MATCH(C$2,'en double'!$A$1:$AF$1,0),MATCH(E$2,'en double'!$A$1:$A$34,0))),0) + IFERROR(INDIRECT("'en double'!" &amp; ADDRESS(MATCH(D$2,'en double'!$A$1:$AF$1,0),MATCH(E$2,'en double'!$A$1:$A$34,0))),0) + IFERROR(INDIRECT("'en double'!" &amp; ADDRESS(MATCH(E$2,'en double'!$A$1:$AF$1,0),MATCH(E$2,'en double'!$A$1:$A$34,0))),0) + IFERROR(INDIRECT("'en double'!" &amp; ADDRESS(MATCH(A$3,'en double'!$A$1:$AF$1,0),MATCH(E$2,'en double'!$A$1:$A$34,0))),0) + IFERROR(INDIRECT("'en double'!" &amp; ADDRESS(MATCH(B$3,'en double'!$A$1:$AF$1,0),MATCH(E$2,'en double'!$A$1:$A$34,0))),0) + IFERROR(INDIRECT("'en double'!" &amp; ADDRESS(MATCH(C$3,'en double'!$A$1:$AF$1,0),MATCH(E$2,'en double'!$A$1:$A$34,0))),0) + IFERROR(INDIRECT("'en double'!" &amp; ADDRESS(MATCH(D$3,'en double'!$A$1:$AF$1,0),MATCH(E$2,'en double'!$A$1:$A$34,0))),0) + IFERROR(INDIRECT("'en double'!" &amp; ADDRESS(MATCH(E$3,'en double'!$A$1:$AF$1,0),MATCH(E$2,'en double'!$A$1:$A$34,0))),0) + IFERROR(INDIRECT("'en double'!" &amp; ADDRESS(MATCH(A$1,'en double'!$A$1:$AF$1,0),MATCH(E$2,'en double'!$A$1:$A$34,0))),0)) / SUM('en double'!$B$2:$AF$32)</f>
        <v>1.7034068136272545E-2</v>
      </c>
      <c r="F46" s="86">
        <f ca="1">(IFERROR(INDIRECT("'en double'!" &amp; ADDRESS(MATCH(I$1,'en double'!$A$1:$AF$1,0),MATCH(F$2,'en double'!$A$1:$A$34,0))),0) + IFERROR(INDIRECT("'en double'!" &amp; ADDRESS(MATCH(G$1,'en double'!$A$1:$AF$1,0),MATCH(F$2,'en double'!$A$1:$A$34,0))),0) + IFERROR(INDIRECT("'en double'!" &amp; ADDRESS(MATCH(H$1,'en double'!$A$1:$AF$1,0),MATCH(F$2,'en double'!$A$1:$A$34,0))),0) + IFERROR(INDIRECT("'en double'!" &amp; ADDRESS(MATCH(J$1,'en double'!$A$1:$AF$1,0),MATCH(F$2,'en double'!$A$1:$A$34,0))),0) + IFERROR(INDIRECT("'en double'!" &amp; ADDRESS(MATCH(K$1,'en double'!$A$1:$AF$1,0),MATCH(F$2,'en double'!$A$1:$A$34,0))),0) + IFERROR(INDIRECT("'en double'!" &amp; ADDRESS(MATCH(L$1,'en double'!$A$1:$AF$1,0),MATCH(F$2,'en double'!$A$1:$A$34,0))),0) + IFERROR(INDIRECT("'en double'!" &amp; ADDRESS(MATCH(F$2,'en double'!$A$1:$AF$1,0),MATCH(F$2,'en double'!$A$1:$A$34,0))),0) + IFERROR(INDIRECT("'en double'!" &amp; ADDRESS(MATCH(G$2,'en double'!$A$1:$AF$1,0),MATCH(F$2,'en double'!$A$1:$A$34,0))),0) + IFERROR(INDIRECT("'en double'!" &amp; ADDRESS(MATCH(H$2,'en double'!$A$1:$AF$1,0),MATCH(F$2,'en double'!$A$1:$A$34,0))),0) + IFERROR(INDIRECT("'en double'!" &amp; ADDRESS(MATCH(I$2,'en double'!$A$1:$AF$1,0),MATCH(F$2,'en double'!$A$1:$A$34,0))),0) + IFERROR(INDIRECT("'en double'!" &amp; ADDRESS(MATCH(J$2,'en double'!$A$1:$AF$1,0),MATCH(F$2,'en double'!$A$1:$A$34,0))),0) + IFERROR(INDIRECT("'en double'!" &amp; ADDRESS(MATCH(K$2,'en double'!$A$1:$AF$1,0),MATCH(F$2,'en double'!$A$1:$A$34,0))),0) + IFERROR(INDIRECT("'en double'!" &amp; ADDRESS(MATCH(F$3,'en double'!$A$1:$AF$1,0),MATCH(F$2,'en double'!$A$1:$A$34,0))),0) + IFERROR(INDIRECT("'en double'!" &amp; ADDRESS(MATCH(G$3,'en double'!$A$1:$AF$1,0),MATCH(F$2,'en double'!$A$1:$A$34,0))),0) + IFERROR(INDIRECT("'en double'!" &amp; ADDRESS(MATCH(H$3,'en double'!$A$1:$AF$1,0),MATCH(F$2,'en double'!$A$1:$A$34,0))),0) + IFERROR(INDIRECT("'en double'!" &amp; ADDRESS(MATCH(I$3,'en double'!$A$1:$AF$1,0),MATCH(F$2,'en double'!$A$1:$A$34,0))),0) + IFERROR(INDIRECT("'en double'!" &amp; ADDRESS(MATCH(J$3,'en double'!$A$1:$AF$1,0),MATCH(F$2,'en double'!$A$1:$A$34,0))),0) + IFERROR(INDIRECT("'en double'!" &amp; ADDRESS(MATCH(F$1,'en double'!$A$1:$AF$1,0),MATCH(F$2,'en double'!$A$1:$A$34,0))),0)) / SUM('en double'!$B$2:$AF$32)</f>
        <v>7.4148296593186374E-3</v>
      </c>
      <c r="G46" s="84">
        <f ca="1">(IFERROR(INDIRECT("'en double'!" &amp; ADDRESS(MATCH(I$1,'en double'!$A$1:$AF$1,0),MATCH(G$2,'en double'!$A$1:$A$34,0))),0) + IFERROR(INDIRECT("'en double'!" &amp; ADDRESS(MATCH(G$1,'en double'!$A$1:$AF$1,0),MATCH(G$2,'en double'!$A$1:$A$34,0))),0) + IFERROR(INDIRECT("'en double'!" &amp; ADDRESS(MATCH(H$1,'en double'!$A$1:$AF$1,0),MATCH(G$2,'en double'!$A$1:$A$34,0))),0) + IFERROR(INDIRECT("'en double'!" &amp; ADDRESS(MATCH(J$1,'en double'!$A$1:$AF$1,0),MATCH(G$2,'en double'!$A$1:$A$34,0))),0) + IFERROR(INDIRECT("'en double'!" &amp; ADDRESS(MATCH(K$1,'en double'!$A$1:$AF$1,0),MATCH(G$2,'en double'!$A$1:$A$34,0))),0) + IFERROR(INDIRECT("'en double'!" &amp; ADDRESS(MATCH(L$1,'en double'!$A$1:$AF$1,0),MATCH(G$2,'en double'!$A$1:$A$34,0))),0) + IFERROR(INDIRECT("'en double'!" &amp; ADDRESS(MATCH(F$2,'en double'!$A$1:$AF$1,0),MATCH(G$2,'en double'!$A$1:$A$34,0))),0) + IFERROR(INDIRECT("'en double'!" &amp; ADDRESS(MATCH(G$2,'en double'!$A$1:$AF$1,0),MATCH(G$2,'en double'!$A$1:$A$34,0))),0) + IFERROR(INDIRECT("'en double'!" &amp; ADDRESS(MATCH(H$2,'en double'!$A$1:$AF$1,0),MATCH(G$2,'en double'!$A$1:$A$34,0))),0) + IFERROR(INDIRECT("'en double'!" &amp; ADDRESS(MATCH(I$2,'en double'!$A$1:$AF$1,0),MATCH(G$2,'en double'!$A$1:$A$34,0))),0) + IFERROR(INDIRECT("'en double'!" &amp; ADDRESS(MATCH(J$2,'en double'!$A$1:$AF$1,0),MATCH(G$2,'en double'!$A$1:$A$34,0))),0) + IFERROR(INDIRECT("'en double'!" &amp; ADDRESS(MATCH(K$2,'en double'!$A$1:$AF$1,0),MATCH(G$2,'en double'!$A$1:$A$34,0))),0) + IFERROR(INDIRECT("'en double'!" &amp; ADDRESS(MATCH(F$3,'en double'!$A$1:$AF$1,0),MATCH(G$2,'en double'!$A$1:$A$34,0))),0) + IFERROR(INDIRECT("'en double'!" &amp; ADDRESS(MATCH(G$3,'en double'!$A$1:$AF$1,0),MATCH(G$2,'en double'!$A$1:$A$34,0))),0) + IFERROR(INDIRECT("'en double'!" &amp; ADDRESS(MATCH(H$3,'en double'!$A$1:$AF$1,0),MATCH(G$2,'en double'!$A$1:$A$34,0))),0) + IFERROR(INDIRECT("'en double'!" &amp; ADDRESS(MATCH(I$3,'en double'!$A$1:$AF$1,0),MATCH(G$2,'en double'!$A$1:$A$34,0))),0) + IFERROR(INDIRECT("'en double'!" &amp; ADDRESS(MATCH(J$3,'en double'!$A$1:$AF$1,0),MATCH(G$2,'en double'!$A$1:$A$34,0))),0) + IFERROR(INDIRECT("'en double'!" &amp; ADDRESS(MATCH(F$1,'en double'!$A$1:$AF$1,0),MATCH(G$2,'en double'!$A$1:$A$34,0))),0)) / SUM('en double'!$B$2:$AF$32)</f>
        <v>2.2044088176352707E-2</v>
      </c>
      <c r="H46" s="85">
        <f ca="1">(IFERROR(INDIRECT("'en double'!" &amp; ADDRESS(MATCH(I$1,'en double'!$A$1:$AF$1,0),MATCH(H$2,'en double'!$A$1:$A$34,0))),0) + IFERROR(INDIRECT("'en double'!" &amp; ADDRESS(MATCH(G$1,'en double'!$A$1:$AF$1,0),MATCH(H$2,'en double'!$A$1:$A$34,0))),0) + IFERROR(INDIRECT("'en double'!" &amp; ADDRESS(MATCH(H$1,'en double'!$A$1:$AF$1,0),MATCH(H$2,'en double'!$A$1:$A$34,0))),0) + IFERROR(INDIRECT("'en double'!" &amp; ADDRESS(MATCH(J$1,'en double'!$A$1:$AF$1,0),MATCH(H$2,'en double'!$A$1:$A$34,0))),0) + IFERROR(INDIRECT("'en double'!" &amp; ADDRESS(MATCH(K$1,'en double'!$A$1:$AF$1,0),MATCH(H$2,'en double'!$A$1:$A$34,0))),0) + IFERROR(INDIRECT("'en double'!" &amp; ADDRESS(MATCH(L$1,'en double'!$A$1:$AF$1,0),MATCH(H$2,'en double'!$A$1:$A$34,0))),0) + IFERROR(INDIRECT("'en double'!" &amp; ADDRESS(MATCH(F$2,'en double'!$A$1:$AF$1,0),MATCH(H$2,'en double'!$A$1:$A$34,0))),0) + IFERROR(INDIRECT("'en double'!" &amp; ADDRESS(MATCH(G$2,'en double'!$A$1:$AF$1,0),MATCH(H$2,'en double'!$A$1:$A$34,0))),0) + IFERROR(INDIRECT("'en double'!" &amp; ADDRESS(MATCH(H$2,'en double'!$A$1:$AF$1,0),MATCH(H$2,'en double'!$A$1:$A$34,0))),0) + IFERROR(INDIRECT("'en double'!" &amp; ADDRESS(MATCH(I$2,'en double'!$A$1:$AF$1,0),MATCH(H$2,'en double'!$A$1:$A$34,0))),0) + IFERROR(INDIRECT("'en double'!" &amp; ADDRESS(MATCH(J$2,'en double'!$A$1:$AF$1,0),MATCH(H$2,'en double'!$A$1:$A$34,0))),0) + IFERROR(INDIRECT("'en double'!" &amp; ADDRESS(MATCH(K$2,'en double'!$A$1:$AF$1,0),MATCH(H$2,'en double'!$A$1:$A$34,0))),0) + IFERROR(INDIRECT("'en double'!" &amp; ADDRESS(MATCH(F$3,'en double'!$A$1:$AF$1,0),MATCH(H$2,'en double'!$A$1:$A$34,0))),0) + IFERROR(INDIRECT("'en double'!" &amp; ADDRESS(MATCH(G$3,'en double'!$A$1:$AF$1,0),MATCH(H$2,'en double'!$A$1:$A$34,0))),0) + IFERROR(INDIRECT("'en double'!" &amp; ADDRESS(MATCH(H$3,'en double'!$A$1:$AF$1,0),MATCH(H$2,'en double'!$A$1:$A$34,0))),0) + IFERROR(INDIRECT("'en double'!" &amp; ADDRESS(MATCH(I$3,'en double'!$A$1:$AF$1,0),MATCH(H$2,'en double'!$A$1:$A$34,0))),0) + IFERROR(INDIRECT("'en double'!" &amp; ADDRESS(MATCH(J$3,'en double'!$A$1:$AF$1,0),MATCH(H$2,'en double'!$A$1:$A$34,0))),0) + IFERROR(INDIRECT("'en double'!" &amp; ADDRESS(MATCH(F$1,'en double'!$A$1:$AF$1,0),MATCH(H$2,'en double'!$A$1:$A$34,0))),0)) / SUM('en double'!$B$2:$AF$32)</f>
        <v>4.5490981963927854E-2</v>
      </c>
      <c r="I46" s="84">
        <f ca="1">(IFERROR(INDIRECT("'en double'!" &amp; ADDRESS(MATCH(I$1,'en double'!$A$1:$AF$1,0),MATCH(I$2,'en double'!$A$1:$A$34,0))),0) + IFERROR(INDIRECT("'en double'!" &amp; ADDRESS(MATCH(G$1,'en double'!$A$1:$AF$1,0),MATCH(I$2,'en double'!$A$1:$A$34,0))),0) + IFERROR(INDIRECT("'en double'!" &amp; ADDRESS(MATCH(H$1,'en double'!$A$1:$AF$1,0),MATCH(I$2,'en double'!$A$1:$A$34,0))),0) + IFERROR(INDIRECT("'en double'!" &amp; ADDRESS(MATCH(J$1,'en double'!$A$1:$AF$1,0),MATCH(I$2,'en double'!$A$1:$A$34,0))),0) + IFERROR(INDIRECT("'en double'!" &amp; ADDRESS(MATCH(K$1,'en double'!$A$1:$AF$1,0),MATCH(I$2,'en double'!$A$1:$A$34,0))),0) + IFERROR(INDIRECT("'en double'!" &amp; ADDRESS(MATCH(L$1,'en double'!$A$1:$AF$1,0),MATCH(I$2,'en double'!$A$1:$A$34,0))),0) + IFERROR(INDIRECT("'en double'!" &amp; ADDRESS(MATCH(F$2,'en double'!$A$1:$AF$1,0),MATCH(I$2,'en double'!$A$1:$A$34,0))),0) + IFERROR(INDIRECT("'en double'!" &amp; ADDRESS(MATCH(G$2,'en double'!$A$1:$AF$1,0),MATCH(I$2,'en double'!$A$1:$A$34,0))),0) + IFERROR(INDIRECT("'en double'!" &amp; ADDRESS(MATCH(H$2,'en double'!$A$1:$AF$1,0),MATCH(I$2,'en double'!$A$1:$A$34,0))),0) + IFERROR(INDIRECT("'en double'!" &amp; ADDRESS(MATCH(I$2,'en double'!$A$1:$AF$1,0),MATCH(I$2,'en double'!$A$1:$A$34,0))),0) + IFERROR(INDIRECT("'en double'!" &amp; ADDRESS(MATCH(J$2,'en double'!$A$1:$AF$1,0),MATCH(I$2,'en double'!$A$1:$A$34,0))),0) + IFERROR(INDIRECT("'en double'!" &amp; ADDRESS(MATCH(K$2,'en double'!$A$1:$AF$1,0),MATCH(I$2,'en double'!$A$1:$A$34,0))),0) + IFERROR(INDIRECT("'en double'!" &amp; ADDRESS(MATCH(F$3,'en double'!$A$1:$AF$1,0),MATCH(I$2,'en double'!$A$1:$A$34,0))),0) + IFERROR(INDIRECT("'en double'!" &amp; ADDRESS(MATCH(G$3,'en double'!$A$1:$AF$1,0),MATCH(I$2,'en double'!$A$1:$A$34,0))),0) + IFERROR(INDIRECT("'en double'!" &amp; ADDRESS(MATCH(H$3,'en double'!$A$1:$AF$1,0),MATCH(I$2,'en double'!$A$1:$A$34,0))),0) + IFERROR(INDIRECT("'en double'!" &amp; ADDRESS(MATCH(I$3,'en double'!$A$1:$AF$1,0),MATCH(I$2,'en double'!$A$1:$A$34,0))),0) + IFERROR(INDIRECT("'en double'!" &amp; ADDRESS(MATCH(J$3,'en double'!$A$1:$AF$1,0),MATCH(I$2,'en double'!$A$1:$A$34,0))),0) + IFERROR(INDIRECT("'en double'!" &amp; ADDRESS(MATCH(F$1,'en double'!$A$1:$AF$1,0),MATCH(I$2,'en double'!$A$1:$A$34,0))),0)) / SUM('en double'!$B$2:$AF$32)</f>
        <v>1.092184368737475E-2</v>
      </c>
      <c r="J46" s="86">
        <f ca="1">(IFERROR(INDIRECT("'en double'!" &amp; ADDRESS(MATCH(I$1,'en double'!$A$1:$AF$1,0),MATCH(J$2,'en double'!$A$1:$A$34,0))),0) + IFERROR(INDIRECT("'en double'!" &amp; ADDRESS(MATCH(G$1,'en double'!$A$1:$AF$1,0),MATCH(J$2,'en double'!$A$1:$A$34,0))),0) + IFERROR(INDIRECT("'en double'!" &amp; ADDRESS(MATCH(H$1,'en double'!$A$1:$AF$1,0),MATCH(J$2,'en double'!$A$1:$A$34,0))),0) + IFERROR(INDIRECT("'en double'!" &amp; ADDRESS(MATCH(J$1,'en double'!$A$1:$AF$1,0),MATCH(J$2,'en double'!$A$1:$A$34,0))),0) + IFERROR(INDIRECT("'en double'!" &amp; ADDRESS(MATCH(K$1,'en double'!$A$1:$AF$1,0),MATCH(J$2,'en double'!$A$1:$A$34,0))),0) + IFERROR(INDIRECT("'en double'!" &amp; ADDRESS(MATCH(L$1,'en double'!$A$1:$AF$1,0),MATCH(J$2,'en double'!$A$1:$A$34,0))),0) + IFERROR(INDIRECT("'en double'!" &amp; ADDRESS(MATCH(F$2,'en double'!$A$1:$AF$1,0),MATCH(J$2,'en double'!$A$1:$A$34,0))),0) + IFERROR(INDIRECT("'en double'!" &amp; ADDRESS(MATCH(G$2,'en double'!$A$1:$AF$1,0),MATCH(J$2,'en double'!$A$1:$A$34,0))),0) + IFERROR(INDIRECT("'en double'!" &amp; ADDRESS(MATCH(H$2,'en double'!$A$1:$AF$1,0),MATCH(J$2,'en double'!$A$1:$A$34,0))),0) + IFERROR(INDIRECT("'en double'!" &amp; ADDRESS(MATCH(I$2,'en double'!$A$1:$AF$1,0),MATCH(J$2,'en double'!$A$1:$A$34,0))),0) + IFERROR(INDIRECT("'en double'!" &amp; ADDRESS(MATCH(J$2,'en double'!$A$1:$AF$1,0),MATCH(J$2,'en double'!$A$1:$A$34,0))),0) + IFERROR(INDIRECT("'en double'!" &amp; ADDRESS(MATCH(K$2,'en double'!$A$1:$AF$1,0),MATCH(J$2,'en double'!$A$1:$A$34,0))),0) + IFERROR(INDIRECT("'en double'!" &amp; ADDRESS(MATCH(F$3,'en double'!$A$1:$AF$1,0),MATCH(J$2,'en double'!$A$1:$A$34,0))),0) + IFERROR(INDIRECT("'en double'!" &amp; ADDRESS(MATCH(G$3,'en double'!$A$1:$AF$1,0),MATCH(J$2,'en double'!$A$1:$A$34,0))),0) + IFERROR(INDIRECT("'en double'!" &amp; ADDRESS(MATCH(H$3,'en double'!$A$1:$AF$1,0),MATCH(J$2,'en double'!$A$1:$A$34,0))),0) + IFERROR(INDIRECT("'en double'!" &amp; ADDRESS(MATCH(I$3,'en double'!$A$1:$AF$1,0),MATCH(J$2,'en double'!$A$1:$A$34,0))),0) + IFERROR(INDIRECT("'en double'!" &amp; ADDRESS(MATCH(J$3,'en double'!$A$1:$AF$1,0),MATCH(J$2,'en double'!$A$1:$A$34,0))),0) + IFERROR(INDIRECT("'en double'!" &amp; ADDRESS(MATCH(F$1,'en double'!$A$1:$AF$1,0),MATCH(J$2,'en double'!$A$1:$A$34,0))),0)) / SUM('en double'!$B$2:$AF$32)</f>
        <v>8.3166332665330668E-3</v>
      </c>
      <c r="K46" s="86">
        <f ca="1">(IFERROR(INDIRECT("'en double'!" &amp; ADDRESS(MATCH(I$1,'en double'!$A$1:$AF$1,0),MATCH(K$2,'en double'!$A$1:$A$34,0))),0) + IFERROR(INDIRECT("'en double'!" &amp; ADDRESS(MATCH(G$1,'en double'!$A$1:$AF$1,0),MATCH(K$2,'en double'!$A$1:$A$34,0))),0) + IFERROR(INDIRECT("'en double'!" &amp; ADDRESS(MATCH(H$1,'en double'!$A$1:$AF$1,0),MATCH(K$2,'en double'!$A$1:$A$34,0))),0) + IFERROR(INDIRECT("'en double'!" &amp; ADDRESS(MATCH(J$1,'en double'!$A$1:$AF$1,0),MATCH(K$2,'en double'!$A$1:$A$34,0))),0) + IFERROR(INDIRECT("'en double'!" &amp; ADDRESS(MATCH(K$1,'en double'!$A$1:$AF$1,0),MATCH(K$2,'en double'!$A$1:$A$34,0))),0) + IFERROR(INDIRECT("'en double'!" &amp; ADDRESS(MATCH(L$1,'en double'!$A$1:$AF$1,0),MATCH(K$2,'en double'!$A$1:$A$34,0))),0) + IFERROR(INDIRECT("'en double'!" &amp; ADDRESS(MATCH(F$2,'en double'!$A$1:$AF$1,0),MATCH(K$2,'en double'!$A$1:$A$34,0))),0) + IFERROR(INDIRECT("'en double'!" &amp; ADDRESS(MATCH(G$2,'en double'!$A$1:$AF$1,0),MATCH(K$2,'en double'!$A$1:$A$34,0))),0) + IFERROR(INDIRECT("'en double'!" &amp; ADDRESS(MATCH(H$2,'en double'!$A$1:$AF$1,0),MATCH(K$2,'en double'!$A$1:$A$34,0))),0) + IFERROR(INDIRECT("'en double'!" &amp; ADDRESS(MATCH(I$2,'en double'!$A$1:$AF$1,0),MATCH(K$2,'en double'!$A$1:$A$34,0))),0) + IFERROR(INDIRECT("'en double'!" &amp; ADDRESS(MATCH(J$2,'en double'!$A$1:$AF$1,0),MATCH(K$2,'en double'!$A$1:$A$34,0))),0) + IFERROR(INDIRECT("'en double'!" &amp; ADDRESS(MATCH(K$2,'en double'!$A$1:$AF$1,0),MATCH(K$2,'en double'!$A$1:$A$34,0))),0) + IFERROR(INDIRECT("'en double'!" &amp; ADDRESS(MATCH(F$3,'en double'!$A$1:$AF$1,0),MATCH(K$2,'en double'!$A$1:$A$34,0))),0) + IFERROR(INDIRECT("'en double'!" &amp; ADDRESS(MATCH(G$3,'en double'!$A$1:$AF$1,0),MATCH(K$2,'en double'!$A$1:$A$34,0))),0) + IFERROR(INDIRECT("'en double'!" &amp; ADDRESS(MATCH(H$3,'en double'!$A$1:$AF$1,0),MATCH(K$2,'en double'!$A$1:$A$34,0))),0) + IFERROR(INDIRECT("'en double'!" &amp; ADDRESS(MATCH(I$3,'en double'!$A$1:$AF$1,0),MATCH(K$2,'en double'!$A$1:$A$34,0))),0) + IFERROR(INDIRECT("'en double'!" &amp; ADDRESS(MATCH(J$3,'en double'!$A$1:$AF$1,0),MATCH(K$2,'en double'!$A$1:$A$34,0))),0) + IFERROR(INDIRECT("'en double'!" &amp; ADDRESS(MATCH(F$1,'en double'!$A$1:$AF$1,0),MATCH(K$2,'en double'!$A$1:$A$34,0))),0)) / SUM('en double'!$B$2:$AF$32)</f>
        <v>8.4168336673346687E-3</v>
      </c>
      <c r="L46" s="86"/>
      <c r="N46" s="84">
        <f ca="1">(IFERROR(INDIRECT("'ru double'!" &amp; ADDRESS(MATCH(O$1,'ru double'!$A$1:$AF$1,0),MATCH(N$2,'ru double'!$A$1:$A$34,0))),0) + IFERROR(INDIRECT("'ru double'!" &amp; ADDRESS(MATCH(P$1,'ru double'!$A$1:$AF$1,0),MATCH(N$2,'ru double'!$A$1:$A$34,0))),0) + IFERROR(INDIRECT("'ru double'!" &amp; ADDRESS(MATCH(Q$1,'ru double'!$A$1:$AF$1,0),MATCH(N$2,'ru double'!$A$1:$A$34,0))),0) + IFERROR(INDIRECT("'ru double'!" &amp; ADDRESS(MATCH(R$1,'ru double'!$A$1:$AF$1,0),MATCH(N$2,'ru double'!$A$1:$A$34,0))),0) + IFERROR(INDIRECT("'ru double'!" &amp; ADDRESS(MATCH(N$2,'ru double'!$A$1:$AF$1,0),MATCH(N$2,'ru double'!$A$1:$A$34,0))),0) + IFERROR(INDIRECT("'ru double'!" &amp; ADDRESS(MATCH(O$2,'ru double'!$A$1:$AF$1,0),MATCH(N$2,'ru double'!$A$1:$A$34,0))),0) + IFERROR(INDIRECT("'ru double'!" &amp; ADDRESS(MATCH(P$2,'ru double'!$A$1:$AF$1,0),MATCH(N$2,'ru double'!$A$1:$A$34,0))),0) + IFERROR(INDIRECT("'ru double'!" &amp; ADDRESS(MATCH(Q$2,'ru double'!$A$1:$AF$1,0),MATCH(N$2,'ru double'!$A$1:$A$34,0))),0) + IFERROR(INDIRECT("'ru double'!" &amp; ADDRESS(MATCH(R$2,'ru double'!$A$1:$AF$1,0),MATCH(N$2,'ru double'!$A$1:$A$34,0))),0) + IFERROR(INDIRECT("'ru double'!" &amp; ADDRESS(MATCH(N$3,'ru double'!$A$1:$AF$1,0),MATCH(N$2,'ru double'!$A$1:$A$34,0))),0) + IFERROR(INDIRECT("'ru double'!" &amp; ADDRESS(MATCH(O$3,'ru double'!$A$1:$AF$1,0),MATCH(N$2,'ru double'!$A$1:$A$34,0))),0) + IFERROR(INDIRECT("'ru double'!" &amp; ADDRESS(MATCH(P$3,'ru double'!$A$1:$AF$1,0),MATCH(N$2,'ru double'!$A$1:$A$34,0))),0) + IFERROR(INDIRECT("'ru double'!" &amp; ADDRESS(MATCH(Q$3,'ru double'!$A$1:$AF$1,0),MATCH(N$2,'ru double'!$A$1:$A$34,0))),0) + IFERROR(INDIRECT("'ru double'!" &amp; ADDRESS(MATCH(R$3,'ru double'!$A$1:$AF$1,0),MATCH(N$2,'ru double'!$A$1:$A$34,0))),0) + IFERROR(INDIRECT("'ru double'!" &amp; ADDRESS(MATCH(N$1,'ru double'!$A$1:$AF$1,0),MATCH(N$2,'ru double'!$A$1:$A$34,0))),0)) / SUM('ru double'!$B$2:$AF$32)</f>
        <v>1.764234161988773E-2</v>
      </c>
      <c r="O46" s="85">
        <f ca="1">(IFERROR(INDIRECT("'ru double'!" &amp; ADDRESS(MATCH(O$1,'ru double'!$A$1:$AF$1,0),MATCH(O$2,'ru double'!$A$1:$A$34,0))),0) + IFERROR(INDIRECT("'ru double'!" &amp; ADDRESS(MATCH(P$1,'ru double'!$A$1:$AF$1,0),MATCH(O$2,'ru double'!$A$1:$A$34,0))),0) + IFERROR(INDIRECT("'ru double'!" &amp; ADDRESS(MATCH(Q$1,'ru double'!$A$1:$AF$1,0),MATCH(O$2,'ru double'!$A$1:$A$34,0))),0) + IFERROR(INDIRECT("'ru double'!" &amp; ADDRESS(MATCH(R$1,'ru double'!$A$1:$AF$1,0),MATCH(O$2,'ru double'!$A$1:$A$34,0))),0) + IFERROR(INDIRECT("'ru double'!" &amp; ADDRESS(MATCH(N$2,'ru double'!$A$1:$AF$1,0),MATCH(O$2,'ru double'!$A$1:$A$34,0))),0) + IFERROR(INDIRECT("'ru double'!" &amp; ADDRESS(MATCH(O$2,'ru double'!$A$1:$AF$1,0),MATCH(O$2,'ru double'!$A$1:$A$34,0))),0) + IFERROR(INDIRECT("'ru double'!" &amp; ADDRESS(MATCH(P$2,'ru double'!$A$1:$AF$1,0),MATCH(O$2,'ru double'!$A$1:$A$34,0))),0) + IFERROR(INDIRECT("'ru double'!" &amp; ADDRESS(MATCH(Q$2,'ru double'!$A$1:$AF$1,0),MATCH(O$2,'ru double'!$A$1:$A$34,0))),0) + IFERROR(INDIRECT("'ru double'!" &amp; ADDRESS(MATCH(R$2,'ru double'!$A$1:$AF$1,0),MATCH(O$2,'ru double'!$A$1:$A$34,0))),0) + IFERROR(INDIRECT("'ru double'!" &amp; ADDRESS(MATCH(N$3,'ru double'!$A$1:$AF$1,0),MATCH(O$2,'ru double'!$A$1:$A$34,0))),0) + IFERROR(INDIRECT("'ru double'!" &amp; ADDRESS(MATCH(O$3,'ru double'!$A$1:$AF$1,0),MATCH(O$2,'ru double'!$A$1:$A$34,0))),0) + IFERROR(INDIRECT("'ru double'!" &amp; ADDRESS(MATCH(P$3,'ru double'!$A$1:$AF$1,0),MATCH(O$2,'ru double'!$A$1:$A$34,0))),0) + IFERROR(INDIRECT("'ru double'!" &amp; ADDRESS(MATCH(Q$3,'ru double'!$A$1:$AF$1,0),MATCH(O$2,'ru double'!$A$1:$A$34,0))),0) + IFERROR(INDIRECT("'ru double'!" &amp; ADDRESS(MATCH(R$3,'ru double'!$A$1:$AF$1,0),MATCH(O$2,'ru double'!$A$1:$A$34,0))),0) + IFERROR(INDIRECT("'ru double'!" &amp; ADDRESS(MATCH(N$1,'ru double'!$A$1:$AF$1,0),MATCH(O$2,'ru double'!$A$1:$A$34,0))),0)) / SUM('ru double'!$B$2:$AF$32)</f>
        <v>6.0144346431435444E-3</v>
      </c>
      <c r="P46" s="85">
        <f ca="1">(IFERROR(INDIRECT("'ru double'!" &amp; ADDRESS(MATCH(O$1,'ru double'!$A$1:$AF$1,0),MATCH(P$2,'ru double'!$A$1:$A$34,0))),0) + IFERROR(INDIRECT("'ru double'!" &amp; ADDRESS(MATCH(P$1,'ru double'!$A$1:$AF$1,0),MATCH(P$2,'ru double'!$A$1:$A$34,0))),0) + IFERROR(INDIRECT("'ru double'!" &amp; ADDRESS(MATCH(Q$1,'ru double'!$A$1:$AF$1,0),MATCH(P$2,'ru double'!$A$1:$A$34,0))),0) + IFERROR(INDIRECT("'ru double'!" &amp; ADDRESS(MATCH(R$1,'ru double'!$A$1:$AF$1,0),MATCH(P$2,'ru double'!$A$1:$A$34,0))),0) + IFERROR(INDIRECT("'ru double'!" &amp; ADDRESS(MATCH(N$2,'ru double'!$A$1:$AF$1,0),MATCH(P$2,'ru double'!$A$1:$A$34,0))),0) + IFERROR(INDIRECT("'ru double'!" &amp; ADDRESS(MATCH(O$2,'ru double'!$A$1:$AF$1,0),MATCH(P$2,'ru double'!$A$1:$A$34,0))),0) + IFERROR(INDIRECT("'ru double'!" &amp; ADDRESS(MATCH(P$2,'ru double'!$A$1:$AF$1,0),MATCH(P$2,'ru double'!$A$1:$A$34,0))),0) + IFERROR(INDIRECT("'ru double'!" &amp; ADDRESS(MATCH(Q$2,'ru double'!$A$1:$AF$1,0),MATCH(P$2,'ru double'!$A$1:$A$34,0))),0) + IFERROR(INDIRECT("'ru double'!" &amp; ADDRESS(MATCH(R$2,'ru double'!$A$1:$AF$1,0),MATCH(P$2,'ru double'!$A$1:$A$34,0))),0) + IFERROR(INDIRECT("'ru double'!" &amp; ADDRESS(MATCH(N$3,'ru double'!$A$1:$AF$1,0),MATCH(P$2,'ru double'!$A$1:$A$34,0))),0) + IFERROR(INDIRECT("'ru double'!" &amp; ADDRESS(MATCH(O$3,'ru double'!$A$1:$AF$1,0),MATCH(P$2,'ru double'!$A$1:$A$34,0))),0) + IFERROR(INDIRECT("'ru double'!" &amp; ADDRESS(MATCH(P$3,'ru double'!$A$1:$AF$1,0),MATCH(P$2,'ru double'!$A$1:$A$34,0))),0) + IFERROR(INDIRECT("'ru double'!" &amp; ADDRESS(MATCH(Q$3,'ru double'!$A$1:$AF$1,0),MATCH(P$2,'ru double'!$A$1:$A$34,0))),0) + IFERROR(INDIRECT("'ru double'!" &amp; ADDRESS(MATCH(R$3,'ru double'!$A$1:$AF$1,0),MATCH(P$2,'ru double'!$A$1:$A$34,0))),0) + IFERROR(INDIRECT("'ru double'!" &amp; ADDRESS(MATCH(N$1,'ru double'!$A$1:$AF$1,0),MATCH(P$2,'ru double'!$A$1:$A$34,0))),0)) / SUM('ru double'!$B$2:$AF$32)</f>
        <v>3.2277465918203692E-2</v>
      </c>
      <c r="Q46" s="86">
        <f ca="1">(IFERROR(INDIRECT("'ru double'!" &amp; ADDRESS(MATCH(O$1,'ru double'!$A$1:$AF$1,0),MATCH(Q$2,'ru double'!$A$1:$A$34,0))),0) + IFERROR(INDIRECT("'ru double'!" &amp; ADDRESS(MATCH(P$1,'ru double'!$A$1:$AF$1,0),MATCH(Q$2,'ru double'!$A$1:$A$34,0))),0) + IFERROR(INDIRECT("'ru double'!" &amp; ADDRESS(MATCH(Q$1,'ru double'!$A$1:$AF$1,0),MATCH(Q$2,'ru double'!$A$1:$A$34,0))),0) + IFERROR(INDIRECT("'ru double'!" &amp; ADDRESS(MATCH(R$1,'ru double'!$A$1:$AF$1,0),MATCH(Q$2,'ru double'!$A$1:$A$34,0))),0) + IFERROR(INDIRECT("'ru double'!" &amp; ADDRESS(MATCH(N$2,'ru double'!$A$1:$AF$1,0),MATCH(Q$2,'ru double'!$A$1:$A$34,0))),0) + IFERROR(INDIRECT("'ru double'!" &amp; ADDRESS(MATCH(O$2,'ru double'!$A$1:$AF$1,0),MATCH(Q$2,'ru double'!$A$1:$A$34,0))),0) + IFERROR(INDIRECT("'ru double'!" &amp; ADDRESS(MATCH(P$2,'ru double'!$A$1:$AF$1,0),MATCH(Q$2,'ru double'!$A$1:$A$34,0))),0) + IFERROR(INDIRECT("'ru double'!" &amp; ADDRESS(MATCH(Q$2,'ru double'!$A$1:$AF$1,0),MATCH(Q$2,'ru double'!$A$1:$A$34,0))),0) + IFERROR(INDIRECT("'ru double'!" &amp; ADDRESS(MATCH(R$2,'ru double'!$A$1:$AF$1,0),MATCH(Q$2,'ru double'!$A$1:$A$34,0))),0) + IFERROR(INDIRECT("'ru double'!" &amp; ADDRESS(MATCH(N$3,'ru double'!$A$1:$AF$1,0),MATCH(Q$2,'ru double'!$A$1:$A$34,0))),0) + IFERROR(INDIRECT("'ru double'!" &amp; ADDRESS(MATCH(O$3,'ru double'!$A$1:$AF$1,0),MATCH(Q$2,'ru double'!$A$1:$A$34,0))),0) + IFERROR(INDIRECT("'ru double'!" &amp; ADDRESS(MATCH(P$3,'ru double'!$A$1:$AF$1,0),MATCH(Q$2,'ru double'!$A$1:$A$34,0))),0) + IFERROR(INDIRECT("'ru double'!" &amp; ADDRESS(MATCH(Q$3,'ru double'!$A$1:$AF$1,0),MATCH(Q$2,'ru double'!$A$1:$A$34,0))),0) + IFERROR(INDIRECT("'ru double'!" &amp; ADDRESS(MATCH(R$3,'ru double'!$A$1:$AF$1,0),MATCH(Q$2,'ru double'!$A$1:$A$34,0))),0) + IFERROR(INDIRECT("'ru double'!" &amp; ADDRESS(MATCH(N$1,'ru double'!$A$1:$AF$1,0),MATCH(Q$2,'ru double'!$A$1:$A$34,0))),0)) / SUM('ru double'!$B$2:$AF$32)</f>
        <v>1.4434643143544507E-2</v>
      </c>
      <c r="R46" s="87">
        <f ca="1">(IFERROR(INDIRECT("'ru double'!" &amp; ADDRESS(MATCH(O$1,'ru double'!$A$1:$AF$1,0),MATCH(R$2,'ru double'!$A$1:$A$34,0))),0) + IFERROR(INDIRECT("'ru double'!" &amp; ADDRESS(MATCH(P$1,'ru double'!$A$1:$AF$1,0),MATCH(R$2,'ru double'!$A$1:$A$34,0))),0) + IFERROR(INDIRECT("'ru double'!" &amp; ADDRESS(MATCH(Q$1,'ru double'!$A$1:$AF$1,0),MATCH(R$2,'ru double'!$A$1:$A$34,0))),0) + IFERROR(INDIRECT("'ru double'!" &amp; ADDRESS(MATCH(R$1,'ru double'!$A$1:$AF$1,0),MATCH(R$2,'ru double'!$A$1:$A$34,0))),0) + IFERROR(INDIRECT("'ru double'!" &amp; ADDRESS(MATCH(N$2,'ru double'!$A$1:$AF$1,0),MATCH(R$2,'ru double'!$A$1:$A$34,0))),0) + IFERROR(INDIRECT("'ru double'!" &amp; ADDRESS(MATCH(O$2,'ru double'!$A$1:$AF$1,0),MATCH(R$2,'ru double'!$A$1:$A$34,0))),0) + IFERROR(INDIRECT("'ru double'!" &amp; ADDRESS(MATCH(P$2,'ru double'!$A$1:$AF$1,0),MATCH(R$2,'ru double'!$A$1:$A$34,0))),0) + IFERROR(INDIRECT("'ru double'!" &amp; ADDRESS(MATCH(Q$2,'ru double'!$A$1:$AF$1,0),MATCH(R$2,'ru double'!$A$1:$A$34,0))),0) + IFERROR(INDIRECT("'ru double'!" &amp; ADDRESS(MATCH(R$2,'ru double'!$A$1:$AF$1,0),MATCH(R$2,'ru double'!$A$1:$A$34,0))),0) + IFERROR(INDIRECT("'ru double'!" &amp; ADDRESS(MATCH(N$3,'ru double'!$A$1:$AF$1,0),MATCH(R$2,'ru double'!$A$1:$A$34,0))),0) + IFERROR(INDIRECT("'ru double'!" &amp; ADDRESS(MATCH(O$3,'ru double'!$A$1:$AF$1,0),MATCH(R$2,'ru double'!$A$1:$A$34,0))),0) + IFERROR(INDIRECT("'ru double'!" &amp; ADDRESS(MATCH(P$3,'ru double'!$A$1:$AF$1,0),MATCH(R$2,'ru double'!$A$1:$A$34,0))),0) + IFERROR(INDIRECT("'ru double'!" &amp; ADDRESS(MATCH(Q$3,'ru double'!$A$1:$AF$1,0),MATCH(R$2,'ru double'!$A$1:$A$34,0))),0) + IFERROR(INDIRECT("'ru double'!" &amp; ADDRESS(MATCH(R$3,'ru double'!$A$1:$AF$1,0),MATCH(R$2,'ru double'!$A$1:$A$34,0))),0) + IFERROR(INDIRECT("'ru double'!" &amp; ADDRESS(MATCH(N$1,'ru double'!$A$1:$AF$1,0),MATCH(R$2,'ru double'!$A$1:$A$34,0))),0)) / SUM('ru double'!$B$2:$AF$32)</f>
        <v>4.6110665597433841E-3</v>
      </c>
      <c r="S46" s="86">
        <f ca="1">(IFERROR(INDIRECT("'ru double'!" &amp; ADDRESS(MATCH(V$1,'ru double'!$A$1:$AF$1,0),MATCH(S$2,'ru double'!$A$1:$A$34,0))),0) + IFERROR(INDIRECT("'ru double'!" &amp; ADDRESS(MATCH(T$1,'ru double'!$A$1:$AF$1,0),MATCH(S$2,'ru double'!$A$1:$A$34,0))),0) + IFERROR(INDIRECT("'ru double'!" &amp; ADDRESS(MATCH(U$1,'ru double'!$A$1:$AF$1,0),MATCH(S$2,'ru double'!$A$1:$A$34,0))),0) + IFERROR(INDIRECT("'ru double'!" &amp; ADDRESS(MATCH(W$1,'ru double'!$A$1:$AF$1,0),MATCH(S$2,'ru double'!$A$1:$A$34,0))),0) + IFERROR(INDIRECT("'ru double'!" &amp; ADDRESS(MATCH(X$1,'ru double'!$A$1:$AF$1,0),MATCH(S$2,'ru double'!$A$1:$A$34,0))),0) + IFERROR(INDIRECT("'ru double'!" &amp; ADDRESS(MATCH(Y$1,'ru double'!$A$1:$AF$1,0),MATCH(S$2,'ru double'!$A$1:$A$34,0))),0) + IFERROR(INDIRECT("'ru double'!" &amp; ADDRESS(MATCH(S$2,'ru double'!$A$1:$AF$1,0),MATCH(S$2,'ru double'!$A$1:$A$34,0))),0) + IFERROR(INDIRECT("'ru double'!" &amp; ADDRESS(MATCH(T$2,'ru double'!$A$1:$AF$1,0),MATCH(S$2,'ru double'!$A$1:$A$34,0))),0) + IFERROR(INDIRECT("'ru double'!" &amp; ADDRESS(MATCH(U$2,'ru double'!$A$1:$AF$1,0),MATCH(S$2,'ru double'!$A$1:$A$34,0))),0) + IFERROR(INDIRECT("'ru double'!" &amp; ADDRESS(MATCH(V$2,'ru double'!$A$1:$AF$1,0),MATCH(S$2,'ru double'!$A$1:$A$34,0))),0) + IFERROR(INDIRECT("'ru double'!" &amp; ADDRESS(MATCH(W$2,'ru double'!$A$1:$AF$1,0),MATCH(S$2,'ru double'!$A$1:$A$34,0))),0) + IFERROR(INDIRECT("'ru double'!" &amp; ADDRESS(MATCH(X$2,'ru double'!$A$1:$AF$1,0),MATCH(S$2,'ru double'!$A$1:$A$34,0))),0) + IFERROR(INDIRECT("'ru double'!" &amp; ADDRESS(MATCH(S$3,'ru double'!$A$1:$AF$1,0),MATCH(S$2,'ru double'!$A$1:$A$34,0))),0) + IFERROR(INDIRECT("'ru double'!" &amp; ADDRESS(MATCH(T$3,'ru double'!$A$1:$AF$1,0),MATCH(S$2,'ru double'!$A$1:$A$34,0))),0) + IFERROR(INDIRECT("'ru double'!" &amp; ADDRESS(MATCH(U$3,'ru double'!$A$1:$AF$1,0),MATCH(S$2,'ru double'!$A$1:$A$34,0))),0) + IFERROR(INDIRECT("'ru double'!" &amp; ADDRESS(MATCH(V$3,'ru double'!$A$1:$AF$1,0),MATCH(S$2,'ru double'!$A$1:$A$34,0))),0) + IFERROR(INDIRECT("'ru double'!" &amp; ADDRESS(MATCH(W$3,'ru double'!$A$1:$AF$1,0),MATCH(S$2,'ru double'!$A$1:$A$34,0))),0) + IFERROR(INDIRECT("'ru double'!" &amp; ADDRESS(MATCH(S$1,'ru double'!$A$1:$AF$1,0),MATCH(S$2,'ru double'!$A$1:$A$34,0))),0)) / SUM('ru double'!$B$2:$AF$32)</f>
        <v>3.8091419406575781E-3</v>
      </c>
      <c r="T46" s="84">
        <f ca="1">(IFERROR(INDIRECT("'ru double'!" &amp; ADDRESS(MATCH(V$1,'ru double'!$A$1:$AF$1,0),MATCH(T$2,'ru double'!$A$1:$A$34,0))),0) + IFERROR(INDIRECT("'ru double'!" &amp; ADDRESS(MATCH(T$1,'ru double'!$A$1:$AF$1,0),MATCH(T$2,'ru double'!$A$1:$A$34,0))),0) + IFERROR(INDIRECT("'ru double'!" &amp; ADDRESS(MATCH(U$1,'ru double'!$A$1:$AF$1,0),MATCH(T$2,'ru double'!$A$1:$A$34,0))),0) + IFERROR(INDIRECT("'ru double'!" &amp; ADDRESS(MATCH(W$1,'ru double'!$A$1:$AF$1,0),MATCH(T$2,'ru double'!$A$1:$A$34,0))),0) + IFERROR(INDIRECT("'ru double'!" &amp; ADDRESS(MATCH(X$1,'ru double'!$A$1:$AF$1,0),MATCH(T$2,'ru double'!$A$1:$A$34,0))),0) + IFERROR(INDIRECT("'ru double'!" &amp; ADDRESS(MATCH(Y$1,'ru double'!$A$1:$AF$1,0),MATCH(T$2,'ru double'!$A$1:$A$34,0))),0) + IFERROR(INDIRECT("'ru double'!" &amp; ADDRESS(MATCH(S$2,'ru double'!$A$1:$AF$1,0),MATCH(T$2,'ru double'!$A$1:$A$34,0))),0) + IFERROR(INDIRECT("'ru double'!" &amp; ADDRESS(MATCH(T$2,'ru double'!$A$1:$AF$1,0),MATCH(T$2,'ru double'!$A$1:$A$34,0))),0) + IFERROR(INDIRECT("'ru double'!" &amp; ADDRESS(MATCH(U$2,'ru double'!$A$1:$AF$1,0),MATCH(T$2,'ru double'!$A$1:$A$34,0))),0) + IFERROR(INDIRECT("'ru double'!" &amp; ADDRESS(MATCH(V$2,'ru double'!$A$1:$AF$1,0),MATCH(T$2,'ru double'!$A$1:$A$34,0))),0) + IFERROR(INDIRECT("'ru double'!" &amp; ADDRESS(MATCH(W$2,'ru double'!$A$1:$AF$1,0),MATCH(T$2,'ru double'!$A$1:$A$34,0))),0) + IFERROR(INDIRECT("'ru double'!" &amp; ADDRESS(MATCH(X$2,'ru double'!$A$1:$AF$1,0),MATCH(T$2,'ru double'!$A$1:$A$34,0))),0) + IFERROR(INDIRECT("'ru double'!" &amp; ADDRESS(MATCH(S$3,'ru double'!$A$1:$AF$1,0),MATCH(T$2,'ru double'!$A$1:$A$34,0))),0) + IFERROR(INDIRECT("'ru double'!" &amp; ADDRESS(MATCH(T$3,'ru double'!$A$1:$AF$1,0),MATCH(T$2,'ru double'!$A$1:$A$34,0))),0) + IFERROR(INDIRECT("'ru double'!" &amp; ADDRESS(MATCH(U$3,'ru double'!$A$1:$AF$1,0),MATCH(T$2,'ru double'!$A$1:$A$34,0))),0) + IFERROR(INDIRECT("'ru double'!" &amp; ADDRESS(MATCH(V$3,'ru double'!$A$1:$AF$1,0),MATCH(T$2,'ru double'!$A$1:$A$34,0))),0) + IFERROR(INDIRECT("'ru double'!" &amp; ADDRESS(MATCH(W$3,'ru double'!$A$1:$AF$1,0),MATCH(T$2,'ru double'!$A$1:$A$34,0))),0) + IFERROR(INDIRECT("'ru double'!" &amp; ADDRESS(MATCH(S$1,'ru double'!$A$1:$AF$1,0),MATCH(T$2,'ru double'!$A$1:$A$34,0))),0)) / SUM('ru double'!$B$2:$AF$32)</f>
        <v>1.7040898155573376E-2</v>
      </c>
      <c r="U46" s="85">
        <f ca="1">(IFERROR(INDIRECT("'ru double'!" &amp; ADDRESS(MATCH(V$1,'ru double'!$A$1:$AF$1,0),MATCH(U$2,'ru double'!$A$1:$A$34,0))),0) + IFERROR(INDIRECT("'ru double'!" &amp; ADDRESS(MATCH(T$1,'ru double'!$A$1:$AF$1,0),MATCH(U$2,'ru double'!$A$1:$A$34,0))),0) + IFERROR(INDIRECT("'ru double'!" &amp; ADDRESS(MATCH(U$1,'ru double'!$A$1:$AF$1,0),MATCH(U$2,'ru double'!$A$1:$A$34,0))),0) + IFERROR(INDIRECT("'ru double'!" &amp; ADDRESS(MATCH(W$1,'ru double'!$A$1:$AF$1,0),MATCH(U$2,'ru double'!$A$1:$A$34,0))),0) + IFERROR(INDIRECT("'ru double'!" &amp; ADDRESS(MATCH(X$1,'ru double'!$A$1:$AF$1,0),MATCH(U$2,'ru double'!$A$1:$A$34,0))),0) + IFERROR(INDIRECT("'ru double'!" &amp; ADDRESS(MATCH(Y$1,'ru double'!$A$1:$AF$1,0),MATCH(U$2,'ru double'!$A$1:$A$34,0))),0) + IFERROR(INDIRECT("'ru double'!" &amp; ADDRESS(MATCH(S$2,'ru double'!$A$1:$AF$1,0),MATCH(U$2,'ru double'!$A$1:$A$34,0))),0) + IFERROR(INDIRECT("'ru double'!" &amp; ADDRESS(MATCH(T$2,'ru double'!$A$1:$AF$1,0),MATCH(U$2,'ru double'!$A$1:$A$34,0))),0) + IFERROR(INDIRECT("'ru double'!" &amp; ADDRESS(MATCH(U$2,'ru double'!$A$1:$AF$1,0),MATCH(U$2,'ru double'!$A$1:$A$34,0))),0) + IFERROR(INDIRECT("'ru double'!" &amp; ADDRESS(MATCH(V$2,'ru double'!$A$1:$AF$1,0),MATCH(U$2,'ru double'!$A$1:$A$34,0))),0) + IFERROR(INDIRECT("'ru double'!" &amp; ADDRESS(MATCH(W$2,'ru double'!$A$1:$AF$1,0),MATCH(U$2,'ru double'!$A$1:$A$34,0))),0) + IFERROR(INDIRECT("'ru double'!" &amp; ADDRESS(MATCH(X$2,'ru double'!$A$1:$AF$1,0),MATCH(U$2,'ru double'!$A$1:$A$34,0))),0) + IFERROR(INDIRECT("'ru double'!" &amp; ADDRESS(MATCH(S$3,'ru double'!$A$1:$AF$1,0),MATCH(U$2,'ru double'!$A$1:$A$34,0))),0) + IFERROR(INDIRECT("'ru double'!" &amp; ADDRESS(MATCH(T$3,'ru double'!$A$1:$AF$1,0),MATCH(U$2,'ru double'!$A$1:$A$34,0))),0) + IFERROR(INDIRECT("'ru double'!" &amp; ADDRESS(MATCH(U$3,'ru double'!$A$1:$AF$1,0),MATCH(U$2,'ru double'!$A$1:$A$34,0))),0) + IFERROR(INDIRECT("'ru double'!" &amp; ADDRESS(MATCH(V$3,'ru double'!$A$1:$AF$1,0),MATCH(U$2,'ru double'!$A$1:$A$34,0))),0) + IFERROR(INDIRECT("'ru double'!" &amp; ADDRESS(MATCH(W$3,'ru double'!$A$1:$AF$1,0),MATCH(U$2,'ru double'!$A$1:$A$34,0))),0) + IFERROR(INDIRECT("'ru double'!" &amp; ADDRESS(MATCH(S$1,'ru double'!$A$1:$AF$1,0),MATCH(U$2,'ru double'!$A$1:$A$34,0))),0)) / SUM('ru double'!$B$2:$AF$32)</f>
        <v>2.5461106655974338E-2</v>
      </c>
      <c r="V46" s="84">
        <f ca="1">(IFERROR(INDIRECT("'ru double'!" &amp; ADDRESS(MATCH(V$1,'ru double'!$A$1:$AF$1,0),MATCH(V$2,'ru double'!$A$1:$A$34,0))),0) + IFERROR(INDIRECT("'ru double'!" &amp; ADDRESS(MATCH(T$1,'ru double'!$A$1:$AF$1,0),MATCH(V$2,'ru double'!$A$1:$A$34,0))),0) + IFERROR(INDIRECT("'ru double'!" &amp; ADDRESS(MATCH(U$1,'ru double'!$A$1:$AF$1,0),MATCH(V$2,'ru double'!$A$1:$A$34,0))),0) + IFERROR(INDIRECT("'ru double'!" &amp; ADDRESS(MATCH(W$1,'ru double'!$A$1:$AF$1,0),MATCH(V$2,'ru double'!$A$1:$A$34,0))),0) + IFERROR(INDIRECT("'ru double'!" &amp; ADDRESS(MATCH(X$1,'ru double'!$A$1:$AF$1,0),MATCH(V$2,'ru double'!$A$1:$A$34,0))),0) + IFERROR(INDIRECT("'ru double'!" &amp; ADDRESS(MATCH(Y$1,'ru double'!$A$1:$AF$1,0),MATCH(V$2,'ru double'!$A$1:$A$34,0))),0) + IFERROR(INDIRECT("'ru double'!" &amp; ADDRESS(MATCH(S$2,'ru double'!$A$1:$AF$1,0),MATCH(V$2,'ru double'!$A$1:$A$34,0))),0) + IFERROR(INDIRECT("'ru double'!" &amp; ADDRESS(MATCH(T$2,'ru double'!$A$1:$AF$1,0),MATCH(V$2,'ru double'!$A$1:$A$34,0))),0) + IFERROR(INDIRECT("'ru double'!" &amp; ADDRESS(MATCH(U$2,'ru double'!$A$1:$AF$1,0),MATCH(V$2,'ru double'!$A$1:$A$34,0))),0) + IFERROR(INDIRECT("'ru double'!" &amp; ADDRESS(MATCH(V$2,'ru double'!$A$1:$AF$1,0),MATCH(V$2,'ru double'!$A$1:$A$34,0))),0) + IFERROR(INDIRECT("'ru double'!" &amp; ADDRESS(MATCH(W$2,'ru double'!$A$1:$AF$1,0),MATCH(V$2,'ru double'!$A$1:$A$34,0))),0) + IFERROR(INDIRECT("'ru double'!" &amp; ADDRESS(MATCH(X$2,'ru double'!$A$1:$AF$1,0),MATCH(V$2,'ru double'!$A$1:$A$34,0))),0) + IFERROR(INDIRECT("'ru double'!" &amp; ADDRESS(MATCH(S$3,'ru double'!$A$1:$AF$1,0),MATCH(V$2,'ru double'!$A$1:$A$34,0))),0) + IFERROR(INDIRECT("'ru double'!" &amp; ADDRESS(MATCH(T$3,'ru double'!$A$1:$AF$1,0),MATCH(V$2,'ru double'!$A$1:$A$34,0))),0) + IFERROR(INDIRECT("'ru double'!" &amp; ADDRESS(MATCH(U$3,'ru double'!$A$1:$AF$1,0),MATCH(V$2,'ru double'!$A$1:$A$34,0))),0) + IFERROR(INDIRECT("'ru double'!" &amp; ADDRESS(MATCH(V$3,'ru double'!$A$1:$AF$1,0),MATCH(V$2,'ru double'!$A$1:$A$34,0))),0) + IFERROR(INDIRECT("'ru double'!" &amp; ADDRESS(MATCH(W$3,'ru double'!$A$1:$AF$1,0),MATCH(V$2,'ru double'!$A$1:$A$34,0))),0) + IFERROR(INDIRECT("'ru double'!" &amp; ADDRESS(MATCH(S$1,'ru double'!$A$1:$AF$1,0),MATCH(V$2,'ru double'!$A$1:$A$34,0))),0)) / SUM('ru double'!$B$2:$AF$32)</f>
        <v>1.3632718524458701E-2</v>
      </c>
      <c r="W46" s="86">
        <f ca="1">(IFERROR(INDIRECT("'ru double'!" &amp; ADDRESS(MATCH(V$1,'ru double'!$A$1:$AF$1,0),MATCH(W$2,'ru double'!$A$1:$A$34,0))),0) + IFERROR(INDIRECT("'ru double'!" &amp; ADDRESS(MATCH(T$1,'ru double'!$A$1:$AF$1,0),MATCH(W$2,'ru double'!$A$1:$A$34,0))),0) + IFERROR(INDIRECT("'ru double'!" &amp; ADDRESS(MATCH(U$1,'ru double'!$A$1:$AF$1,0),MATCH(W$2,'ru double'!$A$1:$A$34,0))),0) + IFERROR(INDIRECT("'ru double'!" &amp; ADDRESS(MATCH(W$1,'ru double'!$A$1:$AF$1,0),MATCH(W$2,'ru double'!$A$1:$A$34,0))),0) + IFERROR(INDIRECT("'ru double'!" &amp; ADDRESS(MATCH(X$1,'ru double'!$A$1:$AF$1,0),MATCH(W$2,'ru double'!$A$1:$A$34,0))),0) + IFERROR(INDIRECT("'ru double'!" &amp; ADDRESS(MATCH(Y$1,'ru double'!$A$1:$AF$1,0),MATCH(W$2,'ru double'!$A$1:$A$34,0))),0) + IFERROR(INDIRECT("'ru double'!" &amp; ADDRESS(MATCH(S$2,'ru double'!$A$1:$AF$1,0),MATCH(W$2,'ru double'!$A$1:$A$34,0))),0) + IFERROR(INDIRECT("'ru double'!" &amp; ADDRESS(MATCH(T$2,'ru double'!$A$1:$AF$1,0),MATCH(W$2,'ru double'!$A$1:$A$34,0))),0) + IFERROR(INDIRECT("'ru double'!" &amp; ADDRESS(MATCH(U$2,'ru double'!$A$1:$AF$1,0),MATCH(W$2,'ru double'!$A$1:$A$34,0))),0) + IFERROR(INDIRECT("'ru double'!" &amp; ADDRESS(MATCH(V$2,'ru double'!$A$1:$AF$1,0),MATCH(W$2,'ru double'!$A$1:$A$34,0))),0) + IFERROR(INDIRECT("'ru double'!" &amp; ADDRESS(MATCH(W$2,'ru double'!$A$1:$AF$1,0),MATCH(W$2,'ru double'!$A$1:$A$34,0))),0) + IFERROR(INDIRECT("'ru double'!" &amp; ADDRESS(MATCH(X$2,'ru double'!$A$1:$AF$1,0),MATCH(W$2,'ru double'!$A$1:$A$34,0))),0) + IFERROR(INDIRECT("'ru double'!" &amp; ADDRESS(MATCH(S$3,'ru double'!$A$1:$AF$1,0),MATCH(W$2,'ru double'!$A$1:$A$34,0))),0) + IFERROR(INDIRECT("'ru double'!" &amp; ADDRESS(MATCH(T$3,'ru double'!$A$1:$AF$1,0),MATCH(W$2,'ru double'!$A$1:$A$34,0))),0) + IFERROR(INDIRECT("'ru double'!" &amp; ADDRESS(MATCH(U$3,'ru double'!$A$1:$AF$1,0),MATCH(W$2,'ru double'!$A$1:$A$34,0))),0) + IFERROR(INDIRECT("'ru double'!" &amp; ADDRESS(MATCH(V$3,'ru double'!$A$1:$AF$1,0),MATCH(W$2,'ru double'!$A$1:$A$34,0))),0) + IFERROR(INDIRECT("'ru double'!" &amp; ADDRESS(MATCH(W$3,'ru double'!$A$1:$AF$1,0),MATCH(W$2,'ru double'!$A$1:$A$34,0))),0) + IFERROR(INDIRECT("'ru double'!" &amp; ADDRESS(MATCH(S$1,'ru double'!$A$1:$AF$1,0),MATCH(W$2,'ru double'!$A$1:$A$34,0))),0)) / SUM('ru double'!$B$2:$AF$32)</f>
        <v>2.3255813953488372E-2</v>
      </c>
      <c r="X46" s="86">
        <f ca="1">(IFERROR(INDIRECT("'ru double'!" &amp; ADDRESS(MATCH(V$1,'ru double'!$A$1:$AF$1,0),MATCH(X$2,'ru double'!$A$1:$A$34,0))),0) + IFERROR(INDIRECT("'ru double'!" &amp; ADDRESS(MATCH(T$1,'ru double'!$A$1:$AF$1,0),MATCH(X$2,'ru double'!$A$1:$A$34,0))),0) + IFERROR(INDIRECT("'ru double'!" &amp; ADDRESS(MATCH(U$1,'ru double'!$A$1:$AF$1,0),MATCH(X$2,'ru double'!$A$1:$A$34,0))),0) + IFERROR(INDIRECT("'ru double'!" &amp; ADDRESS(MATCH(W$1,'ru double'!$A$1:$AF$1,0),MATCH(X$2,'ru double'!$A$1:$A$34,0))),0) + IFERROR(INDIRECT("'ru double'!" &amp; ADDRESS(MATCH(X$1,'ru double'!$A$1:$AF$1,0),MATCH(X$2,'ru double'!$A$1:$A$34,0))),0) + IFERROR(INDIRECT("'ru double'!" &amp; ADDRESS(MATCH(Y$1,'ru double'!$A$1:$AF$1,0),MATCH(X$2,'ru double'!$A$1:$A$34,0))),0) + IFERROR(INDIRECT("'ru double'!" &amp; ADDRESS(MATCH(S$2,'ru double'!$A$1:$AF$1,0),MATCH(X$2,'ru double'!$A$1:$A$34,0))),0) + IFERROR(INDIRECT("'ru double'!" &amp; ADDRESS(MATCH(T$2,'ru double'!$A$1:$AF$1,0),MATCH(X$2,'ru double'!$A$1:$A$34,0))),0) + IFERROR(INDIRECT("'ru double'!" &amp; ADDRESS(MATCH(U$2,'ru double'!$A$1:$AF$1,0),MATCH(X$2,'ru double'!$A$1:$A$34,0))),0) + IFERROR(INDIRECT("'ru double'!" &amp; ADDRESS(MATCH(V$2,'ru double'!$A$1:$AF$1,0),MATCH(X$2,'ru double'!$A$1:$A$34,0))),0) + IFERROR(INDIRECT("'ru double'!" &amp; ADDRESS(MATCH(W$2,'ru double'!$A$1:$AF$1,0),MATCH(X$2,'ru double'!$A$1:$A$34,0))),0) + IFERROR(INDIRECT("'ru double'!" &amp; ADDRESS(MATCH(X$2,'ru double'!$A$1:$AF$1,0),MATCH(X$2,'ru double'!$A$1:$A$34,0))),0) + IFERROR(INDIRECT("'ru double'!" &amp; ADDRESS(MATCH(S$3,'ru double'!$A$1:$AF$1,0),MATCH(X$2,'ru double'!$A$1:$A$34,0))),0) + IFERROR(INDIRECT("'ru double'!" &amp; ADDRESS(MATCH(T$3,'ru double'!$A$1:$AF$1,0),MATCH(X$2,'ru double'!$A$1:$A$34,0))),0) + IFERROR(INDIRECT("'ru double'!" &amp; ADDRESS(MATCH(U$3,'ru double'!$A$1:$AF$1,0),MATCH(X$2,'ru double'!$A$1:$A$34,0))),0) + IFERROR(INDIRECT("'ru double'!" &amp; ADDRESS(MATCH(V$3,'ru double'!$A$1:$AF$1,0),MATCH(X$2,'ru double'!$A$1:$A$34,0))),0) + IFERROR(INDIRECT("'ru double'!" &amp; ADDRESS(MATCH(W$3,'ru double'!$A$1:$AF$1,0),MATCH(X$2,'ru double'!$A$1:$A$34,0))),0) + IFERROR(INDIRECT("'ru double'!" &amp; ADDRESS(MATCH(S$1,'ru double'!$A$1:$AF$1,0),MATCH(X$2,'ru double'!$A$1:$A$34,0))),0)) / SUM('ru double'!$B$2:$AF$32)</f>
        <v>2.0048115477145148E-3</v>
      </c>
      <c r="Y46" s="86"/>
      <c r="Z46" s="42"/>
    </row>
    <row r="47" spans="1:39" ht="15" hidden="1" customHeight="1" outlineLevel="1" x14ac:dyDescent="0.25">
      <c r="A47" s="84">
        <f ca="1">(IFERROR(INDIRECT("'en double'!" &amp; ADDRESS(MATCH(B$1,'en double'!$A$1:$AF$1,0),MATCH(A$3,'en double'!$A$1:$A$34,0))),0) + IFERROR(INDIRECT("'en double'!" &amp; ADDRESS(MATCH(C$1,'en double'!$A$1:$AF$1,0),MATCH(A$3,'en double'!$A$1:$A$34,0))),0) + IFERROR(INDIRECT("'en double'!" &amp; ADDRESS(MATCH(D$1,'en double'!$A$1:$AF$1,0),MATCH(A$3,'en double'!$A$1:$A$34,0))),0) + IFERROR(INDIRECT("'en double'!" &amp; ADDRESS(MATCH(E$1,'en double'!$A$1:$AF$1,0),MATCH(A$3,'en double'!$A$1:$A$34,0))),0) + IFERROR(INDIRECT("'en double'!" &amp; ADDRESS(MATCH(A$2,'en double'!$A$1:$AF$1,0),MATCH(A$3,'en double'!$A$1:$A$34,0))),0) + IFERROR(INDIRECT("'en double'!" &amp; ADDRESS(MATCH(B$2,'en double'!$A$1:$AF$1,0),MATCH(A$3,'en double'!$A$1:$A$34,0))),0) + IFERROR(INDIRECT("'en double'!" &amp; ADDRESS(MATCH(C$2,'en double'!$A$1:$AF$1,0),MATCH(A$3,'en double'!$A$1:$A$34,0))),0) + IFERROR(INDIRECT("'en double'!" &amp; ADDRESS(MATCH(D$2,'en double'!$A$1:$AF$1,0),MATCH(A$3,'en double'!$A$1:$A$34,0))),0) + IFERROR(INDIRECT("'en double'!" &amp; ADDRESS(MATCH(E$2,'en double'!$A$1:$AF$1,0),MATCH(A$3,'en double'!$A$1:$A$34,0))),0) + IFERROR(INDIRECT("'en double'!" &amp; ADDRESS(MATCH(A$3,'en double'!$A$1:$AF$1,0),MATCH(A$3,'en double'!$A$1:$A$34,0))),0) + IFERROR(INDIRECT("'en double'!" &amp; ADDRESS(MATCH(B$3,'en double'!$A$1:$AF$1,0),MATCH(A$3,'en double'!$A$1:$A$34,0))),0) + IFERROR(INDIRECT("'en double'!" &amp; ADDRESS(MATCH(C$3,'en double'!$A$1:$AF$1,0),MATCH(A$3,'en double'!$A$1:$A$34,0))),0) + IFERROR(INDIRECT("'en double'!" &amp; ADDRESS(MATCH(D$3,'en double'!$A$1:$AF$1,0),MATCH(A$3,'en double'!$A$1:$A$34,0))),0) + IFERROR(INDIRECT("'en double'!" &amp; ADDRESS(MATCH(E$3,'en double'!$A$1:$AF$1,0),MATCH(A$3,'en double'!$A$1:$A$34,0))),0) + IFERROR(INDIRECT("'en double'!" &amp; ADDRESS(MATCH(A$1,'en double'!$A$1:$AF$1,0),MATCH(A$3,'en double'!$A$1:$A$34,0))),0)) / SUM('en double'!$B$2:$AF$32)</f>
        <v>8.0160320641282565E-4</v>
      </c>
      <c r="B47" s="85">
        <f ca="1">(IFERROR(INDIRECT("'en double'!" &amp; ADDRESS(MATCH(B$1,'en double'!$A$1:$AF$1,0),MATCH(B$3,'en double'!$A$1:$A$34,0))),0) + IFERROR(INDIRECT("'en double'!" &amp; ADDRESS(MATCH(C$1,'en double'!$A$1:$AF$1,0),MATCH(B$3,'en double'!$A$1:$A$34,0))),0) + IFERROR(INDIRECT("'en double'!" &amp; ADDRESS(MATCH(D$1,'en double'!$A$1:$AF$1,0),MATCH(B$3,'en double'!$A$1:$A$34,0))),0) + IFERROR(INDIRECT("'en double'!" &amp; ADDRESS(MATCH(E$1,'en double'!$A$1:$AF$1,0),MATCH(B$3,'en double'!$A$1:$A$34,0))),0) + IFERROR(INDIRECT("'en double'!" &amp; ADDRESS(MATCH(A$2,'en double'!$A$1:$AF$1,0),MATCH(B$3,'en double'!$A$1:$A$34,0))),0) + IFERROR(INDIRECT("'en double'!" &amp; ADDRESS(MATCH(B$2,'en double'!$A$1:$AF$1,0),MATCH(B$3,'en double'!$A$1:$A$34,0))),0) + IFERROR(INDIRECT("'en double'!" &amp; ADDRESS(MATCH(C$2,'en double'!$A$1:$AF$1,0),MATCH(B$3,'en double'!$A$1:$A$34,0))),0) + IFERROR(INDIRECT("'en double'!" &amp; ADDRESS(MATCH(D$2,'en double'!$A$1:$AF$1,0),MATCH(B$3,'en double'!$A$1:$A$34,0))),0) + IFERROR(INDIRECT("'en double'!" &amp; ADDRESS(MATCH(E$2,'en double'!$A$1:$AF$1,0),MATCH(B$3,'en double'!$A$1:$A$34,0))),0) + IFERROR(INDIRECT("'en double'!" &amp; ADDRESS(MATCH(A$3,'en double'!$A$1:$AF$1,0),MATCH(B$3,'en double'!$A$1:$A$34,0))),0) + IFERROR(INDIRECT("'en double'!" &amp; ADDRESS(MATCH(B$3,'en double'!$A$1:$AF$1,0),MATCH(B$3,'en double'!$A$1:$A$34,0))),0) + IFERROR(INDIRECT("'en double'!" &amp; ADDRESS(MATCH(C$3,'en double'!$A$1:$AF$1,0),MATCH(B$3,'en double'!$A$1:$A$34,0))),0) + IFERROR(INDIRECT("'en double'!" &amp; ADDRESS(MATCH(D$3,'en double'!$A$1:$AF$1,0),MATCH(B$3,'en double'!$A$1:$A$34,0))),0) + IFERROR(INDIRECT("'en double'!" &amp; ADDRESS(MATCH(E$3,'en double'!$A$1:$AF$1,0),MATCH(B$3,'en double'!$A$1:$A$34,0))),0) + IFERROR(INDIRECT("'en double'!" &amp; ADDRESS(MATCH(A$1,'en double'!$A$1:$AF$1,0),MATCH(B$3,'en double'!$A$1:$A$34,0))),0)) / SUM('en double'!$B$2:$AF$32)</f>
        <v>0</v>
      </c>
      <c r="C47" s="85">
        <f ca="1">(IFERROR(INDIRECT("'en double'!" &amp; ADDRESS(MATCH(B$1,'en double'!$A$1:$AF$1,0),MATCH(C$3,'en double'!$A$1:$A$34,0))),0) + IFERROR(INDIRECT("'en double'!" &amp; ADDRESS(MATCH(C$1,'en double'!$A$1:$AF$1,0),MATCH(C$3,'en double'!$A$1:$A$34,0))),0) + IFERROR(INDIRECT("'en double'!" &amp; ADDRESS(MATCH(D$1,'en double'!$A$1:$AF$1,0),MATCH(C$3,'en double'!$A$1:$A$34,0))),0) + IFERROR(INDIRECT("'en double'!" &amp; ADDRESS(MATCH(E$1,'en double'!$A$1:$AF$1,0),MATCH(C$3,'en double'!$A$1:$A$34,0))),0) + IFERROR(INDIRECT("'en double'!" &amp; ADDRESS(MATCH(A$2,'en double'!$A$1:$AF$1,0),MATCH(C$3,'en double'!$A$1:$A$34,0))),0) + IFERROR(INDIRECT("'en double'!" &amp; ADDRESS(MATCH(B$2,'en double'!$A$1:$AF$1,0),MATCH(C$3,'en double'!$A$1:$A$34,0))),0) + IFERROR(INDIRECT("'en double'!" &amp; ADDRESS(MATCH(C$2,'en double'!$A$1:$AF$1,0),MATCH(C$3,'en double'!$A$1:$A$34,0))),0) + IFERROR(INDIRECT("'en double'!" &amp; ADDRESS(MATCH(D$2,'en double'!$A$1:$AF$1,0),MATCH(C$3,'en double'!$A$1:$A$34,0))),0) + IFERROR(INDIRECT("'en double'!" &amp; ADDRESS(MATCH(E$2,'en double'!$A$1:$AF$1,0),MATCH(C$3,'en double'!$A$1:$A$34,0))),0) + IFERROR(INDIRECT("'en double'!" &amp; ADDRESS(MATCH(A$3,'en double'!$A$1:$AF$1,0),MATCH(C$3,'en double'!$A$1:$A$34,0))),0) + IFERROR(INDIRECT("'en double'!" &amp; ADDRESS(MATCH(B$3,'en double'!$A$1:$AF$1,0),MATCH(C$3,'en double'!$A$1:$A$34,0))),0) + IFERROR(INDIRECT("'en double'!" &amp; ADDRESS(MATCH(C$3,'en double'!$A$1:$AF$1,0),MATCH(C$3,'en double'!$A$1:$A$34,0))),0) + IFERROR(INDIRECT("'en double'!" &amp; ADDRESS(MATCH(D$3,'en double'!$A$1:$AF$1,0),MATCH(C$3,'en double'!$A$1:$A$34,0))),0) + IFERROR(INDIRECT("'en double'!" &amp; ADDRESS(MATCH(E$3,'en double'!$A$1:$AF$1,0),MATCH(C$3,'en double'!$A$1:$A$34,0))),0) + IFERROR(INDIRECT("'en double'!" &amp; ADDRESS(MATCH(A$1,'en double'!$A$1:$AF$1,0),MATCH(C$3,'en double'!$A$1:$A$34,0))),0)) / SUM('en double'!$B$2:$AF$32)</f>
        <v>0</v>
      </c>
      <c r="D47" s="86">
        <f ca="1">(IFERROR(INDIRECT("'en double'!" &amp; ADDRESS(MATCH(B$1,'en double'!$A$1:$AF$1,0),MATCH(D$3,'en double'!$A$1:$A$34,0))),0) + IFERROR(INDIRECT("'en double'!" &amp; ADDRESS(MATCH(C$1,'en double'!$A$1:$AF$1,0),MATCH(D$3,'en double'!$A$1:$A$34,0))),0) + IFERROR(INDIRECT("'en double'!" &amp; ADDRESS(MATCH(D$1,'en double'!$A$1:$AF$1,0),MATCH(D$3,'en double'!$A$1:$A$34,0))),0) + IFERROR(INDIRECT("'en double'!" &amp; ADDRESS(MATCH(E$1,'en double'!$A$1:$AF$1,0),MATCH(D$3,'en double'!$A$1:$A$34,0))),0) + IFERROR(INDIRECT("'en double'!" &amp; ADDRESS(MATCH(A$2,'en double'!$A$1:$AF$1,0),MATCH(D$3,'en double'!$A$1:$A$34,0))),0) + IFERROR(INDIRECT("'en double'!" &amp; ADDRESS(MATCH(B$2,'en double'!$A$1:$AF$1,0),MATCH(D$3,'en double'!$A$1:$A$34,0))),0) + IFERROR(INDIRECT("'en double'!" &amp; ADDRESS(MATCH(C$2,'en double'!$A$1:$AF$1,0),MATCH(D$3,'en double'!$A$1:$A$34,0))),0) + IFERROR(INDIRECT("'en double'!" &amp; ADDRESS(MATCH(D$2,'en double'!$A$1:$AF$1,0),MATCH(D$3,'en double'!$A$1:$A$34,0))),0) + IFERROR(INDIRECT("'en double'!" &amp; ADDRESS(MATCH(E$2,'en double'!$A$1:$AF$1,0),MATCH(D$3,'en double'!$A$1:$A$34,0))),0) + IFERROR(INDIRECT("'en double'!" &amp; ADDRESS(MATCH(A$3,'en double'!$A$1:$AF$1,0),MATCH(D$3,'en double'!$A$1:$A$34,0))),0) + IFERROR(INDIRECT("'en double'!" &amp; ADDRESS(MATCH(B$3,'en double'!$A$1:$AF$1,0),MATCH(D$3,'en double'!$A$1:$A$34,0))),0) + IFERROR(INDIRECT("'en double'!" &amp; ADDRESS(MATCH(C$3,'en double'!$A$1:$AF$1,0),MATCH(D$3,'en double'!$A$1:$A$34,0))),0) + IFERROR(INDIRECT("'en double'!" &amp; ADDRESS(MATCH(D$3,'en double'!$A$1:$AF$1,0),MATCH(D$3,'en double'!$A$1:$A$34,0))),0) + IFERROR(INDIRECT("'en double'!" &amp; ADDRESS(MATCH(E$3,'en double'!$A$1:$AF$1,0),MATCH(D$3,'en double'!$A$1:$A$34,0))),0) + IFERROR(INDIRECT("'en double'!" &amp; ADDRESS(MATCH(A$1,'en double'!$A$1:$AF$1,0),MATCH(D$3,'en double'!$A$1:$A$34,0))),0)) / SUM('en double'!$B$2:$AF$32)</f>
        <v>8.7174348697394797E-3</v>
      </c>
      <c r="E47" s="87">
        <f ca="1">(IFERROR(INDIRECT("'en double'!" &amp; ADDRESS(MATCH(B$1,'en double'!$A$1:$AF$1,0),MATCH(E$3,'en double'!$A$1:$A$34,0))),0) + IFERROR(INDIRECT("'en double'!" &amp; ADDRESS(MATCH(C$1,'en double'!$A$1:$AF$1,0),MATCH(E$3,'en double'!$A$1:$A$34,0))),0) + IFERROR(INDIRECT("'en double'!" &amp; ADDRESS(MATCH(D$1,'en double'!$A$1:$AF$1,0),MATCH(E$3,'en double'!$A$1:$A$34,0))),0) + IFERROR(INDIRECT("'en double'!" &amp; ADDRESS(MATCH(E$1,'en double'!$A$1:$AF$1,0),MATCH(E$3,'en double'!$A$1:$A$34,0))),0) + IFERROR(INDIRECT("'en double'!" &amp; ADDRESS(MATCH(A$2,'en double'!$A$1:$AF$1,0),MATCH(E$3,'en double'!$A$1:$A$34,0))),0) + IFERROR(INDIRECT("'en double'!" &amp; ADDRESS(MATCH(B$2,'en double'!$A$1:$AF$1,0),MATCH(E$3,'en double'!$A$1:$A$34,0))),0) + IFERROR(INDIRECT("'en double'!" &amp; ADDRESS(MATCH(C$2,'en double'!$A$1:$AF$1,0),MATCH(E$3,'en double'!$A$1:$A$34,0))),0) + IFERROR(INDIRECT("'en double'!" &amp; ADDRESS(MATCH(D$2,'en double'!$A$1:$AF$1,0),MATCH(E$3,'en double'!$A$1:$A$34,0))),0) + IFERROR(INDIRECT("'en double'!" &amp; ADDRESS(MATCH(E$2,'en double'!$A$1:$AF$1,0),MATCH(E$3,'en double'!$A$1:$A$34,0))),0) + IFERROR(INDIRECT("'en double'!" &amp; ADDRESS(MATCH(A$3,'en double'!$A$1:$AF$1,0),MATCH(E$3,'en double'!$A$1:$A$34,0))),0) + IFERROR(INDIRECT("'en double'!" &amp; ADDRESS(MATCH(B$3,'en double'!$A$1:$AF$1,0),MATCH(E$3,'en double'!$A$1:$A$34,0))),0) + IFERROR(INDIRECT("'en double'!" &amp; ADDRESS(MATCH(C$3,'en double'!$A$1:$AF$1,0),MATCH(E$3,'en double'!$A$1:$A$34,0))),0) + IFERROR(INDIRECT("'en double'!" &amp; ADDRESS(MATCH(D$3,'en double'!$A$1:$AF$1,0),MATCH(E$3,'en double'!$A$1:$A$34,0))),0) + IFERROR(INDIRECT("'en double'!" &amp; ADDRESS(MATCH(E$3,'en double'!$A$1:$AF$1,0),MATCH(E$3,'en double'!$A$1:$A$34,0))),0) + IFERROR(INDIRECT("'en double'!" &amp; ADDRESS(MATCH(A$1,'en double'!$A$1:$AF$1,0),MATCH(E$3,'en double'!$A$1:$A$34,0))),0)) / SUM('en double'!$B$2:$AF$32)</f>
        <v>0</v>
      </c>
      <c r="F47" s="86">
        <f ca="1">(IFERROR(INDIRECT("'en double'!" &amp; ADDRESS(MATCH(I$1,'en double'!$A$1:$AF$1,0),MATCH(F$3,'en double'!$A$1:$A$34,0))),0) + IFERROR(INDIRECT("'en double'!" &amp; ADDRESS(MATCH(G$1,'en double'!$A$1:$AF$1,0),MATCH(F$3,'en double'!$A$1:$A$34,0))),0) + IFERROR(INDIRECT("'en double'!" &amp; ADDRESS(MATCH(H$1,'en double'!$A$1:$AF$1,0),MATCH(F$3,'en double'!$A$1:$A$34,0))),0) + IFERROR(INDIRECT("'en double'!" &amp; ADDRESS(MATCH(J$1,'en double'!$A$1:$AF$1,0),MATCH(F$3,'en double'!$A$1:$A$34,0))),0) + IFERROR(INDIRECT("'en double'!" &amp; ADDRESS(MATCH(K$1,'en double'!$A$1:$AF$1,0),MATCH(F$3,'en double'!$A$1:$A$34,0))),0) + IFERROR(INDIRECT("'en double'!" &amp; ADDRESS(MATCH(L$1,'en double'!$A$1:$AF$1,0),MATCH(F$3,'en double'!$A$1:$A$34,0))),0) + IFERROR(INDIRECT("'en double'!" &amp; ADDRESS(MATCH(F$2,'en double'!$A$1:$AF$1,0),MATCH(F$3,'en double'!$A$1:$A$34,0))),0) + IFERROR(INDIRECT("'en double'!" &amp; ADDRESS(MATCH(G$2,'en double'!$A$1:$AF$1,0),MATCH(F$3,'en double'!$A$1:$A$34,0))),0) + IFERROR(INDIRECT("'en double'!" &amp; ADDRESS(MATCH(H$2,'en double'!$A$1:$AF$1,0),MATCH(F$3,'en double'!$A$1:$A$34,0))),0) + IFERROR(INDIRECT("'en double'!" &amp; ADDRESS(MATCH(I$2,'en double'!$A$1:$AF$1,0),MATCH(F$3,'en double'!$A$1:$A$34,0))),0) + IFERROR(INDIRECT("'en double'!" &amp; ADDRESS(MATCH(J$2,'en double'!$A$1:$AF$1,0),MATCH(F$3,'en double'!$A$1:$A$34,0))),0) + IFERROR(INDIRECT("'en double'!" &amp; ADDRESS(MATCH(K$2,'en double'!$A$1:$AF$1,0),MATCH(F$3,'en double'!$A$1:$A$34,0))),0) + IFERROR(INDIRECT("'en double'!" &amp; ADDRESS(MATCH(F$3,'en double'!$A$1:$AF$1,0),MATCH(F$3,'en double'!$A$1:$A$34,0))),0) + IFERROR(INDIRECT("'en double'!" &amp; ADDRESS(MATCH(G$3,'en double'!$A$1:$AF$1,0),MATCH(F$3,'en double'!$A$1:$A$34,0))),0) + IFERROR(INDIRECT("'en double'!" &amp; ADDRESS(MATCH(H$3,'en double'!$A$1:$AF$1,0),MATCH(F$3,'en double'!$A$1:$A$34,0))),0) + IFERROR(INDIRECT("'en double'!" &amp; ADDRESS(MATCH(I$3,'en double'!$A$1:$AF$1,0),MATCH(F$3,'en double'!$A$1:$A$34,0))),0) + IFERROR(INDIRECT("'en double'!" &amp; ADDRESS(MATCH(J$3,'en double'!$A$1:$AF$1,0),MATCH(F$3,'en double'!$A$1:$A$34,0))),0) + IFERROR(INDIRECT("'en double'!" &amp; ADDRESS(MATCH(F$1,'en double'!$A$1:$AF$1,0),MATCH(F$3,'en double'!$A$1:$A$34,0))),0)) / SUM('en double'!$B$2:$AF$32)</f>
        <v>4.6092184368737472E-3</v>
      </c>
      <c r="G47" s="84">
        <f ca="1">(IFERROR(INDIRECT("'en double'!" &amp; ADDRESS(MATCH(I$1,'en double'!$A$1:$AF$1,0),MATCH(G$3,'en double'!$A$1:$A$34,0))),0) + IFERROR(INDIRECT("'en double'!" &amp; ADDRESS(MATCH(G$1,'en double'!$A$1:$AF$1,0),MATCH(G$3,'en double'!$A$1:$A$34,0))),0) + IFERROR(INDIRECT("'en double'!" &amp; ADDRESS(MATCH(H$1,'en double'!$A$1:$AF$1,0),MATCH(G$3,'en double'!$A$1:$A$34,0))),0) + IFERROR(INDIRECT("'en double'!" &amp; ADDRESS(MATCH(J$1,'en double'!$A$1:$AF$1,0),MATCH(G$3,'en double'!$A$1:$A$34,0))),0) + IFERROR(INDIRECT("'en double'!" &amp; ADDRESS(MATCH(K$1,'en double'!$A$1:$AF$1,0),MATCH(G$3,'en double'!$A$1:$A$34,0))),0) + IFERROR(INDIRECT("'en double'!" &amp; ADDRESS(MATCH(L$1,'en double'!$A$1:$AF$1,0),MATCH(G$3,'en double'!$A$1:$A$34,0))),0) + IFERROR(INDIRECT("'en double'!" &amp; ADDRESS(MATCH(F$2,'en double'!$A$1:$AF$1,0),MATCH(G$3,'en double'!$A$1:$A$34,0))),0) + IFERROR(INDIRECT("'en double'!" &amp; ADDRESS(MATCH(G$2,'en double'!$A$1:$AF$1,0),MATCH(G$3,'en double'!$A$1:$A$34,0))),0) + IFERROR(INDIRECT("'en double'!" &amp; ADDRESS(MATCH(H$2,'en double'!$A$1:$AF$1,0),MATCH(G$3,'en double'!$A$1:$A$34,0))),0) + IFERROR(INDIRECT("'en double'!" &amp; ADDRESS(MATCH(I$2,'en double'!$A$1:$AF$1,0),MATCH(G$3,'en double'!$A$1:$A$34,0))),0) + IFERROR(INDIRECT("'en double'!" &amp; ADDRESS(MATCH(J$2,'en double'!$A$1:$AF$1,0),MATCH(G$3,'en double'!$A$1:$A$34,0))),0) + IFERROR(INDIRECT("'en double'!" &amp; ADDRESS(MATCH(K$2,'en double'!$A$1:$AF$1,0),MATCH(G$3,'en double'!$A$1:$A$34,0))),0) + IFERROR(INDIRECT("'en double'!" &amp; ADDRESS(MATCH(F$3,'en double'!$A$1:$AF$1,0),MATCH(G$3,'en double'!$A$1:$A$34,0))),0) + IFERROR(INDIRECT("'en double'!" &amp; ADDRESS(MATCH(G$3,'en double'!$A$1:$AF$1,0),MATCH(G$3,'en double'!$A$1:$A$34,0))),0) + IFERROR(INDIRECT("'en double'!" &amp; ADDRESS(MATCH(H$3,'en double'!$A$1:$AF$1,0),MATCH(G$3,'en double'!$A$1:$A$34,0))),0) + IFERROR(INDIRECT("'en double'!" &amp; ADDRESS(MATCH(I$3,'en double'!$A$1:$AF$1,0),MATCH(G$3,'en double'!$A$1:$A$34,0))),0) + IFERROR(INDIRECT("'en double'!" &amp; ADDRESS(MATCH(J$3,'en double'!$A$1:$AF$1,0),MATCH(G$3,'en double'!$A$1:$A$34,0))),0) + IFERROR(INDIRECT("'en double'!" &amp; ADDRESS(MATCH(F$1,'en double'!$A$1:$AF$1,0),MATCH(G$3,'en double'!$A$1:$A$34,0))),0)) / SUM('en double'!$B$2:$AF$32)</f>
        <v>7.214428857715431E-3</v>
      </c>
      <c r="H47" s="85">
        <f ca="1">(IFERROR(INDIRECT("'en double'!" &amp; ADDRESS(MATCH(I$1,'en double'!$A$1:$AF$1,0),MATCH(H$3,'en double'!$A$1:$A$34,0))),0) + IFERROR(INDIRECT("'en double'!" &amp; ADDRESS(MATCH(G$1,'en double'!$A$1:$AF$1,0),MATCH(H$3,'en double'!$A$1:$A$34,0))),0) + IFERROR(INDIRECT("'en double'!" &amp; ADDRESS(MATCH(H$1,'en double'!$A$1:$AF$1,0),MATCH(H$3,'en double'!$A$1:$A$34,0))),0) + IFERROR(INDIRECT("'en double'!" &amp; ADDRESS(MATCH(J$1,'en double'!$A$1:$AF$1,0),MATCH(H$3,'en double'!$A$1:$A$34,0))),0) + IFERROR(INDIRECT("'en double'!" &amp; ADDRESS(MATCH(K$1,'en double'!$A$1:$AF$1,0),MATCH(H$3,'en double'!$A$1:$A$34,0))),0) + IFERROR(INDIRECT("'en double'!" &amp; ADDRESS(MATCH(L$1,'en double'!$A$1:$AF$1,0),MATCH(H$3,'en double'!$A$1:$A$34,0))),0) + IFERROR(INDIRECT("'en double'!" &amp; ADDRESS(MATCH(F$2,'en double'!$A$1:$AF$1,0),MATCH(H$3,'en double'!$A$1:$A$34,0))),0) + IFERROR(INDIRECT("'en double'!" &amp; ADDRESS(MATCH(G$2,'en double'!$A$1:$AF$1,0),MATCH(H$3,'en double'!$A$1:$A$34,0))),0) + IFERROR(INDIRECT("'en double'!" &amp; ADDRESS(MATCH(H$2,'en double'!$A$1:$AF$1,0),MATCH(H$3,'en double'!$A$1:$A$34,0))),0) + IFERROR(INDIRECT("'en double'!" &amp; ADDRESS(MATCH(I$2,'en double'!$A$1:$AF$1,0),MATCH(H$3,'en double'!$A$1:$A$34,0))),0) + IFERROR(INDIRECT("'en double'!" &amp; ADDRESS(MATCH(J$2,'en double'!$A$1:$AF$1,0),MATCH(H$3,'en double'!$A$1:$A$34,0))),0) + IFERROR(INDIRECT("'en double'!" &amp; ADDRESS(MATCH(K$2,'en double'!$A$1:$AF$1,0),MATCH(H$3,'en double'!$A$1:$A$34,0))),0) + IFERROR(INDIRECT("'en double'!" &amp; ADDRESS(MATCH(F$3,'en double'!$A$1:$AF$1,0),MATCH(H$3,'en double'!$A$1:$A$34,0))),0) + IFERROR(INDIRECT("'en double'!" &amp; ADDRESS(MATCH(G$3,'en double'!$A$1:$AF$1,0),MATCH(H$3,'en double'!$A$1:$A$34,0))),0) + IFERROR(INDIRECT("'en double'!" &amp; ADDRESS(MATCH(H$3,'en double'!$A$1:$AF$1,0),MATCH(H$3,'en double'!$A$1:$A$34,0))),0) + IFERROR(INDIRECT("'en double'!" &amp; ADDRESS(MATCH(I$3,'en double'!$A$1:$AF$1,0),MATCH(H$3,'en double'!$A$1:$A$34,0))),0) + IFERROR(INDIRECT("'en double'!" &amp; ADDRESS(MATCH(J$3,'en double'!$A$1:$AF$1,0),MATCH(H$3,'en double'!$A$1:$A$34,0))),0) + IFERROR(INDIRECT("'en double'!" &amp; ADDRESS(MATCH(F$1,'en double'!$A$1:$AF$1,0),MATCH(H$3,'en double'!$A$1:$A$34,0))),0)) / SUM('en double'!$B$2:$AF$32)</f>
        <v>0</v>
      </c>
      <c r="I47" s="84">
        <f ca="1">(IFERROR(INDIRECT("'en double'!" &amp; ADDRESS(MATCH(I$1,'en double'!$A$1:$AF$1,0),MATCH(I$3,'en double'!$A$1:$A$34,0))),0) + IFERROR(INDIRECT("'en double'!" &amp; ADDRESS(MATCH(G$1,'en double'!$A$1:$AF$1,0),MATCH(I$3,'en double'!$A$1:$A$34,0))),0) + IFERROR(INDIRECT("'en double'!" &amp; ADDRESS(MATCH(H$1,'en double'!$A$1:$AF$1,0),MATCH(I$3,'en double'!$A$1:$A$34,0))),0) + IFERROR(INDIRECT("'en double'!" &amp; ADDRESS(MATCH(J$1,'en double'!$A$1:$AF$1,0),MATCH(I$3,'en double'!$A$1:$A$34,0))),0) + IFERROR(INDIRECT("'en double'!" &amp; ADDRESS(MATCH(K$1,'en double'!$A$1:$AF$1,0),MATCH(I$3,'en double'!$A$1:$A$34,0))),0) + IFERROR(INDIRECT("'en double'!" &amp; ADDRESS(MATCH(L$1,'en double'!$A$1:$AF$1,0),MATCH(I$3,'en double'!$A$1:$A$34,0))),0) + IFERROR(INDIRECT("'en double'!" &amp; ADDRESS(MATCH(F$2,'en double'!$A$1:$AF$1,0),MATCH(I$3,'en double'!$A$1:$A$34,0))),0) + IFERROR(INDIRECT("'en double'!" &amp; ADDRESS(MATCH(G$2,'en double'!$A$1:$AF$1,0),MATCH(I$3,'en double'!$A$1:$A$34,0))),0) + IFERROR(INDIRECT("'en double'!" &amp; ADDRESS(MATCH(H$2,'en double'!$A$1:$AF$1,0),MATCH(I$3,'en double'!$A$1:$A$34,0))),0) + IFERROR(INDIRECT("'en double'!" &amp; ADDRESS(MATCH(I$2,'en double'!$A$1:$AF$1,0),MATCH(I$3,'en double'!$A$1:$A$34,0))),0) + IFERROR(INDIRECT("'en double'!" &amp; ADDRESS(MATCH(J$2,'en double'!$A$1:$AF$1,0),MATCH(I$3,'en double'!$A$1:$A$34,0))),0) + IFERROR(INDIRECT("'en double'!" &amp; ADDRESS(MATCH(K$2,'en double'!$A$1:$AF$1,0),MATCH(I$3,'en double'!$A$1:$A$34,0))),0) + IFERROR(INDIRECT("'en double'!" &amp; ADDRESS(MATCH(F$3,'en double'!$A$1:$AF$1,0),MATCH(I$3,'en double'!$A$1:$A$34,0))),0) + IFERROR(INDIRECT("'en double'!" &amp; ADDRESS(MATCH(G$3,'en double'!$A$1:$AF$1,0),MATCH(I$3,'en double'!$A$1:$A$34,0))),0) + IFERROR(INDIRECT("'en double'!" &amp; ADDRESS(MATCH(H$3,'en double'!$A$1:$AF$1,0),MATCH(I$3,'en double'!$A$1:$A$34,0))),0) + IFERROR(INDIRECT("'en double'!" &amp; ADDRESS(MATCH(I$3,'en double'!$A$1:$AF$1,0),MATCH(I$3,'en double'!$A$1:$A$34,0))),0) + IFERROR(INDIRECT("'en double'!" &amp; ADDRESS(MATCH(J$3,'en double'!$A$1:$AF$1,0),MATCH(I$3,'en double'!$A$1:$A$34,0))),0) + IFERROR(INDIRECT("'en double'!" &amp; ADDRESS(MATCH(F$1,'en double'!$A$1:$AF$1,0),MATCH(I$3,'en double'!$A$1:$A$34,0))),0)) / SUM('en double'!$B$2:$AF$32)</f>
        <v>0</v>
      </c>
      <c r="J47" s="86">
        <f ca="1">(IFERROR(INDIRECT("'en double'!" &amp; ADDRESS(MATCH(I$1,'en double'!$A$1:$AF$1,0),MATCH(J$3,'en double'!$A$1:$A$34,0))),0) + IFERROR(INDIRECT("'en double'!" &amp; ADDRESS(MATCH(G$1,'en double'!$A$1:$AF$1,0),MATCH(J$3,'en double'!$A$1:$A$34,0))),0) + IFERROR(INDIRECT("'en double'!" &amp; ADDRESS(MATCH(H$1,'en double'!$A$1:$AF$1,0),MATCH(J$3,'en double'!$A$1:$A$34,0))),0) + IFERROR(INDIRECT("'en double'!" &amp; ADDRESS(MATCH(J$1,'en double'!$A$1:$AF$1,0),MATCH(J$3,'en double'!$A$1:$A$34,0))),0) + IFERROR(INDIRECT("'en double'!" &amp; ADDRESS(MATCH(K$1,'en double'!$A$1:$AF$1,0),MATCH(J$3,'en double'!$A$1:$A$34,0))),0) + IFERROR(INDIRECT("'en double'!" &amp; ADDRESS(MATCH(L$1,'en double'!$A$1:$AF$1,0),MATCH(J$3,'en double'!$A$1:$A$34,0))),0) + IFERROR(INDIRECT("'en double'!" &amp; ADDRESS(MATCH(F$2,'en double'!$A$1:$AF$1,0),MATCH(J$3,'en double'!$A$1:$A$34,0))),0) + IFERROR(INDIRECT("'en double'!" &amp; ADDRESS(MATCH(G$2,'en double'!$A$1:$AF$1,0),MATCH(J$3,'en double'!$A$1:$A$34,0))),0) + IFERROR(INDIRECT("'en double'!" &amp; ADDRESS(MATCH(H$2,'en double'!$A$1:$AF$1,0),MATCH(J$3,'en double'!$A$1:$A$34,0))),0) + IFERROR(INDIRECT("'en double'!" &amp; ADDRESS(MATCH(I$2,'en double'!$A$1:$AF$1,0),MATCH(J$3,'en double'!$A$1:$A$34,0))),0) + IFERROR(INDIRECT("'en double'!" &amp; ADDRESS(MATCH(J$2,'en double'!$A$1:$AF$1,0),MATCH(J$3,'en double'!$A$1:$A$34,0))),0) + IFERROR(INDIRECT("'en double'!" &amp; ADDRESS(MATCH(K$2,'en double'!$A$1:$AF$1,0),MATCH(J$3,'en double'!$A$1:$A$34,0))),0) + IFERROR(INDIRECT("'en double'!" &amp; ADDRESS(MATCH(F$3,'en double'!$A$1:$AF$1,0),MATCH(J$3,'en double'!$A$1:$A$34,0))),0) + IFERROR(INDIRECT("'en double'!" &amp; ADDRESS(MATCH(G$3,'en double'!$A$1:$AF$1,0),MATCH(J$3,'en double'!$A$1:$A$34,0))),0) + IFERROR(INDIRECT("'en double'!" &amp; ADDRESS(MATCH(H$3,'en double'!$A$1:$AF$1,0),MATCH(J$3,'en double'!$A$1:$A$34,0))),0) + IFERROR(INDIRECT("'en double'!" &amp; ADDRESS(MATCH(I$3,'en double'!$A$1:$AF$1,0),MATCH(J$3,'en double'!$A$1:$A$34,0))),0) + IFERROR(INDIRECT("'en double'!" &amp; ADDRESS(MATCH(J$3,'en double'!$A$1:$AF$1,0),MATCH(J$3,'en double'!$A$1:$A$34,0))),0) + IFERROR(INDIRECT("'en double'!" &amp; ADDRESS(MATCH(F$1,'en double'!$A$1:$AF$1,0),MATCH(J$3,'en double'!$A$1:$A$34,0))),0)) / SUM('en double'!$B$2:$AF$32)</f>
        <v>7.0140280561122245E-3</v>
      </c>
      <c r="K47" s="86"/>
      <c r="L47" s="86"/>
      <c r="N47" s="84">
        <f ca="1">(IFERROR(INDIRECT("'ru double'!" &amp; ADDRESS(MATCH(O$1,'ru double'!$A$1:$AF$1,0),MATCH(N$3,'ru double'!$A$1:$A$34,0))),0) + IFERROR(INDIRECT("'ru double'!" &amp; ADDRESS(MATCH(P$1,'ru double'!$A$1:$AF$1,0),MATCH(N$3,'ru double'!$A$1:$A$34,0))),0) + IFERROR(INDIRECT("'ru double'!" &amp; ADDRESS(MATCH(Q$1,'ru double'!$A$1:$AF$1,0),MATCH(N$3,'ru double'!$A$1:$A$34,0))),0) + IFERROR(INDIRECT("'ru double'!" &amp; ADDRESS(MATCH(R$1,'ru double'!$A$1:$AF$1,0),MATCH(N$3,'ru double'!$A$1:$A$34,0))),0) + IFERROR(INDIRECT("'ru double'!" &amp; ADDRESS(MATCH(N$2,'ru double'!$A$1:$AF$1,0),MATCH(N$3,'ru double'!$A$1:$A$34,0))),0) + IFERROR(INDIRECT("'ru double'!" &amp; ADDRESS(MATCH(O$2,'ru double'!$A$1:$AF$1,0),MATCH(N$3,'ru double'!$A$1:$A$34,0))),0) + IFERROR(INDIRECT("'ru double'!" &amp; ADDRESS(MATCH(P$2,'ru double'!$A$1:$AF$1,0),MATCH(N$3,'ru double'!$A$1:$A$34,0))),0) + IFERROR(INDIRECT("'ru double'!" &amp; ADDRESS(MATCH(Q$2,'ru double'!$A$1:$AF$1,0),MATCH(N$3,'ru double'!$A$1:$A$34,0))),0) + IFERROR(INDIRECT("'ru double'!" &amp; ADDRESS(MATCH(R$2,'ru double'!$A$1:$AF$1,0),MATCH(N$3,'ru double'!$A$1:$A$34,0))),0) + IFERROR(INDIRECT("'ru double'!" &amp; ADDRESS(MATCH(N$3,'ru double'!$A$1:$AF$1,0),MATCH(N$3,'ru double'!$A$1:$A$34,0))),0) + IFERROR(INDIRECT("'ru double'!" &amp; ADDRESS(MATCH(O$3,'ru double'!$A$1:$AF$1,0),MATCH(N$3,'ru double'!$A$1:$A$34,0))),0) + IFERROR(INDIRECT("'ru double'!" &amp; ADDRESS(MATCH(P$3,'ru double'!$A$1:$AF$1,0),MATCH(N$3,'ru double'!$A$1:$A$34,0))),0) + IFERROR(INDIRECT("'ru double'!" &amp; ADDRESS(MATCH(Q$3,'ru double'!$A$1:$AF$1,0),MATCH(N$3,'ru double'!$A$1:$A$34,0))),0) + IFERROR(INDIRECT("'ru double'!" &amp; ADDRESS(MATCH(R$3,'ru double'!$A$1:$AF$1,0),MATCH(N$3,'ru double'!$A$1:$A$34,0))),0) + IFERROR(INDIRECT("'ru double'!" &amp; ADDRESS(MATCH(N$1,'ru double'!$A$1:$AF$1,0),MATCH(N$3,'ru double'!$A$1:$A$34,0))),0)) / SUM('ru double'!$B$2:$AF$32)</f>
        <v>1.4234161988773055E-2</v>
      </c>
      <c r="O47" s="85">
        <f ca="1">(IFERROR(INDIRECT("'ru double'!" &amp; ADDRESS(MATCH(O$1,'ru double'!$A$1:$AF$1,0),MATCH(O$3,'ru double'!$A$1:$A$34,0))),0) + IFERROR(INDIRECT("'ru double'!" &amp; ADDRESS(MATCH(P$1,'ru double'!$A$1:$AF$1,0),MATCH(O$3,'ru double'!$A$1:$A$34,0))),0) + IFERROR(INDIRECT("'ru double'!" &amp; ADDRESS(MATCH(Q$1,'ru double'!$A$1:$AF$1,0),MATCH(O$3,'ru double'!$A$1:$A$34,0))),0) + IFERROR(INDIRECT("'ru double'!" &amp; ADDRESS(MATCH(R$1,'ru double'!$A$1:$AF$1,0),MATCH(O$3,'ru double'!$A$1:$A$34,0))),0) + IFERROR(INDIRECT("'ru double'!" &amp; ADDRESS(MATCH(N$2,'ru double'!$A$1:$AF$1,0),MATCH(O$3,'ru double'!$A$1:$A$34,0))),0) + IFERROR(INDIRECT("'ru double'!" &amp; ADDRESS(MATCH(O$2,'ru double'!$A$1:$AF$1,0),MATCH(O$3,'ru double'!$A$1:$A$34,0))),0) + IFERROR(INDIRECT("'ru double'!" &amp; ADDRESS(MATCH(P$2,'ru double'!$A$1:$AF$1,0),MATCH(O$3,'ru double'!$A$1:$A$34,0))),0) + IFERROR(INDIRECT("'ru double'!" &amp; ADDRESS(MATCH(Q$2,'ru double'!$A$1:$AF$1,0),MATCH(O$3,'ru double'!$A$1:$A$34,0))),0) + IFERROR(INDIRECT("'ru double'!" &amp; ADDRESS(MATCH(R$2,'ru double'!$A$1:$AF$1,0),MATCH(O$3,'ru double'!$A$1:$A$34,0))),0) + IFERROR(INDIRECT("'ru double'!" &amp; ADDRESS(MATCH(N$3,'ru double'!$A$1:$AF$1,0),MATCH(O$3,'ru double'!$A$1:$A$34,0))),0) + IFERROR(INDIRECT("'ru double'!" &amp; ADDRESS(MATCH(O$3,'ru double'!$A$1:$AF$1,0),MATCH(O$3,'ru double'!$A$1:$A$34,0))),0) + IFERROR(INDIRECT("'ru double'!" &amp; ADDRESS(MATCH(P$3,'ru double'!$A$1:$AF$1,0),MATCH(O$3,'ru double'!$A$1:$A$34,0))),0) + IFERROR(INDIRECT("'ru double'!" &amp; ADDRESS(MATCH(Q$3,'ru double'!$A$1:$AF$1,0),MATCH(O$3,'ru double'!$A$1:$A$34,0))),0) + IFERROR(INDIRECT("'ru double'!" &amp; ADDRESS(MATCH(R$3,'ru double'!$A$1:$AF$1,0),MATCH(O$3,'ru double'!$A$1:$A$34,0))),0) + IFERROR(INDIRECT("'ru double'!" &amp; ADDRESS(MATCH(N$1,'ru double'!$A$1:$AF$1,0),MATCH(O$3,'ru double'!$A$1:$A$34,0))),0)) / SUM('ru double'!$B$2:$AF$32)</f>
        <v>1.6038492381716118E-3</v>
      </c>
      <c r="P47" s="85">
        <f ca="1">(IFERROR(INDIRECT("'ru double'!" &amp; ADDRESS(MATCH(O$1,'ru double'!$A$1:$AF$1,0),MATCH(P$3,'ru double'!$A$1:$A$34,0))),0) + IFERROR(INDIRECT("'ru double'!" &amp; ADDRESS(MATCH(P$1,'ru double'!$A$1:$AF$1,0),MATCH(P$3,'ru double'!$A$1:$A$34,0))),0) + IFERROR(INDIRECT("'ru double'!" &amp; ADDRESS(MATCH(Q$1,'ru double'!$A$1:$AF$1,0),MATCH(P$3,'ru double'!$A$1:$A$34,0))),0) + IFERROR(INDIRECT("'ru double'!" &amp; ADDRESS(MATCH(R$1,'ru double'!$A$1:$AF$1,0),MATCH(P$3,'ru double'!$A$1:$A$34,0))),0) + IFERROR(INDIRECT("'ru double'!" &amp; ADDRESS(MATCH(N$2,'ru double'!$A$1:$AF$1,0),MATCH(P$3,'ru double'!$A$1:$A$34,0))),0) + IFERROR(INDIRECT("'ru double'!" &amp; ADDRESS(MATCH(O$2,'ru double'!$A$1:$AF$1,0),MATCH(P$3,'ru double'!$A$1:$A$34,0))),0) + IFERROR(INDIRECT("'ru double'!" &amp; ADDRESS(MATCH(P$2,'ru double'!$A$1:$AF$1,0),MATCH(P$3,'ru double'!$A$1:$A$34,0))),0) + IFERROR(INDIRECT("'ru double'!" &amp; ADDRESS(MATCH(Q$2,'ru double'!$A$1:$AF$1,0),MATCH(P$3,'ru double'!$A$1:$A$34,0))),0) + IFERROR(INDIRECT("'ru double'!" &amp; ADDRESS(MATCH(R$2,'ru double'!$A$1:$AF$1,0),MATCH(P$3,'ru double'!$A$1:$A$34,0))),0) + IFERROR(INDIRECT("'ru double'!" &amp; ADDRESS(MATCH(N$3,'ru double'!$A$1:$AF$1,0),MATCH(P$3,'ru double'!$A$1:$A$34,0))),0) + IFERROR(INDIRECT("'ru double'!" &amp; ADDRESS(MATCH(O$3,'ru double'!$A$1:$AF$1,0),MATCH(P$3,'ru double'!$A$1:$A$34,0))),0) + IFERROR(INDIRECT("'ru double'!" &amp; ADDRESS(MATCH(P$3,'ru double'!$A$1:$AF$1,0),MATCH(P$3,'ru double'!$A$1:$A$34,0))),0) + IFERROR(INDIRECT("'ru double'!" &amp; ADDRESS(MATCH(Q$3,'ru double'!$A$1:$AF$1,0),MATCH(P$3,'ru double'!$A$1:$A$34,0))),0) + IFERROR(INDIRECT("'ru double'!" &amp; ADDRESS(MATCH(R$3,'ru double'!$A$1:$AF$1,0),MATCH(P$3,'ru double'!$A$1:$A$34,0))),0) + IFERROR(INDIRECT("'ru double'!" &amp; ADDRESS(MATCH(N$1,'ru double'!$A$1:$AF$1,0),MATCH(P$3,'ru double'!$A$1:$A$34,0))),0)) / SUM('ru double'!$B$2:$AF$32)</f>
        <v>0</v>
      </c>
      <c r="Q47" s="86">
        <f ca="1">(IFERROR(INDIRECT("'ru double'!" &amp; ADDRESS(MATCH(O$1,'ru double'!$A$1:$AF$1,0),MATCH(Q$3,'ru double'!$A$1:$A$34,0))),0) + IFERROR(INDIRECT("'ru double'!" &amp; ADDRESS(MATCH(P$1,'ru double'!$A$1:$AF$1,0),MATCH(Q$3,'ru double'!$A$1:$A$34,0))),0) + IFERROR(INDIRECT("'ru double'!" &amp; ADDRESS(MATCH(Q$1,'ru double'!$A$1:$AF$1,0),MATCH(Q$3,'ru double'!$A$1:$A$34,0))),0) + IFERROR(INDIRECT("'ru double'!" &amp; ADDRESS(MATCH(R$1,'ru double'!$A$1:$AF$1,0),MATCH(Q$3,'ru double'!$A$1:$A$34,0))),0) + IFERROR(INDIRECT("'ru double'!" &amp; ADDRESS(MATCH(N$2,'ru double'!$A$1:$AF$1,0),MATCH(Q$3,'ru double'!$A$1:$A$34,0))),0) + IFERROR(INDIRECT("'ru double'!" &amp; ADDRESS(MATCH(O$2,'ru double'!$A$1:$AF$1,0),MATCH(Q$3,'ru double'!$A$1:$A$34,0))),0) + IFERROR(INDIRECT("'ru double'!" &amp; ADDRESS(MATCH(P$2,'ru double'!$A$1:$AF$1,0),MATCH(Q$3,'ru double'!$A$1:$A$34,0))),0) + IFERROR(INDIRECT("'ru double'!" &amp; ADDRESS(MATCH(Q$2,'ru double'!$A$1:$AF$1,0),MATCH(Q$3,'ru double'!$A$1:$A$34,0))),0) + IFERROR(INDIRECT("'ru double'!" &amp; ADDRESS(MATCH(R$2,'ru double'!$A$1:$AF$1,0),MATCH(Q$3,'ru double'!$A$1:$A$34,0))),0) + IFERROR(INDIRECT("'ru double'!" &amp; ADDRESS(MATCH(N$3,'ru double'!$A$1:$AF$1,0),MATCH(Q$3,'ru double'!$A$1:$A$34,0))),0) + IFERROR(INDIRECT("'ru double'!" &amp; ADDRESS(MATCH(O$3,'ru double'!$A$1:$AF$1,0),MATCH(Q$3,'ru double'!$A$1:$A$34,0))),0) + IFERROR(INDIRECT("'ru double'!" &amp; ADDRESS(MATCH(P$3,'ru double'!$A$1:$AF$1,0),MATCH(Q$3,'ru double'!$A$1:$A$34,0))),0) + IFERROR(INDIRECT("'ru double'!" &amp; ADDRESS(MATCH(Q$3,'ru double'!$A$1:$AF$1,0),MATCH(Q$3,'ru double'!$A$1:$A$34,0))),0) + IFERROR(INDIRECT("'ru double'!" &amp; ADDRESS(MATCH(R$3,'ru double'!$A$1:$AF$1,0),MATCH(Q$3,'ru double'!$A$1:$A$34,0))),0) + IFERROR(INDIRECT("'ru double'!" &amp; ADDRESS(MATCH(N$1,'ru double'!$A$1:$AF$1,0),MATCH(Q$3,'ru double'!$A$1:$A$34,0))),0)) / SUM('ru double'!$B$2:$AF$32)</f>
        <v>1.3432237369687249E-2</v>
      </c>
      <c r="R47" s="87">
        <f ca="1">(IFERROR(INDIRECT("'ru double'!" &amp; ADDRESS(MATCH(O$1,'ru double'!$A$1:$AF$1,0),MATCH(R$3,'ru double'!$A$1:$A$34,0))),0) + IFERROR(INDIRECT("'ru double'!" &amp; ADDRESS(MATCH(P$1,'ru double'!$A$1:$AF$1,0),MATCH(R$3,'ru double'!$A$1:$A$34,0))),0) + IFERROR(INDIRECT("'ru double'!" &amp; ADDRESS(MATCH(Q$1,'ru double'!$A$1:$AF$1,0),MATCH(R$3,'ru double'!$A$1:$A$34,0))),0) + IFERROR(INDIRECT("'ru double'!" &amp; ADDRESS(MATCH(R$1,'ru double'!$A$1:$AF$1,0),MATCH(R$3,'ru double'!$A$1:$A$34,0))),0) + IFERROR(INDIRECT("'ru double'!" &amp; ADDRESS(MATCH(N$2,'ru double'!$A$1:$AF$1,0),MATCH(R$3,'ru double'!$A$1:$A$34,0))),0) + IFERROR(INDIRECT("'ru double'!" &amp; ADDRESS(MATCH(O$2,'ru double'!$A$1:$AF$1,0),MATCH(R$3,'ru double'!$A$1:$A$34,0))),0) + IFERROR(INDIRECT("'ru double'!" &amp; ADDRESS(MATCH(P$2,'ru double'!$A$1:$AF$1,0),MATCH(R$3,'ru double'!$A$1:$A$34,0))),0) + IFERROR(INDIRECT("'ru double'!" &amp; ADDRESS(MATCH(Q$2,'ru double'!$A$1:$AF$1,0),MATCH(R$3,'ru double'!$A$1:$A$34,0))),0) + IFERROR(INDIRECT("'ru double'!" &amp; ADDRESS(MATCH(R$2,'ru double'!$A$1:$AF$1,0),MATCH(R$3,'ru double'!$A$1:$A$34,0))),0) + IFERROR(INDIRECT("'ru double'!" &amp; ADDRESS(MATCH(N$3,'ru double'!$A$1:$AF$1,0),MATCH(R$3,'ru double'!$A$1:$A$34,0))),0) + IFERROR(INDIRECT("'ru double'!" &amp; ADDRESS(MATCH(O$3,'ru double'!$A$1:$AF$1,0),MATCH(R$3,'ru double'!$A$1:$A$34,0))),0) + IFERROR(INDIRECT("'ru double'!" &amp; ADDRESS(MATCH(P$3,'ru double'!$A$1:$AF$1,0),MATCH(R$3,'ru double'!$A$1:$A$34,0))),0) + IFERROR(INDIRECT("'ru double'!" &amp; ADDRESS(MATCH(Q$3,'ru double'!$A$1:$AF$1,0),MATCH(R$3,'ru double'!$A$1:$A$34,0))),0) + IFERROR(INDIRECT("'ru double'!" &amp; ADDRESS(MATCH(R$3,'ru double'!$A$1:$AF$1,0),MATCH(R$3,'ru double'!$A$1:$A$34,0))),0) + IFERROR(INDIRECT("'ru double'!" &amp; ADDRESS(MATCH(N$1,'ru double'!$A$1:$AF$1,0),MATCH(R$3,'ru double'!$A$1:$A$34,0))),0)) / SUM('ru double'!$B$2:$AF$32)</f>
        <v>0</v>
      </c>
      <c r="S47" s="86">
        <f ca="1">(IFERROR(INDIRECT("'ru double'!" &amp; ADDRESS(MATCH(V$1,'ru double'!$A$1:$AF$1,0),MATCH(S$3,'ru double'!$A$1:$A$34,0))),0) + IFERROR(INDIRECT("'ru double'!" &amp; ADDRESS(MATCH(T$1,'ru double'!$A$1:$AF$1,0),MATCH(S$3,'ru double'!$A$1:$A$34,0))),0) + IFERROR(INDIRECT("'ru double'!" &amp; ADDRESS(MATCH(U$1,'ru double'!$A$1:$AF$1,0),MATCH(S$3,'ru double'!$A$1:$A$34,0))),0) + IFERROR(INDIRECT("'ru double'!" &amp; ADDRESS(MATCH(W$1,'ru double'!$A$1:$AF$1,0),MATCH(S$3,'ru double'!$A$1:$A$34,0))),0) + IFERROR(INDIRECT("'ru double'!" &amp; ADDRESS(MATCH(X$1,'ru double'!$A$1:$AF$1,0),MATCH(S$3,'ru double'!$A$1:$A$34,0))),0) + IFERROR(INDIRECT("'ru double'!" &amp; ADDRESS(MATCH(Y$1,'ru double'!$A$1:$AF$1,0),MATCH(S$3,'ru double'!$A$1:$A$34,0))),0) + IFERROR(INDIRECT("'ru double'!" &amp; ADDRESS(MATCH(S$2,'ru double'!$A$1:$AF$1,0),MATCH(S$3,'ru double'!$A$1:$A$34,0))),0) + IFERROR(INDIRECT("'ru double'!" &amp; ADDRESS(MATCH(T$2,'ru double'!$A$1:$AF$1,0),MATCH(S$3,'ru double'!$A$1:$A$34,0))),0) + IFERROR(INDIRECT("'ru double'!" &amp; ADDRESS(MATCH(U$2,'ru double'!$A$1:$AF$1,0),MATCH(S$3,'ru double'!$A$1:$A$34,0))),0) + IFERROR(INDIRECT("'ru double'!" &amp; ADDRESS(MATCH(V$2,'ru double'!$A$1:$AF$1,0),MATCH(S$3,'ru double'!$A$1:$A$34,0))),0) + IFERROR(INDIRECT("'ru double'!" &amp; ADDRESS(MATCH(W$2,'ru double'!$A$1:$AF$1,0),MATCH(S$3,'ru double'!$A$1:$A$34,0))),0) + IFERROR(INDIRECT("'ru double'!" &amp; ADDRESS(MATCH(X$2,'ru double'!$A$1:$AF$1,0),MATCH(S$3,'ru double'!$A$1:$A$34,0))),0) + IFERROR(INDIRECT("'ru double'!" &amp; ADDRESS(MATCH(S$3,'ru double'!$A$1:$AF$1,0),MATCH(S$3,'ru double'!$A$1:$A$34,0))),0) + IFERROR(INDIRECT("'ru double'!" &amp; ADDRESS(MATCH(T$3,'ru double'!$A$1:$AF$1,0),MATCH(S$3,'ru double'!$A$1:$A$34,0))),0) + IFERROR(INDIRECT("'ru double'!" &amp; ADDRESS(MATCH(U$3,'ru double'!$A$1:$AF$1,0),MATCH(S$3,'ru double'!$A$1:$A$34,0))),0) + IFERROR(INDIRECT("'ru double'!" &amp; ADDRESS(MATCH(V$3,'ru double'!$A$1:$AF$1,0),MATCH(S$3,'ru double'!$A$1:$A$34,0))),0) + IFERROR(INDIRECT("'ru double'!" &amp; ADDRESS(MATCH(W$3,'ru double'!$A$1:$AF$1,0),MATCH(S$3,'ru double'!$A$1:$A$34,0))),0) + IFERROR(INDIRECT("'ru double'!" &amp; ADDRESS(MATCH(S$1,'ru double'!$A$1:$AF$1,0),MATCH(S$3,'ru double'!$A$1:$A$34,0))),0)) / SUM('ru double'!$B$2:$AF$32)</f>
        <v>1.4234161988773055E-2</v>
      </c>
      <c r="T47" s="84">
        <f ca="1">(IFERROR(INDIRECT("'ru double'!" &amp; ADDRESS(MATCH(V$1,'ru double'!$A$1:$AF$1,0),MATCH(T$3,'ru double'!$A$1:$A$34,0))),0) + IFERROR(INDIRECT("'ru double'!" &amp; ADDRESS(MATCH(T$1,'ru double'!$A$1:$AF$1,0),MATCH(T$3,'ru double'!$A$1:$A$34,0))),0) + IFERROR(INDIRECT("'ru double'!" &amp; ADDRESS(MATCH(U$1,'ru double'!$A$1:$AF$1,0),MATCH(T$3,'ru double'!$A$1:$A$34,0))),0) + IFERROR(INDIRECT("'ru double'!" &amp; ADDRESS(MATCH(W$1,'ru double'!$A$1:$AF$1,0),MATCH(T$3,'ru double'!$A$1:$A$34,0))),0) + IFERROR(INDIRECT("'ru double'!" &amp; ADDRESS(MATCH(X$1,'ru double'!$A$1:$AF$1,0),MATCH(T$3,'ru double'!$A$1:$A$34,0))),0) + IFERROR(INDIRECT("'ru double'!" &amp; ADDRESS(MATCH(Y$1,'ru double'!$A$1:$AF$1,0),MATCH(T$3,'ru double'!$A$1:$A$34,0))),0) + IFERROR(INDIRECT("'ru double'!" &amp; ADDRESS(MATCH(S$2,'ru double'!$A$1:$AF$1,0),MATCH(T$3,'ru double'!$A$1:$A$34,0))),0) + IFERROR(INDIRECT("'ru double'!" &amp; ADDRESS(MATCH(T$2,'ru double'!$A$1:$AF$1,0),MATCH(T$3,'ru double'!$A$1:$A$34,0))),0) + IFERROR(INDIRECT("'ru double'!" &amp; ADDRESS(MATCH(U$2,'ru double'!$A$1:$AF$1,0),MATCH(T$3,'ru double'!$A$1:$A$34,0))),0) + IFERROR(INDIRECT("'ru double'!" &amp; ADDRESS(MATCH(V$2,'ru double'!$A$1:$AF$1,0),MATCH(T$3,'ru double'!$A$1:$A$34,0))),0) + IFERROR(INDIRECT("'ru double'!" &amp; ADDRESS(MATCH(W$2,'ru double'!$A$1:$AF$1,0),MATCH(T$3,'ru double'!$A$1:$A$34,0))),0) + IFERROR(INDIRECT("'ru double'!" &amp; ADDRESS(MATCH(X$2,'ru double'!$A$1:$AF$1,0),MATCH(T$3,'ru double'!$A$1:$A$34,0))),0) + IFERROR(INDIRECT("'ru double'!" &amp; ADDRESS(MATCH(S$3,'ru double'!$A$1:$AF$1,0),MATCH(T$3,'ru double'!$A$1:$A$34,0))),0) + IFERROR(INDIRECT("'ru double'!" &amp; ADDRESS(MATCH(T$3,'ru double'!$A$1:$AF$1,0),MATCH(T$3,'ru double'!$A$1:$A$34,0))),0) + IFERROR(INDIRECT("'ru double'!" &amp; ADDRESS(MATCH(U$3,'ru double'!$A$1:$AF$1,0),MATCH(T$3,'ru double'!$A$1:$A$34,0))),0) + IFERROR(INDIRECT("'ru double'!" &amp; ADDRESS(MATCH(V$3,'ru double'!$A$1:$AF$1,0),MATCH(T$3,'ru double'!$A$1:$A$34,0))),0) + IFERROR(INDIRECT("'ru double'!" &amp; ADDRESS(MATCH(W$3,'ru double'!$A$1:$AF$1,0),MATCH(T$3,'ru double'!$A$1:$A$34,0))),0) + IFERROR(INDIRECT("'ru double'!" &amp; ADDRESS(MATCH(S$1,'ru double'!$A$1:$AF$1,0),MATCH(T$3,'ru double'!$A$1:$A$34,0))),0)) / SUM('ru double'!$B$2:$AF$32)</f>
        <v>4.0096230954290296E-4</v>
      </c>
      <c r="U47" s="85">
        <f ca="1">(IFERROR(INDIRECT("'ru double'!" &amp; ADDRESS(MATCH(V$1,'ru double'!$A$1:$AF$1,0),MATCH(U$3,'ru double'!$A$1:$A$34,0))),0) + IFERROR(INDIRECT("'ru double'!" &amp; ADDRESS(MATCH(T$1,'ru double'!$A$1:$AF$1,0),MATCH(U$3,'ru double'!$A$1:$A$34,0))),0) + IFERROR(INDIRECT("'ru double'!" &amp; ADDRESS(MATCH(U$1,'ru double'!$A$1:$AF$1,0),MATCH(U$3,'ru double'!$A$1:$A$34,0))),0) + IFERROR(INDIRECT("'ru double'!" &amp; ADDRESS(MATCH(W$1,'ru double'!$A$1:$AF$1,0),MATCH(U$3,'ru double'!$A$1:$A$34,0))),0) + IFERROR(INDIRECT("'ru double'!" &amp; ADDRESS(MATCH(X$1,'ru double'!$A$1:$AF$1,0),MATCH(U$3,'ru double'!$A$1:$A$34,0))),0) + IFERROR(INDIRECT("'ru double'!" &amp; ADDRESS(MATCH(Y$1,'ru double'!$A$1:$AF$1,0),MATCH(U$3,'ru double'!$A$1:$A$34,0))),0) + IFERROR(INDIRECT("'ru double'!" &amp; ADDRESS(MATCH(S$2,'ru double'!$A$1:$AF$1,0),MATCH(U$3,'ru double'!$A$1:$A$34,0))),0) + IFERROR(INDIRECT("'ru double'!" &amp; ADDRESS(MATCH(T$2,'ru double'!$A$1:$AF$1,0),MATCH(U$3,'ru double'!$A$1:$A$34,0))),0) + IFERROR(INDIRECT("'ru double'!" &amp; ADDRESS(MATCH(U$2,'ru double'!$A$1:$AF$1,0),MATCH(U$3,'ru double'!$A$1:$A$34,0))),0) + IFERROR(INDIRECT("'ru double'!" &amp; ADDRESS(MATCH(V$2,'ru double'!$A$1:$AF$1,0),MATCH(U$3,'ru double'!$A$1:$A$34,0))),0) + IFERROR(INDIRECT("'ru double'!" &amp; ADDRESS(MATCH(W$2,'ru double'!$A$1:$AF$1,0),MATCH(U$3,'ru double'!$A$1:$A$34,0))),0) + IFERROR(INDIRECT("'ru double'!" &amp; ADDRESS(MATCH(X$2,'ru double'!$A$1:$AF$1,0),MATCH(U$3,'ru double'!$A$1:$A$34,0))),0) + IFERROR(INDIRECT("'ru double'!" &amp; ADDRESS(MATCH(S$3,'ru double'!$A$1:$AF$1,0),MATCH(U$3,'ru double'!$A$1:$A$34,0))),0) + IFERROR(INDIRECT("'ru double'!" &amp; ADDRESS(MATCH(T$3,'ru double'!$A$1:$AF$1,0),MATCH(U$3,'ru double'!$A$1:$A$34,0))),0) + IFERROR(INDIRECT("'ru double'!" &amp; ADDRESS(MATCH(U$3,'ru double'!$A$1:$AF$1,0),MATCH(U$3,'ru double'!$A$1:$A$34,0))),0) + IFERROR(INDIRECT("'ru double'!" &amp; ADDRESS(MATCH(V$3,'ru double'!$A$1:$AF$1,0),MATCH(U$3,'ru double'!$A$1:$A$34,0))),0) + IFERROR(INDIRECT("'ru double'!" &amp; ADDRESS(MATCH(W$3,'ru double'!$A$1:$AF$1,0),MATCH(U$3,'ru double'!$A$1:$A$34,0))),0) + IFERROR(INDIRECT("'ru double'!" &amp; ADDRESS(MATCH(S$1,'ru double'!$A$1:$AF$1,0),MATCH(U$3,'ru double'!$A$1:$A$34,0))),0)) / SUM('ru double'!$B$2:$AF$32)</f>
        <v>2.4057738572574178E-3</v>
      </c>
      <c r="V47" s="84">
        <f ca="1">(IFERROR(INDIRECT("'ru double'!" &amp; ADDRESS(MATCH(V$1,'ru double'!$A$1:$AF$1,0),MATCH(V$3,'ru double'!$A$1:$A$34,0))),0) + IFERROR(INDIRECT("'ru double'!" &amp; ADDRESS(MATCH(T$1,'ru double'!$A$1:$AF$1,0),MATCH(V$3,'ru double'!$A$1:$A$34,0))),0) + IFERROR(INDIRECT("'ru double'!" &amp; ADDRESS(MATCH(U$1,'ru double'!$A$1:$AF$1,0),MATCH(V$3,'ru double'!$A$1:$A$34,0))),0) + IFERROR(INDIRECT("'ru double'!" &amp; ADDRESS(MATCH(W$1,'ru double'!$A$1:$AF$1,0),MATCH(V$3,'ru double'!$A$1:$A$34,0))),0) + IFERROR(INDIRECT("'ru double'!" &amp; ADDRESS(MATCH(X$1,'ru double'!$A$1:$AF$1,0),MATCH(V$3,'ru double'!$A$1:$A$34,0))),0) + IFERROR(INDIRECT("'ru double'!" &amp; ADDRESS(MATCH(Y$1,'ru double'!$A$1:$AF$1,0),MATCH(V$3,'ru double'!$A$1:$A$34,0))),0) + IFERROR(INDIRECT("'ru double'!" &amp; ADDRESS(MATCH(S$2,'ru double'!$A$1:$AF$1,0),MATCH(V$3,'ru double'!$A$1:$A$34,0))),0) + IFERROR(INDIRECT("'ru double'!" &amp; ADDRESS(MATCH(T$2,'ru double'!$A$1:$AF$1,0),MATCH(V$3,'ru double'!$A$1:$A$34,0))),0) + IFERROR(INDIRECT("'ru double'!" &amp; ADDRESS(MATCH(U$2,'ru double'!$A$1:$AF$1,0),MATCH(V$3,'ru double'!$A$1:$A$34,0))),0) + IFERROR(INDIRECT("'ru double'!" &amp; ADDRESS(MATCH(V$2,'ru double'!$A$1:$AF$1,0),MATCH(V$3,'ru double'!$A$1:$A$34,0))),0) + IFERROR(INDIRECT("'ru double'!" &amp; ADDRESS(MATCH(W$2,'ru double'!$A$1:$AF$1,0),MATCH(V$3,'ru double'!$A$1:$A$34,0))),0) + IFERROR(INDIRECT("'ru double'!" &amp; ADDRESS(MATCH(X$2,'ru double'!$A$1:$AF$1,0),MATCH(V$3,'ru double'!$A$1:$A$34,0))),0) + IFERROR(INDIRECT("'ru double'!" &amp; ADDRESS(MATCH(S$3,'ru double'!$A$1:$AF$1,0),MATCH(V$3,'ru double'!$A$1:$A$34,0))),0) + IFERROR(INDIRECT("'ru double'!" &amp; ADDRESS(MATCH(T$3,'ru double'!$A$1:$AF$1,0),MATCH(V$3,'ru double'!$A$1:$A$34,0))),0) + IFERROR(INDIRECT("'ru double'!" &amp; ADDRESS(MATCH(U$3,'ru double'!$A$1:$AF$1,0),MATCH(V$3,'ru double'!$A$1:$A$34,0))),0) + IFERROR(INDIRECT("'ru double'!" &amp; ADDRESS(MATCH(V$3,'ru double'!$A$1:$AF$1,0),MATCH(V$3,'ru double'!$A$1:$A$34,0))),0) + IFERROR(INDIRECT("'ru double'!" &amp; ADDRESS(MATCH(W$3,'ru double'!$A$1:$AF$1,0),MATCH(V$3,'ru double'!$A$1:$A$34,0))),0) + IFERROR(INDIRECT("'ru double'!" &amp; ADDRESS(MATCH(S$1,'ru double'!$A$1:$AF$1,0),MATCH(V$3,'ru double'!$A$1:$A$34,0))),0)) / SUM('ru double'!$B$2:$AF$32)</f>
        <v>4.0096230954290296E-4</v>
      </c>
      <c r="W47" s="86">
        <f ca="1">(IFERROR(INDIRECT("'ru double'!" &amp; ADDRESS(MATCH(V$1,'ru double'!$A$1:$AF$1,0),MATCH(W$3,'ru double'!$A$1:$A$34,0))),0) + IFERROR(INDIRECT("'ru double'!" &amp; ADDRESS(MATCH(T$1,'ru double'!$A$1:$AF$1,0),MATCH(W$3,'ru double'!$A$1:$A$34,0))),0) + IFERROR(INDIRECT("'ru double'!" &amp; ADDRESS(MATCH(U$1,'ru double'!$A$1:$AF$1,0),MATCH(W$3,'ru double'!$A$1:$A$34,0))),0) + IFERROR(INDIRECT("'ru double'!" &amp; ADDRESS(MATCH(W$1,'ru double'!$A$1:$AF$1,0),MATCH(W$3,'ru double'!$A$1:$A$34,0))),0) + IFERROR(INDIRECT("'ru double'!" &amp; ADDRESS(MATCH(X$1,'ru double'!$A$1:$AF$1,0),MATCH(W$3,'ru double'!$A$1:$A$34,0))),0) + IFERROR(INDIRECT("'ru double'!" &amp; ADDRESS(MATCH(Y$1,'ru double'!$A$1:$AF$1,0),MATCH(W$3,'ru double'!$A$1:$A$34,0))),0) + IFERROR(INDIRECT("'ru double'!" &amp; ADDRESS(MATCH(S$2,'ru double'!$A$1:$AF$1,0),MATCH(W$3,'ru double'!$A$1:$A$34,0))),0) + IFERROR(INDIRECT("'ru double'!" &amp; ADDRESS(MATCH(T$2,'ru double'!$A$1:$AF$1,0),MATCH(W$3,'ru double'!$A$1:$A$34,0))),0) + IFERROR(INDIRECT("'ru double'!" &amp; ADDRESS(MATCH(U$2,'ru double'!$A$1:$AF$1,0),MATCH(W$3,'ru double'!$A$1:$A$34,0))),0) + IFERROR(INDIRECT("'ru double'!" &amp; ADDRESS(MATCH(V$2,'ru double'!$A$1:$AF$1,0),MATCH(W$3,'ru double'!$A$1:$A$34,0))),0) + IFERROR(INDIRECT("'ru double'!" &amp; ADDRESS(MATCH(W$2,'ru double'!$A$1:$AF$1,0),MATCH(W$3,'ru double'!$A$1:$A$34,0))),0) + IFERROR(INDIRECT("'ru double'!" &amp; ADDRESS(MATCH(X$2,'ru double'!$A$1:$AF$1,0),MATCH(W$3,'ru double'!$A$1:$A$34,0))),0) + IFERROR(INDIRECT("'ru double'!" &amp; ADDRESS(MATCH(S$3,'ru double'!$A$1:$AF$1,0),MATCH(W$3,'ru double'!$A$1:$A$34,0))),0) + IFERROR(INDIRECT("'ru double'!" &amp; ADDRESS(MATCH(T$3,'ru double'!$A$1:$AF$1,0),MATCH(W$3,'ru double'!$A$1:$A$34,0))),0) + IFERROR(INDIRECT("'ru double'!" &amp; ADDRESS(MATCH(U$3,'ru double'!$A$1:$AF$1,0),MATCH(W$3,'ru double'!$A$1:$A$34,0))),0) + IFERROR(INDIRECT("'ru double'!" &amp; ADDRESS(MATCH(V$3,'ru double'!$A$1:$AF$1,0),MATCH(W$3,'ru double'!$A$1:$A$34,0))),0) + IFERROR(INDIRECT("'ru double'!" &amp; ADDRESS(MATCH(W$3,'ru double'!$A$1:$AF$1,0),MATCH(W$3,'ru double'!$A$1:$A$34,0))),0) + IFERROR(INDIRECT("'ru double'!" &amp; ADDRESS(MATCH(S$1,'ru double'!$A$1:$AF$1,0),MATCH(W$3,'ru double'!$A$1:$A$34,0))),0)) / SUM('ru double'!$B$2:$AF$32)</f>
        <v>2.2052927024859663E-3</v>
      </c>
      <c r="X47" s="86"/>
      <c r="Y47" s="86"/>
      <c r="Z47" s="42"/>
    </row>
    <row r="48" spans="1:39" ht="15" customHeight="1" collapsed="1" x14ac:dyDescent="0.25">
      <c r="B48" s="160" t="s">
        <v>305</v>
      </c>
      <c r="C48" s="160" t="s">
        <v>304</v>
      </c>
      <c r="D48" s="160" t="s">
        <v>307</v>
      </c>
      <c r="E48" s="160" t="s">
        <v>306</v>
      </c>
      <c r="F48" s="159" t="s">
        <v>308</v>
      </c>
      <c r="O48" s="160" t="s">
        <v>305</v>
      </c>
      <c r="P48" s="160" t="s">
        <v>304</v>
      </c>
      <c r="Q48" s="160" t="s">
        <v>307</v>
      </c>
      <c r="R48" s="160" t="s">
        <v>306</v>
      </c>
      <c r="S48" s="159" t="s">
        <v>308</v>
      </c>
      <c r="Z48" s="42"/>
      <c r="AM48" s="178"/>
    </row>
    <row r="49" spans="1:39" ht="15" customHeight="1" x14ac:dyDescent="0.25">
      <c r="B49" s="160" t="s">
        <v>300</v>
      </c>
      <c r="C49" s="160" t="s">
        <v>301</v>
      </c>
      <c r="D49" s="160" t="s">
        <v>302</v>
      </c>
      <c r="E49" s="160" t="s">
        <v>303</v>
      </c>
      <c r="F49" s="160" t="s">
        <v>299</v>
      </c>
      <c r="O49" s="160" t="s">
        <v>300</v>
      </c>
      <c r="P49" s="160" t="s">
        <v>301</v>
      </c>
      <c r="Q49" s="160" t="s">
        <v>302</v>
      </c>
      <c r="R49" s="160" t="s">
        <v>303</v>
      </c>
      <c r="S49" s="160" t="s">
        <v>299</v>
      </c>
      <c r="Z49" s="42"/>
      <c r="AM49" s="178"/>
    </row>
    <row r="50" spans="1:39" ht="15" customHeight="1" x14ac:dyDescent="0.25">
      <c r="A50" s="7" t="s">
        <v>253</v>
      </c>
      <c r="B50" s="9">
        <f ca="1">(IFERROR(INDIRECT("'en double'!" &amp; ADDRESS(MATCH(I$1,'en double'!$A$1:$AF$1,0),MATCH(A50,'en double'!$A$1:$A$34,0))),0) + IFERROR(INDIRECT("'en double'!" &amp; ADDRESS(MATCH(G$1,'en double'!$A$1:$AF$1,0),MATCH(A50,'en double'!$A$1:$A$34,0))),0) + IFERROR(INDIRECT("'en double'!" &amp; ADDRESS(MATCH(H$1,'en double'!$A$1:$AF$1,0),MATCH(A50,'en double'!$A$1:$A$34,0))),0) + IFERROR(INDIRECT("'en double'!" &amp; ADDRESS(MATCH(J$1,'en double'!$A$1:$AF$1,0),MATCH(A50,'en double'!$A$1:$A$34,0))),0) + IFERROR(INDIRECT("'en double'!" &amp; ADDRESS(MATCH(K$1,'en double'!$A$1:$AF$1,0),MATCH(A50,'en double'!$A$1:$A$34,0))),0) + IFERROR(INDIRECT("'en double'!" &amp; ADDRESS(MATCH(L$1,'en double'!$A$1:$AF$1,0),MATCH(A50,'en double'!$A$1:$A$34,0))),0) + IFERROR(INDIRECT("'en double'!" &amp; ADDRESS(MATCH(F$2,'en double'!$A$1:$AF$1,0),MATCH(A50,'en double'!$A$1:$A$34,0))),0) + IFERROR(INDIRECT("'en double'!" &amp; ADDRESS(MATCH(G$2,'en double'!$A$1:$AF$1,0),MATCH(A50,'en double'!$A$1:$A$34,0))),0) + IFERROR(INDIRECT("'en double'!" &amp; ADDRESS(MATCH(H$2,'en double'!$A$1:$AF$1,0),MATCH(A50,'en double'!$A$1:$A$34,0))),0) + IFERROR(INDIRECT("'en double'!" &amp; ADDRESS(MATCH(I$2,'en double'!$A$1:$AF$1,0),MATCH(A50,'en double'!$A$1:$A$34,0))),0) + IFERROR(INDIRECT("'en double'!" &amp; ADDRESS(MATCH(J$2,'en double'!$A$1:$AF$1,0),MATCH(A50,'en double'!$A$1:$A$34,0))),0) + IFERROR(INDIRECT("'en double'!" &amp; ADDRESS(MATCH(K$2,'en double'!$A$1:$AF$1,0),MATCH(A50,'en double'!$A$1:$A$34,0))),0) + IFERROR(INDIRECT("'en double'!" &amp; ADDRESS(MATCH(F$3,'en double'!$A$1:$AF$1,0),MATCH(A50,'en double'!$A$1:$A$34,0))),0) + IFERROR(INDIRECT("'en double'!" &amp; ADDRESS(MATCH(G$3,'en double'!$A$1:$AF$1,0),MATCH(A50,'en double'!$A$1:$A$34,0))),0) + IFERROR(INDIRECT("'en double'!" &amp; ADDRESS(MATCH(H$3,'en double'!$A$1:$AF$1,0),MATCH(A50,'en double'!$A$1:$A$34,0))),0) + IFERROR(INDIRECT("'en double'!" &amp; ADDRESS(MATCH(I$3,'en double'!$A$1:$AF$1,0),MATCH(A50,'en double'!$A$1:$A$34,0))),0) + IFERROR(INDIRECT("'en double'!" &amp; ADDRESS(MATCH(J$3,'en double'!$A$1:$AF$1,0),MATCH(A50,'en double'!$A$1:$A$34,0))),0) + IFERROR(INDIRECT("'en double'!" &amp; ADDRESS(MATCH(F$1,'en double'!$A$1:$AF$1,0),MATCH(A50,'en double'!$A$1:$A$34,0))),0)) / SUM('en double'!$B$2:$AF$32)</f>
        <v>7.7955911823647292E-2</v>
      </c>
      <c r="C50" s="9">
        <f ca="1">(IFERROR(INDIRECT("'en double'!" &amp; ADDRESS(MATCH(B$1,'en double'!$A$1:$AF$1,0),MATCH(A50,'en double'!$A$1:$A$34,0))),0) + IFERROR(INDIRECT("'en double'!" &amp; ADDRESS(MATCH(C$1,'en double'!$A$1:$AF$1,0),MATCH(A50,'en double'!$A$1:$A$34,0))),0) + IFERROR(INDIRECT("'en double'!" &amp; ADDRESS(MATCH(D$1,'en double'!$A$1:$AF$1,0),MATCH(A50,'en double'!$A$1:$A$34,0))),0) + IFERROR(INDIRECT("'en double'!" &amp; ADDRESS(MATCH(E$1,'en double'!$A$1:$AF$1,0),MATCH(A50,'en double'!$A$1:$A$34,0))),0) + IFERROR(INDIRECT("'en double'!" &amp; ADDRESS(MATCH(A$2,'en double'!$A$1:$AF$1,0),MATCH(A50,'en double'!$A$1:$A$34,0))),0) + IFERROR(INDIRECT("'en double'!" &amp; ADDRESS(MATCH(B$2,'en double'!$A$1:$AF$1,0),MATCH(A50,'en double'!$A$1:$A$34,0))),0) + IFERROR(INDIRECT("'en double'!" &amp; ADDRESS(MATCH(C$2,'en double'!$A$1:$AF$1,0),MATCH(A50,'en double'!$A$1:$A$34,0))),0) + IFERROR(INDIRECT("'en double'!" &amp; ADDRESS(MATCH(D$2,'en double'!$A$1:$AF$1,0),MATCH(A50,'en double'!$A$1:$A$34,0))),0) + IFERROR(INDIRECT("'en double'!" &amp; ADDRESS(MATCH(E$2,'en double'!$A$1:$AF$1,0),MATCH(A50,'en double'!$A$1:$A$34,0))),0) + IFERROR(INDIRECT("'en double'!" &amp; ADDRESS(MATCH(A$3,'en double'!$A$1:$AF$1,0),MATCH(A50,'en double'!$A$1:$A$34,0))),0) + IFERROR(INDIRECT("'en double'!" &amp; ADDRESS(MATCH(B$3,'en double'!$A$1:$AF$1,0),MATCH(A50,'en double'!$A$1:$A$34,0))),0) + IFERROR(INDIRECT("'en double'!" &amp; ADDRESS(MATCH(C$3,'en double'!$A$1:$AF$1,0),MATCH(A50,'en double'!$A$1:$A$34,0))),0) + IFERROR(INDIRECT("'en double'!" &amp; ADDRESS(MATCH(D$3,'en double'!$A$1:$AF$1,0),MATCH(A50,'en double'!$A$1:$A$34,0))),0) + IFERROR(INDIRECT("'en double'!" &amp; ADDRESS(MATCH(E$3,'en double'!$A$1:$AF$1,0),MATCH(A50,'en double'!$A$1:$A$34,0))),0) + IFERROR(INDIRECT("'en double'!" &amp; ADDRESS(MATCH(A$1,'en double'!$A$1:$AF$1,0),MATCH(A50,'en double'!$A$1:$A$34,0))),0)) / SUM('en double'!$B$2:$AF$32)</f>
        <v>4.6092184368737472E-2</v>
      </c>
      <c r="D50" s="9">
        <f ca="1">(IFERROR(INDIRECT("'en double'!" &amp; ADDRESS(MATCH(A50,'en double'!$A$1:$A$34,0),MATCH(I$1,'en double'!$A$1:$AF$1,0))),0) + IFERROR(INDIRECT("'en double'!" &amp; ADDRESS(MATCH(A50,'en double'!$A$1:$A$34,0),MATCH(G$1,'en double'!$A$1:$AF$1,0))),0) + IFERROR(INDIRECT("'en double'!" &amp; ADDRESS(MATCH(A50,'en double'!$A$1:$A$34,0),MATCH(H$1,'en double'!$A$1:$AF$1,0))),0) + IFERROR(INDIRECT("'en double'!" &amp; ADDRESS(MATCH(A50,'en double'!$A$1:$A$34,0),MATCH(J$1,'en double'!$A$1:$AF$1,0))),0) + IFERROR(INDIRECT("'en double'!" &amp; ADDRESS(MATCH(A50,'en double'!$A$1:$A$34,0),MATCH(K$1,'en double'!$A$1:$AF$1,0))),0) + IFERROR(INDIRECT("'en double'!" &amp; ADDRESS(MATCH(A50,'en double'!$A$1:$A$34,0),MATCH(L$1,'en double'!$A$1:$AF$1,0))),0) + IFERROR(INDIRECT("'en double'!" &amp; ADDRESS(MATCH(A50,'en double'!$A$1:$A$34,0),MATCH(F$2,'en double'!$A$1:$AF$1,0))),0) + IFERROR(INDIRECT("'en double'!" &amp; ADDRESS(MATCH(A50,'en double'!$A$1:$A$34,0),MATCH(G$2,'en double'!$A$1:$AF$1,0))),0) + IFERROR(INDIRECT("'en double'!" &amp; ADDRESS(MATCH(A50,'en double'!$A$1:$A$34,0),MATCH(H$2,'en double'!$A$1:$AF$1,0))),0) + IFERROR(INDIRECT("'en double'!" &amp; ADDRESS(MATCH(A50,'en double'!$A$1:$A$34,0),MATCH(I$2,'en double'!$A$1:$AF$1,0))),0) + IFERROR(INDIRECT("'en double'!" &amp; ADDRESS(MATCH(A50,'en double'!$A$1:$A$34,0),MATCH(J$2,'en double'!$A$1:$AF$1,0))),0) + IFERROR(INDIRECT("'en double'!" &amp; ADDRESS(MATCH(A50,'en double'!$A$1:$A$34,0),MATCH(K$2,'en double'!$A$1:$AF$1,0))),0) + IFERROR(INDIRECT("'en double'!" &amp; ADDRESS(MATCH(A50,'en double'!$A$1:$A$34,0),MATCH(F$3,'en double'!$A$1:$AF$1,0))),0) + IFERROR(INDIRECT("'en double'!" &amp; ADDRESS(MATCH(A50,'en double'!$A$1:$A$34,0),MATCH(G$3,'en double'!$A$1:$AF$1,0))),0) + IFERROR(INDIRECT("'en double'!" &amp; ADDRESS(MATCH(A50,'en double'!$A$1:$A$34,0),MATCH(H$3,'en double'!$A$1:$AF$1,0))),0) + IFERROR(INDIRECT("'en double'!" &amp; ADDRESS(MATCH(A50,'en double'!$A$1:$A$34,0),MATCH(I$3,'en double'!$A$1:$AF$1,0))),0) + IFERROR(INDIRECT("'en double'!" &amp; ADDRESS(MATCH(A50,'en double'!$A$1:$A$34,0),MATCH(J$3,'en double'!$A$1:$AF$1,0))),0) + IFERROR(INDIRECT("'en double'!" &amp; ADDRESS(MATCH(A50,'en double'!$A$1:$A$34,0),MATCH(F$1,'en double'!$A$1:$AF$1,0))),0)) / SUM('en double'!$B$2:$AF$32)</f>
        <v>8.8476953907815625E-2</v>
      </c>
      <c r="E50" s="9">
        <f ca="1">(IFERROR(INDIRECT("'en double'!" &amp; ADDRESS(MATCH(A50,'en double'!$A$1:$A$34,0),MATCH(B$1,'en double'!$A$1:$AF$1,0))),0) + IFERROR(INDIRECT("'en double'!" &amp; ADDRESS(MATCH(A50,'en double'!$A$1:$A$34,0),MATCH(C$1,'en double'!$A$1:$AF$1,0))),0) + IFERROR(INDIRECT("'en double'!" &amp; ADDRESS(MATCH(A50,'en double'!$A$1:$A$34,0),MATCH(D$1,'en double'!$A$1:$AF$1,0))),0) + IFERROR(INDIRECT("'en double'!" &amp; ADDRESS(MATCH(A50,'en double'!$A$1:$A$34,0),MATCH(E$1,'en double'!$A$1:$AF$1,0))),0) + IFERROR(INDIRECT("'en double'!" &amp; ADDRESS(MATCH(A50,'en double'!$A$1:$A$34,0),MATCH(A$2,'en double'!$A$1:$AF$1,0))),0) + IFERROR(INDIRECT("'en double'!" &amp; ADDRESS(MATCH(A50,'en double'!$A$1:$A$34,0),MATCH(B$2,'en double'!$A$1:$AF$1,0))),0) + IFERROR(INDIRECT("'en double'!" &amp; ADDRESS(MATCH(A50,'en double'!$A$1:$A$34,0),MATCH(C$2,'en double'!$A$1:$AF$1,0))),0) + IFERROR(INDIRECT("'en double'!" &amp; ADDRESS(MATCH(A50,'en double'!$A$1:$A$34,0),MATCH(D$2,'en double'!$A$1:$AF$1,0))),0) + IFERROR(INDIRECT("'en double'!" &amp; ADDRESS(MATCH(A50,'en double'!$A$1:$A$34,0),MATCH(E$2,'en double'!$A$1:$AF$1,0))),0) + IFERROR(INDIRECT("'en double'!" &amp; ADDRESS(MATCH(A50,'en double'!$A$1:$A$34,0),MATCH(A$3,'en double'!$A$1:$AF$1,0))),0) + IFERROR(INDIRECT("'en double'!" &amp; ADDRESS(MATCH(A50,'en double'!$A$1:$A$34,0),MATCH(B$3,'en double'!$A$1:$AF$1,0))),0) + IFERROR(INDIRECT("'en double'!" &amp; ADDRESS(MATCH(A50,'en double'!$A$1:$A$34,0),MATCH(C$3,'en double'!$A$1:$AF$1,0))),0) + IFERROR(INDIRECT("'en double'!" &amp; ADDRESS(MATCH(A50,'en double'!$A$1:$A$34,0),MATCH(D$3,'en double'!$A$1:$AF$1,0))),0) + IFERROR(INDIRECT("'en double'!" &amp; ADDRESS(MATCH(A50,'en double'!$A$1:$A$34,0),MATCH(E$3,'en double'!$A$1:$AF$1,0))),0) + IFERROR(INDIRECT("'en double'!" &amp; ADDRESS(MATCH(A50,'en double'!$A$1:$A$34,0),MATCH(A$1,'en double'!$A$1:$AF$1,0))),0)) / SUM('en double'!$B$2:$AF$32)</f>
        <v>3.5470941883767537E-2</v>
      </c>
      <c r="F50" s="9">
        <f t="shared" ref="F50:F75" ca="1" si="23">B50+D50-C50-E50</f>
        <v>8.4869739478957928E-2</v>
      </c>
      <c r="H50" s="9"/>
      <c r="I50" s="9"/>
      <c r="K50" s="9"/>
      <c r="M50" s="197"/>
      <c r="N50" s="153" t="s">
        <v>214</v>
      </c>
      <c r="O50" s="9">
        <f ca="1">(IFERROR(INDIRECT("'ru double'!" &amp; ADDRESS(MATCH(V$1,'ru double'!$A$1:$AF$1,0),MATCH(N50,'ru double'!$A$1:$A$34,0))),0) + IFERROR(INDIRECT("'ru double'!" &amp; ADDRESS(MATCH(T$1,'ru double'!$A$1:$AF$1,0),MATCH(N50,'ru double'!$A$1:$A$34,0))),0) + IFERROR(INDIRECT("'ru double'!" &amp; ADDRESS(MATCH(U$1,'ru double'!$A$1:$AF$1,0),MATCH(N50,'ru double'!$A$1:$A$34,0))),0) + IFERROR(INDIRECT("'ru double'!" &amp; ADDRESS(MATCH(W$1,'ru double'!$A$1:$AF$1,0),MATCH(N50,'ru double'!$A$1:$A$34,0))),0) + IFERROR(INDIRECT("'ru double'!" &amp; ADDRESS(MATCH(X$1,'ru double'!$A$1:$AF$1,0),MATCH(N50,'ru double'!$A$1:$A$34,0))),0) + IFERROR(INDIRECT("'ru double'!" &amp; ADDRESS(MATCH(Y$1,'ru double'!$A$1:$AF$1,0),MATCH(N50,'ru double'!$A$1:$A$34,0))),0) + IFERROR(INDIRECT("'ru double'!" &amp; ADDRESS(MATCH(S$2,'ru double'!$A$1:$AF$1,0),MATCH(N50,'ru double'!$A$1:$A$34,0))),0) + IFERROR(INDIRECT("'ru double'!" &amp; ADDRESS(MATCH(T$2,'ru double'!$A$1:$AF$1,0),MATCH(N50,'ru double'!$A$1:$A$34,0))),0) + IFERROR(INDIRECT("'ru double'!" &amp; ADDRESS(MATCH(U$2,'ru double'!$A$1:$AF$1,0),MATCH(N50,'ru double'!$A$1:$A$34,0))),0) + IFERROR(INDIRECT("'ru double'!" &amp; ADDRESS(MATCH(V$2,'ru double'!$A$1:$AF$1,0),MATCH(N50,'ru double'!$A$1:$A$34,0))),0) + IFERROR(INDIRECT("'ru double'!" &amp; ADDRESS(MATCH(W$2,'ru double'!$A$1:$AF$1,0),MATCH(N50,'ru double'!$A$1:$A$34,0))),0) + IFERROR(INDIRECT("'ru double'!" &amp; ADDRESS(MATCH(X$2,'ru double'!$A$1:$AF$1,0),MATCH(N50,'ru double'!$A$1:$A$34,0))),0) + IFERROR(INDIRECT("'ru double'!" &amp; ADDRESS(MATCH(S$3,'ru double'!$A$1:$AF$1,0),MATCH(N50,'ru double'!$A$1:$A$34,0))),0) + IFERROR(INDIRECT("'ru double'!" &amp; ADDRESS(MATCH(T$3,'ru double'!$A$1:$AF$1,0),MATCH(N50,'ru double'!$A$1:$A$34,0))),0) + IFERROR(INDIRECT("'ru double'!" &amp; ADDRESS(MATCH(U$3,'ru double'!$A$1:$AF$1,0),MATCH(N50,'ru double'!$A$1:$A$34,0))),0) + IFERROR(INDIRECT("'ru double'!" &amp; ADDRESS(MATCH(V$3,'ru double'!$A$1:$AF$1,0),MATCH(N50,'ru double'!$A$1:$A$34,0))),0) + IFERROR(INDIRECT("'ru double'!" &amp; ADDRESS(MATCH(W$3,'ru double'!$A$1:$AF$1,0),MATCH(N50,'ru double'!$A$1:$A$34,0))),0) + IFERROR(INDIRECT("'ru double'!" &amp; ADDRESS(MATCH(S$1,'ru double'!$A$1:$AF$1,0),MATCH(N50,'ru double'!$A$1:$A$34,0))),0)) / SUM('ru double'!$B$2:$AF$32)</f>
        <v>8.7209302325581398E-2</v>
      </c>
      <c r="P50" s="9">
        <f ca="1">(IFERROR(INDIRECT("'ru double'!" &amp; ADDRESS(MATCH(O$1,'ru double'!$A$1:$AF$1,0),MATCH(N50,'ru double'!$A$1:$A$34,0))),0) + IFERROR(INDIRECT("'ru double'!" &amp; ADDRESS(MATCH(P$1,'ru double'!$A$1:$AF$1,0),MATCH(N50,'ru double'!$A$1:$A$34,0))),0) + IFERROR(INDIRECT("'ru double'!" &amp; ADDRESS(MATCH(Q$1,'ru double'!$A$1:$AF$1,0),MATCH(N50,'ru double'!$A$1:$A$34,0))),0) + IFERROR(INDIRECT("'ru double'!" &amp; ADDRESS(MATCH(R$1,'ru double'!$A$1:$AF$1,0),MATCH(N50,'ru double'!$A$1:$A$34,0))),0) + IFERROR(INDIRECT("'ru double'!" &amp; ADDRESS(MATCH(N$2,'ru double'!$A$1:$AF$1,0),MATCH(N50,'ru double'!$A$1:$A$34,0))),0) + IFERROR(INDIRECT("'ru double'!" &amp; ADDRESS(MATCH(O$2,'ru double'!$A$1:$AF$1,0),MATCH(N50,'ru double'!$A$1:$A$34,0))),0) + IFERROR(INDIRECT("'ru double'!" &amp; ADDRESS(MATCH(P$2,'ru double'!$A$1:$AF$1,0),MATCH(N50,'ru double'!$A$1:$A$34,0))),0) + IFERROR(INDIRECT("'ru double'!" &amp; ADDRESS(MATCH(Q$2,'ru double'!$A$1:$AF$1,0),MATCH(N50,'ru double'!$A$1:$A$34,0))),0) + IFERROR(INDIRECT("'ru double'!" &amp; ADDRESS(MATCH(R$2,'ru double'!$A$1:$AF$1,0),MATCH(N50,'ru double'!$A$1:$A$34,0))),0) + IFERROR(INDIRECT("'ru double'!" &amp; ADDRESS(MATCH(N$3,'ru double'!$A$1:$AF$1,0),MATCH(N50,'ru double'!$A$1:$A$34,0))),0) + IFERROR(INDIRECT("'ru double'!" &amp; ADDRESS(MATCH(O$3,'ru double'!$A$1:$AF$1,0),MATCH(N50,'ru double'!$A$1:$A$34,0))),0) + IFERROR(INDIRECT("'ru double'!" &amp; ADDRESS(MATCH(P$3,'ru double'!$A$1:$AF$1,0),MATCH(N50,'ru double'!$A$1:$A$34,0))),0) + IFERROR(INDIRECT("'ru double'!" &amp; ADDRESS(MATCH(Q$3,'ru double'!$A$1:$AF$1,0),MATCH(N50,'ru double'!$A$1:$A$34,0))),0) + IFERROR(INDIRECT("'ru double'!" &amp; ADDRESS(MATCH(R$3,'ru double'!$A$1:$AF$1,0),MATCH(N50,'ru double'!$A$1:$A$34,0))),0) + IFERROR(INDIRECT("'ru double'!" &amp; ADDRESS(MATCH(N$1,'ru double'!$A$1:$AF$1,0),MATCH(N50,'ru double'!$A$1:$A$34,0))),0)) / SUM('ru double'!$B$2:$AF$32)</f>
        <v>3.2277465918203692E-2</v>
      </c>
      <c r="Q50" s="9">
        <f ca="1">(IFERROR(INDIRECT("'ru double'!" &amp; ADDRESS(MATCH(N50,'ru double'!$A$1:$A$34,0),MATCH(V$1,'ru double'!$A$1:$AF$1,0))),0) + IFERROR(INDIRECT("'ru double'!" &amp; ADDRESS(MATCH(N50,'ru double'!$A$1:$A$34,0),MATCH(T$1,'ru double'!$A$1:$AF$1,0))),0) + IFERROR(INDIRECT("'ru double'!" &amp; ADDRESS(MATCH(N50,'ru double'!$A$1:$A$34,0),MATCH(U$1,'ru double'!$A$1:$AF$1,0))),0) + IFERROR(INDIRECT("'ru double'!" &amp; ADDRESS(MATCH(N50,'ru double'!$A$1:$A$34,0),MATCH(W$1,'ru double'!$A$1:$AF$1,0))),0) + IFERROR(INDIRECT("'ru double'!" &amp; ADDRESS(MATCH(N50,'ru double'!$A$1:$A$34,0),MATCH(X$1,'ru double'!$A$1:$AF$1,0))),0) + IFERROR(INDIRECT("'ru double'!" &amp; ADDRESS(MATCH(N50,'ru double'!$A$1:$A$34,0),MATCH(Y$1,'ru double'!$A$1:$AF$1,0))),0) + IFERROR(INDIRECT("'ru double'!" &amp; ADDRESS(MATCH(N50,'ru double'!$A$1:$A$34,0),MATCH(S$2,'ru double'!$A$1:$AF$1,0))),0) + IFERROR(INDIRECT("'ru double'!" &amp; ADDRESS(MATCH(N50,'ru double'!$A$1:$A$34,0),MATCH(T$2,'ru double'!$A$1:$AF$1,0))),0) + IFERROR(INDIRECT("'ru double'!" &amp; ADDRESS(MATCH(N50,'ru double'!$A$1:$A$34,0),MATCH(U$2,'ru double'!$A$1:$AF$1,0))),0) + IFERROR(INDIRECT("'ru double'!" &amp; ADDRESS(MATCH(N50,'ru double'!$A$1:$A$34,0),MATCH(V$2,'ru double'!$A$1:$AF$1,0))),0) + IFERROR(INDIRECT("'ru double'!" &amp; ADDRESS(MATCH(N50,'ru double'!$A$1:$A$34,0),MATCH(W$2,'ru double'!$A$1:$AF$1,0))),0) + IFERROR(INDIRECT("'ru double'!" &amp; ADDRESS(MATCH(N50,'ru double'!$A$1:$A$34,0),MATCH(X$2,'ru double'!$A$1:$AF$1,0))),0) + IFERROR(INDIRECT("'ru double'!" &amp; ADDRESS(MATCH(N50,'ru double'!$A$1:$A$34,0),MATCH(S$3,'ru double'!$A$1:$AF$1,0))),0) + IFERROR(INDIRECT("'ru double'!" &amp; ADDRESS(MATCH(N50,'ru double'!$A$1:$A$34,0),MATCH(T$3,'ru double'!$A$1:$AF$1,0))),0) + IFERROR(INDIRECT("'ru double'!" &amp; ADDRESS(MATCH(N50,'ru double'!$A$1:$A$34,0),MATCH(U$3,'ru double'!$A$1:$AF$1,0))),0) + IFERROR(INDIRECT("'ru double'!" &amp; ADDRESS(MATCH(N50,'ru double'!$A$1:$A$34,0),MATCH(V$3,'ru double'!$A$1:$AF$1,0))),0) + IFERROR(INDIRECT("'ru double'!" &amp; ADDRESS(MATCH(N50,'ru double'!$A$1:$A$34,0),MATCH(W$3,'ru double'!$A$1:$AF$1,0))),0) + IFERROR(INDIRECT("'ru double'!" &amp; ADDRESS(MATCH(N50,'ru double'!$A$1:$A$34,0),MATCH(S$1,'ru double'!$A$1:$AF$1,0))),0)) / SUM('ru double'!$B$2:$AF$32)</f>
        <v>9.3624699278267845E-2</v>
      </c>
      <c r="R50" s="9">
        <f ca="1">(IFERROR(INDIRECT("'ru double'!" &amp; ADDRESS(MATCH(N50,'ru double'!$A$1:$A$34,0),MATCH(O$1,'ru double'!$A$1:$AF$1,0))),0) + IFERROR(INDIRECT("'ru double'!" &amp; ADDRESS(MATCH(N50,'ru double'!$A$1:$A$34,0),MATCH(P$1,'ru double'!$A$1:$AF$1,0))),0) + IFERROR(INDIRECT("'ru double'!" &amp; ADDRESS(MATCH(N50,'ru double'!$A$1:$A$34,0),MATCH(Q$1,'ru double'!$A$1:$AF$1,0))),0) + IFERROR(INDIRECT("'ru double'!" &amp; ADDRESS(MATCH(N50,'ru double'!$A$1:$A$34,0),MATCH(R$1,'ru double'!$A$1:$AF$1,0))),0) + IFERROR(INDIRECT("'ru double'!" &amp; ADDRESS(MATCH(N50,'ru double'!$A$1:$A$34,0),MATCH(N$2,'ru double'!$A$1:$AF$1,0))),0) + IFERROR(INDIRECT("'ru double'!" &amp; ADDRESS(MATCH(N50,'ru double'!$A$1:$A$34,0),MATCH(O$2,'ru double'!$A$1:$AF$1,0))),0) + IFERROR(INDIRECT("'ru double'!" &amp; ADDRESS(MATCH(N50,'ru double'!$A$1:$A$34,0),MATCH(P$2,'ru double'!$A$1:$AF$1,0))),0) + IFERROR(INDIRECT("'ru double'!" &amp; ADDRESS(MATCH(N50,'ru double'!$A$1:$A$34,0),MATCH(Q$2,'ru double'!$A$1:$AF$1,0))),0) + IFERROR(INDIRECT("'ru double'!" &amp; ADDRESS(MATCH(N50,'ru double'!$A$1:$A$34,0),MATCH(R$2,'ru double'!$A$1:$AF$1,0))),0) + IFERROR(INDIRECT("'ru double'!" &amp; ADDRESS(MATCH(N50,'ru double'!$A$1:$A$34,0),MATCH(N$3,'ru double'!$A$1:$AF$1,0))),0) + IFERROR(INDIRECT("'ru double'!" &amp; ADDRESS(MATCH(N50,'ru double'!$A$1:$A$34,0),MATCH(O$3,'ru double'!$A$1:$AF$1,0))),0) + IFERROR(INDIRECT("'ru double'!" &amp; ADDRESS(MATCH(N50,'ru double'!$A$1:$A$34,0),MATCH(P$3,'ru double'!$A$1:$AF$1,0))),0) + IFERROR(INDIRECT("'ru double'!" &amp; ADDRESS(MATCH(N50,'ru double'!$A$1:$A$34,0),MATCH(Q$3,'ru double'!$A$1:$AF$1,0))),0) + IFERROR(INDIRECT("'ru double'!" &amp; ADDRESS(MATCH(N50,'ru double'!$A$1:$A$34,0),MATCH(R$3,'ru double'!$A$1:$AF$1,0))),0) + IFERROR(INDIRECT("'ru double'!" &amp; ADDRESS(MATCH(N50,'ru double'!$A$1:$A$34,0),MATCH(N$1,'ru double'!$A$1:$AF$1,0))),0)) / SUM('ru double'!$B$2:$AF$32)</f>
        <v>2.6263031275060144E-2</v>
      </c>
      <c r="S50" s="9">
        <f t="shared" ref="S50:S82" ca="1" si="24">O50+Q50-P50-R50</f>
        <v>0.12229350441058541</v>
      </c>
      <c r="T50" s="9"/>
      <c r="U50" s="9"/>
      <c r="W50" s="9"/>
      <c r="X50" s="9"/>
      <c r="Z50" s="42"/>
      <c r="AB50" s="54"/>
      <c r="AC50" s="54"/>
      <c r="AM50" s="178"/>
    </row>
    <row r="51" spans="1:39" ht="15" customHeight="1" x14ac:dyDescent="0.25">
      <c r="A51" s="7" t="s">
        <v>254</v>
      </c>
      <c r="B51" s="9">
        <f ca="1">(IFERROR(INDIRECT("'en double'!" &amp; ADDRESS(MATCH(I$1,'en double'!$A$1:$AF$1,0),MATCH(A51,'en double'!$A$1:$A$34,0))),0) + IFERROR(INDIRECT("'en double'!" &amp; ADDRESS(MATCH(G$1,'en double'!$A$1:$AF$1,0),MATCH(A51,'en double'!$A$1:$A$34,0))),0) + IFERROR(INDIRECT("'en double'!" &amp; ADDRESS(MATCH(H$1,'en double'!$A$1:$AF$1,0),MATCH(A51,'en double'!$A$1:$A$34,0))),0) + IFERROR(INDIRECT("'en double'!" &amp; ADDRESS(MATCH(J$1,'en double'!$A$1:$AF$1,0),MATCH(A51,'en double'!$A$1:$A$34,0))),0) + IFERROR(INDIRECT("'en double'!" &amp; ADDRESS(MATCH(K$1,'en double'!$A$1:$AF$1,0),MATCH(A51,'en double'!$A$1:$A$34,0))),0) + IFERROR(INDIRECT("'en double'!" &amp; ADDRESS(MATCH(L$1,'en double'!$A$1:$AF$1,0),MATCH(A51,'en double'!$A$1:$A$34,0))),0) + IFERROR(INDIRECT("'en double'!" &amp; ADDRESS(MATCH(F$2,'en double'!$A$1:$AF$1,0),MATCH(A51,'en double'!$A$1:$A$34,0))),0) + IFERROR(INDIRECT("'en double'!" &amp; ADDRESS(MATCH(G$2,'en double'!$A$1:$AF$1,0),MATCH(A51,'en double'!$A$1:$A$34,0))),0) + IFERROR(INDIRECT("'en double'!" &amp; ADDRESS(MATCH(H$2,'en double'!$A$1:$AF$1,0),MATCH(A51,'en double'!$A$1:$A$34,0))),0) + IFERROR(INDIRECT("'en double'!" &amp; ADDRESS(MATCH(I$2,'en double'!$A$1:$AF$1,0),MATCH(A51,'en double'!$A$1:$A$34,0))),0) + IFERROR(INDIRECT("'en double'!" &amp; ADDRESS(MATCH(J$2,'en double'!$A$1:$AF$1,0),MATCH(A51,'en double'!$A$1:$A$34,0))),0) + IFERROR(INDIRECT("'en double'!" &amp; ADDRESS(MATCH(K$2,'en double'!$A$1:$AF$1,0),MATCH(A51,'en double'!$A$1:$A$34,0))),0) + IFERROR(INDIRECT("'en double'!" &amp; ADDRESS(MATCH(F$3,'en double'!$A$1:$AF$1,0),MATCH(A51,'en double'!$A$1:$A$34,0))),0) + IFERROR(INDIRECT("'en double'!" &amp; ADDRESS(MATCH(G$3,'en double'!$A$1:$AF$1,0),MATCH(A51,'en double'!$A$1:$A$34,0))),0) + IFERROR(INDIRECT("'en double'!" &amp; ADDRESS(MATCH(H$3,'en double'!$A$1:$AF$1,0),MATCH(A51,'en double'!$A$1:$A$34,0))),0) + IFERROR(INDIRECT("'en double'!" &amp; ADDRESS(MATCH(I$3,'en double'!$A$1:$AF$1,0),MATCH(A51,'en double'!$A$1:$A$34,0))),0) + IFERROR(INDIRECT("'en double'!" &amp; ADDRESS(MATCH(J$3,'en double'!$A$1:$AF$1,0),MATCH(A51,'en double'!$A$1:$A$34,0))),0) + IFERROR(INDIRECT("'en double'!" &amp; ADDRESS(MATCH(F$1,'en double'!$A$1:$AF$1,0),MATCH(A51,'en double'!$A$1:$A$34,0))),0)) / SUM('en double'!$B$2:$AF$32)</f>
        <v>4.5490981963927854E-2</v>
      </c>
      <c r="C51" s="9">
        <f ca="1">(IFERROR(INDIRECT("'en double'!" &amp; ADDRESS(MATCH(B$1,'en double'!$A$1:$AF$1,0),MATCH(A51,'en double'!$A$1:$A$34,0))),0) + IFERROR(INDIRECT("'en double'!" &amp; ADDRESS(MATCH(C$1,'en double'!$A$1:$AF$1,0),MATCH(A51,'en double'!$A$1:$A$34,0))),0) + IFERROR(INDIRECT("'en double'!" &amp; ADDRESS(MATCH(D$1,'en double'!$A$1:$AF$1,0),MATCH(A51,'en double'!$A$1:$A$34,0))),0) + IFERROR(INDIRECT("'en double'!" &amp; ADDRESS(MATCH(E$1,'en double'!$A$1:$AF$1,0),MATCH(A51,'en double'!$A$1:$A$34,0))),0) + IFERROR(INDIRECT("'en double'!" &amp; ADDRESS(MATCH(A$2,'en double'!$A$1:$AF$1,0),MATCH(A51,'en double'!$A$1:$A$34,0))),0) + IFERROR(INDIRECT("'en double'!" &amp; ADDRESS(MATCH(B$2,'en double'!$A$1:$AF$1,0),MATCH(A51,'en double'!$A$1:$A$34,0))),0) + IFERROR(INDIRECT("'en double'!" &amp; ADDRESS(MATCH(C$2,'en double'!$A$1:$AF$1,0),MATCH(A51,'en double'!$A$1:$A$34,0))),0) + IFERROR(INDIRECT("'en double'!" &amp; ADDRESS(MATCH(D$2,'en double'!$A$1:$AF$1,0),MATCH(A51,'en double'!$A$1:$A$34,0))),0) + IFERROR(INDIRECT("'en double'!" &amp; ADDRESS(MATCH(E$2,'en double'!$A$1:$AF$1,0),MATCH(A51,'en double'!$A$1:$A$34,0))),0) + IFERROR(INDIRECT("'en double'!" &amp; ADDRESS(MATCH(A$3,'en double'!$A$1:$AF$1,0),MATCH(A51,'en double'!$A$1:$A$34,0))),0) + IFERROR(INDIRECT("'en double'!" &amp; ADDRESS(MATCH(B$3,'en double'!$A$1:$AF$1,0),MATCH(A51,'en double'!$A$1:$A$34,0))),0) + IFERROR(INDIRECT("'en double'!" &amp; ADDRESS(MATCH(C$3,'en double'!$A$1:$AF$1,0),MATCH(A51,'en double'!$A$1:$A$34,0))),0) + IFERROR(INDIRECT("'en double'!" &amp; ADDRESS(MATCH(D$3,'en double'!$A$1:$AF$1,0),MATCH(A51,'en double'!$A$1:$A$34,0))),0) + IFERROR(INDIRECT("'en double'!" &amp; ADDRESS(MATCH(E$3,'en double'!$A$1:$AF$1,0),MATCH(A51,'en double'!$A$1:$A$34,0))),0) + IFERROR(INDIRECT("'en double'!" &amp; ADDRESS(MATCH(A$1,'en double'!$A$1:$AF$1,0),MATCH(A51,'en double'!$A$1:$A$34,0))),0)) / SUM('en double'!$B$2:$AF$32)</f>
        <v>4.67935871743487E-2</v>
      </c>
      <c r="D51" s="9">
        <f ca="1">(IFERROR(INDIRECT("'en double'!" &amp; ADDRESS(MATCH(A51,'en double'!$A$1:$A$34,0),MATCH(I$1,'en double'!$A$1:$AF$1,0))),0) + IFERROR(INDIRECT("'en double'!" &amp; ADDRESS(MATCH(A51,'en double'!$A$1:$A$34,0),MATCH(G$1,'en double'!$A$1:$AF$1,0))),0) + IFERROR(INDIRECT("'en double'!" &amp; ADDRESS(MATCH(A51,'en double'!$A$1:$A$34,0),MATCH(H$1,'en double'!$A$1:$AF$1,0))),0) + IFERROR(INDIRECT("'en double'!" &amp; ADDRESS(MATCH(A51,'en double'!$A$1:$A$34,0),MATCH(J$1,'en double'!$A$1:$AF$1,0))),0) + IFERROR(INDIRECT("'en double'!" &amp; ADDRESS(MATCH(A51,'en double'!$A$1:$A$34,0),MATCH(K$1,'en double'!$A$1:$AF$1,0))),0) + IFERROR(INDIRECT("'en double'!" &amp; ADDRESS(MATCH(A51,'en double'!$A$1:$A$34,0),MATCH(L$1,'en double'!$A$1:$AF$1,0))),0) + IFERROR(INDIRECT("'en double'!" &amp; ADDRESS(MATCH(A51,'en double'!$A$1:$A$34,0),MATCH(F$2,'en double'!$A$1:$AF$1,0))),0) + IFERROR(INDIRECT("'en double'!" &amp; ADDRESS(MATCH(A51,'en double'!$A$1:$A$34,0),MATCH(G$2,'en double'!$A$1:$AF$1,0))),0) + IFERROR(INDIRECT("'en double'!" &amp; ADDRESS(MATCH(A51,'en double'!$A$1:$A$34,0),MATCH(H$2,'en double'!$A$1:$AF$1,0))),0) + IFERROR(INDIRECT("'en double'!" &amp; ADDRESS(MATCH(A51,'en double'!$A$1:$A$34,0),MATCH(I$2,'en double'!$A$1:$AF$1,0))),0) + IFERROR(INDIRECT("'en double'!" &amp; ADDRESS(MATCH(A51,'en double'!$A$1:$A$34,0),MATCH(J$2,'en double'!$A$1:$AF$1,0))),0) + IFERROR(INDIRECT("'en double'!" &amp; ADDRESS(MATCH(A51,'en double'!$A$1:$A$34,0),MATCH(K$2,'en double'!$A$1:$AF$1,0))),0) + IFERROR(INDIRECT("'en double'!" &amp; ADDRESS(MATCH(A51,'en double'!$A$1:$A$34,0),MATCH(F$3,'en double'!$A$1:$AF$1,0))),0) + IFERROR(INDIRECT("'en double'!" &amp; ADDRESS(MATCH(A51,'en double'!$A$1:$A$34,0),MATCH(G$3,'en double'!$A$1:$AF$1,0))),0) + IFERROR(INDIRECT("'en double'!" &amp; ADDRESS(MATCH(A51,'en double'!$A$1:$A$34,0),MATCH(H$3,'en double'!$A$1:$AF$1,0))),0) + IFERROR(INDIRECT("'en double'!" &amp; ADDRESS(MATCH(A51,'en double'!$A$1:$A$34,0),MATCH(I$3,'en double'!$A$1:$AF$1,0))),0) + IFERROR(INDIRECT("'en double'!" &amp; ADDRESS(MATCH(A51,'en double'!$A$1:$A$34,0),MATCH(J$3,'en double'!$A$1:$AF$1,0))),0) + IFERROR(INDIRECT("'en double'!" &amp; ADDRESS(MATCH(A51,'en double'!$A$1:$A$34,0),MATCH(F$1,'en double'!$A$1:$AF$1,0))),0)) / SUM('en double'!$B$2:$AF$32)</f>
        <v>2.2444889779559118E-2</v>
      </c>
      <c r="E51" s="9">
        <f ca="1">(IFERROR(INDIRECT("'en double'!" &amp; ADDRESS(MATCH(A51,'en double'!$A$1:$A$34,0),MATCH(B$1,'en double'!$A$1:$AF$1,0))),0) + IFERROR(INDIRECT("'en double'!" &amp; ADDRESS(MATCH(A51,'en double'!$A$1:$A$34,0),MATCH(C$1,'en double'!$A$1:$AF$1,0))),0) + IFERROR(INDIRECT("'en double'!" &amp; ADDRESS(MATCH(A51,'en double'!$A$1:$A$34,0),MATCH(D$1,'en double'!$A$1:$AF$1,0))),0) + IFERROR(INDIRECT("'en double'!" &amp; ADDRESS(MATCH(A51,'en double'!$A$1:$A$34,0),MATCH(E$1,'en double'!$A$1:$AF$1,0))),0) + IFERROR(INDIRECT("'en double'!" &amp; ADDRESS(MATCH(A51,'en double'!$A$1:$A$34,0),MATCH(A$2,'en double'!$A$1:$AF$1,0))),0) + IFERROR(INDIRECT("'en double'!" &amp; ADDRESS(MATCH(A51,'en double'!$A$1:$A$34,0),MATCH(B$2,'en double'!$A$1:$AF$1,0))),0) + IFERROR(INDIRECT("'en double'!" &amp; ADDRESS(MATCH(A51,'en double'!$A$1:$A$34,0),MATCH(C$2,'en double'!$A$1:$AF$1,0))),0) + IFERROR(INDIRECT("'en double'!" &amp; ADDRESS(MATCH(A51,'en double'!$A$1:$A$34,0),MATCH(D$2,'en double'!$A$1:$AF$1,0))),0) + IFERROR(INDIRECT("'en double'!" &amp; ADDRESS(MATCH(A51,'en double'!$A$1:$A$34,0),MATCH(E$2,'en double'!$A$1:$AF$1,0))),0) + IFERROR(INDIRECT("'en double'!" &amp; ADDRESS(MATCH(A51,'en double'!$A$1:$A$34,0),MATCH(A$3,'en double'!$A$1:$AF$1,0))),0) + IFERROR(INDIRECT("'en double'!" &amp; ADDRESS(MATCH(A51,'en double'!$A$1:$A$34,0),MATCH(B$3,'en double'!$A$1:$AF$1,0))),0) + IFERROR(INDIRECT("'en double'!" &amp; ADDRESS(MATCH(A51,'en double'!$A$1:$A$34,0),MATCH(C$3,'en double'!$A$1:$AF$1,0))),0) + IFERROR(INDIRECT("'en double'!" &amp; ADDRESS(MATCH(A51,'en double'!$A$1:$A$34,0),MATCH(D$3,'en double'!$A$1:$AF$1,0))),0) + IFERROR(INDIRECT("'en double'!" &amp; ADDRESS(MATCH(A51,'en double'!$A$1:$A$34,0),MATCH(E$3,'en double'!$A$1:$AF$1,0))),0) + IFERROR(INDIRECT("'en double'!" &amp; ADDRESS(MATCH(A51,'en double'!$A$1:$A$34,0),MATCH(A$1,'en double'!$A$1:$AF$1,0))),0)) / SUM('en double'!$B$2:$AF$32)</f>
        <v>6.9639278557114229E-2</v>
      </c>
      <c r="F51" s="9">
        <f t="shared" ca="1" si="23"/>
        <v>-4.8496993987975953E-2</v>
      </c>
      <c r="I51" s="9"/>
      <c r="K51" s="9"/>
      <c r="M51" s="197"/>
      <c r="N51" s="153" t="s">
        <v>205</v>
      </c>
      <c r="O51" s="9">
        <f ca="1">(IFERROR(INDIRECT("'ru double'!" &amp; ADDRESS(MATCH(V$1,'ru double'!$A$1:$AF$1,0),MATCH(N51,'ru double'!$A$1:$A$34,0))),0) + IFERROR(INDIRECT("'ru double'!" &amp; ADDRESS(MATCH(T$1,'ru double'!$A$1:$AF$1,0),MATCH(N51,'ru double'!$A$1:$A$34,0))),0) + IFERROR(INDIRECT("'ru double'!" &amp; ADDRESS(MATCH(U$1,'ru double'!$A$1:$AF$1,0),MATCH(N51,'ru double'!$A$1:$A$34,0))),0) + IFERROR(INDIRECT("'ru double'!" &amp; ADDRESS(MATCH(W$1,'ru double'!$A$1:$AF$1,0),MATCH(N51,'ru double'!$A$1:$A$34,0))),0) + IFERROR(INDIRECT("'ru double'!" &amp; ADDRESS(MATCH(X$1,'ru double'!$A$1:$AF$1,0),MATCH(N51,'ru double'!$A$1:$A$34,0))),0) + IFERROR(INDIRECT("'ru double'!" &amp; ADDRESS(MATCH(Y$1,'ru double'!$A$1:$AF$1,0),MATCH(N51,'ru double'!$A$1:$A$34,0))),0) + IFERROR(INDIRECT("'ru double'!" &amp; ADDRESS(MATCH(S$2,'ru double'!$A$1:$AF$1,0),MATCH(N51,'ru double'!$A$1:$A$34,0))),0) + IFERROR(INDIRECT("'ru double'!" &amp; ADDRESS(MATCH(T$2,'ru double'!$A$1:$AF$1,0),MATCH(N51,'ru double'!$A$1:$A$34,0))),0) + IFERROR(INDIRECT("'ru double'!" &amp; ADDRESS(MATCH(U$2,'ru double'!$A$1:$AF$1,0),MATCH(N51,'ru double'!$A$1:$A$34,0))),0) + IFERROR(INDIRECT("'ru double'!" &amp; ADDRESS(MATCH(V$2,'ru double'!$A$1:$AF$1,0),MATCH(N51,'ru double'!$A$1:$A$34,0))),0) + IFERROR(INDIRECT("'ru double'!" &amp; ADDRESS(MATCH(W$2,'ru double'!$A$1:$AF$1,0),MATCH(N51,'ru double'!$A$1:$A$34,0))),0) + IFERROR(INDIRECT("'ru double'!" &amp; ADDRESS(MATCH(X$2,'ru double'!$A$1:$AF$1,0),MATCH(N51,'ru double'!$A$1:$A$34,0))),0) + IFERROR(INDIRECT("'ru double'!" &amp; ADDRESS(MATCH(S$3,'ru double'!$A$1:$AF$1,0),MATCH(N51,'ru double'!$A$1:$A$34,0))),0) + IFERROR(INDIRECT("'ru double'!" &amp; ADDRESS(MATCH(T$3,'ru double'!$A$1:$AF$1,0),MATCH(N51,'ru double'!$A$1:$A$34,0))),0) + IFERROR(INDIRECT("'ru double'!" &amp; ADDRESS(MATCH(U$3,'ru double'!$A$1:$AF$1,0),MATCH(N51,'ru double'!$A$1:$A$34,0))),0) + IFERROR(INDIRECT("'ru double'!" &amp; ADDRESS(MATCH(V$3,'ru double'!$A$1:$AF$1,0),MATCH(N51,'ru double'!$A$1:$A$34,0))),0) + IFERROR(INDIRECT("'ru double'!" &amp; ADDRESS(MATCH(W$3,'ru double'!$A$1:$AF$1,0),MATCH(N51,'ru double'!$A$1:$A$34,0))),0) + IFERROR(INDIRECT("'ru double'!" &amp; ADDRESS(MATCH(S$1,'ru double'!$A$1:$AF$1,0),MATCH(N51,'ru double'!$A$1:$A$34,0))),0)) / SUM('ru double'!$B$2:$AF$32)</f>
        <v>6.4354450681635922E-2</v>
      </c>
      <c r="P51" s="9">
        <f ca="1">(IFERROR(INDIRECT("'ru double'!" &amp; ADDRESS(MATCH(O$1,'ru double'!$A$1:$AF$1,0),MATCH(N51,'ru double'!$A$1:$A$34,0))),0) + IFERROR(INDIRECT("'ru double'!" &amp; ADDRESS(MATCH(P$1,'ru double'!$A$1:$AF$1,0),MATCH(N51,'ru double'!$A$1:$A$34,0))),0) + IFERROR(INDIRECT("'ru double'!" &amp; ADDRESS(MATCH(Q$1,'ru double'!$A$1:$AF$1,0),MATCH(N51,'ru double'!$A$1:$A$34,0))),0) + IFERROR(INDIRECT("'ru double'!" &amp; ADDRESS(MATCH(R$1,'ru double'!$A$1:$AF$1,0),MATCH(N51,'ru double'!$A$1:$A$34,0))),0) + IFERROR(INDIRECT("'ru double'!" &amp; ADDRESS(MATCH(N$2,'ru double'!$A$1:$AF$1,0),MATCH(N51,'ru double'!$A$1:$A$34,0))),0) + IFERROR(INDIRECT("'ru double'!" &amp; ADDRESS(MATCH(O$2,'ru double'!$A$1:$AF$1,0),MATCH(N51,'ru double'!$A$1:$A$34,0))),0) + IFERROR(INDIRECT("'ru double'!" &amp; ADDRESS(MATCH(P$2,'ru double'!$A$1:$AF$1,0),MATCH(N51,'ru double'!$A$1:$A$34,0))),0) + IFERROR(INDIRECT("'ru double'!" &amp; ADDRESS(MATCH(Q$2,'ru double'!$A$1:$AF$1,0),MATCH(N51,'ru double'!$A$1:$A$34,0))),0) + IFERROR(INDIRECT("'ru double'!" &amp; ADDRESS(MATCH(R$2,'ru double'!$A$1:$AF$1,0),MATCH(N51,'ru double'!$A$1:$A$34,0))),0) + IFERROR(INDIRECT("'ru double'!" &amp; ADDRESS(MATCH(N$3,'ru double'!$A$1:$AF$1,0),MATCH(N51,'ru double'!$A$1:$A$34,0))),0) + IFERROR(INDIRECT("'ru double'!" &amp; ADDRESS(MATCH(O$3,'ru double'!$A$1:$AF$1,0),MATCH(N51,'ru double'!$A$1:$A$34,0))),0) + IFERROR(INDIRECT("'ru double'!" &amp; ADDRESS(MATCH(P$3,'ru double'!$A$1:$AF$1,0),MATCH(N51,'ru double'!$A$1:$A$34,0))),0) + IFERROR(INDIRECT("'ru double'!" &amp; ADDRESS(MATCH(Q$3,'ru double'!$A$1:$AF$1,0),MATCH(N51,'ru double'!$A$1:$A$34,0))),0) + IFERROR(INDIRECT("'ru double'!" &amp; ADDRESS(MATCH(R$3,'ru double'!$A$1:$AF$1,0),MATCH(N51,'ru double'!$A$1:$A$34,0))),0) + IFERROR(INDIRECT("'ru double'!" &amp; ADDRESS(MATCH(N$1,'ru double'!$A$1:$AF$1,0),MATCH(N51,'ru double'!$A$1:$A$34,0))),0)) / SUM('ru double'!$B$2:$AF$32)</f>
        <v>1.764234161988773E-2</v>
      </c>
      <c r="Q51" s="9">
        <f ca="1">(IFERROR(INDIRECT("'ru double'!" &amp; ADDRESS(MATCH(N51,'ru double'!$A$1:$A$34,0),MATCH(V$1,'ru double'!$A$1:$AF$1,0))),0) + IFERROR(INDIRECT("'ru double'!" &amp; ADDRESS(MATCH(N51,'ru double'!$A$1:$A$34,0),MATCH(T$1,'ru double'!$A$1:$AF$1,0))),0) + IFERROR(INDIRECT("'ru double'!" &amp; ADDRESS(MATCH(N51,'ru double'!$A$1:$A$34,0),MATCH(U$1,'ru double'!$A$1:$AF$1,0))),0) + IFERROR(INDIRECT("'ru double'!" &amp; ADDRESS(MATCH(N51,'ru double'!$A$1:$A$34,0),MATCH(W$1,'ru double'!$A$1:$AF$1,0))),0) + IFERROR(INDIRECT("'ru double'!" &amp; ADDRESS(MATCH(N51,'ru double'!$A$1:$A$34,0),MATCH(X$1,'ru double'!$A$1:$AF$1,0))),0) + IFERROR(INDIRECT("'ru double'!" &amp; ADDRESS(MATCH(N51,'ru double'!$A$1:$A$34,0),MATCH(Y$1,'ru double'!$A$1:$AF$1,0))),0) + IFERROR(INDIRECT("'ru double'!" &amp; ADDRESS(MATCH(N51,'ru double'!$A$1:$A$34,0),MATCH(S$2,'ru double'!$A$1:$AF$1,0))),0) + IFERROR(INDIRECT("'ru double'!" &amp; ADDRESS(MATCH(N51,'ru double'!$A$1:$A$34,0),MATCH(T$2,'ru double'!$A$1:$AF$1,0))),0) + IFERROR(INDIRECT("'ru double'!" &amp; ADDRESS(MATCH(N51,'ru double'!$A$1:$A$34,0),MATCH(U$2,'ru double'!$A$1:$AF$1,0))),0) + IFERROR(INDIRECT("'ru double'!" &amp; ADDRESS(MATCH(N51,'ru double'!$A$1:$A$34,0),MATCH(V$2,'ru double'!$A$1:$AF$1,0))),0) + IFERROR(INDIRECT("'ru double'!" &amp; ADDRESS(MATCH(N51,'ru double'!$A$1:$A$34,0),MATCH(W$2,'ru double'!$A$1:$AF$1,0))),0) + IFERROR(INDIRECT("'ru double'!" &amp; ADDRESS(MATCH(N51,'ru double'!$A$1:$A$34,0),MATCH(X$2,'ru double'!$A$1:$AF$1,0))),0) + IFERROR(INDIRECT("'ru double'!" &amp; ADDRESS(MATCH(N51,'ru double'!$A$1:$A$34,0),MATCH(S$3,'ru double'!$A$1:$AF$1,0))),0) + IFERROR(INDIRECT("'ru double'!" &amp; ADDRESS(MATCH(N51,'ru double'!$A$1:$A$34,0),MATCH(T$3,'ru double'!$A$1:$AF$1,0))),0) + IFERROR(INDIRECT("'ru double'!" &amp; ADDRESS(MATCH(N51,'ru double'!$A$1:$A$34,0),MATCH(U$3,'ru double'!$A$1:$AF$1,0))),0) + IFERROR(INDIRECT("'ru double'!" &amp; ADDRESS(MATCH(N51,'ru double'!$A$1:$A$34,0),MATCH(V$3,'ru double'!$A$1:$AF$1,0))),0) + IFERROR(INDIRECT("'ru double'!" &amp; ADDRESS(MATCH(N51,'ru double'!$A$1:$A$34,0),MATCH(W$3,'ru double'!$A$1:$AF$1,0))),0) + IFERROR(INDIRECT("'ru double'!" &amp; ADDRESS(MATCH(N51,'ru double'!$A$1:$A$34,0),MATCH(S$1,'ru double'!$A$1:$AF$1,0))),0)) / SUM('ru double'!$B$2:$AF$32)</f>
        <v>6.6158781074578996E-2</v>
      </c>
      <c r="R51" s="9">
        <f ca="1">(IFERROR(INDIRECT("'ru double'!" &amp; ADDRESS(MATCH(N51,'ru double'!$A$1:$A$34,0),MATCH(O$1,'ru double'!$A$1:$AF$1,0))),0) + IFERROR(INDIRECT("'ru double'!" &amp; ADDRESS(MATCH(N51,'ru double'!$A$1:$A$34,0),MATCH(P$1,'ru double'!$A$1:$AF$1,0))),0) + IFERROR(INDIRECT("'ru double'!" &amp; ADDRESS(MATCH(N51,'ru double'!$A$1:$A$34,0),MATCH(Q$1,'ru double'!$A$1:$AF$1,0))),0) + IFERROR(INDIRECT("'ru double'!" &amp; ADDRESS(MATCH(N51,'ru double'!$A$1:$A$34,0),MATCH(R$1,'ru double'!$A$1:$AF$1,0))),0) + IFERROR(INDIRECT("'ru double'!" &amp; ADDRESS(MATCH(N51,'ru double'!$A$1:$A$34,0),MATCH(N$2,'ru double'!$A$1:$AF$1,0))),0) + IFERROR(INDIRECT("'ru double'!" &amp; ADDRESS(MATCH(N51,'ru double'!$A$1:$A$34,0),MATCH(O$2,'ru double'!$A$1:$AF$1,0))),0) + IFERROR(INDIRECT("'ru double'!" &amp; ADDRESS(MATCH(N51,'ru double'!$A$1:$A$34,0),MATCH(P$2,'ru double'!$A$1:$AF$1,0))),0) + IFERROR(INDIRECT("'ru double'!" &amp; ADDRESS(MATCH(N51,'ru double'!$A$1:$A$34,0),MATCH(Q$2,'ru double'!$A$1:$AF$1,0))),0) + IFERROR(INDIRECT("'ru double'!" &amp; ADDRESS(MATCH(N51,'ru double'!$A$1:$A$34,0),MATCH(R$2,'ru double'!$A$1:$AF$1,0))),0) + IFERROR(INDIRECT("'ru double'!" &amp; ADDRESS(MATCH(N51,'ru double'!$A$1:$A$34,0),MATCH(N$3,'ru double'!$A$1:$AF$1,0))),0) + IFERROR(INDIRECT("'ru double'!" &amp; ADDRESS(MATCH(N51,'ru double'!$A$1:$A$34,0),MATCH(O$3,'ru double'!$A$1:$AF$1,0))),0) + IFERROR(INDIRECT("'ru double'!" &amp; ADDRESS(MATCH(N51,'ru double'!$A$1:$A$34,0),MATCH(P$3,'ru double'!$A$1:$AF$1,0))),0) + IFERROR(INDIRECT("'ru double'!" &amp; ADDRESS(MATCH(N51,'ru double'!$A$1:$A$34,0),MATCH(Q$3,'ru double'!$A$1:$AF$1,0))),0) + IFERROR(INDIRECT("'ru double'!" &amp; ADDRESS(MATCH(N51,'ru double'!$A$1:$A$34,0),MATCH(R$3,'ru double'!$A$1:$AF$1,0))),0) + IFERROR(INDIRECT("'ru double'!" &amp; ADDRESS(MATCH(N51,'ru double'!$A$1:$A$34,0),MATCH(N$1,'ru double'!$A$1:$AF$1,0))),0)) / SUM('ru double'!$B$2:$AF$32)</f>
        <v>1.5838011226944667E-2</v>
      </c>
      <c r="S51" s="9">
        <f t="shared" ca="1" si="24"/>
        <v>9.7032878909382531E-2</v>
      </c>
      <c r="U51" s="9"/>
      <c r="W51" s="9"/>
      <c r="Z51" s="42"/>
      <c r="AB51" s="54"/>
      <c r="AC51" s="54"/>
      <c r="AM51" s="178"/>
    </row>
    <row r="52" spans="1:39" ht="15" customHeight="1" x14ac:dyDescent="0.25">
      <c r="A52" s="7" t="s">
        <v>255</v>
      </c>
      <c r="B52" s="9">
        <f ca="1">(IFERROR(INDIRECT("'en double'!" &amp; ADDRESS(MATCH(I$1,'en double'!$A$1:$AF$1,0),MATCH(A52,'en double'!$A$1:$A$34,0))),0) + IFERROR(INDIRECT("'en double'!" &amp; ADDRESS(MATCH(G$1,'en double'!$A$1:$AF$1,0),MATCH(A52,'en double'!$A$1:$A$34,0))),0) + IFERROR(INDIRECT("'en double'!" &amp; ADDRESS(MATCH(H$1,'en double'!$A$1:$AF$1,0),MATCH(A52,'en double'!$A$1:$A$34,0))),0) + IFERROR(INDIRECT("'en double'!" &amp; ADDRESS(MATCH(J$1,'en double'!$A$1:$AF$1,0),MATCH(A52,'en double'!$A$1:$A$34,0))),0) + IFERROR(INDIRECT("'en double'!" &amp; ADDRESS(MATCH(K$1,'en double'!$A$1:$AF$1,0),MATCH(A52,'en double'!$A$1:$A$34,0))),0) + IFERROR(INDIRECT("'en double'!" &amp; ADDRESS(MATCH(L$1,'en double'!$A$1:$AF$1,0),MATCH(A52,'en double'!$A$1:$A$34,0))),0) + IFERROR(INDIRECT("'en double'!" &amp; ADDRESS(MATCH(F$2,'en double'!$A$1:$AF$1,0),MATCH(A52,'en double'!$A$1:$A$34,0))),0) + IFERROR(INDIRECT("'en double'!" &amp; ADDRESS(MATCH(G$2,'en double'!$A$1:$AF$1,0),MATCH(A52,'en double'!$A$1:$A$34,0))),0) + IFERROR(INDIRECT("'en double'!" &amp; ADDRESS(MATCH(H$2,'en double'!$A$1:$AF$1,0),MATCH(A52,'en double'!$A$1:$A$34,0))),0) + IFERROR(INDIRECT("'en double'!" &amp; ADDRESS(MATCH(I$2,'en double'!$A$1:$AF$1,0),MATCH(A52,'en double'!$A$1:$A$34,0))),0) + IFERROR(INDIRECT("'en double'!" &amp; ADDRESS(MATCH(J$2,'en double'!$A$1:$AF$1,0),MATCH(A52,'en double'!$A$1:$A$34,0))),0) + IFERROR(INDIRECT("'en double'!" &amp; ADDRESS(MATCH(K$2,'en double'!$A$1:$AF$1,0),MATCH(A52,'en double'!$A$1:$A$34,0))),0) + IFERROR(INDIRECT("'en double'!" &amp; ADDRESS(MATCH(F$3,'en double'!$A$1:$AF$1,0),MATCH(A52,'en double'!$A$1:$A$34,0))),0) + IFERROR(INDIRECT("'en double'!" &amp; ADDRESS(MATCH(G$3,'en double'!$A$1:$AF$1,0),MATCH(A52,'en double'!$A$1:$A$34,0))),0) + IFERROR(INDIRECT("'en double'!" &amp; ADDRESS(MATCH(H$3,'en double'!$A$1:$AF$1,0),MATCH(A52,'en double'!$A$1:$A$34,0))),0) + IFERROR(INDIRECT("'en double'!" &amp; ADDRESS(MATCH(I$3,'en double'!$A$1:$AF$1,0),MATCH(A52,'en double'!$A$1:$A$34,0))),0) + IFERROR(INDIRECT("'en double'!" &amp; ADDRESS(MATCH(J$3,'en double'!$A$1:$AF$1,0),MATCH(A52,'en double'!$A$1:$A$34,0))),0) + IFERROR(INDIRECT("'en double'!" &amp; ADDRESS(MATCH(F$1,'en double'!$A$1:$AF$1,0),MATCH(A52,'en double'!$A$1:$A$34,0))),0)) / SUM('en double'!$B$2:$AF$32)</f>
        <v>4.9398797595190377E-2</v>
      </c>
      <c r="C52" s="9">
        <f ca="1">(IFERROR(INDIRECT("'en double'!" &amp; ADDRESS(MATCH(B$1,'en double'!$A$1:$AF$1,0),MATCH(A52,'en double'!$A$1:$A$34,0))),0) + IFERROR(INDIRECT("'en double'!" &amp; ADDRESS(MATCH(C$1,'en double'!$A$1:$AF$1,0),MATCH(A52,'en double'!$A$1:$A$34,0))),0) + IFERROR(INDIRECT("'en double'!" &amp; ADDRESS(MATCH(D$1,'en double'!$A$1:$AF$1,0),MATCH(A52,'en double'!$A$1:$A$34,0))),0) + IFERROR(INDIRECT("'en double'!" &amp; ADDRESS(MATCH(E$1,'en double'!$A$1:$AF$1,0),MATCH(A52,'en double'!$A$1:$A$34,0))),0) + IFERROR(INDIRECT("'en double'!" &amp; ADDRESS(MATCH(A$2,'en double'!$A$1:$AF$1,0),MATCH(A52,'en double'!$A$1:$A$34,0))),0) + IFERROR(INDIRECT("'en double'!" &amp; ADDRESS(MATCH(B$2,'en double'!$A$1:$AF$1,0),MATCH(A52,'en double'!$A$1:$A$34,0))),0) + IFERROR(INDIRECT("'en double'!" &amp; ADDRESS(MATCH(C$2,'en double'!$A$1:$AF$1,0),MATCH(A52,'en double'!$A$1:$A$34,0))),0) + IFERROR(INDIRECT("'en double'!" &amp; ADDRESS(MATCH(D$2,'en double'!$A$1:$AF$1,0),MATCH(A52,'en double'!$A$1:$A$34,0))),0) + IFERROR(INDIRECT("'en double'!" &amp; ADDRESS(MATCH(E$2,'en double'!$A$1:$AF$1,0),MATCH(A52,'en double'!$A$1:$A$34,0))),0) + IFERROR(INDIRECT("'en double'!" &amp; ADDRESS(MATCH(A$3,'en double'!$A$1:$AF$1,0),MATCH(A52,'en double'!$A$1:$A$34,0))),0) + IFERROR(INDIRECT("'en double'!" &amp; ADDRESS(MATCH(B$3,'en double'!$A$1:$AF$1,0),MATCH(A52,'en double'!$A$1:$A$34,0))),0) + IFERROR(INDIRECT("'en double'!" &amp; ADDRESS(MATCH(C$3,'en double'!$A$1:$AF$1,0),MATCH(A52,'en double'!$A$1:$A$34,0))),0) + IFERROR(INDIRECT("'en double'!" &amp; ADDRESS(MATCH(D$3,'en double'!$A$1:$AF$1,0),MATCH(A52,'en double'!$A$1:$A$34,0))),0) + IFERROR(INDIRECT("'en double'!" &amp; ADDRESS(MATCH(E$3,'en double'!$A$1:$AF$1,0),MATCH(A52,'en double'!$A$1:$A$34,0))),0) + IFERROR(INDIRECT("'en double'!" &amp; ADDRESS(MATCH(A$1,'en double'!$A$1:$AF$1,0),MATCH(A52,'en double'!$A$1:$A$34,0))),0)) / SUM('en double'!$B$2:$AF$32)</f>
        <v>3.2665330661322642E-2</v>
      </c>
      <c r="D52" s="9">
        <f ca="1">(IFERROR(INDIRECT("'en double'!" &amp; ADDRESS(MATCH(A52,'en double'!$A$1:$A$34,0),MATCH(I$1,'en double'!$A$1:$AF$1,0))),0) + IFERROR(INDIRECT("'en double'!" &amp; ADDRESS(MATCH(A52,'en double'!$A$1:$A$34,0),MATCH(G$1,'en double'!$A$1:$AF$1,0))),0) + IFERROR(INDIRECT("'en double'!" &amp; ADDRESS(MATCH(A52,'en double'!$A$1:$A$34,0),MATCH(H$1,'en double'!$A$1:$AF$1,0))),0) + IFERROR(INDIRECT("'en double'!" &amp; ADDRESS(MATCH(A52,'en double'!$A$1:$A$34,0),MATCH(J$1,'en double'!$A$1:$AF$1,0))),0) + IFERROR(INDIRECT("'en double'!" &amp; ADDRESS(MATCH(A52,'en double'!$A$1:$A$34,0),MATCH(K$1,'en double'!$A$1:$AF$1,0))),0) + IFERROR(INDIRECT("'en double'!" &amp; ADDRESS(MATCH(A52,'en double'!$A$1:$A$34,0),MATCH(L$1,'en double'!$A$1:$AF$1,0))),0) + IFERROR(INDIRECT("'en double'!" &amp; ADDRESS(MATCH(A52,'en double'!$A$1:$A$34,0),MATCH(F$2,'en double'!$A$1:$AF$1,0))),0) + IFERROR(INDIRECT("'en double'!" &amp; ADDRESS(MATCH(A52,'en double'!$A$1:$A$34,0),MATCH(G$2,'en double'!$A$1:$AF$1,0))),0) + IFERROR(INDIRECT("'en double'!" &amp; ADDRESS(MATCH(A52,'en double'!$A$1:$A$34,0),MATCH(H$2,'en double'!$A$1:$AF$1,0))),0) + IFERROR(INDIRECT("'en double'!" &amp; ADDRESS(MATCH(A52,'en double'!$A$1:$A$34,0),MATCH(I$2,'en double'!$A$1:$AF$1,0))),0) + IFERROR(INDIRECT("'en double'!" &amp; ADDRESS(MATCH(A52,'en double'!$A$1:$A$34,0),MATCH(J$2,'en double'!$A$1:$AF$1,0))),0) + IFERROR(INDIRECT("'en double'!" &amp; ADDRESS(MATCH(A52,'en double'!$A$1:$A$34,0),MATCH(K$2,'en double'!$A$1:$AF$1,0))),0) + IFERROR(INDIRECT("'en double'!" &amp; ADDRESS(MATCH(A52,'en double'!$A$1:$A$34,0),MATCH(F$3,'en double'!$A$1:$AF$1,0))),0) + IFERROR(INDIRECT("'en double'!" &amp; ADDRESS(MATCH(A52,'en double'!$A$1:$A$34,0),MATCH(G$3,'en double'!$A$1:$AF$1,0))),0) + IFERROR(INDIRECT("'en double'!" &amp; ADDRESS(MATCH(A52,'en double'!$A$1:$A$34,0),MATCH(H$3,'en double'!$A$1:$AF$1,0))),0) + IFERROR(INDIRECT("'en double'!" &amp; ADDRESS(MATCH(A52,'en double'!$A$1:$A$34,0),MATCH(I$3,'en double'!$A$1:$AF$1,0))),0) + IFERROR(INDIRECT("'en double'!" &amp; ADDRESS(MATCH(A52,'en double'!$A$1:$A$34,0),MATCH(J$3,'en double'!$A$1:$AF$1,0))),0) + IFERROR(INDIRECT("'en double'!" &amp; ADDRESS(MATCH(A52,'en double'!$A$1:$A$34,0),MATCH(F$1,'en double'!$A$1:$AF$1,0))),0)) / SUM('en double'!$B$2:$AF$32)</f>
        <v>7.0240480961923854E-2</v>
      </c>
      <c r="E52" s="9">
        <f ca="1">(IFERROR(INDIRECT("'en double'!" &amp; ADDRESS(MATCH(A52,'en double'!$A$1:$A$34,0),MATCH(B$1,'en double'!$A$1:$AF$1,0))),0) + IFERROR(INDIRECT("'en double'!" &amp; ADDRESS(MATCH(A52,'en double'!$A$1:$A$34,0),MATCH(C$1,'en double'!$A$1:$AF$1,0))),0) + IFERROR(INDIRECT("'en double'!" &amp; ADDRESS(MATCH(A52,'en double'!$A$1:$A$34,0),MATCH(D$1,'en double'!$A$1:$AF$1,0))),0) + IFERROR(INDIRECT("'en double'!" &amp; ADDRESS(MATCH(A52,'en double'!$A$1:$A$34,0),MATCH(E$1,'en double'!$A$1:$AF$1,0))),0) + IFERROR(INDIRECT("'en double'!" &amp; ADDRESS(MATCH(A52,'en double'!$A$1:$A$34,0),MATCH(A$2,'en double'!$A$1:$AF$1,0))),0) + IFERROR(INDIRECT("'en double'!" &amp; ADDRESS(MATCH(A52,'en double'!$A$1:$A$34,0),MATCH(B$2,'en double'!$A$1:$AF$1,0))),0) + IFERROR(INDIRECT("'en double'!" &amp; ADDRESS(MATCH(A52,'en double'!$A$1:$A$34,0),MATCH(C$2,'en double'!$A$1:$AF$1,0))),0) + IFERROR(INDIRECT("'en double'!" &amp; ADDRESS(MATCH(A52,'en double'!$A$1:$A$34,0),MATCH(D$2,'en double'!$A$1:$AF$1,0))),0) + IFERROR(INDIRECT("'en double'!" &amp; ADDRESS(MATCH(A52,'en double'!$A$1:$A$34,0),MATCH(E$2,'en double'!$A$1:$AF$1,0))),0) + IFERROR(INDIRECT("'en double'!" &amp; ADDRESS(MATCH(A52,'en double'!$A$1:$A$34,0),MATCH(A$3,'en double'!$A$1:$AF$1,0))),0) + IFERROR(INDIRECT("'en double'!" &amp; ADDRESS(MATCH(A52,'en double'!$A$1:$A$34,0),MATCH(B$3,'en double'!$A$1:$AF$1,0))),0) + IFERROR(INDIRECT("'en double'!" &amp; ADDRESS(MATCH(A52,'en double'!$A$1:$A$34,0),MATCH(C$3,'en double'!$A$1:$AF$1,0))),0) + IFERROR(INDIRECT("'en double'!" &amp; ADDRESS(MATCH(A52,'en double'!$A$1:$A$34,0),MATCH(D$3,'en double'!$A$1:$AF$1,0))),0) + IFERROR(INDIRECT("'en double'!" &amp; ADDRESS(MATCH(A52,'en double'!$A$1:$A$34,0),MATCH(E$3,'en double'!$A$1:$AF$1,0))),0) + IFERROR(INDIRECT("'en double'!" &amp; ADDRESS(MATCH(A52,'en double'!$A$1:$A$34,0),MATCH(A$1,'en double'!$A$1:$AF$1,0))),0)) / SUM('en double'!$B$2:$AF$32)</f>
        <v>1.2224448897795592E-2</v>
      </c>
      <c r="F52" s="9">
        <f t="shared" ca="1" si="23"/>
        <v>7.4749498997996003E-2</v>
      </c>
      <c r="I52" s="9"/>
      <c r="K52" s="9"/>
      <c r="M52" s="197"/>
      <c r="N52" s="153" t="s">
        <v>200</v>
      </c>
      <c r="O52" s="9">
        <f ca="1">(IFERROR(INDIRECT("'ru double'!" &amp; ADDRESS(MATCH(V$1,'ru double'!$A$1:$AF$1,0),MATCH(N52,'ru double'!$A$1:$A$34,0))),0) + IFERROR(INDIRECT("'ru double'!" &amp; ADDRESS(MATCH(T$1,'ru double'!$A$1:$AF$1,0),MATCH(N52,'ru double'!$A$1:$A$34,0))),0) + IFERROR(INDIRECT("'ru double'!" &amp; ADDRESS(MATCH(U$1,'ru double'!$A$1:$AF$1,0),MATCH(N52,'ru double'!$A$1:$A$34,0))),0) + IFERROR(INDIRECT("'ru double'!" &amp; ADDRESS(MATCH(W$1,'ru double'!$A$1:$AF$1,0),MATCH(N52,'ru double'!$A$1:$A$34,0))),0) + IFERROR(INDIRECT("'ru double'!" &amp; ADDRESS(MATCH(X$1,'ru double'!$A$1:$AF$1,0),MATCH(N52,'ru double'!$A$1:$A$34,0))),0) + IFERROR(INDIRECT("'ru double'!" &amp; ADDRESS(MATCH(Y$1,'ru double'!$A$1:$AF$1,0),MATCH(N52,'ru double'!$A$1:$A$34,0))),0) + IFERROR(INDIRECT("'ru double'!" &amp; ADDRESS(MATCH(S$2,'ru double'!$A$1:$AF$1,0),MATCH(N52,'ru double'!$A$1:$A$34,0))),0) + IFERROR(INDIRECT("'ru double'!" &amp; ADDRESS(MATCH(T$2,'ru double'!$A$1:$AF$1,0),MATCH(N52,'ru double'!$A$1:$A$34,0))),0) + IFERROR(INDIRECT("'ru double'!" &amp; ADDRESS(MATCH(U$2,'ru double'!$A$1:$AF$1,0),MATCH(N52,'ru double'!$A$1:$A$34,0))),0) + IFERROR(INDIRECT("'ru double'!" &amp; ADDRESS(MATCH(V$2,'ru double'!$A$1:$AF$1,0),MATCH(N52,'ru double'!$A$1:$A$34,0))),0) + IFERROR(INDIRECT("'ru double'!" &amp; ADDRESS(MATCH(W$2,'ru double'!$A$1:$AF$1,0),MATCH(N52,'ru double'!$A$1:$A$34,0))),0) + IFERROR(INDIRECT("'ru double'!" &amp; ADDRESS(MATCH(X$2,'ru double'!$A$1:$AF$1,0),MATCH(N52,'ru double'!$A$1:$A$34,0))),0) + IFERROR(INDIRECT("'ru double'!" &amp; ADDRESS(MATCH(S$3,'ru double'!$A$1:$AF$1,0),MATCH(N52,'ru double'!$A$1:$A$34,0))),0) + IFERROR(INDIRECT("'ru double'!" &amp; ADDRESS(MATCH(T$3,'ru double'!$A$1:$AF$1,0),MATCH(N52,'ru double'!$A$1:$A$34,0))),0) + IFERROR(INDIRECT("'ru double'!" &amp; ADDRESS(MATCH(U$3,'ru double'!$A$1:$AF$1,0),MATCH(N52,'ru double'!$A$1:$A$34,0))),0) + IFERROR(INDIRECT("'ru double'!" &amp; ADDRESS(MATCH(V$3,'ru double'!$A$1:$AF$1,0),MATCH(N52,'ru double'!$A$1:$A$34,0))),0) + IFERROR(INDIRECT("'ru double'!" &amp; ADDRESS(MATCH(W$3,'ru double'!$A$1:$AF$1,0),MATCH(N52,'ru double'!$A$1:$A$34,0))),0) + IFERROR(INDIRECT("'ru double'!" &amp; ADDRESS(MATCH(S$1,'ru double'!$A$1:$AF$1,0),MATCH(N52,'ru double'!$A$1:$A$34,0))),0)) / SUM('ru double'!$B$2:$AF$32)</f>
        <v>6.9967923015236563E-2</v>
      </c>
      <c r="P52" s="9">
        <f ca="1">(IFERROR(INDIRECT("'ru double'!" &amp; ADDRESS(MATCH(O$1,'ru double'!$A$1:$AF$1,0),MATCH(N52,'ru double'!$A$1:$A$34,0))),0) + IFERROR(INDIRECT("'ru double'!" &amp; ADDRESS(MATCH(P$1,'ru double'!$A$1:$AF$1,0),MATCH(N52,'ru double'!$A$1:$A$34,0))),0) + IFERROR(INDIRECT("'ru double'!" &amp; ADDRESS(MATCH(Q$1,'ru double'!$A$1:$AF$1,0),MATCH(N52,'ru double'!$A$1:$A$34,0))),0) + IFERROR(INDIRECT("'ru double'!" &amp; ADDRESS(MATCH(R$1,'ru double'!$A$1:$AF$1,0),MATCH(N52,'ru double'!$A$1:$A$34,0))),0) + IFERROR(INDIRECT("'ru double'!" &amp; ADDRESS(MATCH(N$2,'ru double'!$A$1:$AF$1,0),MATCH(N52,'ru double'!$A$1:$A$34,0))),0) + IFERROR(INDIRECT("'ru double'!" &amp; ADDRESS(MATCH(O$2,'ru double'!$A$1:$AF$1,0),MATCH(N52,'ru double'!$A$1:$A$34,0))),0) + IFERROR(INDIRECT("'ru double'!" &amp; ADDRESS(MATCH(P$2,'ru double'!$A$1:$AF$1,0),MATCH(N52,'ru double'!$A$1:$A$34,0))),0) + IFERROR(INDIRECT("'ru double'!" &amp; ADDRESS(MATCH(Q$2,'ru double'!$A$1:$AF$1,0),MATCH(N52,'ru double'!$A$1:$A$34,0))),0) + IFERROR(INDIRECT("'ru double'!" &amp; ADDRESS(MATCH(R$2,'ru double'!$A$1:$AF$1,0),MATCH(N52,'ru double'!$A$1:$A$34,0))),0) + IFERROR(INDIRECT("'ru double'!" &amp; ADDRESS(MATCH(N$3,'ru double'!$A$1:$AF$1,0),MATCH(N52,'ru double'!$A$1:$A$34,0))),0) + IFERROR(INDIRECT("'ru double'!" &amp; ADDRESS(MATCH(O$3,'ru double'!$A$1:$AF$1,0),MATCH(N52,'ru double'!$A$1:$A$34,0))),0) + IFERROR(INDIRECT("'ru double'!" &amp; ADDRESS(MATCH(P$3,'ru double'!$A$1:$AF$1,0),MATCH(N52,'ru double'!$A$1:$A$34,0))),0) + IFERROR(INDIRECT("'ru double'!" &amp; ADDRESS(MATCH(Q$3,'ru double'!$A$1:$AF$1,0),MATCH(N52,'ru double'!$A$1:$A$34,0))),0) + IFERROR(INDIRECT("'ru double'!" &amp; ADDRESS(MATCH(R$3,'ru double'!$A$1:$AF$1,0),MATCH(N52,'ru double'!$A$1:$A$34,0))),0) + IFERROR(INDIRECT("'ru double'!" &amp; ADDRESS(MATCH(N$1,'ru double'!$A$1:$AF$1,0),MATCH(N52,'ru double'!$A$1:$A$34,0))),0)) / SUM('ru double'!$B$2:$AF$32)</f>
        <v>6.0144346431435444E-3</v>
      </c>
      <c r="Q52" s="9">
        <f ca="1">(IFERROR(INDIRECT("'ru double'!" &amp; ADDRESS(MATCH(N52,'ru double'!$A$1:$A$34,0),MATCH(V$1,'ru double'!$A$1:$AF$1,0))),0) + IFERROR(INDIRECT("'ru double'!" &amp; ADDRESS(MATCH(N52,'ru double'!$A$1:$A$34,0),MATCH(T$1,'ru double'!$A$1:$AF$1,0))),0) + IFERROR(INDIRECT("'ru double'!" &amp; ADDRESS(MATCH(N52,'ru double'!$A$1:$A$34,0),MATCH(U$1,'ru double'!$A$1:$AF$1,0))),0) + IFERROR(INDIRECT("'ru double'!" &amp; ADDRESS(MATCH(N52,'ru double'!$A$1:$A$34,0),MATCH(W$1,'ru double'!$A$1:$AF$1,0))),0) + IFERROR(INDIRECT("'ru double'!" &amp; ADDRESS(MATCH(N52,'ru double'!$A$1:$A$34,0),MATCH(X$1,'ru double'!$A$1:$AF$1,0))),0) + IFERROR(INDIRECT("'ru double'!" &amp; ADDRESS(MATCH(N52,'ru double'!$A$1:$A$34,0),MATCH(Y$1,'ru double'!$A$1:$AF$1,0))),0) + IFERROR(INDIRECT("'ru double'!" &amp; ADDRESS(MATCH(N52,'ru double'!$A$1:$A$34,0),MATCH(S$2,'ru double'!$A$1:$AF$1,0))),0) + IFERROR(INDIRECT("'ru double'!" &amp; ADDRESS(MATCH(N52,'ru double'!$A$1:$A$34,0),MATCH(T$2,'ru double'!$A$1:$AF$1,0))),0) + IFERROR(INDIRECT("'ru double'!" &amp; ADDRESS(MATCH(N52,'ru double'!$A$1:$A$34,0),MATCH(U$2,'ru double'!$A$1:$AF$1,0))),0) + IFERROR(INDIRECT("'ru double'!" &amp; ADDRESS(MATCH(N52,'ru double'!$A$1:$A$34,0),MATCH(V$2,'ru double'!$A$1:$AF$1,0))),0) + IFERROR(INDIRECT("'ru double'!" &amp; ADDRESS(MATCH(N52,'ru double'!$A$1:$A$34,0),MATCH(W$2,'ru double'!$A$1:$AF$1,0))),0) + IFERROR(INDIRECT("'ru double'!" &amp; ADDRESS(MATCH(N52,'ru double'!$A$1:$A$34,0),MATCH(X$2,'ru double'!$A$1:$AF$1,0))),0) + IFERROR(INDIRECT("'ru double'!" &amp; ADDRESS(MATCH(N52,'ru double'!$A$1:$A$34,0),MATCH(S$3,'ru double'!$A$1:$AF$1,0))),0) + IFERROR(INDIRECT("'ru double'!" &amp; ADDRESS(MATCH(N52,'ru double'!$A$1:$A$34,0),MATCH(T$3,'ru double'!$A$1:$AF$1,0))),0) + IFERROR(INDIRECT("'ru double'!" &amp; ADDRESS(MATCH(N52,'ru double'!$A$1:$A$34,0),MATCH(U$3,'ru double'!$A$1:$AF$1,0))),0) + IFERROR(INDIRECT("'ru double'!" &amp; ADDRESS(MATCH(N52,'ru double'!$A$1:$A$34,0),MATCH(V$3,'ru double'!$A$1:$AF$1,0))),0) + IFERROR(INDIRECT("'ru double'!" &amp; ADDRESS(MATCH(N52,'ru double'!$A$1:$A$34,0),MATCH(W$3,'ru double'!$A$1:$AF$1,0))),0) + IFERROR(INDIRECT("'ru double'!" &amp; ADDRESS(MATCH(N52,'ru double'!$A$1:$A$34,0),MATCH(S$1,'ru double'!$A$1:$AF$1,0))),0)) / SUM('ru double'!$B$2:$AF$32)</f>
        <v>6.0344827586206899E-2</v>
      </c>
      <c r="R52" s="9">
        <f ca="1">(IFERROR(INDIRECT("'ru double'!" &amp; ADDRESS(MATCH(N52,'ru double'!$A$1:$A$34,0),MATCH(O$1,'ru double'!$A$1:$AF$1,0))),0) + IFERROR(INDIRECT("'ru double'!" &amp; ADDRESS(MATCH(N52,'ru double'!$A$1:$A$34,0),MATCH(P$1,'ru double'!$A$1:$AF$1,0))),0) + IFERROR(INDIRECT("'ru double'!" &amp; ADDRESS(MATCH(N52,'ru double'!$A$1:$A$34,0),MATCH(Q$1,'ru double'!$A$1:$AF$1,0))),0) + IFERROR(INDIRECT("'ru double'!" &amp; ADDRESS(MATCH(N52,'ru double'!$A$1:$A$34,0),MATCH(R$1,'ru double'!$A$1:$AF$1,0))),0) + IFERROR(INDIRECT("'ru double'!" &amp; ADDRESS(MATCH(N52,'ru double'!$A$1:$A$34,0),MATCH(N$2,'ru double'!$A$1:$AF$1,0))),0) + IFERROR(INDIRECT("'ru double'!" &amp; ADDRESS(MATCH(N52,'ru double'!$A$1:$A$34,0),MATCH(O$2,'ru double'!$A$1:$AF$1,0))),0) + IFERROR(INDIRECT("'ru double'!" &amp; ADDRESS(MATCH(N52,'ru double'!$A$1:$A$34,0),MATCH(P$2,'ru double'!$A$1:$AF$1,0))),0) + IFERROR(INDIRECT("'ru double'!" &amp; ADDRESS(MATCH(N52,'ru double'!$A$1:$A$34,0),MATCH(Q$2,'ru double'!$A$1:$AF$1,0))),0) + IFERROR(INDIRECT("'ru double'!" &amp; ADDRESS(MATCH(N52,'ru double'!$A$1:$A$34,0),MATCH(R$2,'ru double'!$A$1:$AF$1,0))),0) + IFERROR(INDIRECT("'ru double'!" &amp; ADDRESS(MATCH(N52,'ru double'!$A$1:$A$34,0),MATCH(N$3,'ru double'!$A$1:$AF$1,0))),0) + IFERROR(INDIRECT("'ru double'!" &amp; ADDRESS(MATCH(N52,'ru double'!$A$1:$A$34,0),MATCH(O$3,'ru double'!$A$1:$AF$1,0))),0) + IFERROR(INDIRECT("'ru double'!" &amp; ADDRESS(MATCH(N52,'ru double'!$A$1:$A$34,0),MATCH(P$3,'ru double'!$A$1:$AF$1,0))),0) + IFERROR(INDIRECT("'ru double'!" &amp; ADDRESS(MATCH(N52,'ru double'!$A$1:$A$34,0),MATCH(Q$3,'ru double'!$A$1:$AF$1,0))),0) + IFERROR(INDIRECT("'ru double'!" &amp; ADDRESS(MATCH(N52,'ru double'!$A$1:$A$34,0),MATCH(R$3,'ru double'!$A$1:$AF$1,0))),0) + IFERROR(INDIRECT("'ru double'!" &amp; ADDRESS(MATCH(N52,'ru double'!$A$1:$A$34,0),MATCH(N$1,'ru double'!$A$1:$AF$1,0))),0)) / SUM('ru double'!$B$2:$AF$32)</f>
        <v>1.5437048917401764E-2</v>
      </c>
      <c r="S52" s="9">
        <f t="shared" ca="1" si="24"/>
        <v>0.10886126704089814</v>
      </c>
      <c r="U52" s="9"/>
      <c r="W52" s="9"/>
      <c r="Z52" s="42"/>
      <c r="AB52" s="54"/>
      <c r="AC52" s="54"/>
    </row>
    <row r="53" spans="1:39" ht="15" customHeight="1" x14ac:dyDescent="0.25">
      <c r="A53" s="7" t="s">
        <v>256</v>
      </c>
      <c r="B53" s="9">
        <f ca="1">(IFERROR(INDIRECT("'en double'!" &amp; ADDRESS(MATCH(I$1,'en double'!$A$1:$AF$1,0),MATCH(A53,'en double'!$A$1:$A$34,0))),0) + IFERROR(INDIRECT("'en double'!" &amp; ADDRESS(MATCH(G$1,'en double'!$A$1:$AF$1,0),MATCH(A53,'en double'!$A$1:$A$34,0))),0) + IFERROR(INDIRECT("'en double'!" &amp; ADDRESS(MATCH(H$1,'en double'!$A$1:$AF$1,0),MATCH(A53,'en double'!$A$1:$A$34,0))),0) + IFERROR(INDIRECT("'en double'!" &amp; ADDRESS(MATCH(J$1,'en double'!$A$1:$AF$1,0),MATCH(A53,'en double'!$A$1:$A$34,0))),0) + IFERROR(INDIRECT("'en double'!" &amp; ADDRESS(MATCH(K$1,'en double'!$A$1:$AF$1,0),MATCH(A53,'en double'!$A$1:$A$34,0))),0) + IFERROR(INDIRECT("'en double'!" &amp; ADDRESS(MATCH(L$1,'en double'!$A$1:$AF$1,0),MATCH(A53,'en double'!$A$1:$A$34,0))),0) + IFERROR(INDIRECT("'en double'!" &amp; ADDRESS(MATCH(F$2,'en double'!$A$1:$AF$1,0),MATCH(A53,'en double'!$A$1:$A$34,0))),0) + IFERROR(INDIRECT("'en double'!" &amp; ADDRESS(MATCH(G$2,'en double'!$A$1:$AF$1,0),MATCH(A53,'en double'!$A$1:$A$34,0))),0) + IFERROR(INDIRECT("'en double'!" &amp; ADDRESS(MATCH(H$2,'en double'!$A$1:$AF$1,0),MATCH(A53,'en double'!$A$1:$A$34,0))),0) + IFERROR(INDIRECT("'en double'!" &amp; ADDRESS(MATCH(I$2,'en double'!$A$1:$AF$1,0),MATCH(A53,'en double'!$A$1:$A$34,0))),0) + IFERROR(INDIRECT("'en double'!" &amp; ADDRESS(MATCH(J$2,'en double'!$A$1:$AF$1,0),MATCH(A53,'en double'!$A$1:$A$34,0))),0) + IFERROR(INDIRECT("'en double'!" &amp; ADDRESS(MATCH(K$2,'en double'!$A$1:$AF$1,0),MATCH(A53,'en double'!$A$1:$A$34,0))),0) + IFERROR(INDIRECT("'en double'!" &amp; ADDRESS(MATCH(F$3,'en double'!$A$1:$AF$1,0),MATCH(A53,'en double'!$A$1:$A$34,0))),0) + IFERROR(INDIRECT("'en double'!" &amp; ADDRESS(MATCH(G$3,'en double'!$A$1:$AF$1,0),MATCH(A53,'en double'!$A$1:$A$34,0))),0) + IFERROR(INDIRECT("'en double'!" &amp; ADDRESS(MATCH(H$3,'en double'!$A$1:$AF$1,0),MATCH(A53,'en double'!$A$1:$A$34,0))),0) + IFERROR(INDIRECT("'en double'!" &amp; ADDRESS(MATCH(I$3,'en double'!$A$1:$AF$1,0),MATCH(A53,'en double'!$A$1:$A$34,0))),0) + IFERROR(INDIRECT("'en double'!" &amp; ADDRESS(MATCH(J$3,'en double'!$A$1:$AF$1,0),MATCH(A53,'en double'!$A$1:$A$34,0))),0) + IFERROR(INDIRECT("'en double'!" &amp; ADDRESS(MATCH(F$1,'en double'!$A$1:$AF$1,0),MATCH(A53,'en double'!$A$1:$A$34,0))),0)) / SUM('en double'!$B$2:$AF$32)</f>
        <v>5.4008016032064128E-2</v>
      </c>
      <c r="C53" s="9">
        <f ca="1">(IFERROR(INDIRECT("'en double'!" &amp; ADDRESS(MATCH(B$1,'en double'!$A$1:$AF$1,0),MATCH(A53,'en double'!$A$1:$A$34,0))),0) + IFERROR(INDIRECT("'en double'!" &amp; ADDRESS(MATCH(C$1,'en double'!$A$1:$AF$1,0),MATCH(A53,'en double'!$A$1:$A$34,0))),0) + IFERROR(INDIRECT("'en double'!" &amp; ADDRESS(MATCH(D$1,'en double'!$A$1:$AF$1,0),MATCH(A53,'en double'!$A$1:$A$34,0))),0) + IFERROR(INDIRECT("'en double'!" &amp; ADDRESS(MATCH(E$1,'en double'!$A$1:$AF$1,0),MATCH(A53,'en double'!$A$1:$A$34,0))),0) + IFERROR(INDIRECT("'en double'!" &amp; ADDRESS(MATCH(A$2,'en double'!$A$1:$AF$1,0),MATCH(A53,'en double'!$A$1:$A$34,0))),0) + IFERROR(INDIRECT("'en double'!" &amp; ADDRESS(MATCH(B$2,'en double'!$A$1:$AF$1,0),MATCH(A53,'en double'!$A$1:$A$34,0))),0) + IFERROR(INDIRECT("'en double'!" &amp; ADDRESS(MATCH(C$2,'en double'!$A$1:$AF$1,0),MATCH(A53,'en double'!$A$1:$A$34,0))),0) + IFERROR(INDIRECT("'en double'!" &amp; ADDRESS(MATCH(D$2,'en double'!$A$1:$AF$1,0),MATCH(A53,'en double'!$A$1:$A$34,0))),0) + IFERROR(INDIRECT("'en double'!" &amp; ADDRESS(MATCH(E$2,'en double'!$A$1:$AF$1,0),MATCH(A53,'en double'!$A$1:$A$34,0))),0) + IFERROR(INDIRECT("'en double'!" &amp; ADDRESS(MATCH(A$3,'en double'!$A$1:$AF$1,0),MATCH(A53,'en double'!$A$1:$A$34,0))),0) + IFERROR(INDIRECT("'en double'!" &amp; ADDRESS(MATCH(B$3,'en double'!$A$1:$AF$1,0),MATCH(A53,'en double'!$A$1:$A$34,0))),0) + IFERROR(INDIRECT("'en double'!" &amp; ADDRESS(MATCH(C$3,'en double'!$A$1:$AF$1,0),MATCH(A53,'en double'!$A$1:$A$34,0))),0) + IFERROR(INDIRECT("'en double'!" &amp; ADDRESS(MATCH(D$3,'en double'!$A$1:$AF$1,0),MATCH(A53,'en double'!$A$1:$A$34,0))),0) + IFERROR(INDIRECT("'en double'!" &amp; ADDRESS(MATCH(E$3,'en double'!$A$1:$AF$1,0),MATCH(A53,'en double'!$A$1:$A$34,0))),0) + IFERROR(INDIRECT("'en double'!" &amp; ADDRESS(MATCH(A$1,'en double'!$A$1:$AF$1,0),MATCH(A53,'en double'!$A$1:$A$34,0))),0)) / SUM('en double'!$B$2:$AF$32)</f>
        <v>2.2745490981963927E-2</v>
      </c>
      <c r="D53" s="9">
        <f ca="1">(IFERROR(INDIRECT("'en double'!" &amp; ADDRESS(MATCH(A53,'en double'!$A$1:$A$34,0),MATCH(I$1,'en double'!$A$1:$AF$1,0))),0) + IFERROR(INDIRECT("'en double'!" &amp; ADDRESS(MATCH(A53,'en double'!$A$1:$A$34,0),MATCH(G$1,'en double'!$A$1:$AF$1,0))),0) + IFERROR(INDIRECT("'en double'!" &amp; ADDRESS(MATCH(A53,'en double'!$A$1:$A$34,0),MATCH(H$1,'en double'!$A$1:$AF$1,0))),0) + IFERROR(INDIRECT("'en double'!" &amp; ADDRESS(MATCH(A53,'en double'!$A$1:$A$34,0),MATCH(J$1,'en double'!$A$1:$AF$1,0))),0) + IFERROR(INDIRECT("'en double'!" &amp; ADDRESS(MATCH(A53,'en double'!$A$1:$A$34,0),MATCH(K$1,'en double'!$A$1:$AF$1,0))),0) + IFERROR(INDIRECT("'en double'!" &amp; ADDRESS(MATCH(A53,'en double'!$A$1:$A$34,0),MATCH(L$1,'en double'!$A$1:$AF$1,0))),0) + IFERROR(INDIRECT("'en double'!" &amp; ADDRESS(MATCH(A53,'en double'!$A$1:$A$34,0),MATCH(F$2,'en double'!$A$1:$AF$1,0))),0) + IFERROR(INDIRECT("'en double'!" &amp; ADDRESS(MATCH(A53,'en double'!$A$1:$A$34,0),MATCH(G$2,'en double'!$A$1:$AF$1,0))),0) + IFERROR(INDIRECT("'en double'!" &amp; ADDRESS(MATCH(A53,'en double'!$A$1:$A$34,0),MATCH(H$2,'en double'!$A$1:$AF$1,0))),0) + IFERROR(INDIRECT("'en double'!" &amp; ADDRESS(MATCH(A53,'en double'!$A$1:$A$34,0),MATCH(I$2,'en double'!$A$1:$AF$1,0))),0) + IFERROR(INDIRECT("'en double'!" &amp; ADDRESS(MATCH(A53,'en double'!$A$1:$A$34,0),MATCH(J$2,'en double'!$A$1:$AF$1,0))),0) + IFERROR(INDIRECT("'en double'!" &amp; ADDRESS(MATCH(A53,'en double'!$A$1:$A$34,0),MATCH(K$2,'en double'!$A$1:$AF$1,0))),0) + IFERROR(INDIRECT("'en double'!" &amp; ADDRESS(MATCH(A53,'en double'!$A$1:$A$34,0),MATCH(F$3,'en double'!$A$1:$AF$1,0))),0) + IFERROR(INDIRECT("'en double'!" &amp; ADDRESS(MATCH(A53,'en double'!$A$1:$A$34,0),MATCH(G$3,'en double'!$A$1:$AF$1,0))),0) + IFERROR(INDIRECT("'en double'!" &amp; ADDRESS(MATCH(A53,'en double'!$A$1:$A$34,0),MATCH(H$3,'en double'!$A$1:$AF$1,0))),0) + IFERROR(INDIRECT("'en double'!" &amp; ADDRESS(MATCH(A53,'en double'!$A$1:$A$34,0),MATCH(I$3,'en double'!$A$1:$AF$1,0))),0) + IFERROR(INDIRECT("'en double'!" &amp; ADDRESS(MATCH(A53,'en double'!$A$1:$A$34,0),MATCH(J$3,'en double'!$A$1:$AF$1,0))),0) + IFERROR(INDIRECT("'en double'!" &amp; ADDRESS(MATCH(A53,'en double'!$A$1:$A$34,0),MATCH(F$1,'en double'!$A$1:$AF$1,0))),0)) / SUM('en double'!$B$2:$AF$32)</f>
        <v>5.4509018036072145E-2</v>
      </c>
      <c r="E53" s="9">
        <f ca="1">(IFERROR(INDIRECT("'en double'!" &amp; ADDRESS(MATCH(A53,'en double'!$A$1:$A$34,0),MATCH(B$1,'en double'!$A$1:$AF$1,0))),0) + IFERROR(INDIRECT("'en double'!" &amp; ADDRESS(MATCH(A53,'en double'!$A$1:$A$34,0),MATCH(C$1,'en double'!$A$1:$AF$1,0))),0) + IFERROR(INDIRECT("'en double'!" &amp; ADDRESS(MATCH(A53,'en double'!$A$1:$A$34,0),MATCH(D$1,'en double'!$A$1:$AF$1,0))),0) + IFERROR(INDIRECT("'en double'!" &amp; ADDRESS(MATCH(A53,'en double'!$A$1:$A$34,0),MATCH(E$1,'en double'!$A$1:$AF$1,0))),0) + IFERROR(INDIRECT("'en double'!" &amp; ADDRESS(MATCH(A53,'en double'!$A$1:$A$34,0),MATCH(A$2,'en double'!$A$1:$AF$1,0))),0) + IFERROR(INDIRECT("'en double'!" &amp; ADDRESS(MATCH(A53,'en double'!$A$1:$A$34,0),MATCH(B$2,'en double'!$A$1:$AF$1,0))),0) + IFERROR(INDIRECT("'en double'!" &amp; ADDRESS(MATCH(A53,'en double'!$A$1:$A$34,0),MATCH(C$2,'en double'!$A$1:$AF$1,0))),0) + IFERROR(INDIRECT("'en double'!" &amp; ADDRESS(MATCH(A53,'en double'!$A$1:$A$34,0),MATCH(D$2,'en double'!$A$1:$AF$1,0))),0) + IFERROR(INDIRECT("'en double'!" &amp; ADDRESS(MATCH(A53,'en double'!$A$1:$A$34,0),MATCH(E$2,'en double'!$A$1:$AF$1,0))),0) + IFERROR(INDIRECT("'en double'!" &amp; ADDRESS(MATCH(A53,'en double'!$A$1:$A$34,0),MATCH(A$3,'en double'!$A$1:$AF$1,0))),0) + IFERROR(INDIRECT("'en double'!" &amp; ADDRESS(MATCH(A53,'en double'!$A$1:$A$34,0),MATCH(B$3,'en double'!$A$1:$AF$1,0))),0) + IFERROR(INDIRECT("'en double'!" &amp; ADDRESS(MATCH(A53,'en double'!$A$1:$A$34,0),MATCH(C$3,'en double'!$A$1:$AF$1,0))),0) + IFERROR(INDIRECT("'en double'!" &amp; ADDRESS(MATCH(A53,'en double'!$A$1:$A$34,0),MATCH(D$3,'en double'!$A$1:$AF$1,0))),0) + IFERROR(INDIRECT("'en double'!" &amp; ADDRESS(MATCH(A53,'en double'!$A$1:$A$34,0),MATCH(E$3,'en double'!$A$1:$AF$1,0))),0) + IFERROR(INDIRECT("'en double'!" &amp; ADDRESS(MATCH(A53,'en double'!$A$1:$A$34,0),MATCH(A$1,'en double'!$A$1:$AF$1,0))),0)) / SUM('en double'!$B$2:$AF$32)</f>
        <v>2.2344689378757516E-2</v>
      </c>
      <c r="F53" s="9">
        <f t="shared" ca="1" si="23"/>
        <v>6.342685370741484E-2</v>
      </c>
      <c r="I53" s="9"/>
      <c r="K53" s="9"/>
      <c r="M53" s="197"/>
      <c r="N53" s="153" t="s">
        <v>208</v>
      </c>
      <c r="O53" s="9">
        <f ca="1">(IFERROR(INDIRECT("'ru double'!" &amp; ADDRESS(MATCH(V$1,'ru double'!$A$1:$AF$1,0),MATCH(N53,'ru double'!$A$1:$A$34,0))),0) + IFERROR(INDIRECT("'ru double'!" &amp; ADDRESS(MATCH(T$1,'ru double'!$A$1:$AF$1,0),MATCH(N53,'ru double'!$A$1:$A$34,0))),0) + IFERROR(INDIRECT("'ru double'!" &amp; ADDRESS(MATCH(U$1,'ru double'!$A$1:$AF$1,0),MATCH(N53,'ru double'!$A$1:$A$34,0))),0) + IFERROR(INDIRECT("'ru double'!" &amp; ADDRESS(MATCH(W$1,'ru double'!$A$1:$AF$1,0),MATCH(N53,'ru double'!$A$1:$A$34,0))),0) + IFERROR(INDIRECT("'ru double'!" &amp; ADDRESS(MATCH(X$1,'ru double'!$A$1:$AF$1,0),MATCH(N53,'ru double'!$A$1:$A$34,0))),0) + IFERROR(INDIRECT("'ru double'!" &amp; ADDRESS(MATCH(Y$1,'ru double'!$A$1:$AF$1,0),MATCH(N53,'ru double'!$A$1:$A$34,0))),0) + IFERROR(INDIRECT("'ru double'!" &amp; ADDRESS(MATCH(S$2,'ru double'!$A$1:$AF$1,0),MATCH(N53,'ru double'!$A$1:$A$34,0))),0) + IFERROR(INDIRECT("'ru double'!" &amp; ADDRESS(MATCH(T$2,'ru double'!$A$1:$AF$1,0),MATCH(N53,'ru double'!$A$1:$A$34,0))),0) + IFERROR(INDIRECT("'ru double'!" &amp; ADDRESS(MATCH(U$2,'ru double'!$A$1:$AF$1,0),MATCH(N53,'ru double'!$A$1:$A$34,0))),0) + IFERROR(INDIRECT("'ru double'!" &amp; ADDRESS(MATCH(V$2,'ru double'!$A$1:$AF$1,0),MATCH(N53,'ru double'!$A$1:$A$34,0))),0) + IFERROR(INDIRECT("'ru double'!" &amp; ADDRESS(MATCH(W$2,'ru double'!$A$1:$AF$1,0),MATCH(N53,'ru double'!$A$1:$A$34,0))),0) + IFERROR(INDIRECT("'ru double'!" &amp; ADDRESS(MATCH(X$2,'ru double'!$A$1:$AF$1,0),MATCH(N53,'ru double'!$A$1:$A$34,0))),0) + IFERROR(INDIRECT("'ru double'!" &amp; ADDRESS(MATCH(S$3,'ru double'!$A$1:$AF$1,0),MATCH(N53,'ru double'!$A$1:$A$34,0))),0) + IFERROR(INDIRECT("'ru double'!" &amp; ADDRESS(MATCH(T$3,'ru double'!$A$1:$AF$1,0),MATCH(N53,'ru double'!$A$1:$A$34,0))),0) + IFERROR(INDIRECT("'ru double'!" &amp; ADDRESS(MATCH(U$3,'ru double'!$A$1:$AF$1,0),MATCH(N53,'ru double'!$A$1:$A$34,0))),0) + IFERROR(INDIRECT("'ru double'!" &amp; ADDRESS(MATCH(V$3,'ru double'!$A$1:$AF$1,0),MATCH(N53,'ru double'!$A$1:$A$34,0))),0) + IFERROR(INDIRECT("'ru double'!" &amp; ADDRESS(MATCH(W$3,'ru double'!$A$1:$AF$1,0),MATCH(N53,'ru double'!$A$1:$A$34,0))),0) + IFERROR(INDIRECT("'ru double'!" &amp; ADDRESS(MATCH(S$1,'ru double'!$A$1:$AF$1,0),MATCH(N53,'ru double'!$A$1:$A$34,0))),0)) / SUM('ru double'!$B$2:$AF$32)</f>
        <v>5.8340016038492384E-2</v>
      </c>
      <c r="P53" s="9">
        <f ca="1">(IFERROR(INDIRECT("'ru double'!" &amp; ADDRESS(MATCH(O$1,'ru double'!$A$1:$AF$1,0),MATCH(N53,'ru double'!$A$1:$A$34,0))),0) + IFERROR(INDIRECT("'ru double'!" &amp; ADDRESS(MATCH(P$1,'ru double'!$A$1:$AF$1,0),MATCH(N53,'ru double'!$A$1:$A$34,0))),0) + IFERROR(INDIRECT("'ru double'!" &amp; ADDRESS(MATCH(Q$1,'ru double'!$A$1:$AF$1,0),MATCH(N53,'ru double'!$A$1:$A$34,0))),0) + IFERROR(INDIRECT("'ru double'!" &amp; ADDRESS(MATCH(R$1,'ru double'!$A$1:$AF$1,0),MATCH(N53,'ru double'!$A$1:$A$34,0))),0) + IFERROR(INDIRECT("'ru double'!" &amp; ADDRESS(MATCH(N$2,'ru double'!$A$1:$AF$1,0),MATCH(N53,'ru double'!$A$1:$A$34,0))),0) + IFERROR(INDIRECT("'ru double'!" &amp; ADDRESS(MATCH(O$2,'ru double'!$A$1:$AF$1,0),MATCH(N53,'ru double'!$A$1:$A$34,0))),0) + IFERROR(INDIRECT("'ru double'!" &amp; ADDRESS(MATCH(P$2,'ru double'!$A$1:$AF$1,0),MATCH(N53,'ru double'!$A$1:$A$34,0))),0) + IFERROR(INDIRECT("'ru double'!" &amp; ADDRESS(MATCH(Q$2,'ru double'!$A$1:$AF$1,0),MATCH(N53,'ru double'!$A$1:$A$34,0))),0) + IFERROR(INDIRECT("'ru double'!" &amp; ADDRESS(MATCH(R$2,'ru double'!$A$1:$AF$1,0),MATCH(N53,'ru double'!$A$1:$A$34,0))),0) + IFERROR(INDIRECT("'ru double'!" &amp; ADDRESS(MATCH(N$3,'ru double'!$A$1:$AF$1,0),MATCH(N53,'ru double'!$A$1:$A$34,0))),0) + IFERROR(INDIRECT("'ru double'!" &amp; ADDRESS(MATCH(O$3,'ru double'!$A$1:$AF$1,0),MATCH(N53,'ru double'!$A$1:$A$34,0))),0) + IFERROR(INDIRECT("'ru double'!" &amp; ADDRESS(MATCH(P$3,'ru double'!$A$1:$AF$1,0),MATCH(N53,'ru double'!$A$1:$A$34,0))),0) + IFERROR(INDIRECT("'ru double'!" &amp; ADDRESS(MATCH(Q$3,'ru double'!$A$1:$AF$1,0),MATCH(N53,'ru double'!$A$1:$A$34,0))),0) + IFERROR(INDIRECT("'ru double'!" &amp; ADDRESS(MATCH(R$3,'ru double'!$A$1:$AF$1,0),MATCH(N53,'ru double'!$A$1:$A$34,0))),0) + IFERROR(INDIRECT("'ru double'!" &amp; ADDRESS(MATCH(N$1,'ru double'!$A$1:$AF$1,0),MATCH(N53,'ru double'!$A$1:$A$34,0))),0)) / SUM('ru double'!$B$2:$AF$32)</f>
        <v>1.4434643143544507E-2</v>
      </c>
      <c r="Q53" s="9">
        <f ca="1">(IFERROR(INDIRECT("'ru double'!" &amp; ADDRESS(MATCH(N53,'ru double'!$A$1:$A$34,0),MATCH(V$1,'ru double'!$A$1:$AF$1,0))),0) + IFERROR(INDIRECT("'ru double'!" &amp; ADDRESS(MATCH(N53,'ru double'!$A$1:$A$34,0),MATCH(T$1,'ru double'!$A$1:$AF$1,0))),0) + IFERROR(INDIRECT("'ru double'!" &amp; ADDRESS(MATCH(N53,'ru double'!$A$1:$A$34,0),MATCH(U$1,'ru double'!$A$1:$AF$1,0))),0) + IFERROR(INDIRECT("'ru double'!" &amp; ADDRESS(MATCH(N53,'ru double'!$A$1:$A$34,0),MATCH(W$1,'ru double'!$A$1:$AF$1,0))),0) + IFERROR(INDIRECT("'ru double'!" &amp; ADDRESS(MATCH(N53,'ru double'!$A$1:$A$34,0),MATCH(X$1,'ru double'!$A$1:$AF$1,0))),0) + IFERROR(INDIRECT("'ru double'!" &amp; ADDRESS(MATCH(N53,'ru double'!$A$1:$A$34,0),MATCH(Y$1,'ru double'!$A$1:$AF$1,0))),0) + IFERROR(INDIRECT("'ru double'!" &amp; ADDRESS(MATCH(N53,'ru double'!$A$1:$A$34,0),MATCH(S$2,'ru double'!$A$1:$AF$1,0))),0) + IFERROR(INDIRECT("'ru double'!" &amp; ADDRESS(MATCH(N53,'ru double'!$A$1:$A$34,0),MATCH(T$2,'ru double'!$A$1:$AF$1,0))),0) + IFERROR(INDIRECT("'ru double'!" &amp; ADDRESS(MATCH(N53,'ru double'!$A$1:$A$34,0),MATCH(U$2,'ru double'!$A$1:$AF$1,0))),0) + IFERROR(INDIRECT("'ru double'!" &amp; ADDRESS(MATCH(N53,'ru double'!$A$1:$A$34,0),MATCH(V$2,'ru double'!$A$1:$AF$1,0))),0) + IFERROR(INDIRECT("'ru double'!" &amp; ADDRESS(MATCH(N53,'ru double'!$A$1:$A$34,0),MATCH(W$2,'ru double'!$A$1:$AF$1,0))),0) + IFERROR(INDIRECT("'ru double'!" &amp; ADDRESS(MATCH(N53,'ru double'!$A$1:$A$34,0),MATCH(X$2,'ru double'!$A$1:$AF$1,0))),0) + IFERROR(INDIRECT("'ru double'!" &amp; ADDRESS(MATCH(N53,'ru double'!$A$1:$A$34,0),MATCH(S$3,'ru double'!$A$1:$AF$1,0))),0) + IFERROR(INDIRECT("'ru double'!" &amp; ADDRESS(MATCH(N53,'ru double'!$A$1:$A$34,0),MATCH(T$3,'ru double'!$A$1:$AF$1,0))),0) + IFERROR(INDIRECT("'ru double'!" &amp; ADDRESS(MATCH(N53,'ru double'!$A$1:$A$34,0),MATCH(U$3,'ru double'!$A$1:$AF$1,0))),0) + IFERROR(INDIRECT("'ru double'!" &amp; ADDRESS(MATCH(N53,'ru double'!$A$1:$A$34,0),MATCH(V$3,'ru double'!$A$1:$AF$1,0))),0) + IFERROR(INDIRECT("'ru double'!" &amp; ADDRESS(MATCH(N53,'ru double'!$A$1:$A$34,0),MATCH(W$3,'ru double'!$A$1:$AF$1,0))),0) + IFERROR(INDIRECT("'ru double'!" &amp; ADDRESS(MATCH(N53,'ru double'!$A$1:$A$34,0),MATCH(S$1,'ru double'!$A$1:$AF$1,0))),0)) / SUM('ru double'!$B$2:$AF$32)</f>
        <v>4.831595829991981E-2</v>
      </c>
      <c r="R53" s="9">
        <f ca="1">(IFERROR(INDIRECT("'ru double'!" &amp; ADDRESS(MATCH(N53,'ru double'!$A$1:$A$34,0),MATCH(O$1,'ru double'!$A$1:$AF$1,0))),0) + IFERROR(INDIRECT("'ru double'!" &amp; ADDRESS(MATCH(N53,'ru double'!$A$1:$A$34,0),MATCH(P$1,'ru double'!$A$1:$AF$1,0))),0) + IFERROR(INDIRECT("'ru double'!" &amp; ADDRESS(MATCH(N53,'ru double'!$A$1:$A$34,0),MATCH(Q$1,'ru double'!$A$1:$AF$1,0))),0) + IFERROR(INDIRECT("'ru double'!" &amp; ADDRESS(MATCH(N53,'ru double'!$A$1:$A$34,0),MATCH(R$1,'ru double'!$A$1:$AF$1,0))),0) + IFERROR(INDIRECT("'ru double'!" &amp; ADDRESS(MATCH(N53,'ru double'!$A$1:$A$34,0),MATCH(N$2,'ru double'!$A$1:$AF$1,0))),0) + IFERROR(INDIRECT("'ru double'!" &amp; ADDRESS(MATCH(N53,'ru double'!$A$1:$A$34,0),MATCH(O$2,'ru double'!$A$1:$AF$1,0))),0) + IFERROR(INDIRECT("'ru double'!" &amp; ADDRESS(MATCH(N53,'ru double'!$A$1:$A$34,0),MATCH(P$2,'ru double'!$A$1:$AF$1,0))),0) + IFERROR(INDIRECT("'ru double'!" &amp; ADDRESS(MATCH(N53,'ru double'!$A$1:$A$34,0),MATCH(Q$2,'ru double'!$A$1:$AF$1,0))),0) + IFERROR(INDIRECT("'ru double'!" &amp; ADDRESS(MATCH(N53,'ru double'!$A$1:$A$34,0),MATCH(R$2,'ru double'!$A$1:$AF$1,0))),0) + IFERROR(INDIRECT("'ru double'!" &amp; ADDRESS(MATCH(N53,'ru double'!$A$1:$A$34,0),MATCH(N$3,'ru double'!$A$1:$AF$1,0))),0) + IFERROR(INDIRECT("'ru double'!" &amp; ADDRESS(MATCH(N53,'ru double'!$A$1:$A$34,0),MATCH(O$3,'ru double'!$A$1:$AF$1,0))),0) + IFERROR(INDIRECT("'ru double'!" &amp; ADDRESS(MATCH(N53,'ru double'!$A$1:$A$34,0),MATCH(P$3,'ru double'!$A$1:$AF$1,0))),0) + IFERROR(INDIRECT("'ru double'!" &amp; ADDRESS(MATCH(N53,'ru double'!$A$1:$A$34,0),MATCH(Q$3,'ru double'!$A$1:$AF$1,0))),0) + IFERROR(INDIRECT("'ru double'!" &amp; ADDRESS(MATCH(N53,'ru double'!$A$1:$A$34,0),MATCH(R$3,'ru double'!$A$1:$AF$1,0))),0) + IFERROR(INDIRECT("'ru double'!" &amp; ADDRESS(MATCH(N53,'ru double'!$A$1:$A$34,0),MATCH(N$1,'ru double'!$A$1:$AF$1,0))),0)) / SUM('ru double'!$B$2:$AF$32)</f>
        <v>2.4458700882117081E-2</v>
      </c>
      <c r="S53" s="9">
        <f t="shared" ca="1" si="24"/>
        <v>6.7762630312750621E-2</v>
      </c>
      <c r="U53" s="9"/>
      <c r="W53" s="9"/>
      <c r="Z53" s="42"/>
      <c r="AB53" s="54"/>
      <c r="AC53" s="54"/>
    </row>
    <row r="54" spans="1:39" ht="15" customHeight="1" x14ac:dyDescent="0.25">
      <c r="A54" s="7" t="s">
        <v>257</v>
      </c>
      <c r="B54" s="9">
        <f ca="1">(IFERROR(INDIRECT("'en double'!" &amp; ADDRESS(MATCH(I$1,'en double'!$A$1:$AF$1,0),MATCH(A54,'en double'!$A$1:$A$34,0))),0) + IFERROR(INDIRECT("'en double'!" &amp; ADDRESS(MATCH(G$1,'en double'!$A$1:$AF$1,0),MATCH(A54,'en double'!$A$1:$A$34,0))),0) + IFERROR(INDIRECT("'en double'!" &amp; ADDRESS(MATCH(H$1,'en double'!$A$1:$AF$1,0),MATCH(A54,'en double'!$A$1:$A$34,0))),0) + IFERROR(INDIRECT("'en double'!" &amp; ADDRESS(MATCH(J$1,'en double'!$A$1:$AF$1,0),MATCH(A54,'en double'!$A$1:$A$34,0))),0) + IFERROR(INDIRECT("'en double'!" &amp; ADDRESS(MATCH(K$1,'en double'!$A$1:$AF$1,0),MATCH(A54,'en double'!$A$1:$A$34,0))),0) + IFERROR(INDIRECT("'en double'!" &amp; ADDRESS(MATCH(L$1,'en double'!$A$1:$AF$1,0),MATCH(A54,'en double'!$A$1:$A$34,0))),0) + IFERROR(INDIRECT("'en double'!" &amp; ADDRESS(MATCH(F$2,'en double'!$A$1:$AF$1,0),MATCH(A54,'en double'!$A$1:$A$34,0))),0) + IFERROR(INDIRECT("'en double'!" &amp; ADDRESS(MATCH(G$2,'en double'!$A$1:$AF$1,0),MATCH(A54,'en double'!$A$1:$A$34,0))),0) + IFERROR(INDIRECT("'en double'!" &amp; ADDRESS(MATCH(H$2,'en double'!$A$1:$AF$1,0),MATCH(A54,'en double'!$A$1:$A$34,0))),0) + IFERROR(INDIRECT("'en double'!" &amp; ADDRESS(MATCH(I$2,'en double'!$A$1:$AF$1,0),MATCH(A54,'en double'!$A$1:$A$34,0))),0) + IFERROR(INDIRECT("'en double'!" &amp; ADDRESS(MATCH(J$2,'en double'!$A$1:$AF$1,0),MATCH(A54,'en double'!$A$1:$A$34,0))),0) + IFERROR(INDIRECT("'en double'!" &amp; ADDRESS(MATCH(K$2,'en double'!$A$1:$AF$1,0),MATCH(A54,'en double'!$A$1:$A$34,0))),0) + IFERROR(INDIRECT("'en double'!" &amp; ADDRESS(MATCH(F$3,'en double'!$A$1:$AF$1,0),MATCH(A54,'en double'!$A$1:$A$34,0))),0) + IFERROR(INDIRECT("'en double'!" &amp; ADDRESS(MATCH(G$3,'en double'!$A$1:$AF$1,0),MATCH(A54,'en double'!$A$1:$A$34,0))),0) + IFERROR(INDIRECT("'en double'!" &amp; ADDRESS(MATCH(H$3,'en double'!$A$1:$AF$1,0),MATCH(A54,'en double'!$A$1:$A$34,0))),0) + IFERROR(INDIRECT("'en double'!" &amp; ADDRESS(MATCH(I$3,'en double'!$A$1:$AF$1,0),MATCH(A54,'en double'!$A$1:$A$34,0))),0) + IFERROR(INDIRECT("'en double'!" &amp; ADDRESS(MATCH(J$3,'en double'!$A$1:$AF$1,0),MATCH(A54,'en double'!$A$1:$A$34,0))),0) + IFERROR(INDIRECT("'en double'!" &amp; ADDRESS(MATCH(F$1,'en double'!$A$1:$AF$1,0),MATCH(A54,'en double'!$A$1:$A$34,0))),0)) / SUM('en double'!$B$2:$AF$32)</f>
        <v>4.3486973947895795E-2</v>
      </c>
      <c r="C54" s="9">
        <f ca="1">(IFERROR(INDIRECT("'en double'!" &amp; ADDRESS(MATCH(B$1,'en double'!$A$1:$AF$1,0),MATCH(A54,'en double'!$A$1:$A$34,0))),0) + IFERROR(INDIRECT("'en double'!" &amp; ADDRESS(MATCH(C$1,'en double'!$A$1:$AF$1,0),MATCH(A54,'en double'!$A$1:$A$34,0))),0) + IFERROR(INDIRECT("'en double'!" &amp; ADDRESS(MATCH(D$1,'en double'!$A$1:$AF$1,0),MATCH(A54,'en double'!$A$1:$A$34,0))),0) + IFERROR(INDIRECT("'en double'!" &amp; ADDRESS(MATCH(E$1,'en double'!$A$1:$AF$1,0),MATCH(A54,'en double'!$A$1:$A$34,0))),0) + IFERROR(INDIRECT("'en double'!" &amp; ADDRESS(MATCH(A$2,'en double'!$A$1:$AF$1,0),MATCH(A54,'en double'!$A$1:$A$34,0))),0) + IFERROR(INDIRECT("'en double'!" &amp; ADDRESS(MATCH(B$2,'en double'!$A$1:$AF$1,0),MATCH(A54,'en double'!$A$1:$A$34,0))),0) + IFERROR(INDIRECT("'en double'!" &amp; ADDRESS(MATCH(C$2,'en double'!$A$1:$AF$1,0),MATCH(A54,'en double'!$A$1:$A$34,0))),0) + IFERROR(INDIRECT("'en double'!" &amp; ADDRESS(MATCH(D$2,'en double'!$A$1:$AF$1,0),MATCH(A54,'en double'!$A$1:$A$34,0))),0) + IFERROR(INDIRECT("'en double'!" &amp; ADDRESS(MATCH(E$2,'en double'!$A$1:$AF$1,0),MATCH(A54,'en double'!$A$1:$A$34,0))),0) + IFERROR(INDIRECT("'en double'!" &amp; ADDRESS(MATCH(A$3,'en double'!$A$1:$AF$1,0),MATCH(A54,'en double'!$A$1:$A$34,0))),0) + IFERROR(INDIRECT("'en double'!" &amp; ADDRESS(MATCH(B$3,'en double'!$A$1:$AF$1,0),MATCH(A54,'en double'!$A$1:$A$34,0))),0) + IFERROR(INDIRECT("'en double'!" &amp; ADDRESS(MATCH(C$3,'en double'!$A$1:$AF$1,0),MATCH(A54,'en double'!$A$1:$A$34,0))),0) + IFERROR(INDIRECT("'en double'!" &amp; ADDRESS(MATCH(D$3,'en double'!$A$1:$AF$1,0),MATCH(A54,'en double'!$A$1:$A$34,0))),0) + IFERROR(INDIRECT("'en double'!" &amp; ADDRESS(MATCH(E$3,'en double'!$A$1:$AF$1,0),MATCH(A54,'en double'!$A$1:$A$34,0))),0) + IFERROR(INDIRECT("'en double'!" &amp; ADDRESS(MATCH(A$1,'en double'!$A$1:$AF$1,0),MATCH(A54,'en double'!$A$1:$A$34,0))),0)) / SUM('en double'!$B$2:$AF$32)</f>
        <v>2.4448897795591184E-2</v>
      </c>
      <c r="D54" s="9">
        <f ca="1">(IFERROR(INDIRECT("'en double'!" &amp; ADDRESS(MATCH(A54,'en double'!$A$1:$A$34,0),MATCH(I$1,'en double'!$A$1:$AF$1,0))),0) + IFERROR(INDIRECT("'en double'!" &amp; ADDRESS(MATCH(A54,'en double'!$A$1:$A$34,0),MATCH(G$1,'en double'!$A$1:$AF$1,0))),0) + IFERROR(INDIRECT("'en double'!" &amp; ADDRESS(MATCH(A54,'en double'!$A$1:$A$34,0),MATCH(H$1,'en double'!$A$1:$AF$1,0))),0) + IFERROR(INDIRECT("'en double'!" &amp; ADDRESS(MATCH(A54,'en double'!$A$1:$A$34,0),MATCH(J$1,'en double'!$A$1:$AF$1,0))),0) + IFERROR(INDIRECT("'en double'!" &amp; ADDRESS(MATCH(A54,'en double'!$A$1:$A$34,0),MATCH(K$1,'en double'!$A$1:$AF$1,0))),0) + IFERROR(INDIRECT("'en double'!" &amp; ADDRESS(MATCH(A54,'en double'!$A$1:$A$34,0),MATCH(L$1,'en double'!$A$1:$AF$1,0))),0) + IFERROR(INDIRECT("'en double'!" &amp; ADDRESS(MATCH(A54,'en double'!$A$1:$A$34,0),MATCH(F$2,'en double'!$A$1:$AF$1,0))),0) + IFERROR(INDIRECT("'en double'!" &amp; ADDRESS(MATCH(A54,'en double'!$A$1:$A$34,0),MATCH(G$2,'en double'!$A$1:$AF$1,0))),0) + IFERROR(INDIRECT("'en double'!" &amp; ADDRESS(MATCH(A54,'en double'!$A$1:$A$34,0),MATCH(H$2,'en double'!$A$1:$AF$1,0))),0) + IFERROR(INDIRECT("'en double'!" &amp; ADDRESS(MATCH(A54,'en double'!$A$1:$A$34,0),MATCH(I$2,'en double'!$A$1:$AF$1,0))),0) + IFERROR(INDIRECT("'en double'!" &amp; ADDRESS(MATCH(A54,'en double'!$A$1:$A$34,0),MATCH(J$2,'en double'!$A$1:$AF$1,0))),0) + IFERROR(INDIRECT("'en double'!" &amp; ADDRESS(MATCH(A54,'en double'!$A$1:$A$34,0),MATCH(K$2,'en double'!$A$1:$AF$1,0))),0) + IFERROR(INDIRECT("'en double'!" &amp; ADDRESS(MATCH(A54,'en double'!$A$1:$A$34,0),MATCH(F$3,'en double'!$A$1:$AF$1,0))),0) + IFERROR(INDIRECT("'en double'!" &amp; ADDRESS(MATCH(A54,'en double'!$A$1:$A$34,0),MATCH(G$3,'en double'!$A$1:$AF$1,0))),0) + IFERROR(INDIRECT("'en double'!" &amp; ADDRESS(MATCH(A54,'en double'!$A$1:$A$34,0),MATCH(H$3,'en double'!$A$1:$AF$1,0))),0) + IFERROR(INDIRECT("'en double'!" &amp; ADDRESS(MATCH(A54,'en double'!$A$1:$A$34,0),MATCH(I$3,'en double'!$A$1:$AF$1,0))),0) + IFERROR(INDIRECT("'en double'!" &amp; ADDRESS(MATCH(A54,'en double'!$A$1:$A$34,0),MATCH(J$3,'en double'!$A$1:$AF$1,0))),0) + IFERROR(INDIRECT("'en double'!" &amp; ADDRESS(MATCH(A54,'en double'!$A$1:$A$34,0),MATCH(F$1,'en double'!$A$1:$AF$1,0))),0)) / SUM('en double'!$B$2:$AF$32)</f>
        <v>5.781563126252505E-2</v>
      </c>
      <c r="E54" s="9">
        <f ca="1">(IFERROR(INDIRECT("'en double'!" &amp; ADDRESS(MATCH(A54,'en double'!$A$1:$A$34,0),MATCH(B$1,'en double'!$A$1:$AF$1,0))),0) + IFERROR(INDIRECT("'en double'!" &amp; ADDRESS(MATCH(A54,'en double'!$A$1:$A$34,0),MATCH(C$1,'en double'!$A$1:$AF$1,0))),0) + IFERROR(INDIRECT("'en double'!" &amp; ADDRESS(MATCH(A54,'en double'!$A$1:$A$34,0),MATCH(D$1,'en double'!$A$1:$AF$1,0))),0) + IFERROR(INDIRECT("'en double'!" &amp; ADDRESS(MATCH(A54,'en double'!$A$1:$A$34,0),MATCH(E$1,'en double'!$A$1:$AF$1,0))),0) + IFERROR(INDIRECT("'en double'!" &amp; ADDRESS(MATCH(A54,'en double'!$A$1:$A$34,0),MATCH(A$2,'en double'!$A$1:$AF$1,0))),0) + IFERROR(INDIRECT("'en double'!" &amp; ADDRESS(MATCH(A54,'en double'!$A$1:$A$34,0),MATCH(B$2,'en double'!$A$1:$AF$1,0))),0) + IFERROR(INDIRECT("'en double'!" &amp; ADDRESS(MATCH(A54,'en double'!$A$1:$A$34,0),MATCH(C$2,'en double'!$A$1:$AF$1,0))),0) + IFERROR(INDIRECT("'en double'!" &amp; ADDRESS(MATCH(A54,'en double'!$A$1:$A$34,0),MATCH(D$2,'en double'!$A$1:$AF$1,0))),0) + IFERROR(INDIRECT("'en double'!" &amp; ADDRESS(MATCH(A54,'en double'!$A$1:$A$34,0),MATCH(E$2,'en double'!$A$1:$AF$1,0))),0) + IFERROR(INDIRECT("'en double'!" &amp; ADDRESS(MATCH(A54,'en double'!$A$1:$A$34,0),MATCH(A$3,'en double'!$A$1:$AF$1,0))),0) + IFERROR(INDIRECT("'en double'!" &amp; ADDRESS(MATCH(A54,'en double'!$A$1:$A$34,0),MATCH(B$3,'en double'!$A$1:$AF$1,0))),0) + IFERROR(INDIRECT("'en double'!" &amp; ADDRESS(MATCH(A54,'en double'!$A$1:$A$34,0),MATCH(C$3,'en double'!$A$1:$AF$1,0))),0) + IFERROR(INDIRECT("'en double'!" &amp; ADDRESS(MATCH(A54,'en double'!$A$1:$A$34,0),MATCH(D$3,'en double'!$A$1:$AF$1,0))),0) + IFERROR(INDIRECT("'en double'!" &amp; ADDRESS(MATCH(A54,'en double'!$A$1:$A$34,0),MATCH(E$3,'en double'!$A$1:$AF$1,0))),0) + IFERROR(INDIRECT("'en double'!" &amp; ADDRESS(MATCH(A54,'en double'!$A$1:$A$34,0),MATCH(A$1,'en double'!$A$1:$AF$1,0))),0)) / SUM('en double'!$B$2:$AF$32)</f>
        <v>9.9198396793587166E-3</v>
      </c>
      <c r="F54" s="9">
        <f t="shared" ca="1" si="23"/>
        <v>6.6933867735470928E-2</v>
      </c>
      <c r="I54" s="9"/>
      <c r="K54" s="9"/>
      <c r="M54" s="197"/>
      <c r="N54" s="153" t="s">
        <v>213</v>
      </c>
      <c r="O54" s="9">
        <f ca="1">(IFERROR(INDIRECT("'ru double'!" &amp; ADDRESS(MATCH(V$1,'ru double'!$A$1:$AF$1,0),MATCH(N54,'ru double'!$A$1:$A$34,0))),0) + IFERROR(INDIRECT("'ru double'!" &amp; ADDRESS(MATCH(T$1,'ru double'!$A$1:$AF$1,0),MATCH(N54,'ru double'!$A$1:$A$34,0))),0) + IFERROR(INDIRECT("'ru double'!" &amp; ADDRESS(MATCH(U$1,'ru double'!$A$1:$AF$1,0),MATCH(N54,'ru double'!$A$1:$A$34,0))),0) + IFERROR(INDIRECT("'ru double'!" &amp; ADDRESS(MATCH(W$1,'ru double'!$A$1:$AF$1,0),MATCH(N54,'ru double'!$A$1:$A$34,0))),0) + IFERROR(INDIRECT("'ru double'!" &amp; ADDRESS(MATCH(X$1,'ru double'!$A$1:$AF$1,0),MATCH(N54,'ru double'!$A$1:$A$34,0))),0) + IFERROR(INDIRECT("'ru double'!" &amp; ADDRESS(MATCH(Y$1,'ru double'!$A$1:$AF$1,0),MATCH(N54,'ru double'!$A$1:$A$34,0))),0) + IFERROR(INDIRECT("'ru double'!" &amp; ADDRESS(MATCH(S$2,'ru double'!$A$1:$AF$1,0),MATCH(N54,'ru double'!$A$1:$A$34,0))),0) + IFERROR(INDIRECT("'ru double'!" &amp; ADDRESS(MATCH(T$2,'ru double'!$A$1:$AF$1,0),MATCH(N54,'ru double'!$A$1:$A$34,0))),0) + IFERROR(INDIRECT("'ru double'!" &amp; ADDRESS(MATCH(U$2,'ru double'!$A$1:$AF$1,0),MATCH(N54,'ru double'!$A$1:$A$34,0))),0) + IFERROR(INDIRECT("'ru double'!" &amp; ADDRESS(MATCH(V$2,'ru double'!$A$1:$AF$1,0),MATCH(N54,'ru double'!$A$1:$A$34,0))),0) + IFERROR(INDIRECT("'ru double'!" &amp; ADDRESS(MATCH(W$2,'ru double'!$A$1:$AF$1,0),MATCH(N54,'ru double'!$A$1:$A$34,0))),0) + IFERROR(INDIRECT("'ru double'!" &amp; ADDRESS(MATCH(X$2,'ru double'!$A$1:$AF$1,0),MATCH(N54,'ru double'!$A$1:$A$34,0))),0) + IFERROR(INDIRECT("'ru double'!" &amp; ADDRESS(MATCH(S$3,'ru double'!$A$1:$AF$1,0),MATCH(N54,'ru double'!$A$1:$A$34,0))),0) + IFERROR(INDIRECT("'ru double'!" &amp; ADDRESS(MATCH(T$3,'ru double'!$A$1:$AF$1,0),MATCH(N54,'ru double'!$A$1:$A$34,0))),0) + IFERROR(INDIRECT("'ru double'!" &amp; ADDRESS(MATCH(U$3,'ru double'!$A$1:$AF$1,0),MATCH(N54,'ru double'!$A$1:$A$34,0))),0) + IFERROR(INDIRECT("'ru double'!" &amp; ADDRESS(MATCH(V$3,'ru double'!$A$1:$AF$1,0),MATCH(N54,'ru double'!$A$1:$A$34,0))),0) + IFERROR(INDIRECT("'ru double'!" &amp; ADDRESS(MATCH(W$3,'ru double'!$A$1:$AF$1,0),MATCH(N54,'ru double'!$A$1:$A$34,0))),0) + IFERROR(INDIRECT("'ru double'!" &amp; ADDRESS(MATCH(S$1,'ru double'!$A$1:$AF$1,0),MATCH(N54,'ru double'!$A$1:$A$34,0))),0)) / SUM('ru double'!$B$2:$AF$32)</f>
        <v>2.3255813953488372E-2</v>
      </c>
      <c r="P54" s="9">
        <f ca="1">(IFERROR(INDIRECT("'ru double'!" &amp; ADDRESS(MATCH(O$1,'ru double'!$A$1:$AF$1,0),MATCH(N54,'ru double'!$A$1:$A$34,0))),0) + IFERROR(INDIRECT("'ru double'!" &amp; ADDRESS(MATCH(P$1,'ru double'!$A$1:$AF$1,0),MATCH(N54,'ru double'!$A$1:$A$34,0))),0) + IFERROR(INDIRECT("'ru double'!" &amp; ADDRESS(MATCH(Q$1,'ru double'!$A$1:$AF$1,0),MATCH(N54,'ru double'!$A$1:$A$34,0))),0) + IFERROR(INDIRECT("'ru double'!" &amp; ADDRESS(MATCH(R$1,'ru double'!$A$1:$AF$1,0),MATCH(N54,'ru double'!$A$1:$A$34,0))),0) + IFERROR(INDIRECT("'ru double'!" &amp; ADDRESS(MATCH(N$2,'ru double'!$A$1:$AF$1,0),MATCH(N54,'ru double'!$A$1:$A$34,0))),0) + IFERROR(INDIRECT("'ru double'!" &amp; ADDRESS(MATCH(O$2,'ru double'!$A$1:$AF$1,0),MATCH(N54,'ru double'!$A$1:$A$34,0))),0) + IFERROR(INDIRECT("'ru double'!" &amp; ADDRESS(MATCH(P$2,'ru double'!$A$1:$AF$1,0),MATCH(N54,'ru double'!$A$1:$A$34,0))),0) + IFERROR(INDIRECT("'ru double'!" &amp; ADDRESS(MATCH(Q$2,'ru double'!$A$1:$AF$1,0),MATCH(N54,'ru double'!$A$1:$A$34,0))),0) + IFERROR(INDIRECT("'ru double'!" &amp; ADDRESS(MATCH(R$2,'ru double'!$A$1:$AF$1,0),MATCH(N54,'ru double'!$A$1:$A$34,0))),0) + IFERROR(INDIRECT("'ru double'!" &amp; ADDRESS(MATCH(N$3,'ru double'!$A$1:$AF$1,0),MATCH(N54,'ru double'!$A$1:$A$34,0))),0) + IFERROR(INDIRECT("'ru double'!" &amp; ADDRESS(MATCH(O$3,'ru double'!$A$1:$AF$1,0),MATCH(N54,'ru double'!$A$1:$A$34,0))),0) + IFERROR(INDIRECT("'ru double'!" &amp; ADDRESS(MATCH(P$3,'ru double'!$A$1:$AF$1,0),MATCH(N54,'ru double'!$A$1:$A$34,0))),0) + IFERROR(INDIRECT("'ru double'!" &amp; ADDRESS(MATCH(Q$3,'ru double'!$A$1:$AF$1,0),MATCH(N54,'ru double'!$A$1:$A$34,0))),0) + IFERROR(INDIRECT("'ru double'!" &amp; ADDRESS(MATCH(R$3,'ru double'!$A$1:$AF$1,0),MATCH(N54,'ru double'!$A$1:$A$34,0))),0) + IFERROR(INDIRECT("'ru double'!" &amp; ADDRESS(MATCH(N$1,'ru double'!$A$1:$AF$1,0),MATCH(N54,'ru double'!$A$1:$A$34,0))),0)) / SUM('ru double'!$B$2:$AF$32)</f>
        <v>4.2502004811547714E-2</v>
      </c>
      <c r="Q54" s="9">
        <f ca="1">(IFERROR(INDIRECT("'ru double'!" &amp; ADDRESS(MATCH(N54,'ru double'!$A$1:$A$34,0),MATCH(V$1,'ru double'!$A$1:$AF$1,0))),0) + IFERROR(INDIRECT("'ru double'!" &amp; ADDRESS(MATCH(N54,'ru double'!$A$1:$A$34,0),MATCH(T$1,'ru double'!$A$1:$AF$1,0))),0) + IFERROR(INDIRECT("'ru double'!" &amp; ADDRESS(MATCH(N54,'ru double'!$A$1:$A$34,0),MATCH(U$1,'ru double'!$A$1:$AF$1,0))),0) + IFERROR(INDIRECT("'ru double'!" &amp; ADDRESS(MATCH(N54,'ru double'!$A$1:$A$34,0),MATCH(W$1,'ru double'!$A$1:$AF$1,0))),0) + IFERROR(INDIRECT("'ru double'!" &amp; ADDRESS(MATCH(N54,'ru double'!$A$1:$A$34,0),MATCH(X$1,'ru double'!$A$1:$AF$1,0))),0) + IFERROR(INDIRECT("'ru double'!" &amp; ADDRESS(MATCH(N54,'ru double'!$A$1:$A$34,0),MATCH(Y$1,'ru double'!$A$1:$AF$1,0))),0) + IFERROR(INDIRECT("'ru double'!" &amp; ADDRESS(MATCH(N54,'ru double'!$A$1:$A$34,0),MATCH(S$2,'ru double'!$A$1:$AF$1,0))),0) + IFERROR(INDIRECT("'ru double'!" &amp; ADDRESS(MATCH(N54,'ru double'!$A$1:$A$34,0),MATCH(T$2,'ru double'!$A$1:$AF$1,0))),0) + IFERROR(INDIRECT("'ru double'!" &amp; ADDRESS(MATCH(N54,'ru double'!$A$1:$A$34,0),MATCH(U$2,'ru double'!$A$1:$AF$1,0))),0) + IFERROR(INDIRECT("'ru double'!" &amp; ADDRESS(MATCH(N54,'ru double'!$A$1:$A$34,0),MATCH(V$2,'ru double'!$A$1:$AF$1,0))),0) + IFERROR(INDIRECT("'ru double'!" &amp; ADDRESS(MATCH(N54,'ru double'!$A$1:$A$34,0),MATCH(W$2,'ru double'!$A$1:$AF$1,0))),0) + IFERROR(INDIRECT("'ru double'!" &amp; ADDRESS(MATCH(N54,'ru double'!$A$1:$A$34,0),MATCH(X$2,'ru double'!$A$1:$AF$1,0))),0) + IFERROR(INDIRECT("'ru double'!" &amp; ADDRESS(MATCH(N54,'ru double'!$A$1:$A$34,0),MATCH(S$3,'ru double'!$A$1:$AF$1,0))),0) + IFERROR(INDIRECT("'ru double'!" &amp; ADDRESS(MATCH(N54,'ru double'!$A$1:$A$34,0),MATCH(T$3,'ru double'!$A$1:$AF$1,0))),0) + IFERROR(INDIRECT("'ru double'!" &amp; ADDRESS(MATCH(N54,'ru double'!$A$1:$A$34,0),MATCH(U$3,'ru double'!$A$1:$AF$1,0))),0) + IFERROR(INDIRECT("'ru double'!" &amp; ADDRESS(MATCH(N54,'ru double'!$A$1:$A$34,0),MATCH(V$3,'ru double'!$A$1:$AF$1,0))),0) + IFERROR(INDIRECT("'ru double'!" &amp; ADDRESS(MATCH(N54,'ru double'!$A$1:$A$34,0),MATCH(W$3,'ru double'!$A$1:$AF$1,0))),0) + IFERROR(INDIRECT("'ru double'!" &amp; ADDRESS(MATCH(N54,'ru double'!$A$1:$A$34,0),MATCH(S$1,'ru double'!$A$1:$AF$1,0))),0)) / SUM('ru double'!$B$2:$AF$32)</f>
        <v>1.222935044105854E-2</v>
      </c>
      <c r="R54" s="9">
        <f ca="1">(IFERROR(INDIRECT("'ru double'!" &amp; ADDRESS(MATCH(N54,'ru double'!$A$1:$A$34,0),MATCH(O$1,'ru double'!$A$1:$AF$1,0))),0) + IFERROR(INDIRECT("'ru double'!" &amp; ADDRESS(MATCH(N54,'ru double'!$A$1:$A$34,0),MATCH(P$1,'ru double'!$A$1:$AF$1,0))),0) + IFERROR(INDIRECT("'ru double'!" &amp; ADDRESS(MATCH(N54,'ru double'!$A$1:$A$34,0),MATCH(Q$1,'ru double'!$A$1:$AF$1,0))),0) + IFERROR(INDIRECT("'ru double'!" &amp; ADDRESS(MATCH(N54,'ru double'!$A$1:$A$34,0),MATCH(R$1,'ru double'!$A$1:$AF$1,0))),0) + IFERROR(INDIRECT("'ru double'!" &amp; ADDRESS(MATCH(N54,'ru double'!$A$1:$A$34,0),MATCH(N$2,'ru double'!$A$1:$AF$1,0))),0) + IFERROR(INDIRECT("'ru double'!" &amp; ADDRESS(MATCH(N54,'ru double'!$A$1:$A$34,0),MATCH(O$2,'ru double'!$A$1:$AF$1,0))),0) + IFERROR(INDIRECT("'ru double'!" &amp; ADDRESS(MATCH(N54,'ru double'!$A$1:$A$34,0),MATCH(P$2,'ru double'!$A$1:$AF$1,0))),0) + IFERROR(INDIRECT("'ru double'!" &amp; ADDRESS(MATCH(N54,'ru double'!$A$1:$A$34,0),MATCH(Q$2,'ru double'!$A$1:$AF$1,0))),0) + IFERROR(INDIRECT("'ru double'!" &amp; ADDRESS(MATCH(N54,'ru double'!$A$1:$A$34,0),MATCH(R$2,'ru double'!$A$1:$AF$1,0))),0) + IFERROR(INDIRECT("'ru double'!" &amp; ADDRESS(MATCH(N54,'ru double'!$A$1:$A$34,0),MATCH(N$3,'ru double'!$A$1:$AF$1,0))),0) + IFERROR(INDIRECT("'ru double'!" &amp; ADDRESS(MATCH(N54,'ru double'!$A$1:$A$34,0),MATCH(O$3,'ru double'!$A$1:$AF$1,0))),0) + IFERROR(INDIRECT("'ru double'!" &amp; ADDRESS(MATCH(N54,'ru double'!$A$1:$A$34,0),MATCH(P$3,'ru double'!$A$1:$AF$1,0))),0) + IFERROR(INDIRECT("'ru double'!" &amp; ADDRESS(MATCH(N54,'ru double'!$A$1:$A$34,0),MATCH(Q$3,'ru double'!$A$1:$AF$1,0))),0) + IFERROR(INDIRECT("'ru double'!" &amp; ADDRESS(MATCH(N54,'ru double'!$A$1:$A$34,0),MATCH(R$3,'ru double'!$A$1:$AF$1,0))),0) + IFERROR(INDIRECT("'ru double'!" &amp; ADDRESS(MATCH(N54,'ru double'!$A$1:$A$34,0),MATCH(N$1,'ru double'!$A$1:$AF$1,0))),0)) / SUM('ru double'!$B$2:$AF$32)</f>
        <v>5.3929430633520452E-2</v>
      </c>
      <c r="S54" s="9">
        <f t="shared" ca="1" si="24"/>
        <v>-6.0946271050521257E-2</v>
      </c>
      <c r="U54" s="9"/>
      <c r="W54" s="9"/>
      <c r="AB54" s="54"/>
      <c r="AC54" s="54"/>
    </row>
    <row r="55" spans="1:39" ht="15" customHeight="1" x14ac:dyDescent="0.25">
      <c r="A55" s="7" t="s">
        <v>258</v>
      </c>
      <c r="B55" s="9">
        <f ca="1">(IFERROR(INDIRECT("'en double'!" &amp; ADDRESS(MATCH(I$1,'en double'!$A$1:$AF$1,0),MATCH(A55,'en double'!$A$1:$A$34,0))),0) + IFERROR(INDIRECT("'en double'!" &amp; ADDRESS(MATCH(G$1,'en double'!$A$1:$AF$1,0),MATCH(A55,'en double'!$A$1:$A$34,0))),0) + IFERROR(INDIRECT("'en double'!" &amp; ADDRESS(MATCH(H$1,'en double'!$A$1:$AF$1,0),MATCH(A55,'en double'!$A$1:$A$34,0))),0) + IFERROR(INDIRECT("'en double'!" &amp; ADDRESS(MATCH(J$1,'en double'!$A$1:$AF$1,0),MATCH(A55,'en double'!$A$1:$A$34,0))),0) + IFERROR(INDIRECT("'en double'!" &amp; ADDRESS(MATCH(K$1,'en double'!$A$1:$AF$1,0),MATCH(A55,'en double'!$A$1:$A$34,0))),0) + IFERROR(INDIRECT("'en double'!" &amp; ADDRESS(MATCH(L$1,'en double'!$A$1:$AF$1,0),MATCH(A55,'en double'!$A$1:$A$34,0))),0) + IFERROR(INDIRECT("'en double'!" &amp; ADDRESS(MATCH(F$2,'en double'!$A$1:$AF$1,0),MATCH(A55,'en double'!$A$1:$A$34,0))),0) + IFERROR(INDIRECT("'en double'!" &amp; ADDRESS(MATCH(G$2,'en double'!$A$1:$AF$1,0),MATCH(A55,'en double'!$A$1:$A$34,0))),0) + IFERROR(INDIRECT("'en double'!" &amp; ADDRESS(MATCH(H$2,'en double'!$A$1:$AF$1,0),MATCH(A55,'en double'!$A$1:$A$34,0))),0) + IFERROR(INDIRECT("'en double'!" &amp; ADDRESS(MATCH(I$2,'en double'!$A$1:$AF$1,0),MATCH(A55,'en double'!$A$1:$A$34,0))),0) + IFERROR(INDIRECT("'en double'!" &amp; ADDRESS(MATCH(J$2,'en double'!$A$1:$AF$1,0),MATCH(A55,'en double'!$A$1:$A$34,0))),0) + IFERROR(INDIRECT("'en double'!" &amp; ADDRESS(MATCH(K$2,'en double'!$A$1:$AF$1,0),MATCH(A55,'en double'!$A$1:$A$34,0))),0) + IFERROR(INDIRECT("'en double'!" &amp; ADDRESS(MATCH(F$3,'en double'!$A$1:$AF$1,0),MATCH(A55,'en double'!$A$1:$A$34,0))),0) + IFERROR(INDIRECT("'en double'!" &amp; ADDRESS(MATCH(G$3,'en double'!$A$1:$AF$1,0),MATCH(A55,'en double'!$A$1:$A$34,0))),0) + IFERROR(INDIRECT("'en double'!" &amp; ADDRESS(MATCH(H$3,'en double'!$A$1:$AF$1,0),MATCH(A55,'en double'!$A$1:$A$34,0))),0) + IFERROR(INDIRECT("'en double'!" &amp; ADDRESS(MATCH(I$3,'en double'!$A$1:$AF$1,0),MATCH(A55,'en double'!$A$1:$A$34,0))),0) + IFERROR(INDIRECT("'en double'!" &amp; ADDRESS(MATCH(J$3,'en double'!$A$1:$AF$1,0),MATCH(A55,'en double'!$A$1:$A$34,0))),0) + IFERROR(INDIRECT("'en double'!" &amp; ADDRESS(MATCH(F$1,'en double'!$A$1:$AF$1,0),MATCH(A55,'en double'!$A$1:$A$34,0))),0)) / SUM('en double'!$B$2:$AF$32)</f>
        <v>8.3166332665330668E-3</v>
      </c>
      <c r="C55" s="9">
        <f ca="1">(IFERROR(INDIRECT("'en double'!" &amp; ADDRESS(MATCH(B$1,'en double'!$A$1:$AF$1,0),MATCH(A55,'en double'!$A$1:$A$34,0))),0) + IFERROR(INDIRECT("'en double'!" &amp; ADDRESS(MATCH(C$1,'en double'!$A$1:$AF$1,0),MATCH(A55,'en double'!$A$1:$A$34,0))),0) + IFERROR(INDIRECT("'en double'!" &amp; ADDRESS(MATCH(D$1,'en double'!$A$1:$AF$1,0),MATCH(A55,'en double'!$A$1:$A$34,0))),0) + IFERROR(INDIRECT("'en double'!" &amp; ADDRESS(MATCH(E$1,'en double'!$A$1:$AF$1,0),MATCH(A55,'en double'!$A$1:$A$34,0))),0) + IFERROR(INDIRECT("'en double'!" &amp; ADDRESS(MATCH(A$2,'en double'!$A$1:$AF$1,0),MATCH(A55,'en double'!$A$1:$A$34,0))),0) + IFERROR(INDIRECT("'en double'!" &amp; ADDRESS(MATCH(B$2,'en double'!$A$1:$AF$1,0),MATCH(A55,'en double'!$A$1:$A$34,0))),0) + IFERROR(INDIRECT("'en double'!" &amp; ADDRESS(MATCH(C$2,'en double'!$A$1:$AF$1,0),MATCH(A55,'en double'!$A$1:$A$34,0))),0) + IFERROR(INDIRECT("'en double'!" &amp; ADDRESS(MATCH(D$2,'en double'!$A$1:$AF$1,0),MATCH(A55,'en double'!$A$1:$A$34,0))),0) + IFERROR(INDIRECT("'en double'!" &amp; ADDRESS(MATCH(E$2,'en double'!$A$1:$AF$1,0),MATCH(A55,'en double'!$A$1:$A$34,0))),0) + IFERROR(INDIRECT("'en double'!" &amp; ADDRESS(MATCH(A$3,'en double'!$A$1:$AF$1,0),MATCH(A55,'en double'!$A$1:$A$34,0))),0) + IFERROR(INDIRECT("'en double'!" &amp; ADDRESS(MATCH(B$3,'en double'!$A$1:$AF$1,0),MATCH(A55,'en double'!$A$1:$A$34,0))),0) + IFERROR(INDIRECT("'en double'!" &amp; ADDRESS(MATCH(C$3,'en double'!$A$1:$AF$1,0),MATCH(A55,'en double'!$A$1:$A$34,0))),0) + IFERROR(INDIRECT("'en double'!" &amp; ADDRESS(MATCH(D$3,'en double'!$A$1:$AF$1,0),MATCH(A55,'en double'!$A$1:$A$34,0))),0) + IFERROR(INDIRECT("'en double'!" &amp; ADDRESS(MATCH(E$3,'en double'!$A$1:$AF$1,0),MATCH(A55,'en double'!$A$1:$A$34,0))),0) + IFERROR(INDIRECT("'en double'!" &amp; ADDRESS(MATCH(A$1,'en double'!$A$1:$AF$1,0),MATCH(A55,'en double'!$A$1:$A$34,0))),0)) / SUM('en double'!$B$2:$AF$32)</f>
        <v>6.222444889779559E-2</v>
      </c>
      <c r="D55" s="9">
        <f ca="1">(IFERROR(INDIRECT("'en double'!" &amp; ADDRESS(MATCH(A55,'en double'!$A$1:$A$34,0),MATCH(I$1,'en double'!$A$1:$AF$1,0))),0) + IFERROR(INDIRECT("'en double'!" &amp; ADDRESS(MATCH(A55,'en double'!$A$1:$A$34,0),MATCH(G$1,'en double'!$A$1:$AF$1,0))),0) + IFERROR(INDIRECT("'en double'!" &amp; ADDRESS(MATCH(A55,'en double'!$A$1:$A$34,0),MATCH(H$1,'en double'!$A$1:$AF$1,0))),0) + IFERROR(INDIRECT("'en double'!" &amp; ADDRESS(MATCH(A55,'en double'!$A$1:$A$34,0),MATCH(J$1,'en double'!$A$1:$AF$1,0))),0) + IFERROR(INDIRECT("'en double'!" &amp; ADDRESS(MATCH(A55,'en double'!$A$1:$A$34,0),MATCH(K$1,'en double'!$A$1:$AF$1,0))),0) + IFERROR(INDIRECT("'en double'!" &amp; ADDRESS(MATCH(A55,'en double'!$A$1:$A$34,0),MATCH(L$1,'en double'!$A$1:$AF$1,0))),0) + IFERROR(INDIRECT("'en double'!" &amp; ADDRESS(MATCH(A55,'en double'!$A$1:$A$34,0),MATCH(F$2,'en double'!$A$1:$AF$1,0))),0) + IFERROR(INDIRECT("'en double'!" &amp; ADDRESS(MATCH(A55,'en double'!$A$1:$A$34,0),MATCH(G$2,'en double'!$A$1:$AF$1,0))),0) + IFERROR(INDIRECT("'en double'!" &amp; ADDRESS(MATCH(A55,'en double'!$A$1:$A$34,0),MATCH(H$2,'en double'!$A$1:$AF$1,0))),0) + IFERROR(INDIRECT("'en double'!" &amp; ADDRESS(MATCH(A55,'en double'!$A$1:$A$34,0),MATCH(I$2,'en double'!$A$1:$AF$1,0))),0) + IFERROR(INDIRECT("'en double'!" &amp; ADDRESS(MATCH(A55,'en double'!$A$1:$A$34,0),MATCH(J$2,'en double'!$A$1:$AF$1,0))),0) + IFERROR(INDIRECT("'en double'!" &amp; ADDRESS(MATCH(A55,'en double'!$A$1:$A$34,0),MATCH(K$2,'en double'!$A$1:$AF$1,0))),0) + IFERROR(INDIRECT("'en double'!" &amp; ADDRESS(MATCH(A55,'en double'!$A$1:$A$34,0),MATCH(F$3,'en double'!$A$1:$AF$1,0))),0) + IFERROR(INDIRECT("'en double'!" &amp; ADDRESS(MATCH(A55,'en double'!$A$1:$A$34,0),MATCH(G$3,'en double'!$A$1:$AF$1,0))),0) + IFERROR(INDIRECT("'en double'!" &amp; ADDRESS(MATCH(A55,'en double'!$A$1:$A$34,0),MATCH(H$3,'en double'!$A$1:$AF$1,0))),0) + IFERROR(INDIRECT("'en double'!" &amp; ADDRESS(MATCH(A55,'en double'!$A$1:$A$34,0),MATCH(I$3,'en double'!$A$1:$AF$1,0))),0) + IFERROR(INDIRECT("'en double'!" &amp; ADDRESS(MATCH(A55,'en double'!$A$1:$A$34,0),MATCH(J$3,'en double'!$A$1:$AF$1,0))),0) + IFERROR(INDIRECT("'en double'!" &amp; ADDRESS(MATCH(A55,'en double'!$A$1:$A$34,0),MATCH(F$1,'en double'!$A$1:$AF$1,0))),0)) / SUM('en double'!$B$2:$AF$32)</f>
        <v>3.7474949899799596E-2</v>
      </c>
      <c r="E55" s="9">
        <f ca="1">(IFERROR(INDIRECT("'en double'!" &amp; ADDRESS(MATCH(A55,'en double'!$A$1:$A$34,0),MATCH(B$1,'en double'!$A$1:$AF$1,0))),0) + IFERROR(INDIRECT("'en double'!" &amp; ADDRESS(MATCH(A55,'en double'!$A$1:$A$34,0),MATCH(C$1,'en double'!$A$1:$AF$1,0))),0) + IFERROR(INDIRECT("'en double'!" &amp; ADDRESS(MATCH(A55,'en double'!$A$1:$A$34,0),MATCH(D$1,'en double'!$A$1:$AF$1,0))),0) + IFERROR(INDIRECT("'en double'!" &amp; ADDRESS(MATCH(A55,'en double'!$A$1:$A$34,0),MATCH(E$1,'en double'!$A$1:$AF$1,0))),0) + IFERROR(INDIRECT("'en double'!" &amp; ADDRESS(MATCH(A55,'en double'!$A$1:$A$34,0),MATCH(A$2,'en double'!$A$1:$AF$1,0))),0) + IFERROR(INDIRECT("'en double'!" &amp; ADDRESS(MATCH(A55,'en double'!$A$1:$A$34,0),MATCH(B$2,'en double'!$A$1:$AF$1,0))),0) + IFERROR(INDIRECT("'en double'!" &amp; ADDRESS(MATCH(A55,'en double'!$A$1:$A$34,0),MATCH(C$2,'en double'!$A$1:$AF$1,0))),0) + IFERROR(INDIRECT("'en double'!" &amp; ADDRESS(MATCH(A55,'en double'!$A$1:$A$34,0),MATCH(D$2,'en double'!$A$1:$AF$1,0))),0) + IFERROR(INDIRECT("'en double'!" &amp; ADDRESS(MATCH(A55,'en double'!$A$1:$A$34,0),MATCH(E$2,'en double'!$A$1:$AF$1,0))),0) + IFERROR(INDIRECT("'en double'!" &amp; ADDRESS(MATCH(A55,'en double'!$A$1:$A$34,0),MATCH(A$3,'en double'!$A$1:$AF$1,0))),0) + IFERROR(INDIRECT("'en double'!" &amp; ADDRESS(MATCH(A55,'en double'!$A$1:$A$34,0),MATCH(B$3,'en double'!$A$1:$AF$1,0))),0) + IFERROR(INDIRECT("'en double'!" &amp; ADDRESS(MATCH(A55,'en double'!$A$1:$A$34,0),MATCH(C$3,'en double'!$A$1:$AF$1,0))),0) + IFERROR(INDIRECT("'en double'!" &amp; ADDRESS(MATCH(A55,'en double'!$A$1:$A$34,0),MATCH(D$3,'en double'!$A$1:$AF$1,0))),0) + IFERROR(INDIRECT("'en double'!" &amp; ADDRESS(MATCH(A55,'en double'!$A$1:$A$34,0),MATCH(E$3,'en double'!$A$1:$AF$1,0))),0) + IFERROR(INDIRECT("'en double'!" &amp; ADDRESS(MATCH(A55,'en double'!$A$1:$A$34,0),MATCH(A$1,'en double'!$A$1:$AF$1,0))),0)) / SUM('en double'!$B$2:$AF$32)</f>
        <v>3.3166332665330658E-2</v>
      </c>
      <c r="F55" s="9">
        <f t="shared" ca="1" si="23"/>
        <v>-4.9599198396793581E-2</v>
      </c>
      <c r="I55" s="9"/>
      <c r="K55" s="9"/>
      <c r="M55" s="197"/>
      <c r="N55" s="153" t="s">
        <v>218</v>
      </c>
      <c r="O55" s="9">
        <f ca="1">(IFERROR(INDIRECT("'ru double'!" &amp; ADDRESS(MATCH(V$1,'ru double'!$A$1:$AF$1,0),MATCH(N55,'ru double'!$A$1:$A$34,0))),0) + IFERROR(INDIRECT("'ru double'!" &amp; ADDRESS(MATCH(T$1,'ru double'!$A$1:$AF$1,0),MATCH(N55,'ru double'!$A$1:$A$34,0))),0) + IFERROR(INDIRECT("'ru double'!" &amp; ADDRESS(MATCH(U$1,'ru double'!$A$1:$AF$1,0),MATCH(N55,'ru double'!$A$1:$A$34,0))),0) + IFERROR(INDIRECT("'ru double'!" &amp; ADDRESS(MATCH(W$1,'ru double'!$A$1:$AF$1,0),MATCH(N55,'ru double'!$A$1:$A$34,0))),0) + IFERROR(INDIRECT("'ru double'!" &amp; ADDRESS(MATCH(X$1,'ru double'!$A$1:$AF$1,0),MATCH(N55,'ru double'!$A$1:$A$34,0))),0) + IFERROR(INDIRECT("'ru double'!" &amp; ADDRESS(MATCH(Y$1,'ru double'!$A$1:$AF$1,0),MATCH(N55,'ru double'!$A$1:$A$34,0))),0) + IFERROR(INDIRECT("'ru double'!" &amp; ADDRESS(MATCH(S$2,'ru double'!$A$1:$AF$1,0),MATCH(N55,'ru double'!$A$1:$A$34,0))),0) + IFERROR(INDIRECT("'ru double'!" &amp; ADDRESS(MATCH(T$2,'ru double'!$A$1:$AF$1,0),MATCH(N55,'ru double'!$A$1:$A$34,0))),0) + IFERROR(INDIRECT("'ru double'!" &amp; ADDRESS(MATCH(U$2,'ru double'!$A$1:$AF$1,0),MATCH(N55,'ru double'!$A$1:$A$34,0))),0) + IFERROR(INDIRECT("'ru double'!" &amp; ADDRESS(MATCH(V$2,'ru double'!$A$1:$AF$1,0),MATCH(N55,'ru double'!$A$1:$A$34,0))),0) + IFERROR(INDIRECT("'ru double'!" &amp; ADDRESS(MATCH(W$2,'ru double'!$A$1:$AF$1,0),MATCH(N55,'ru double'!$A$1:$A$34,0))),0) + IFERROR(INDIRECT("'ru double'!" &amp; ADDRESS(MATCH(X$2,'ru double'!$A$1:$AF$1,0),MATCH(N55,'ru double'!$A$1:$A$34,0))),0) + IFERROR(INDIRECT("'ru double'!" &amp; ADDRESS(MATCH(S$3,'ru double'!$A$1:$AF$1,0),MATCH(N55,'ru double'!$A$1:$A$34,0))),0) + IFERROR(INDIRECT("'ru double'!" &amp; ADDRESS(MATCH(T$3,'ru double'!$A$1:$AF$1,0),MATCH(N55,'ru double'!$A$1:$A$34,0))),0) + IFERROR(INDIRECT("'ru double'!" &amp; ADDRESS(MATCH(U$3,'ru double'!$A$1:$AF$1,0),MATCH(N55,'ru double'!$A$1:$A$34,0))),0) + IFERROR(INDIRECT("'ru double'!" &amp; ADDRESS(MATCH(V$3,'ru double'!$A$1:$AF$1,0),MATCH(N55,'ru double'!$A$1:$A$34,0))),0) + IFERROR(INDIRECT("'ru double'!" &amp; ADDRESS(MATCH(W$3,'ru double'!$A$1:$AF$1,0),MATCH(N55,'ru double'!$A$1:$A$34,0))),0) + IFERROR(INDIRECT("'ru double'!" &amp; ADDRESS(MATCH(S$1,'ru double'!$A$1:$AF$1,0),MATCH(N55,'ru double'!$A$1:$A$34,0))),0)) / SUM('ru double'!$B$2:$AF$32)</f>
        <v>2.5461106655974338E-2</v>
      </c>
      <c r="P55" s="9">
        <f ca="1">(IFERROR(INDIRECT("'ru double'!" &amp; ADDRESS(MATCH(O$1,'ru double'!$A$1:$AF$1,0),MATCH(N55,'ru double'!$A$1:$A$34,0))),0) + IFERROR(INDIRECT("'ru double'!" &amp; ADDRESS(MATCH(P$1,'ru double'!$A$1:$AF$1,0),MATCH(N55,'ru double'!$A$1:$A$34,0))),0) + IFERROR(INDIRECT("'ru double'!" &amp; ADDRESS(MATCH(Q$1,'ru double'!$A$1:$AF$1,0),MATCH(N55,'ru double'!$A$1:$A$34,0))),0) + IFERROR(INDIRECT("'ru double'!" &amp; ADDRESS(MATCH(R$1,'ru double'!$A$1:$AF$1,0),MATCH(N55,'ru double'!$A$1:$A$34,0))),0) + IFERROR(INDIRECT("'ru double'!" &amp; ADDRESS(MATCH(N$2,'ru double'!$A$1:$AF$1,0),MATCH(N55,'ru double'!$A$1:$A$34,0))),0) + IFERROR(INDIRECT("'ru double'!" &amp; ADDRESS(MATCH(O$2,'ru double'!$A$1:$AF$1,0),MATCH(N55,'ru double'!$A$1:$A$34,0))),0) + IFERROR(INDIRECT("'ru double'!" &amp; ADDRESS(MATCH(P$2,'ru double'!$A$1:$AF$1,0),MATCH(N55,'ru double'!$A$1:$A$34,0))),0) + IFERROR(INDIRECT("'ru double'!" &amp; ADDRESS(MATCH(Q$2,'ru double'!$A$1:$AF$1,0),MATCH(N55,'ru double'!$A$1:$A$34,0))),0) + IFERROR(INDIRECT("'ru double'!" &amp; ADDRESS(MATCH(R$2,'ru double'!$A$1:$AF$1,0),MATCH(N55,'ru double'!$A$1:$A$34,0))),0) + IFERROR(INDIRECT("'ru double'!" &amp; ADDRESS(MATCH(N$3,'ru double'!$A$1:$AF$1,0),MATCH(N55,'ru double'!$A$1:$A$34,0))),0) + IFERROR(INDIRECT("'ru double'!" &amp; ADDRESS(MATCH(O$3,'ru double'!$A$1:$AF$1,0),MATCH(N55,'ru double'!$A$1:$A$34,0))),0) + IFERROR(INDIRECT("'ru double'!" &amp; ADDRESS(MATCH(P$3,'ru double'!$A$1:$AF$1,0),MATCH(N55,'ru double'!$A$1:$A$34,0))),0) + IFERROR(INDIRECT("'ru double'!" &amp; ADDRESS(MATCH(Q$3,'ru double'!$A$1:$AF$1,0),MATCH(N55,'ru double'!$A$1:$A$34,0))),0) + IFERROR(INDIRECT("'ru double'!" &amp; ADDRESS(MATCH(R$3,'ru double'!$A$1:$AF$1,0),MATCH(N55,'ru double'!$A$1:$A$34,0))),0) + IFERROR(INDIRECT("'ru double'!" &amp; ADDRESS(MATCH(N$1,'ru double'!$A$1:$AF$1,0),MATCH(N55,'ru double'!$A$1:$A$34,0))),0)) / SUM('ru double'!$B$2:$AF$32)</f>
        <v>3.4482758620689655E-2</v>
      </c>
      <c r="Q55" s="9">
        <f ca="1">(IFERROR(INDIRECT("'ru double'!" &amp; ADDRESS(MATCH(N55,'ru double'!$A$1:$A$34,0),MATCH(V$1,'ru double'!$A$1:$AF$1,0))),0) + IFERROR(INDIRECT("'ru double'!" &amp; ADDRESS(MATCH(N55,'ru double'!$A$1:$A$34,0),MATCH(T$1,'ru double'!$A$1:$AF$1,0))),0) + IFERROR(INDIRECT("'ru double'!" &amp; ADDRESS(MATCH(N55,'ru double'!$A$1:$A$34,0),MATCH(U$1,'ru double'!$A$1:$AF$1,0))),0) + IFERROR(INDIRECT("'ru double'!" &amp; ADDRESS(MATCH(N55,'ru double'!$A$1:$A$34,0),MATCH(W$1,'ru double'!$A$1:$AF$1,0))),0) + IFERROR(INDIRECT("'ru double'!" &amp; ADDRESS(MATCH(N55,'ru double'!$A$1:$A$34,0),MATCH(X$1,'ru double'!$A$1:$AF$1,0))),0) + IFERROR(INDIRECT("'ru double'!" &amp; ADDRESS(MATCH(N55,'ru double'!$A$1:$A$34,0),MATCH(Y$1,'ru double'!$A$1:$AF$1,0))),0) + IFERROR(INDIRECT("'ru double'!" &amp; ADDRESS(MATCH(N55,'ru double'!$A$1:$A$34,0),MATCH(S$2,'ru double'!$A$1:$AF$1,0))),0) + IFERROR(INDIRECT("'ru double'!" &amp; ADDRESS(MATCH(N55,'ru double'!$A$1:$A$34,0),MATCH(T$2,'ru double'!$A$1:$AF$1,0))),0) + IFERROR(INDIRECT("'ru double'!" &amp; ADDRESS(MATCH(N55,'ru double'!$A$1:$A$34,0),MATCH(U$2,'ru double'!$A$1:$AF$1,0))),0) + IFERROR(INDIRECT("'ru double'!" &amp; ADDRESS(MATCH(N55,'ru double'!$A$1:$A$34,0),MATCH(V$2,'ru double'!$A$1:$AF$1,0))),0) + IFERROR(INDIRECT("'ru double'!" &amp; ADDRESS(MATCH(N55,'ru double'!$A$1:$A$34,0),MATCH(W$2,'ru double'!$A$1:$AF$1,0))),0) + IFERROR(INDIRECT("'ru double'!" &amp; ADDRESS(MATCH(N55,'ru double'!$A$1:$A$34,0),MATCH(X$2,'ru double'!$A$1:$AF$1,0))),0) + IFERROR(INDIRECT("'ru double'!" &amp; ADDRESS(MATCH(N55,'ru double'!$A$1:$A$34,0),MATCH(S$3,'ru double'!$A$1:$AF$1,0))),0) + IFERROR(INDIRECT("'ru double'!" &amp; ADDRESS(MATCH(N55,'ru double'!$A$1:$A$34,0),MATCH(T$3,'ru double'!$A$1:$AF$1,0))),0) + IFERROR(INDIRECT("'ru double'!" &amp; ADDRESS(MATCH(N55,'ru double'!$A$1:$A$34,0),MATCH(U$3,'ru double'!$A$1:$AF$1,0))),0) + IFERROR(INDIRECT("'ru double'!" &amp; ADDRESS(MATCH(N55,'ru double'!$A$1:$A$34,0),MATCH(V$3,'ru double'!$A$1:$AF$1,0))),0) + IFERROR(INDIRECT("'ru double'!" &amp; ADDRESS(MATCH(N55,'ru double'!$A$1:$A$34,0),MATCH(W$3,'ru double'!$A$1:$AF$1,0))),0) + IFERROR(INDIRECT("'ru double'!" &amp; ADDRESS(MATCH(N55,'ru double'!$A$1:$A$34,0),MATCH(S$1,'ru double'!$A$1:$AF$1,0))),0)) / SUM('ru double'!$B$2:$AF$32)</f>
        <v>1.9446672012830794E-2</v>
      </c>
      <c r="R55" s="9">
        <f ca="1">(IFERROR(INDIRECT("'ru double'!" &amp; ADDRESS(MATCH(N55,'ru double'!$A$1:$A$34,0),MATCH(O$1,'ru double'!$A$1:$AF$1,0))),0) + IFERROR(INDIRECT("'ru double'!" &amp; ADDRESS(MATCH(N55,'ru double'!$A$1:$A$34,0),MATCH(P$1,'ru double'!$A$1:$AF$1,0))),0) + IFERROR(INDIRECT("'ru double'!" &amp; ADDRESS(MATCH(N55,'ru double'!$A$1:$A$34,0),MATCH(Q$1,'ru double'!$A$1:$AF$1,0))),0) + IFERROR(INDIRECT("'ru double'!" &amp; ADDRESS(MATCH(N55,'ru double'!$A$1:$A$34,0),MATCH(R$1,'ru double'!$A$1:$AF$1,0))),0) + IFERROR(INDIRECT("'ru double'!" &amp; ADDRESS(MATCH(N55,'ru double'!$A$1:$A$34,0),MATCH(N$2,'ru double'!$A$1:$AF$1,0))),0) + IFERROR(INDIRECT("'ru double'!" &amp; ADDRESS(MATCH(N55,'ru double'!$A$1:$A$34,0),MATCH(O$2,'ru double'!$A$1:$AF$1,0))),0) + IFERROR(INDIRECT("'ru double'!" &amp; ADDRESS(MATCH(N55,'ru double'!$A$1:$A$34,0),MATCH(P$2,'ru double'!$A$1:$AF$1,0))),0) + IFERROR(INDIRECT("'ru double'!" &amp; ADDRESS(MATCH(N55,'ru double'!$A$1:$A$34,0),MATCH(Q$2,'ru double'!$A$1:$AF$1,0))),0) + IFERROR(INDIRECT("'ru double'!" &amp; ADDRESS(MATCH(N55,'ru double'!$A$1:$A$34,0),MATCH(R$2,'ru double'!$A$1:$AF$1,0))),0) + IFERROR(INDIRECT("'ru double'!" &amp; ADDRESS(MATCH(N55,'ru double'!$A$1:$A$34,0),MATCH(N$3,'ru double'!$A$1:$AF$1,0))),0) + IFERROR(INDIRECT("'ru double'!" &amp; ADDRESS(MATCH(N55,'ru double'!$A$1:$A$34,0),MATCH(O$3,'ru double'!$A$1:$AF$1,0))),0) + IFERROR(INDIRECT("'ru double'!" &amp; ADDRESS(MATCH(N55,'ru double'!$A$1:$A$34,0),MATCH(P$3,'ru double'!$A$1:$AF$1,0))),0) + IFERROR(INDIRECT("'ru double'!" &amp; ADDRESS(MATCH(N55,'ru double'!$A$1:$A$34,0),MATCH(Q$3,'ru double'!$A$1:$AF$1,0))),0) + IFERROR(INDIRECT("'ru double'!" &amp; ADDRESS(MATCH(N55,'ru double'!$A$1:$A$34,0),MATCH(R$3,'ru double'!$A$1:$AF$1,0))),0) + IFERROR(INDIRECT("'ru double'!" &amp; ADDRESS(MATCH(N55,'ru double'!$A$1:$A$34,0),MATCH(N$1,'ru double'!$A$1:$AF$1,0))),0)) / SUM('ru double'!$B$2:$AF$32)</f>
        <v>4.0296712109061751E-2</v>
      </c>
      <c r="S55" s="9">
        <f t="shared" ca="1" si="24"/>
        <v>-2.9871692060946274E-2</v>
      </c>
      <c r="U55" s="9"/>
      <c r="W55" s="9"/>
      <c r="AB55" s="54"/>
      <c r="AC55" s="54"/>
    </row>
    <row r="56" spans="1:39" ht="15" customHeight="1" x14ac:dyDescent="0.25">
      <c r="A56" s="7" t="s">
        <v>260</v>
      </c>
      <c r="B56" s="9">
        <f ca="1">(IFERROR(INDIRECT("'en double'!" &amp; ADDRESS(MATCH(I$1,'en double'!$A$1:$AF$1,0),MATCH(A56,'en double'!$A$1:$A$34,0))),0) + IFERROR(INDIRECT("'en double'!" &amp; ADDRESS(MATCH(G$1,'en double'!$A$1:$AF$1,0),MATCH(A56,'en double'!$A$1:$A$34,0))),0) + IFERROR(INDIRECT("'en double'!" &amp; ADDRESS(MATCH(H$1,'en double'!$A$1:$AF$1,0),MATCH(A56,'en double'!$A$1:$A$34,0))),0) + IFERROR(INDIRECT("'en double'!" &amp; ADDRESS(MATCH(J$1,'en double'!$A$1:$AF$1,0),MATCH(A56,'en double'!$A$1:$A$34,0))),0) + IFERROR(INDIRECT("'en double'!" &amp; ADDRESS(MATCH(K$1,'en double'!$A$1:$AF$1,0),MATCH(A56,'en double'!$A$1:$A$34,0))),0) + IFERROR(INDIRECT("'en double'!" &amp; ADDRESS(MATCH(L$1,'en double'!$A$1:$AF$1,0),MATCH(A56,'en double'!$A$1:$A$34,0))),0) + IFERROR(INDIRECT("'en double'!" &amp; ADDRESS(MATCH(F$2,'en double'!$A$1:$AF$1,0),MATCH(A56,'en double'!$A$1:$A$34,0))),0) + IFERROR(INDIRECT("'en double'!" &amp; ADDRESS(MATCH(G$2,'en double'!$A$1:$AF$1,0),MATCH(A56,'en double'!$A$1:$A$34,0))),0) + IFERROR(INDIRECT("'en double'!" &amp; ADDRESS(MATCH(H$2,'en double'!$A$1:$AF$1,0),MATCH(A56,'en double'!$A$1:$A$34,0))),0) + IFERROR(INDIRECT("'en double'!" &amp; ADDRESS(MATCH(I$2,'en double'!$A$1:$AF$1,0),MATCH(A56,'en double'!$A$1:$A$34,0))),0) + IFERROR(INDIRECT("'en double'!" &amp; ADDRESS(MATCH(J$2,'en double'!$A$1:$AF$1,0),MATCH(A56,'en double'!$A$1:$A$34,0))),0) + IFERROR(INDIRECT("'en double'!" &amp; ADDRESS(MATCH(K$2,'en double'!$A$1:$AF$1,0),MATCH(A56,'en double'!$A$1:$A$34,0))),0) + IFERROR(INDIRECT("'en double'!" &amp; ADDRESS(MATCH(F$3,'en double'!$A$1:$AF$1,0),MATCH(A56,'en double'!$A$1:$A$34,0))),0) + IFERROR(INDIRECT("'en double'!" &amp; ADDRESS(MATCH(G$3,'en double'!$A$1:$AF$1,0),MATCH(A56,'en double'!$A$1:$A$34,0))),0) + IFERROR(INDIRECT("'en double'!" &amp; ADDRESS(MATCH(H$3,'en double'!$A$1:$AF$1,0),MATCH(A56,'en double'!$A$1:$A$34,0))),0) + IFERROR(INDIRECT("'en double'!" &amp; ADDRESS(MATCH(I$3,'en double'!$A$1:$AF$1,0),MATCH(A56,'en double'!$A$1:$A$34,0))),0) + IFERROR(INDIRECT("'en double'!" &amp; ADDRESS(MATCH(J$3,'en double'!$A$1:$AF$1,0),MATCH(A56,'en double'!$A$1:$A$34,0))),0) + IFERROR(INDIRECT("'en double'!" &amp; ADDRESS(MATCH(F$1,'en double'!$A$1:$AF$1,0),MATCH(A56,'en double'!$A$1:$A$34,0))),0)) / SUM('en double'!$B$2:$AF$32)</f>
        <v>1.092184368737475E-2</v>
      </c>
      <c r="C56" s="9">
        <f ca="1">(IFERROR(INDIRECT("'en double'!" &amp; ADDRESS(MATCH(B$1,'en double'!$A$1:$AF$1,0),MATCH(A56,'en double'!$A$1:$A$34,0))),0) + IFERROR(INDIRECT("'en double'!" &amp; ADDRESS(MATCH(C$1,'en double'!$A$1:$AF$1,0),MATCH(A56,'en double'!$A$1:$A$34,0))),0) + IFERROR(INDIRECT("'en double'!" &amp; ADDRESS(MATCH(D$1,'en double'!$A$1:$AF$1,0),MATCH(A56,'en double'!$A$1:$A$34,0))),0) + IFERROR(INDIRECT("'en double'!" &amp; ADDRESS(MATCH(E$1,'en double'!$A$1:$AF$1,0),MATCH(A56,'en double'!$A$1:$A$34,0))),0) + IFERROR(INDIRECT("'en double'!" &amp; ADDRESS(MATCH(A$2,'en double'!$A$1:$AF$1,0),MATCH(A56,'en double'!$A$1:$A$34,0))),0) + IFERROR(INDIRECT("'en double'!" &amp; ADDRESS(MATCH(B$2,'en double'!$A$1:$AF$1,0),MATCH(A56,'en double'!$A$1:$A$34,0))),0) + IFERROR(INDIRECT("'en double'!" &amp; ADDRESS(MATCH(C$2,'en double'!$A$1:$AF$1,0),MATCH(A56,'en double'!$A$1:$A$34,0))),0) + IFERROR(INDIRECT("'en double'!" &amp; ADDRESS(MATCH(D$2,'en double'!$A$1:$AF$1,0),MATCH(A56,'en double'!$A$1:$A$34,0))),0) + IFERROR(INDIRECT("'en double'!" &amp; ADDRESS(MATCH(E$2,'en double'!$A$1:$AF$1,0),MATCH(A56,'en double'!$A$1:$A$34,0))),0) + IFERROR(INDIRECT("'en double'!" &amp; ADDRESS(MATCH(A$3,'en double'!$A$1:$AF$1,0),MATCH(A56,'en double'!$A$1:$A$34,0))),0) + IFERROR(INDIRECT("'en double'!" &amp; ADDRESS(MATCH(B$3,'en double'!$A$1:$AF$1,0),MATCH(A56,'en double'!$A$1:$A$34,0))),0) + IFERROR(INDIRECT("'en double'!" &amp; ADDRESS(MATCH(C$3,'en double'!$A$1:$AF$1,0),MATCH(A56,'en double'!$A$1:$A$34,0))),0) + IFERROR(INDIRECT("'en double'!" &amp; ADDRESS(MATCH(D$3,'en double'!$A$1:$AF$1,0),MATCH(A56,'en double'!$A$1:$A$34,0))),0) + IFERROR(INDIRECT("'en double'!" &amp; ADDRESS(MATCH(E$3,'en double'!$A$1:$AF$1,0),MATCH(A56,'en double'!$A$1:$A$34,0))),0) + IFERROR(INDIRECT("'en double'!" &amp; ADDRESS(MATCH(A$1,'en double'!$A$1:$AF$1,0),MATCH(A56,'en double'!$A$1:$A$34,0))),0)) / SUM('en double'!$B$2:$AF$32)</f>
        <v>4.4088176352705413E-2</v>
      </c>
      <c r="D56" s="9">
        <f ca="1">(IFERROR(INDIRECT("'en double'!" &amp; ADDRESS(MATCH(A56,'en double'!$A$1:$A$34,0),MATCH(I$1,'en double'!$A$1:$AF$1,0))),0) + IFERROR(INDIRECT("'en double'!" &amp; ADDRESS(MATCH(A56,'en double'!$A$1:$A$34,0),MATCH(G$1,'en double'!$A$1:$AF$1,0))),0) + IFERROR(INDIRECT("'en double'!" &amp; ADDRESS(MATCH(A56,'en double'!$A$1:$A$34,0),MATCH(H$1,'en double'!$A$1:$AF$1,0))),0) + IFERROR(INDIRECT("'en double'!" &amp; ADDRESS(MATCH(A56,'en double'!$A$1:$A$34,0),MATCH(J$1,'en double'!$A$1:$AF$1,0))),0) + IFERROR(INDIRECT("'en double'!" &amp; ADDRESS(MATCH(A56,'en double'!$A$1:$A$34,0),MATCH(K$1,'en double'!$A$1:$AF$1,0))),0) + IFERROR(INDIRECT("'en double'!" &amp; ADDRESS(MATCH(A56,'en double'!$A$1:$A$34,0),MATCH(L$1,'en double'!$A$1:$AF$1,0))),0) + IFERROR(INDIRECT("'en double'!" &amp; ADDRESS(MATCH(A56,'en double'!$A$1:$A$34,0),MATCH(F$2,'en double'!$A$1:$AF$1,0))),0) + IFERROR(INDIRECT("'en double'!" &amp; ADDRESS(MATCH(A56,'en double'!$A$1:$A$34,0),MATCH(G$2,'en double'!$A$1:$AF$1,0))),0) + IFERROR(INDIRECT("'en double'!" &amp; ADDRESS(MATCH(A56,'en double'!$A$1:$A$34,0),MATCH(H$2,'en double'!$A$1:$AF$1,0))),0) + IFERROR(INDIRECT("'en double'!" &amp; ADDRESS(MATCH(A56,'en double'!$A$1:$A$34,0),MATCH(I$2,'en double'!$A$1:$AF$1,0))),0) + IFERROR(INDIRECT("'en double'!" &amp; ADDRESS(MATCH(A56,'en double'!$A$1:$A$34,0),MATCH(J$2,'en double'!$A$1:$AF$1,0))),0) + IFERROR(INDIRECT("'en double'!" &amp; ADDRESS(MATCH(A56,'en double'!$A$1:$A$34,0),MATCH(K$2,'en double'!$A$1:$AF$1,0))),0) + IFERROR(INDIRECT("'en double'!" &amp; ADDRESS(MATCH(A56,'en double'!$A$1:$A$34,0),MATCH(F$3,'en double'!$A$1:$AF$1,0))),0) + IFERROR(INDIRECT("'en double'!" &amp; ADDRESS(MATCH(A56,'en double'!$A$1:$A$34,0),MATCH(G$3,'en double'!$A$1:$AF$1,0))),0) + IFERROR(INDIRECT("'en double'!" &amp; ADDRESS(MATCH(A56,'en double'!$A$1:$A$34,0),MATCH(H$3,'en double'!$A$1:$AF$1,0))),0) + IFERROR(INDIRECT("'en double'!" &amp; ADDRESS(MATCH(A56,'en double'!$A$1:$A$34,0),MATCH(I$3,'en double'!$A$1:$AF$1,0))),0) + IFERROR(INDIRECT("'en double'!" &amp; ADDRESS(MATCH(A56,'en double'!$A$1:$A$34,0),MATCH(J$3,'en double'!$A$1:$AF$1,0))),0) + IFERROR(INDIRECT("'en double'!" &amp; ADDRESS(MATCH(A56,'en double'!$A$1:$A$34,0),MATCH(F$1,'en double'!$A$1:$AF$1,0))),0)) / SUM('en double'!$B$2:$AF$32)</f>
        <v>2.0140280561122246E-2</v>
      </c>
      <c r="E56" s="9">
        <f ca="1">(IFERROR(INDIRECT("'en double'!" &amp; ADDRESS(MATCH(A56,'en double'!$A$1:$A$34,0),MATCH(B$1,'en double'!$A$1:$AF$1,0))),0) + IFERROR(INDIRECT("'en double'!" &amp; ADDRESS(MATCH(A56,'en double'!$A$1:$A$34,0),MATCH(C$1,'en double'!$A$1:$AF$1,0))),0) + IFERROR(INDIRECT("'en double'!" &amp; ADDRESS(MATCH(A56,'en double'!$A$1:$A$34,0),MATCH(D$1,'en double'!$A$1:$AF$1,0))),0) + IFERROR(INDIRECT("'en double'!" &amp; ADDRESS(MATCH(A56,'en double'!$A$1:$A$34,0),MATCH(E$1,'en double'!$A$1:$AF$1,0))),0) + IFERROR(INDIRECT("'en double'!" &amp; ADDRESS(MATCH(A56,'en double'!$A$1:$A$34,0),MATCH(A$2,'en double'!$A$1:$AF$1,0))),0) + IFERROR(INDIRECT("'en double'!" &amp; ADDRESS(MATCH(A56,'en double'!$A$1:$A$34,0),MATCH(B$2,'en double'!$A$1:$AF$1,0))),0) + IFERROR(INDIRECT("'en double'!" &amp; ADDRESS(MATCH(A56,'en double'!$A$1:$A$34,0),MATCH(C$2,'en double'!$A$1:$AF$1,0))),0) + IFERROR(INDIRECT("'en double'!" &amp; ADDRESS(MATCH(A56,'en double'!$A$1:$A$34,0),MATCH(D$2,'en double'!$A$1:$AF$1,0))),0) + IFERROR(INDIRECT("'en double'!" &amp; ADDRESS(MATCH(A56,'en double'!$A$1:$A$34,0),MATCH(E$2,'en double'!$A$1:$AF$1,0))),0) + IFERROR(INDIRECT("'en double'!" &amp; ADDRESS(MATCH(A56,'en double'!$A$1:$A$34,0),MATCH(A$3,'en double'!$A$1:$AF$1,0))),0) + IFERROR(INDIRECT("'en double'!" &amp; ADDRESS(MATCH(A56,'en double'!$A$1:$A$34,0),MATCH(B$3,'en double'!$A$1:$AF$1,0))),0) + IFERROR(INDIRECT("'en double'!" &amp; ADDRESS(MATCH(A56,'en double'!$A$1:$A$34,0),MATCH(C$3,'en double'!$A$1:$AF$1,0))),0) + IFERROR(INDIRECT("'en double'!" &amp; ADDRESS(MATCH(A56,'en double'!$A$1:$A$34,0),MATCH(D$3,'en double'!$A$1:$AF$1,0))),0) + IFERROR(INDIRECT("'en double'!" &amp; ADDRESS(MATCH(A56,'en double'!$A$1:$A$34,0),MATCH(E$3,'en double'!$A$1:$AF$1,0))),0) + IFERROR(INDIRECT("'en double'!" &amp; ADDRESS(MATCH(A56,'en double'!$A$1:$A$34,0),MATCH(A$1,'en double'!$A$1:$AF$1,0))),0)) / SUM('en double'!$B$2:$AF$32)</f>
        <v>3.5070140280561123E-2</v>
      </c>
      <c r="F56" s="9">
        <f t="shared" ca="1" si="23"/>
        <v>-4.8096192384769539E-2</v>
      </c>
      <c r="I56" s="9"/>
      <c r="K56" s="9"/>
      <c r="M56" s="197"/>
      <c r="N56" s="153" t="s">
        <v>217</v>
      </c>
      <c r="O56" s="9">
        <f ca="1">(IFERROR(INDIRECT("'ru double'!" &amp; ADDRESS(MATCH(V$1,'ru double'!$A$1:$AF$1,0),MATCH(N56,'ru double'!$A$1:$A$34,0))),0) + IFERROR(INDIRECT("'ru double'!" &amp; ADDRESS(MATCH(T$1,'ru double'!$A$1:$AF$1,0),MATCH(N56,'ru double'!$A$1:$A$34,0))),0) + IFERROR(INDIRECT("'ru double'!" &amp; ADDRESS(MATCH(U$1,'ru double'!$A$1:$AF$1,0),MATCH(N56,'ru double'!$A$1:$A$34,0))),0) + IFERROR(INDIRECT("'ru double'!" &amp; ADDRESS(MATCH(W$1,'ru double'!$A$1:$AF$1,0),MATCH(N56,'ru double'!$A$1:$A$34,0))),0) + IFERROR(INDIRECT("'ru double'!" &amp; ADDRESS(MATCH(X$1,'ru double'!$A$1:$AF$1,0),MATCH(N56,'ru double'!$A$1:$A$34,0))),0) + IFERROR(INDIRECT("'ru double'!" &amp; ADDRESS(MATCH(Y$1,'ru double'!$A$1:$AF$1,0),MATCH(N56,'ru double'!$A$1:$A$34,0))),0) + IFERROR(INDIRECT("'ru double'!" &amp; ADDRESS(MATCH(S$2,'ru double'!$A$1:$AF$1,0),MATCH(N56,'ru double'!$A$1:$A$34,0))),0) + IFERROR(INDIRECT("'ru double'!" &amp; ADDRESS(MATCH(T$2,'ru double'!$A$1:$AF$1,0),MATCH(N56,'ru double'!$A$1:$A$34,0))),0) + IFERROR(INDIRECT("'ru double'!" &amp; ADDRESS(MATCH(U$2,'ru double'!$A$1:$AF$1,0),MATCH(N56,'ru double'!$A$1:$A$34,0))),0) + IFERROR(INDIRECT("'ru double'!" &amp; ADDRESS(MATCH(V$2,'ru double'!$A$1:$AF$1,0),MATCH(N56,'ru double'!$A$1:$A$34,0))),0) + IFERROR(INDIRECT("'ru double'!" &amp; ADDRESS(MATCH(W$2,'ru double'!$A$1:$AF$1,0),MATCH(N56,'ru double'!$A$1:$A$34,0))),0) + IFERROR(INDIRECT("'ru double'!" &amp; ADDRESS(MATCH(X$2,'ru double'!$A$1:$AF$1,0),MATCH(N56,'ru double'!$A$1:$A$34,0))),0) + IFERROR(INDIRECT("'ru double'!" &amp; ADDRESS(MATCH(S$3,'ru double'!$A$1:$AF$1,0),MATCH(N56,'ru double'!$A$1:$A$34,0))),0) + IFERROR(INDIRECT("'ru double'!" &amp; ADDRESS(MATCH(T$3,'ru double'!$A$1:$AF$1,0),MATCH(N56,'ru double'!$A$1:$A$34,0))),0) + IFERROR(INDIRECT("'ru double'!" &amp; ADDRESS(MATCH(U$3,'ru double'!$A$1:$AF$1,0),MATCH(N56,'ru double'!$A$1:$A$34,0))),0) + IFERROR(INDIRECT("'ru double'!" &amp; ADDRESS(MATCH(V$3,'ru double'!$A$1:$AF$1,0),MATCH(N56,'ru double'!$A$1:$A$34,0))),0) + IFERROR(INDIRECT("'ru double'!" &amp; ADDRESS(MATCH(W$3,'ru double'!$A$1:$AF$1,0),MATCH(N56,'ru double'!$A$1:$A$34,0))),0) + IFERROR(INDIRECT("'ru double'!" &amp; ADDRESS(MATCH(S$1,'ru double'!$A$1:$AF$1,0),MATCH(N56,'ru double'!$A$1:$A$34,0))),0)) / SUM('ru double'!$B$2:$AF$32)</f>
        <v>1.7040898155573376E-2</v>
      </c>
      <c r="P56" s="9">
        <f ca="1">(IFERROR(INDIRECT("'ru double'!" &amp; ADDRESS(MATCH(O$1,'ru double'!$A$1:$AF$1,0),MATCH(N56,'ru double'!$A$1:$A$34,0))),0) + IFERROR(INDIRECT("'ru double'!" &amp; ADDRESS(MATCH(P$1,'ru double'!$A$1:$AF$1,0),MATCH(N56,'ru double'!$A$1:$A$34,0))),0) + IFERROR(INDIRECT("'ru double'!" &amp; ADDRESS(MATCH(Q$1,'ru double'!$A$1:$AF$1,0),MATCH(N56,'ru double'!$A$1:$A$34,0))),0) + IFERROR(INDIRECT("'ru double'!" &amp; ADDRESS(MATCH(R$1,'ru double'!$A$1:$AF$1,0),MATCH(N56,'ru double'!$A$1:$A$34,0))),0) + IFERROR(INDIRECT("'ru double'!" &amp; ADDRESS(MATCH(N$2,'ru double'!$A$1:$AF$1,0),MATCH(N56,'ru double'!$A$1:$A$34,0))),0) + IFERROR(INDIRECT("'ru double'!" &amp; ADDRESS(MATCH(O$2,'ru double'!$A$1:$AF$1,0),MATCH(N56,'ru double'!$A$1:$A$34,0))),0) + IFERROR(INDIRECT("'ru double'!" &amp; ADDRESS(MATCH(P$2,'ru double'!$A$1:$AF$1,0),MATCH(N56,'ru double'!$A$1:$A$34,0))),0) + IFERROR(INDIRECT("'ru double'!" &amp; ADDRESS(MATCH(Q$2,'ru double'!$A$1:$AF$1,0),MATCH(N56,'ru double'!$A$1:$A$34,0))),0) + IFERROR(INDIRECT("'ru double'!" &amp; ADDRESS(MATCH(R$2,'ru double'!$A$1:$AF$1,0),MATCH(N56,'ru double'!$A$1:$A$34,0))),0) + IFERROR(INDIRECT("'ru double'!" &amp; ADDRESS(MATCH(N$3,'ru double'!$A$1:$AF$1,0),MATCH(N56,'ru double'!$A$1:$A$34,0))),0) + IFERROR(INDIRECT("'ru double'!" &amp; ADDRESS(MATCH(O$3,'ru double'!$A$1:$AF$1,0),MATCH(N56,'ru double'!$A$1:$A$34,0))),0) + IFERROR(INDIRECT("'ru double'!" &amp; ADDRESS(MATCH(P$3,'ru double'!$A$1:$AF$1,0),MATCH(N56,'ru double'!$A$1:$A$34,0))),0) + IFERROR(INDIRECT("'ru double'!" &amp; ADDRESS(MATCH(Q$3,'ru double'!$A$1:$AF$1,0),MATCH(N56,'ru double'!$A$1:$A$34,0))),0) + IFERROR(INDIRECT("'ru double'!" &amp; ADDRESS(MATCH(R$3,'ru double'!$A$1:$AF$1,0),MATCH(N56,'ru double'!$A$1:$A$34,0))),0) + IFERROR(INDIRECT("'ru double'!" &amp; ADDRESS(MATCH(N$1,'ru double'!$A$1:$AF$1,0),MATCH(N56,'ru double'!$A$1:$A$34,0))),0)) / SUM('ru double'!$B$2:$AF$32)</f>
        <v>4.0898155573376102E-2</v>
      </c>
      <c r="Q56" s="9">
        <f ca="1">(IFERROR(INDIRECT("'ru double'!" &amp; ADDRESS(MATCH(N56,'ru double'!$A$1:$A$34,0),MATCH(V$1,'ru double'!$A$1:$AF$1,0))),0) + IFERROR(INDIRECT("'ru double'!" &amp; ADDRESS(MATCH(N56,'ru double'!$A$1:$A$34,0),MATCH(T$1,'ru double'!$A$1:$AF$1,0))),0) + IFERROR(INDIRECT("'ru double'!" &amp; ADDRESS(MATCH(N56,'ru double'!$A$1:$A$34,0),MATCH(U$1,'ru double'!$A$1:$AF$1,0))),0) + IFERROR(INDIRECT("'ru double'!" &amp; ADDRESS(MATCH(N56,'ru double'!$A$1:$A$34,0),MATCH(W$1,'ru double'!$A$1:$AF$1,0))),0) + IFERROR(INDIRECT("'ru double'!" &amp; ADDRESS(MATCH(N56,'ru double'!$A$1:$A$34,0),MATCH(X$1,'ru double'!$A$1:$AF$1,0))),0) + IFERROR(INDIRECT("'ru double'!" &amp; ADDRESS(MATCH(N56,'ru double'!$A$1:$A$34,0),MATCH(Y$1,'ru double'!$A$1:$AF$1,0))),0) + IFERROR(INDIRECT("'ru double'!" &amp; ADDRESS(MATCH(N56,'ru double'!$A$1:$A$34,0),MATCH(S$2,'ru double'!$A$1:$AF$1,0))),0) + IFERROR(INDIRECT("'ru double'!" &amp; ADDRESS(MATCH(N56,'ru double'!$A$1:$A$34,0),MATCH(T$2,'ru double'!$A$1:$AF$1,0))),0) + IFERROR(INDIRECT("'ru double'!" &amp; ADDRESS(MATCH(N56,'ru double'!$A$1:$A$34,0),MATCH(U$2,'ru double'!$A$1:$AF$1,0))),0) + IFERROR(INDIRECT("'ru double'!" &amp; ADDRESS(MATCH(N56,'ru double'!$A$1:$A$34,0),MATCH(V$2,'ru double'!$A$1:$AF$1,0))),0) + IFERROR(INDIRECT("'ru double'!" &amp; ADDRESS(MATCH(N56,'ru double'!$A$1:$A$34,0),MATCH(W$2,'ru double'!$A$1:$AF$1,0))),0) + IFERROR(INDIRECT("'ru double'!" &amp; ADDRESS(MATCH(N56,'ru double'!$A$1:$A$34,0),MATCH(X$2,'ru double'!$A$1:$AF$1,0))),0) + IFERROR(INDIRECT("'ru double'!" &amp; ADDRESS(MATCH(N56,'ru double'!$A$1:$A$34,0),MATCH(S$3,'ru double'!$A$1:$AF$1,0))),0) + IFERROR(INDIRECT("'ru double'!" &amp; ADDRESS(MATCH(N56,'ru double'!$A$1:$A$34,0),MATCH(T$3,'ru double'!$A$1:$AF$1,0))),0) + IFERROR(INDIRECT("'ru double'!" &amp; ADDRESS(MATCH(N56,'ru double'!$A$1:$A$34,0),MATCH(U$3,'ru double'!$A$1:$AF$1,0))),0) + IFERROR(INDIRECT("'ru double'!" &amp; ADDRESS(MATCH(N56,'ru double'!$A$1:$A$34,0),MATCH(V$3,'ru double'!$A$1:$AF$1,0))),0) + IFERROR(INDIRECT("'ru double'!" &amp; ADDRESS(MATCH(N56,'ru double'!$A$1:$A$34,0),MATCH(W$3,'ru double'!$A$1:$AF$1,0))),0) + IFERROR(INDIRECT("'ru double'!" &amp; ADDRESS(MATCH(N56,'ru double'!$A$1:$A$34,0),MATCH(S$1,'ru double'!$A$1:$AF$1,0))),0)) / SUM('ru double'!$B$2:$AF$32)</f>
        <v>3.5485164394546916E-2</v>
      </c>
      <c r="R56" s="9">
        <f ca="1">(IFERROR(INDIRECT("'ru double'!" &amp; ADDRESS(MATCH(N56,'ru double'!$A$1:$A$34,0),MATCH(O$1,'ru double'!$A$1:$AF$1,0))),0) + IFERROR(INDIRECT("'ru double'!" &amp; ADDRESS(MATCH(N56,'ru double'!$A$1:$A$34,0),MATCH(P$1,'ru double'!$A$1:$AF$1,0))),0) + IFERROR(INDIRECT("'ru double'!" &amp; ADDRESS(MATCH(N56,'ru double'!$A$1:$A$34,0),MATCH(Q$1,'ru double'!$A$1:$AF$1,0))),0) + IFERROR(INDIRECT("'ru double'!" &amp; ADDRESS(MATCH(N56,'ru double'!$A$1:$A$34,0),MATCH(R$1,'ru double'!$A$1:$AF$1,0))),0) + IFERROR(INDIRECT("'ru double'!" &amp; ADDRESS(MATCH(N56,'ru double'!$A$1:$A$34,0),MATCH(N$2,'ru double'!$A$1:$AF$1,0))),0) + IFERROR(INDIRECT("'ru double'!" &amp; ADDRESS(MATCH(N56,'ru double'!$A$1:$A$34,0),MATCH(O$2,'ru double'!$A$1:$AF$1,0))),0) + IFERROR(INDIRECT("'ru double'!" &amp; ADDRESS(MATCH(N56,'ru double'!$A$1:$A$34,0),MATCH(P$2,'ru double'!$A$1:$AF$1,0))),0) + IFERROR(INDIRECT("'ru double'!" &amp; ADDRESS(MATCH(N56,'ru double'!$A$1:$A$34,0),MATCH(Q$2,'ru double'!$A$1:$AF$1,0))),0) + IFERROR(INDIRECT("'ru double'!" &amp; ADDRESS(MATCH(N56,'ru double'!$A$1:$A$34,0),MATCH(R$2,'ru double'!$A$1:$AF$1,0))),0) + IFERROR(INDIRECT("'ru double'!" &amp; ADDRESS(MATCH(N56,'ru double'!$A$1:$A$34,0),MATCH(N$3,'ru double'!$A$1:$AF$1,0))),0) + IFERROR(INDIRECT("'ru double'!" &amp; ADDRESS(MATCH(N56,'ru double'!$A$1:$A$34,0),MATCH(O$3,'ru double'!$A$1:$AF$1,0))),0) + IFERROR(INDIRECT("'ru double'!" &amp; ADDRESS(MATCH(N56,'ru double'!$A$1:$A$34,0),MATCH(P$3,'ru double'!$A$1:$AF$1,0))),0) + IFERROR(INDIRECT("'ru double'!" &amp; ADDRESS(MATCH(N56,'ru double'!$A$1:$A$34,0),MATCH(Q$3,'ru double'!$A$1:$AF$1,0))),0) + IFERROR(INDIRECT("'ru double'!" &amp; ADDRESS(MATCH(N56,'ru double'!$A$1:$A$34,0),MATCH(R$3,'ru double'!$A$1:$AF$1,0))),0) + IFERROR(INDIRECT("'ru double'!" &amp; ADDRESS(MATCH(N56,'ru double'!$A$1:$A$34,0),MATCH(N$1,'ru double'!$A$1:$AF$1,0))),0)) / SUM('ru double'!$B$2:$AF$32)</f>
        <v>2.2253408179631114E-2</v>
      </c>
      <c r="S56" s="9">
        <f t="shared" ca="1" si="24"/>
        <v>-1.0625501202886922E-2</v>
      </c>
      <c r="U56" s="9"/>
      <c r="W56" s="9"/>
      <c r="AB56" s="54"/>
      <c r="AC56" s="54"/>
    </row>
    <row r="57" spans="1:39" ht="15" customHeight="1" x14ac:dyDescent="0.25">
      <c r="A57" s="7" t="s">
        <v>259</v>
      </c>
      <c r="B57" s="9">
        <f ca="1">(IFERROR(INDIRECT("'en double'!" &amp; ADDRESS(MATCH(I$1,'en double'!$A$1:$AF$1,0),MATCH(A57,'en double'!$A$1:$A$34,0))),0) + IFERROR(INDIRECT("'en double'!" &amp; ADDRESS(MATCH(G$1,'en double'!$A$1:$AF$1,0),MATCH(A57,'en double'!$A$1:$A$34,0))),0) + IFERROR(INDIRECT("'en double'!" &amp; ADDRESS(MATCH(H$1,'en double'!$A$1:$AF$1,0),MATCH(A57,'en double'!$A$1:$A$34,0))),0) + IFERROR(INDIRECT("'en double'!" &amp; ADDRESS(MATCH(J$1,'en double'!$A$1:$AF$1,0),MATCH(A57,'en double'!$A$1:$A$34,0))),0) + IFERROR(INDIRECT("'en double'!" &amp; ADDRESS(MATCH(K$1,'en double'!$A$1:$AF$1,0),MATCH(A57,'en double'!$A$1:$A$34,0))),0) + IFERROR(INDIRECT("'en double'!" &amp; ADDRESS(MATCH(L$1,'en double'!$A$1:$AF$1,0),MATCH(A57,'en double'!$A$1:$A$34,0))),0) + IFERROR(INDIRECT("'en double'!" &amp; ADDRESS(MATCH(F$2,'en double'!$A$1:$AF$1,0),MATCH(A57,'en double'!$A$1:$A$34,0))),0) + IFERROR(INDIRECT("'en double'!" &amp; ADDRESS(MATCH(G$2,'en double'!$A$1:$AF$1,0),MATCH(A57,'en double'!$A$1:$A$34,0))),0) + IFERROR(INDIRECT("'en double'!" &amp; ADDRESS(MATCH(H$2,'en double'!$A$1:$AF$1,0),MATCH(A57,'en double'!$A$1:$A$34,0))),0) + IFERROR(INDIRECT("'en double'!" &amp; ADDRESS(MATCH(I$2,'en double'!$A$1:$AF$1,0),MATCH(A57,'en double'!$A$1:$A$34,0))),0) + IFERROR(INDIRECT("'en double'!" &amp; ADDRESS(MATCH(J$2,'en double'!$A$1:$AF$1,0),MATCH(A57,'en double'!$A$1:$A$34,0))),0) + IFERROR(INDIRECT("'en double'!" &amp; ADDRESS(MATCH(K$2,'en double'!$A$1:$AF$1,0),MATCH(A57,'en double'!$A$1:$A$34,0))),0) + IFERROR(INDIRECT("'en double'!" &amp; ADDRESS(MATCH(F$3,'en double'!$A$1:$AF$1,0),MATCH(A57,'en double'!$A$1:$A$34,0))),0) + IFERROR(INDIRECT("'en double'!" &amp; ADDRESS(MATCH(G$3,'en double'!$A$1:$AF$1,0),MATCH(A57,'en double'!$A$1:$A$34,0))),0) + IFERROR(INDIRECT("'en double'!" &amp; ADDRESS(MATCH(H$3,'en double'!$A$1:$AF$1,0),MATCH(A57,'en double'!$A$1:$A$34,0))),0) + IFERROR(INDIRECT("'en double'!" &amp; ADDRESS(MATCH(I$3,'en double'!$A$1:$AF$1,0),MATCH(A57,'en double'!$A$1:$A$34,0))),0) + IFERROR(INDIRECT("'en double'!" &amp; ADDRESS(MATCH(J$3,'en double'!$A$1:$AF$1,0),MATCH(A57,'en double'!$A$1:$A$34,0))),0) + IFERROR(INDIRECT("'en double'!" &amp; ADDRESS(MATCH(F$1,'en double'!$A$1:$AF$1,0),MATCH(A57,'en double'!$A$1:$A$34,0))),0)) / SUM('en double'!$B$2:$AF$32)</f>
        <v>2.2044088176352707E-2</v>
      </c>
      <c r="C57" s="9">
        <f ca="1">(IFERROR(INDIRECT("'en double'!" &amp; ADDRESS(MATCH(B$1,'en double'!$A$1:$AF$1,0),MATCH(A57,'en double'!$A$1:$A$34,0))),0) + IFERROR(INDIRECT("'en double'!" &amp; ADDRESS(MATCH(C$1,'en double'!$A$1:$AF$1,0),MATCH(A57,'en double'!$A$1:$A$34,0))),0) + IFERROR(INDIRECT("'en double'!" &amp; ADDRESS(MATCH(D$1,'en double'!$A$1:$AF$1,0),MATCH(A57,'en double'!$A$1:$A$34,0))),0) + IFERROR(INDIRECT("'en double'!" &amp; ADDRESS(MATCH(E$1,'en double'!$A$1:$AF$1,0),MATCH(A57,'en double'!$A$1:$A$34,0))),0) + IFERROR(INDIRECT("'en double'!" &amp; ADDRESS(MATCH(A$2,'en double'!$A$1:$AF$1,0),MATCH(A57,'en double'!$A$1:$A$34,0))),0) + IFERROR(INDIRECT("'en double'!" &amp; ADDRESS(MATCH(B$2,'en double'!$A$1:$AF$1,0),MATCH(A57,'en double'!$A$1:$A$34,0))),0) + IFERROR(INDIRECT("'en double'!" &amp; ADDRESS(MATCH(C$2,'en double'!$A$1:$AF$1,0),MATCH(A57,'en double'!$A$1:$A$34,0))),0) + IFERROR(INDIRECT("'en double'!" &amp; ADDRESS(MATCH(D$2,'en double'!$A$1:$AF$1,0),MATCH(A57,'en double'!$A$1:$A$34,0))),0) + IFERROR(INDIRECT("'en double'!" &amp; ADDRESS(MATCH(E$2,'en double'!$A$1:$AF$1,0),MATCH(A57,'en double'!$A$1:$A$34,0))),0) + IFERROR(INDIRECT("'en double'!" &amp; ADDRESS(MATCH(A$3,'en double'!$A$1:$AF$1,0),MATCH(A57,'en double'!$A$1:$A$34,0))),0) + IFERROR(INDIRECT("'en double'!" &amp; ADDRESS(MATCH(B$3,'en double'!$A$1:$AF$1,0),MATCH(A57,'en double'!$A$1:$A$34,0))),0) + IFERROR(INDIRECT("'en double'!" &amp; ADDRESS(MATCH(C$3,'en double'!$A$1:$AF$1,0),MATCH(A57,'en double'!$A$1:$A$34,0))),0) + IFERROR(INDIRECT("'en double'!" &amp; ADDRESS(MATCH(D$3,'en double'!$A$1:$AF$1,0),MATCH(A57,'en double'!$A$1:$A$34,0))),0) + IFERROR(INDIRECT("'en double'!" &amp; ADDRESS(MATCH(E$3,'en double'!$A$1:$AF$1,0),MATCH(A57,'en double'!$A$1:$A$34,0))),0) + IFERROR(INDIRECT("'en double'!" &amp; ADDRESS(MATCH(A$1,'en double'!$A$1:$AF$1,0),MATCH(A57,'en double'!$A$1:$A$34,0))),0)) / SUM('en double'!$B$2:$AF$32)</f>
        <v>3.9779559118236475E-2</v>
      </c>
      <c r="D57" s="9">
        <f ca="1">(IFERROR(INDIRECT("'en double'!" &amp; ADDRESS(MATCH(A57,'en double'!$A$1:$A$34,0),MATCH(I$1,'en double'!$A$1:$AF$1,0))),0) + IFERROR(INDIRECT("'en double'!" &amp; ADDRESS(MATCH(A57,'en double'!$A$1:$A$34,0),MATCH(G$1,'en double'!$A$1:$AF$1,0))),0) + IFERROR(INDIRECT("'en double'!" &amp; ADDRESS(MATCH(A57,'en double'!$A$1:$A$34,0),MATCH(H$1,'en double'!$A$1:$AF$1,0))),0) + IFERROR(INDIRECT("'en double'!" &amp; ADDRESS(MATCH(A57,'en double'!$A$1:$A$34,0),MATCH(J$1,'en double'!$A$1:$AF$1,0))),0) + IFERROR(INDIRECT("'en double'!" &amp; ADDRESS(MATCH(A57,'en double'!$A$1:$A$34,0),MATCH(K$1,'en double'!$A$1:$AF$1,0))),0) + IFERROR(INDIRECT("'en double'!" &amp; ADDRESS(MATCH(A57,'en double'!$A$1:$A$34,0),MATCH(L$1,'en double'!$A$1:$AF$1,0))),0) + IFERROR(INDIRECT("'en double'!" &amp; ADDRESS(MATCH(A57,'en double'!$A$1:$A$34,0),MATCH(F$2,'en double'!$A$1:$AF$1,0))),0) + IFERROR(INDIRECT("'en double'!" &amp; ADDRESS(MATCH(A57,'en double'!$A$1:$A$34,0),MATCH(G$2,'en double'!$A$1:$AF$1,0))),0) + IFERROR(INDIRECT("'en double'!" &amp; ADDRESS(MATCH(A57,'en double'!$A$1:$A$34,0),MATCH(H$2,'en double'!$A$1:$AF$1,0))),0) + IFERROR(INDIRECT("'en double'!" &amp; ADDRESS(MATCH(A57,'en double'!$A$1:$A$34,0),MATCH(I$2,'en double'!$A$1:$AF$1,0))),0) + IFERROR(INDIRECT("'en double'!" &amp; ADDRESS(MATCH(A57,'en double'!$A$1:$A$34,0),MATCH(J$2,'en double'!$A$1:$AF$1,0))),0) + IFERROR(INDIRECT("'en double'!" &amp; ADDRESS(MATCH(A57,'en double'!$A$1:$A$34,0),MATCH(K$2,'en double'!$A$1:$AF$1,0))),0) + IFERROR(INDIRECT("'en double'!" &amp; ADDRESS(MATCH(A57,'en double'!$A$1:$A$34,0),MATCH(F$3,'en double'!$A$1:$AF$1,0))),0) + IFERROR(INDIRECT("'en double'!" &amp; ADDRESS(MATCH(A57,'en double'!$A$1:$A$34,0),MATCH(G$3,'en double'!$A$1:$AF$1,0))),0) + IFERROR(INDIRECT("'en double'!" &amp; ADDRESS(MATCH(A57,'en double'!$A$1:$A$34,0),MATCH(H$3,'en double'!$A$1:$AF$1,0))),0) + IFERROR(INDIRECT("'en double'!" &amp; ADDRESS(MATCH(A57,'en double'!$A$1:$A$34,0),MATCH(I$3,'en double'!$A$1:$AF$1,0))),0) + IFERROR(INDIRECT("'en double'!" &amp; ADDRESS(MATCH(A57,'en double'!$A$1:$A$34,0),MATCH(J$3,'en double'!$A$1:$AF$1,0))),0) + IFERROR(INDIRECT("'en double'!" &amp; ADDRESS(MATCH(A57,'en double'!$A$1:$A$34,0),MATCH(F$1,'en double'!$A$1:$AF$1,0))),0)) / SUM('en double'!$B$2:$AF$32)</f>
        <v>2.6953907815631263E-2</v>
      </c>
      <c r="E57" s="9">
        <f ca="1">(IFERROR(INDIRECT("'en double'!" &amp; ADDRESS(MATCH(A57,'en double'!$A$1:$A$34,0),MATCH(B$1,'en double'!$A$1:$AF$1,0))),0) + IFERROR(INDIRECT("'en double'!" &amp; ADDRESS(MATCH(A57,'en double'!$A$1:$A$34,0),MATCH(C$1,'en double'!$A$1:$AF$1,0))),0) + IFERROR(INDIRECT("'en double'!" &amp; ADDRESS(MATCH(A57,'en double'!$A$1:$A$34,0),MATCH(D$1,'en double'!$A$1:$AF$1,0))),0) + IFERROR(INDIRECT("'en double'!" &amp; ADDRESS(MATCH(A57,'en double'!$A$1:$A$34,0),MATCH(E$1,'en double'!$A$1:$AF$1,0))),0) + IFERROR(INDIRECT("'en double'!" &amp; ADDRESS(MATCH(A57,'en double'!$A$1:$A$34,0),MATCH(A$2,'en double'!$A$1:$AF$1,0))),0) + IFERROR(INDIRECT("'en double'!" &amp; ADDRESS(MATCH(A57,'en double'!$A$1:$A$34,0),MATCH(B$2,'en double'!$A$1:$AF$1,0))),0) + IFERROR(INDIRECT("'en double'!" &amp; ADDRESS(MATCH(A57,'en double'!$A$1:$A$34,0),MATCH(C$2,'en double'!$A$1:$AF$1,0))),0) + IFERROR(INDIRECT("'en double'!" &amp; ADDRESS(MATCH(A57,'en double'!$A$1:$A$34,0),MATCH(D$2,'en double'!$A$1:$AF$1,0))),0) + IFERROR(INDIRECT("'en double'!" &amp; ADDRESS(MATCH(A57,'en double'!$A$1:$A$34,0),MATCH(E$2,'en double'!$A$1:$AF$1,0))),0) + IFERROR(INDIRECT("'en double'!" &amp; ADDRESS(MATCH(A57,'en double'!$A$1:$A$34,0),MATCH(A$3,'en double'!$A$1:$AF$1,0))),0) + IFERROR(INDIRECT("'en double'!" &amp; ADDRESS(MATCH(A57,'en double'!$A$1:$A$34,0),MATCH(B$3,'en double'!$A$1:$AF$1,0))),0) + IFERROR(INDIRECT("'en double'!" &amp; ADDRESS(MATCH(A57,'en double'!$A$1:$A$34,0),MATCH(C$3,'en double'!$A$1:$AF$1,0))),0) + IFERROR(INDIRECT("'en double'!" &amp; ADDRESS(MATCH(A57,'en double'!$A$1:$A$34,0),MATCH(D$3,'en double'!$A$1:$AF$1,0))),0) + IFERROR(INDIRECT("'en double'!" &amp; ADDRESS(MATCH(A57,'en double'!$A$1:$A$34,0),MATCH(E$3,'en double'!$A$1:$AF$1,0))),0) + IFERROR(INDIRECT("'en double'!" &amp; ADDRESS(MATCH(A57,'en double'!$A$1:$A$34,0),MATCH(A$1,'en double'!$A$1:$AF$1,0))),0)) / SUM('en double'!$B$2:$AF$32)</f>
        <v>3.4969939879759521E-2</v>
      </c>
      <c r="F57" s="9">
        <f t="shared" ca="1" si="23"/>
        <v>-2.5751503006012026E-2</v>
      </c>
      <c r="I57" s="9"/>
      <c r="K57" s="9"/>
      <c r="M57" s="197"/>
      <c r="N57" s="153" t="s">
        <v>216</v>
      </c>
      <c r="O57" s="9">
        <f ca="1">(IFERROR(INDIRECT("'ru double'!" &amp; ADDRESS(MATCH(V$1,'ru double'!$A$1:$AF$1,0),MATCH(N57,'ru double'!$A$1:$A$34,0))),0) + IFERROR(INDIRECT("'ru double'!" &amp; ADDRESS(MATCH(T$1,'ru double'!$A$1:$AF$1,0),MATCH(N57,'ru double'!$A$1:$A$34,0))),0) + IFERROR(INDIRECT("'ru double'!" &amp; ADDRESS(MATCH(U$1,'ru double'!$A$1:$AF$1,0),MATCH(N57,'ru double'!$A$1:$A$34,0))),0) + IFERROR(INDIRECT("'ru double'!" &amp; ADDRESS(MATCH(W$1,'ru double'!$A$1:$AF$1,0),MATCH(N57,'ru double'!$A$1:$A$34,0))),0) + IFERROR(INDIRECT("'ru double'!" &amp; ADDRESS(MATCH(X$1,'ru double'!$A$1:$AF$1,0),MATCH(N57,'ru double'!$A$1:$A$34,0))),0) + IFERROR(INDIRECT("'ru double'!" &amp; ADDRESS(MATCH(Y$1,'ru double'!$A$1:$AF$1,0),MATCH(N57,'ru double'!$A$1:$A$34,0))),0) + IFERROR(INDIRECT("'ru double'!" &amp; ADDRESS(MATCH(S$2,'ru double'!$A$1:$AF$1,0),MATCH(N57,'ru double'!$A$1:$A$34,0))),0) + IFERROR(INDIRECT("'ru double'!" &amp; ADDRESS(MATCH(T$2,'ru double'!$A$1:$AF$1,0),MATCH(N57,'ru double'!$A$1:$A$34,0))),0) + IFERROR(INDIRECT("'ru double'!" &amp; ADDRESS(MATCH(U$2,'ru double'!$A$1:$AF$1,0),MATCH(N57,'ru double'!$A$1:$A$34,0))),0) + IFERROR(INDIRECT("'ru double'!" &amp; ADDRESS(MATCH(V$2,'ru double'!$A$1:$AF$1,0),MATCH(N57,'ru double'!$A$1:$A$34,0))),0) + IFERROR(INDIRECT("'ru double'!" &amp; ADDRESS(MATCH(W$2,'ru double'!$A$1:$AF$1,0),MATCH(N57,'ru double'!$A$1:$A$34,0))),0) + IFERROR(INDIRECT("'ru double'!" &amp; ADDRESS(MATCH(X$2,'ru double'!$A$1:$AF$1,0),MATCH(N57,'ru double'!$A$1:$A$34,0))),0) + IFERROR(INDIRECT("'ru double'!" &amp; ADDRESS(MATCH(S$3,'ru double'!$A$1:$AF$1,0),MATCH(N57,'ru double'!$A$1:$A$34,0))),0) + IFERROR(INDIRECT("'ru double'!" &amp; ADDRESS(MATCH(T$3,'ru double'!$A$1:$AF$1,0),MATCH(N57,'ru double'!$A$1:$A$34,0))),0) + IFERROR(INDIRECT("'ru double'!" &amp; ADDRESS(MATCH(U$3,'ru double'!$A$1:$AF$1,0),MATCH(N57,'ru double'!$A$1:$A$34,0))),0) + IFERROR(INDIRECT("'ru double'!" &amp; ADDRESS(MATCH(V$3,'ru double'!$A$1:$AF$1,0),MATCH(N57,'ru double'!$A$1:$A$34,0))),0) + IFERROR(INDIRECT("'ru double'!" &amp; ADDRESS(MATCH(W$3,'ru double'!$A$1:$AF$1,0),MATCH(N57,'ru double'!$A$1:$A$34,0))),0) + IFERROR(INDIRECT("'ru double'!" &amp; ADDRESS(MATCH(S$1,'ru double'!$A$1:$AF$1,0),MATCH(N57,'ru double'!$A$1:$A$34,0))),0)) / SUM('ru double'!$B$2:$AF$32)</f>
        <v>1.3632718524458701E-2</v>
      </c>
      <c r="P57" s="9">
        <f ca="1">(IFERROR(INDIRECT("'ru double'!" &amp; ADDRESS(MATCH(O$1,'ru double'!$A$1:$AF$1,0),MATCH(N57,'ru double'!$A$1:$A$34,0))),0) + IFERROR(INDIRECT("'ru double'!" &amp; ADDRESS(MATCH(P$1,'ru double'!$A$1:$AF$1,0),MATCH(N57,'ru double'!$A$1:$A$34,0))),0) + IFERROR(INDIRECT("'ru double'!" &amp; ADDRESS(MATCH(Q$1,'ru double'!$A$1:$AF$1,0),MATCH(N57,'ru double'!$A$1:$A$34,0))),0) + IFERROR(INDIRECT("'ru double'!" &amp; ADDRESS(MATCH(R$1,'ru double'!$A$1:$AF$1,0),MATCH(N57,'ru double'!$A$1:$A$34,0))),0) + IFERROR(INDIRECT("'ru double'!" &amp; ADDRESS(MATCH(N$2,'ru double'!$A$1:$AF$1,0),MATCH(N57,'ru double'!$A$1:$A$34,0))),0) + IFERROR(INDIRECT("'ru double'!" &amp; ADDRESS(MATCH(O$2,'ru double'!$A$1:$AF$1,0),MATCH(N57,'ru double'!$A$1:$A$34,0))),0) + IFERROR(INDIRECT("'ru double'!" &amp; ADDRESS(MATCH(P$2,'ru double'!$A$1:$AF$1,0),MATCH(N57,'ru double'!$A$1:$A$34,0))),0) + IFERROR(INDIRECT("'ru double'!" &amp; ADDRESS(MATCH(Q$2,'ru double'!$A$1:$AF$1,0),MATCH(N57,'ru double'!$A$1:$A$34,0))),0) + IFERROR(INDIRECT("'ru double'!" &amp; ADDRESS(MATCH(R$2,'ru double'!$A$1:$AF$1,0),MATCH(N57,'ru double'!$A$1:$A$34,0))),0) + IFERROR(INDIRECT("'ru double'!" &amp; ADDRESS(MATCH(N$3,'ru double'!$A$1:$AF$1,0),MATCH(N57,'ru double'!$A$1:$A$34,0))),0) + IFERROR(INDIRECT("'ru double'!" &amp; ADDRESS(MATCH(O$3,'ru double'!$A$1:$AF$1,0),MATCH(N57,'ru double'!$A$1:$A$34,0))),0) + IFERROR(INDIRECT("'ru double'!" &amp; ADDRESS(MATCH(P$3,'ru double'!$A$1:$AF$1,0),MATCH(N57,'ru double'!$A$1:$A$34,0))),0) + IFERROR(INDIRECT("'ru double'!" &amp; ADDRESS(MATCH(Q$3,'ru double'!$A$1:$AF$1,0),MATCH(N57,'ru double'!$A$1:$A$34,0))),0) + IFERROR(INDIRECT("'ru double'!" &amp; ADDRESS(MATCH(R$3,'ru double'!$A$1:$AF$1,0),MATCH(N57,'ru double'!$A$1:$A$34,0))),0) + IFERROR(INDIRECT("'ru double'!" &amp; ADDRESS(MATCH(N$1,'ru double'!$A$1:$AF$1,0),MATCH(N57,'ru double'!$A$1:$A$34,0))),0)) / SUM('ru double'!$B$2:$AF$32)</f>
        <v>3.7690457097032878E-2</v>
      </c>
      <c r="Q57" s="9">
        <f ca="1">(IFERROR(INDIRECT("'ru double'!" &amp; ADDRESS(MATCH(N57,'ru double'!$A$1:$A$34,0),MATCH(V$1,'ru double'!$A$1:$AF$1,0))),0) + IFERROR(INDIRECT("'ru double'!" &amp; ADDRESS(MATCH(N57,'ru double'!$A$1:$A$34,0),MATCH(T$1,'ru double'!$A$1:$AF$1,0))),0) + IFERROR(INDIRECT("'ru double'!" &amp; ADDRESS(MATCH(N57,'ru double'!$A$1:$A$34,0),MATCH(U$1,'ru double'!$A$1:$AF$1,0))),0) + IFERROR(INDIRECT("'ru double'!" &amp; ADDRESS(MATCH(N57,'ru double'!$A$1:$A$34,0),MATCH(W$1,'ru double'!$A$1:$AF$1,0))),0) + IFERROR(INDIRECT("'ru double'!" &amp; ADDRESS(MATCH(N57,'ru double'!$A$1:$A$34,0),MATCH(X$1,'ru double'!$A$1:$AF$1,0))),0) + IFERROR(INDIRECT("'ru double'!" &amp; ADDRESS(MATCH(N57,'ru double'!$A$1:$A$34,0),MATCH(Y$1,'ru double'!$A$1:$AF$1,0))),0) + IFERROR(INDIRECT("'ru double'!" &amp; ADDRESS(MATCH(N57,'ru double'!$A$1:$A$34,0),MATCH(S$2,'ru double'!$A$1:$AF$1,0))),0) + IFERROR(INDIRECT("'ru double'!" &amp; ADDRESS(MATCH(N57,'ru double'!$A$1:$A$34,0),MATCH(T$2,'ru double'!$A$1:$AF$1,0))),0) + IFERROR(INDIRECT("'ru double'!" &amp; ADDRESS(MATCH(N57,'ru double'!$A$1:$A$34,0),MATCH(U$2,'ru double'!$A$1:$AF$1,0))),0) + IFERROR(INDIRECT("'ru double'!" &amp; ADDRESS(MATCH(N57,'ru double'!$A$1:$A$34,0),MATCH(V$2,'ru double'!$A$1:$AF$1,0))),0) + IFERROR(INDIRECT("'ru double'!" &amp; ADDRESS(MATCH(N57,'ru double'!$A$1:$A$34,0),MATCH(W$2,'ru double'!$A$1:$AF$1,0))),0) + IFERROR(INDIRECT("'ru double'!" &amp; ADDRESS(MATCH(N57,'ru double'!$A$1:$A$34,0),MATCH(X$2,'ru double'!$A$1:$AF$1,0))),0) + IFERROR(INDIRECT("'ru double'!" &amp; ADDRESS(MATCH(N57,'ru double'!$A$1:$A$34,0),MATCH(S$3,'ru double'!$A$1:$AF$1,0))),0) + IFERROR(INDIRECT("'ru double'!" &amp; ADDRESS(MATCH(N57,'ru double'!$A$1:$A$34,0),MATCH(T$3,'ru double'!$A$1:$AF$1,0))),0) + IFERROR(INDIRECT("'ru double'!" &amp; ADDRESS(MATCH(N57,'ru double'!$A$1:$A$34,0),MATCH(U$3,'ru double'!$A$1:$AF$1,0))),0) + IFERROR(INDIRECT("'ru double'!" &amp; ADDRESS(MATCH(N57,'ru double'!$A$1:$A$34,0),MATCH(V$3,'ru double'!$A$1:$AF$1,0))),0) + IFERROR(INDIRECT("'ru double'!" &amp; ADDRESS(MATCH(N57,'ru double'!$A$1:$A$34,0),MATCH(W$3,'ru double'!$A$1:$AF$1,0))),0) + IFERROR(INDIRECT("'ru double'!" &amp; ADDRESS(MATCH(N57,'ru double'!$A$1:$A$34,0),MATCH(S$1,'ru double'!$A$1:$AF$1,0))),0)) / SUM('ru double'!$B$2:$AF$32)</f>
        <v>9.0216519647153166E-3</v>
      </c>
      <c r="R57" s="9">
        <f ca="1">(IFERROR(INDIRECT("'ru double'!" &amp; ADDRESS(MATCH(N57,'ru double'!$A$1:$A$34,0),MATCH(O$1,'ru double'!$A$1:$AF$1,0))),0) + IFERROR(INDIRECT("'ru double'!" &amp; ADDRESS(MATCH(N57,'ru double'!$A$1:$A$34,0),MATCH(P$1,'ru double'!$A$1:$AF$1,0))),0) + IFERROR(INDIRECT("'ru double'!" &amp; ADDRESS(MATCH(N57,'ru double'!$A$1:$A$34,0),MATCH(Q$1,'ru double'!$A$1:$AF$1,0))),0) + IFERROR(INDIRECT("'ru double'!" &amp; ADDRESS(MATCH(N57,'ru double'!$A$1:$A$34,0),MATCH(R$1,'ru double'!$A$1:$AF$1,0))),0) + IFERROR(INDIRECT("'ru double'!" &amp; ADDRESS(MATCH(N57,'ru double'!$A$1:$A$34,0),MATCH(N$2,'ru double'!$A$1:$AF$1,0))),0) + IFERROR(INDIRECT("'ru double'!" &amp; ADDRESS(MATCH(N57,'ru double'!$A$1:$A$34,0),MATCH(O$2,'ru double'!$A$1:$AF$1,0))),0) + IFERROR(INDIRECT("'ru double'!" &amp; ADDRESS(MATCH(N57,'ru double'!$A$1:$A$34,0),MATCH(P$2,'ru double'!$A$1:$AF$1,0))),0) + IFERROR(INDIRECT("'ru double'!" &amp; ADDRESS(MATCH(N57,'ru double'!$A$1:$A$34,0),MATCH(Q$2,'ru double'!$A$1:$AF$1,0))),0) + IFERROR(INDIRECT("'ru double'!" &amp; ADDRESS(MATCH(N57,'ru double'!$A$1:$A$34,0),MATCH(R$2,'ru double'!$A$1:$AF$1,0))),0) + IFERROR(INDIRECT("'ru double'!" &amp; ADDRESS(MATCH(N57,'ru double'!$A$1:$A$34,0),MATCH(N$3,'ru double'!$A$1:$AF$1,0))),0) + IFERROR(INDIRECT("'ru double'!" &amp; ADDRESS(MATCH(N57,'ru double'!$A$1:$A$34,0),MATCH(O$3,'ru double'!$A$1:$AF$1,0))),0) + IFERROR(INDIRECT("'ru double'!" &amp; ADDRESS(MATCH(N57,'ru double'!$A$1:$A$34,0),MATCH(P$3,'ru double'!$A$1:$AF$1,0))),0) + IFERROR(INDIRECT("'ru double'!" &amp; ADDRESS(MATCH(N57,'ru double'!$A$1:$A$34,0),MATCH(Q$3,'ru double'!$A$1:$AF$1,0))),0) + IFERROR(INDIRECT("'ru double'!" &amp; ADDRESS(MATCH(N57,'ru double'!$A$1:$A$34,0),MATCH(R$3,'ru double'!$A$1:$AF$1,0))),0) + IFERROR(INDIRECT("'ru double'!" &amp; ADDRESS(MATCH(N57,'ru double'!$A$1:$A$34,0),MATCH(N$1,'ru double'!$A$1:$AF$1,0))),0)) / SUM('ru double'!$B$2:$AF$32)</f>
        <v>4.2301523656776266E-2</v>
      </c>
      <c r="S57" s="9">
        <f t="shared" ca="1" si="24"/>
        <v>-5.733761026463513E-2</v>
      </c>
      <c r="U57" s="9"/>
      <c r="W57" s="9"/>
      <c r="AB57" s="54"/>
      <c r="AC57" s="54"/>
    </row>
    <row r="58" spans="1:39" ht="15" customHeight="1" x14ac:dyDescent="0.25">
      <c r="A58" s="7" t="s">
        <v>261</v>
      </c>
      <c r="B58" s="9">
        <f ca="1">(IFERROR(INDIRECT("'en double'!" &amp; ADDRESS(MATCH(I$1,'en double'!$A$1:$AF$1,0),MATCH(A58,'en double'!$A$1:$A$34,0))),0) + IFERROR(INDIRECT("'en double'!" &amp; ADDRESS(MATCH(G$1,'en double'!$A$1:$AF$1,0),MATCH(A58,'en double'!$A$1:$A$34,0))),0) + IFERROR(INDIRECT("'en double'!" &amp; ADDRESS(MATCH(H$1,'en double'!$A$1:$AF$1,0),MATCH(A58,'en double'!$A$1:$A$34,0))),0) + IFERROR(INDIRECT("'en double'!" &amp; ADDRESS(MATCH(J$1,'en double'!$A$1:$AF$1,0),MATCH(A58,'en double'!$A$1:$A$34,0))),0) + IFERROR(INDIRECT("'en double'!" &amp; ADDRESS(MATCH(K$1,'en double'!$A$1:$AF$1,0),MATCH(A58,'en double'!$A$1:$A$34,0))),0) + IFERROR(INDIRECT("'en double'!" &amp; ADDRESS(MATCH(L$1,'en double'!$A$1:$AF$1,0),MATCH(A58,'en double'!$A$1:$A$34,0))),0) + IFERROR(INDIRECT("'en double'!" &amp; ADDRESS(MATCH(F$2,'en double'!$A$1:$AF$1,0),MATCH(A58,'en double'!$A$1:$A$34,0))),0) + IFERROR(INDIRECT("'en double'!" &amp; ADDRESS(MATCH(G$2,'en double'!$A$1:$AF$1,0),MATCH(A58,'en double'!$A$1:$A$34,0))),0) + IFERROR(INDIRECT("'en double'!" &amp; ADDRESS(MATCH(H$2,'en double'!$A$1:$AF$1,0),MATCH(A58,'en double'!$A$1:$A$34,0))),0) + IFERROR(INDIRECT("'en double'!" &amp; ADDRESS(MATCH(I$2,'en double'!$A$1:$AF$1,0),MATCH(A58,'en double'!$A$1:$A$34,0))),0) + IFERROR(INDIRECT("'en double'!" &amp; ADDRESS(MATCH(J$2,'en double'!$A$1:$AF$1,0),MATCH(A58,'en double'!$A$1:$A$34,0))),0) + IFERROR(INDIRECT("'en double'!" &amp; ADDRESS(MATCH(K$2,'en double'!$A$1:$AF$1,0),MATCH(A58,'en double'!$A$1:$A$34,0))),0) + IFERROR(INDIRECT("'en double'!" &amp; ADDRESS(MATCH(F$3,'en double'!$A$1:$AF$1,0),MATCH(A58,'en double'!$A$1:$A$34,0))),0) + IFERROR(INDIRECT("'en double'!" &amp; ADDRESS(MATCH(G$3,'en double'!$A$1:$AF$1,0),MATCH(A58,'en double'!$A$1:$A$34,0))),0) + IFERROR(INDIRECT("'en double'!" &amp; ADDRESS(MATCH(H$3,'en double'!$A$1:$AF$1,0),MATCH(A58,'en double'!$A$1:$A$34,0))),0) + IFERROR(INDIRECT("'en double'!" &amp; ADDRESS(MATCH(I$3,'en double'!$A$1:$AF$1,0),MATCH(A58,'en double'!$A$1:$A$34,0))),0) + IFERROR(INDIRECT("'en double'!" &amp; ADDRESS(MATCH(J$3,'en double'!$A$1:$AF$1,0),MATCH(A58,'en double'!$A$1:$A$34,0))),0) + IFERROR(INDIRECT("'en double'!" &amp; ADDRESS(MATCH(F$1,'en double'!$A$1:$AF$1,0),MATCH(A58,'en double'!$A$1:$A$34,0))),0)) / SUM('en double'!$B$2:$AF$32)</f>
        <v>5.3306613226452908E-2</v>
      </c>
      <c r="C58" s="9">
        <f ca="1">(IFERROR(INDIRECT("'en double'!" &amp; ADDRESS(MATCH(B$1,'en double'!$A$1:$AF$1,0),MATCH(A58,'en double'!$A$1:$A$34,0))),0) + IFERROR(INDIRECT("'en double'!" &amp; ADDRESS(MATCH(C$1,'en double'!$A$1:$AF$1,0),MATCH(A58,'en double'!$A$1:$A$34,0))),0) + IFERROR(INDIRECT("'en double'!" &amp; ADDRESS(MATCH(D$1,'en double'!$A$1:$AF$1,0),MATCH(A58,'en double'!$A$1:$A$34,0))),0) + IFERROR(INDIRECT("'en double'!" &amp; ADDRESS(MATCH(E$1,'en double'!$A$1:$AF$1,0),MATCH(A58,'en double'!$A$1:$A$34,0))),0) + IFERROR(INDIRECT("'en double'!" &amp; ADDRESS(MATCH(A$2,'en double'!$A$1:$AF$1,0),MATCH(A58,'en double'!$A$1:$A$34,0))),0) + IFERROR(INDIRECT("'en double'!" &amp; ADDRESS(MATCH(B$2,'en double'!$A$1:$AF$1,0),MATCH(A58,'en double'!$A$1:$A$34,0))),0) + IFERROR(INDIRECT("'en double'!" &amp; ADDRESS(MATCH(C$2,'en double'!$A$1:$AF$1,0),MATCH(A58,'en double'!$A$1:$A$34,0))),0) + IFERROR(INDIRECT("'en double'!" &amp; ADDRESS(MATCH(D$2,'en double'!$A$1:$AF$1,0),MATCH(A58,'en double'!$A$1:$A$34,0))),0) + IFERROR(INDIRECT("'en double'!" &amp; ADDRESS(MATCH(E$2,'en double'!$A$1:$AF$1,0),MATCH(A58,'en double'!$A$1:$A$34,0))),0) + IFERROR(INDIRECT("'en double'!" &amp; ADDRESS(MATCH(A$3,'en double'!$A$1:$AF$1,0),MATCH(A58,'en double'!$A$1:$A$34,0))),0) + IFERROR(INDIRECT("'en double'!" &amp; ADDRESS(MATCH(B$3,'en double'!$A$1:$AF$1,0),MATCH(A58,'en double'!$A$1:$A$34,0))),0) + IFERROR(INDIRECT("'en double'!" &amp; ADDRESS(MATCH(C$3,'en double'!$A$1:$AF$1,0),MATCH(A58,'en double'!$A$1:$A$34,0))),0) + IFERROR(INDIRECT("'en double'!" &amp; ADDRESS(MATCH(D$3,'en double'!$A$1:$AF$1,0),MATCH(A58,'en double'!$A$1:$A$34,0))),0) + IFERROR(INDIRECT("'en double'!" &amp; ADDRESS(MATCH(E$3,'en double'!$A$1:$AF$1,0),MATCH(A58,'en double'!$A$1:$A$34,0))),0) + IFERROR(INDIRECT("'en double'!" &amp; ADDRESS(MATCH(A$1,'en double'!$A$1:$AF$1,0),MATCH(A58,'en double'!$A$1:$A$34,0))),0)) / SUM('en double'!$B$2:$AF$32)</f>
        <v>1.1122244488977955E-2</v>
      </c>
      <c r="D58" s="9">
        <f ca="1">(IFERROR(INDIRECT("'en double'!" &amp; ADDRESS(MATCH(A58,'en double'!$A$1:$A$34,0),MATCH(I$1,'en double'!$A$1:$AF$1,0))),0) + IFERROR(INDIRECT("'en double'!" &amp; ADDRESS(MATCH(A58,'en double'!$A$1:$A$34,0),MATCH(G$1,'en double'!$A$1:$AF$1,0))),0) + IFERROR(INDIRECT("'en double'!" &amp; ADDRESS(MATCH(A58,'en double'!$A$1:$A$34,0),MATCH(H$1,'en double'!$A$1:$AF$1,0))),0) + IFERROR(INDIRECT("'en double'!" &amp; ADDRESS(MATCH(A58,'en double'!$A$1:$A$34,0),MATCH(J$1,'en double'!$A$1:$AF$1,0))),0) + IFERROR(INDIRECT("'en double'!" &amp; ADDRESS(MATCH(A58,'en double'!$A$1:$A$34,0),MATCH(K$1,'en double'!$A$1:$AF$1,0))),0) + IFERROR(INDIRECT("'en double'!" &amp; ADDRESS(MATCH(A58,'en double'!$A$1:$A$34,0),MATCH(L$1,'en double'!$A$1:$AF$1,0))),0) + IFERROR(INDIRECT("'en double'!" &amp; ADDRESS(MATCH(A58,'en double'!$A$1:$A$34,0),MATCH(F$2,'en double'!$A$1:$AF$1,0))),0) + IFERROR(INDIRECT("'en double'!" &amp; ADDRESS(MATCH(A58,'en double'!$A$1:$A$34,0),MATCH(G$2,'en double'!$A$1:$AF$1,0))),0) + IFERROR(INDIRECT("'en double'!" &amp; ADDRESS(MATCH(A58,'en double'!$A$1:$A$34,0),MATCH(H$2,'en double'!$A$1:$AF$1,0))),0) + IFERROR(INDIRECT("'en double'!" &amp; ADDRESS(MATCH(A58,'en double'!$A$1:$A$34,0),MATCH(I$2,'en double'!$A$1:$AF$1,0))),0) + IFERROR(INDIRECT("'en double'!" &amp; ADDRESS(MATCH(A58,'en double'!$A$1:$A$34,0),MATCH(J$2,'en double'!$A$1:$AF$1,0))),0) + IFERROR(INDIRECT("'en double'!" &amp; ADDRESS(MATCH(A58,'en double'!$A$1:$A$34,0),MATCH(K$2,'en double'!$A$1:$AF$1,0))),0) + IFERROR(INDIRECT("'en double'!" &amp; ADDRESS(MATCH(A58,'en double'!$A$1:$A$34,0),MATCH(F$3,'en double'!$A$1:$AF$1,0))),0) + IFERROR(INDIRECT("'en double'!" &amp; ADDRESS(MATCH(A58,'en double'!$A$1:$A$34,0),MATCH(G$3,'en double'!$A$1:$AF$1,0))),0) + IFERROR(INDIRECT("'en double'!" &amp; ADDRESS(MATCH(A58,'en double'!$A$1:$A$34,0),MATCH(H$3,'en double'!$A$1:$AF$1,0))),0) + IFERROR(INDIRECT("'en double'!" &amp; ADDRESS(MATCH(A58,'en double'!$A$1:$A$34,0),MATCH(I$3,'en double'!$A$1:$AF$1,0))),0) + IFERROR(INDIRECT("'en double'!" &amp; ADDRESS(MATCH(A58,'en double'!$A$1:$A$34,0),MATCH(J$3,'en double'!$A$1:$AF$1,0))),0) + IFERROR(INDIRECT("'en double'!" &amp; ADDRESS(MATCH(A58,'en double'!$A$1:$A$34,0),MATCH(F$1,'en double'!$A$1:$AF$1,0))),0)) / SUM('en double'!$B$2:$AF$32)</f>
        <v>6.2124248496993988E-3</v>
      </c>
      <c r="E58" s="9">
        <f ca="1">(IFERROR(INDIRECT("'en double'!" &amp; ADDRESS(MATCH(A58,'en double'!$A$1:$A$34,0),MATCH(B$1,'en double'!$A$1:$AF$1,0))),0) + IFERROR(INDIRECT("'en double'!" &amp; ADDRESS(MATCH(A58,'en double'!$A$1:$A$34,0),MATCH(C$1,'en double'!$A$1:$AF$1,0))),0) + IFERROR(INDIRECT("'en double'!" &amp; ADDRESS(MATCH(A58,'en double'!$A$1:$A$34,0),MATCH(D$1,'en double'!$A$1:$AF$1,0))),0) + IFERROR(INDIRECT("'en double'!" &amp; ADDRESS(MATCH(A58,'en double'!$A$1:$A$34,0),MATCH(E$1,'en double'!$A$1:$AF$1,0))),0) + IFERROR(INDIRECT("'en double'!" &amp; ADDRESS(MATCH(A58,'en double'!$A$1:$A$34,0),MATCH(A$2,'en double'!$A$1:$AF$1,0))),0) + IFERROR(INDIRECT("'en double'!" &amp; ADDRESS(MATCH(A58,'en double'!$A$1:$A$34,0),MATCH(B$2,'en double'!$A$1:$AF$1,0))),0) + IFERROR(INDIRECT("'en double'!" &amp; ADDRESS(MATCH(A58,'en double'!$A$1:$A$34,0),MATCH(C$2,'en double'!$A$1:$AF$1,0))),0) + IFERROR(INDIRECT("'en double'!" &amp; ADDRESS(MATCH(A58,'en double'!$A$1:$A$34,0),MATCH(D$2,'en double'!$A$1:$AF$1,0))),0) + IFERROR(INDIRECT("'en double'!" &amp; ADDRESS(MATCH(A58,'en double'!$A$1:$A$34,0),MATCH(E$2,'en double'!$A$1:$AF$1,0))),0) + IFERROR(INDIRECT("'en double'!" &amp; ADDRESS(MATCH(A58,'en double'!$A$1:$A$34,0),MATCH(A$3,'en double'!$A$1:$AF$1,0))),0) + IFERROR(INDIRECT("'en double'!" &amp; ADDRESS(MATCH(A58,'en double'!$A$1:$A$34,0),MATCH(B$3,'en double'!$A$1:$AF$1,0))),0) + IFERROR(INDIRECT("'en double'!" &amp; ADDRESS(MATCH(A58,'en double'!$A$1:$A$34,0),MATCH(C$3,'en double'!$A$1:$AF$1,0))),0) + IFERROR(INDIRECT("'en double'!" &amp; ADDRESS(MATCH(A58,'en double'!$A$1:$A$34,0),MATCH(D$3,'en double'!$A$1:$AF$1,0))),0) + IFERROR(INDIRECT("'en double'!" &amp; ADDRESS(MATCH(A58,'en double'!$A$1:$A$34,0),MATCH(E$3,'en double'!$A$1:$AF$1,0))),0) + IFERROR(INDIRECT("'en double'!" &amp; ADDRESS(MATCH(A58,'en double'!$A$1:$A$34,0),MATCH(A$1,'en double'!$A$1:$AF$1,0))),0)) / SUM('en double'!$B$2:$AF$32)</f>
        <v>5.8316633266533066E-2</v>
      </c>
      <c r="F58" s="9">
        <f t="shared" ca="1" si="23"/>
        <v>-9.9198396793587218E-3</v>
      </c>
      <c r="I58" s="9"/>
      <c r="K58" s="9"/>
      <c r="M58" s="197"/>
      <c r="N58" s="153" t="s">
        <v>202</v>
      </c>
      <c r="O58" s="9">
        <f ca="1">(IFERROR(INDIRECT("'ru double'!" &amp; ADDRESS(MATCH(V$1,'ru double'!$A$1:$AF$1,0),MATCH(N58,'ru double'!$A$1:$A$34,0))),0) + IFERROR(INDIRECT("'ru double'!" &amp; ADDRESS(MATCH(T$1,'ru double'!$A$1:$AF$1,0),MATCH(N58,'ru double'!$A$1:$A$34,0))),0) + IFERROR(INDIRECT("'ru double'!" &amp; ADDRESS(MATCH(U$1,'ru double'!$A$1:$AF$1,0),MATCH(N58,'ru double'!$A$1:$A$34,0))),0) + IFERROR(INDIRECT("'ru double'!" &amp; ADDRESS(MATCH(W$1,'ru double'!$A$1:$AF$1,0),MATCH(N58,'ru double'!$A$1:$A$34,0))),0) + IFERROR(INDIRECT("'ru double'!" &amp; ADDRESS(MATCH(X$1,'ru double'!$A$1:$AF$1,0),MATCH(N58,'ru double'!$A$1:$A$34,0))),0) + IFERROR(INDIRECT("'ru double'!" &amp; ADDRESS(MATCH(Y$1,'ru double'!$A$1:$AF$1,0),MATCH(N58,'ru double'!$A$1:$A$34,0))),0) + IFERROR(INDIRECT("'ru double'!" &amp; ADDRESS(MATCH(S$2,'ru double'!$A$1:$AF$1,0),MATCH(N58,'ru double'!$A$1:$A$34,0))),0) + IFERROR(INDIRECT("'ru double'!" &amp; ADDRESS(MATCH(T$2,'ru double'!$A$1:$AF$1,0),MATCH(N58,'ru double'!$A$1:$A$34,0))),0) + IFERROR(INDIRECT("'ru double'!" &amp; ADDRESS(MATCH(U$2,'ru double'!$A$1:$AF$1,0),MATCH(N58,'ru double'!$A$1:$A$34,0))),0) + IFERROR(INDIRECT("'ru double'!" &amp; ADDRESS(MATCH(V$2,'ru double'!$A$1:$AF$1,0),MATCH(N58,'ru double'!$A$1:$A$34,0))),0) + IFERROR(INDIRECT("'ru double'!" &amp; ADDRESS(MATCH(W$2,'ru double'!$A$1:$AF$1,0),MATCH(N58,'ru double'!$A$1:$A$34,0))),0) + IFERROR(INDIRECT("'ru double'!" &amp; ADDRESS(MATCH(X$2,'ru double'!$A$1:$AF$1,0),MATCH(N58,'ru double'!$A$1:$A$34,0))),0) + IFERROR(INDIRECT("'ru double'!" &amp; ADDRESS(MATCH(S$3,'ru double'!$A$1:$AF$1,0),MATCH(N58,'ru double'!$A$1:$A$34,0))),0) + IFERROR(INDIRECT("'ru double'!" &amp; ADDRESS(MATCH(T$3,'ru double'!$A$1:$AF$1,0),MATCH(N58,'ru double'!$A$1:$A$34,0))),0) + IFERROR(INDIRECT("'ru double'!" &amp; ADDRESS(MATCH(U$3,'ru double'!$A$1:$AF$1,0),MATCH(N58,'ru double'!$A$1:$A$34,0))),0) + IFERROR(INDIRECT("'ru double'!" &amp; ADDRESS(MATCH(V$3,'ru double'!$A$1:$AF$1,0),MATCH(N58,'ru double'!$A$1:$A$34,0))),0) + IFERROR(INDIRECT("'ru double'!" &amp; ADDRESS(MATCH(W$3,'ru double'!$A$1:$AF$1,0),MATCH(N58,'ru double'!$A$1:$A$34,0))),0) + IFERROR(INDIRECT("'ru double'!" &amp; ADDRESS(MATCH(S$1,'ru double'!$A$1:$AF$1,0),MATCH(N58,'ru double'!$A$1:$A$34,0))),0)) / SUM('ru double'!$B$2:$AF$32)</f>
        <v>1.2830793905372895E-2</v>
      </c>
      <c r="P58" s="9">
        <f ca="1">(IFERROR(INDIRECT("'ru double'!" &amp; ADDRESS(MATCH(O$1,'ru double'!$A$1:$AF$1,0),MATCH(N58,'ru double'!$A$1:$A$34,0))),0) + IFERROR(INDIRECT("'ru double'!" &amp; ADDRESS(MATCH(P$1,'ru double'!$A$1:$AF$1,0),MATCH(N58,'ru double'!$A$1:$A$34,0))),0) + IFERROR(INDIRECT("'ru double'!" &amp; ADDRESS(MATCH(Q$1,'ru double'!$A$1:$AF$1,0),MATCH(N58,'ru double'!$A$1:$A$34,0))),0) + IFERROR(INDIRECT("'ru double'!" &amp; ADDRESS(MATCH(R$1,'ru double'!$A$1:$AF$1,0),MATCH(N58,'ru double'!$A$1:$A$34,0))),0) + IFERROR(INDIRECT("'ru double'!" &amp; ADDRESS(MATCH(N$2,'ru double'!$A$1:$AF$1,0),MATCH(N58,'ru double'!$A$1:$A$34,0))),0) + IFERROR(INDIRECT("'ru double'!" &amp; ADDRESS(MATCH(O$2,'ru double'!$A$1:$AF$1,0),MATCH(N58,'ru double'!$A$1:$A$34,0))),0) + IFERROR(INDIRECT("'ru double'!" &amp; ADDRESS(MATCH(P$2,'ru double'!$A$1:$AF$1,0),MATCH(N58,'ru double'!$A$1:$A$34,0))),0) + IFERROR(INDIRECT("'ru double'!" &amp; ADDRESS(MATCH(Q$2,'ru double'!$A$1:$AF$1,0),MATCH(N58,'ru double'!$A$1:$A$34,0))),0) + IFERROR(INDIRECT("'ru double'!" &amp; ADDRESS(MATCH(R$2,'ru double'!$A$1:$AF$1,0),MATCH(N58,'ru double'!$A$1:$A$34,0))),0) + IFERROR(INDIRECT("'ru double'!" &amp; ADDRESS(MATCH(N$3,'ru double'!$A$1:$AF$1,0),MATCH(N58,'ru double'!$A$1:$A$34,0))),0) + IFERROR(INDIRECT("'ru double'!" &amp; ADDRESS(MATCH(O$3,'ru double'!$A$1:$AF$1,0),MATCH(N58,'ru double'!$A$1:$A$34,0))),0) + IFERROR(INDIRECT("'ru double'!" &amp; ADDRESS(MATCH(P$3,'ru double'!$A$1:$AF$1,0),MATCH(N58,'ru double'!$A$1:$A$34,0))),0) + IFERROR(INDIRECT("'ru double'!" &amp; ADDRESS(MATCH(Q$3,'ru double'!$A$1:$AF$1,0),MATCH(N58,'ru double'!$A$1:$A$34,0))),0) + IFERROR(INDIRECT("'ru double'!" &amp; ADDRESS(MATCH(R$3,'ru double'!$A$1:$AF$1,0),MATCH(N58,'ru double'!$A$1:$A$34,0))),0) + IFERROR(INDIRECT("'ru double'!" &amp; ADDRESS(MATCH(N$1,'ru double'!$A$1:$AF$1,0),MATCH(N58,'ru double'!$A$1:$A$34,0))),0)) / SUM('ru double'!$B$2:$AF$32)</f>
        <v>3.8893344025661587E-2</v>
      </c>
      <c r="Q58" s="9">
        <f ca="1">(IFERROR(INDIRECT("'ru double'!" &amp; ADDRESS(MATCH(N58,'ru double'!$A$1:$A$34,0),MATCH(V$1,'ru double'!$A$1:$AF$1,0))),0) + IFERROR(INDIRECT("'ru double'!" &amp; ADDRESS(MATCH(N58,'ru double'!$A$1:$A$34,0),MATCH(T$1,'ru double'!$A$1:$AF$1,0))),0) + IFERROR(INDIRECT("'ru double'!" &amp; ADDRESS(MATCH(N58,'ru double'!$A$1:$A$34,0),MATCH(U$1,'ru double'!$A$1:$AF$1,0))),0) + IFERROR(INDIRECT("'ru double'!" &amp; ADDRESS(MATCH(N58,'ru double'!$A$1:$A$34,0),MATCH(W$1,'ru double'!$A$1:$AF$1,0))),0) + IFERROR(INDIRECT("'ru double'!" &amp; ADDRESS(MATCH(N58,'ru double'!$A$1:$A$34,0),MATCH(X$1,'ru double'!$A$1:$AF$1,0))),0) + IFERROR(INDIRECT("'ru double'!" &amp; ADDRESS(MATCH(N58,'ru double'!$A$1:$A$34,0),MATCH(Y$1,'ru double'!$A$1:$AF$1,0))),0) + IFERROR(INDIRECT("'ru double'!" &amp; ADDRESS(MATCH(N58,'ru double'!$A$1:$A$34,0),MATCH(S$2,'ru double'!$A$1:$AF$1,0))),0) + IFERROR(INDIRECT("'ru double'!" &amp; ADDRESS(MATCH(N58,'ru double'!$A$1:$A$34,0),MATCH(T$2,'ru double'!$A$1:$AF$1,0))),0) + IFERROR(INDIRECT("'ru double'!" &amp; ADDRESS(MATCH(N58,'ru double'!$A$1:$A$34,0),MATCH(U$2,'ru double'!$A$1:$AF$1,0))),0) + IFERROR(INDIRECT("'ru double'!" &amp; ADDRESS(MATCH(N58,'ru double'!$A$1:$A$34,0),MATCH(V$2,'ru double'!$A$1:$AF$1,0))),0) + IFERROR(INDIRECT("'ru double'!" &amp; ADDRESS(MATCH(N58,'ru double'!$A$1:$A$34,0),MATCH(W$2,'ru double'!$A$1:$AF$1,0))),0) + IFERROR(INDIRECT("'ru double'!" &amp; ADDRESS(MATCH(N58,'ru double'!$A$1:$A$34,0),MATCH(X$2,'ru double'!$A$1:$AF$1,0))),0) + IFERROR(INDIRECT("'ru double'!" &amp; ADDRESS(MATCH(N58,'ru double'!$A$1:$A$34,0),MATCH(S$3,'ru double'!$A$1:$AF$1,0))),0) + IFERROR(INDIRECT("'ru double'!" &amp; ADDRESS(MATCH(N58,'ru double'!$A$1:$A$34,0),MATCH(T$3,'ru double'!$A$1:$AF$1,0))),0) + IFERROR(INDIRECT("'ru double'!" &amp; ADDRESS(MATCH(N58,'ru double'!$A$1:$A$34,0),MATCH(U$3,'ru double'!$A$1:$AF$1,0))),0) + IFERROR(INDIRECT("'ru double'!" &amp; ADDRESS(MATCH(N58,'ru double'!$A$1:$A$34,0),MATCH(V$3,'ru double'!$A$1:$AF$1,0))),0) + IFERROR(INDIRECT("'ru double'!" &amp; ADDRESS(MATCH(N58,'ru double'!$A$1:$A$34,0),MATCH(W$3,'ru double'!$A$1:$AF$1,0))),0) + IFERROR(INDIRECT("'ru double'!" &amp; ADDRESS(MATCH(N58,'ru double'!$A$1:$A$34,0),MATCH(S$1,'ru double'!$A$1:$AF$1,0))),0)) / SUM('ru double'!$B$2:$AF$32)</f>
        <v>1.5838011226944667E-2</v>
      </c>
      <c r="R58" s="9">
        <f ca="1">(IFERROR(INDIRECT("'ru double'!" &amp; ADDRESS(MATCH(N58,'ru double'!$A$1:$A$34,0),MATCH(O$1,'ru double'!$A$1:$AF$1,0))),0) + IFERROR(INDIRECT("'ru double'!" &amp; ADDRESS(MATCH(N58,'ru double'!$A$1:$A$34,0),MATCH(P$1,'ru double'!$A$1:$AF$1,0))),0) + IFERROR(INDIRECT("'ru double'!" &amp; ADDRESS(MATCH(N58,'ru double'!$A$1:$A$34,0),MATCH(Q$1,'ru double'!$A$1:$AF$1,0))),0) + IFERROR(INDIRECT("'ru double'!" &amp; ADDRESS(MATCH(N58,'ru double'!$A$1:$A$34,0),MATCH(R$1,'ru double'!$A$1:$AF$1,0))),0) + IFERROR(INDIRECT("'ru double'!" &amp; ADDRESS(MATCH(N58,'ru double'!$A$1:$A$34,0),MATCH(N$2,'ru double'!$A$1:$AF$1,0))),0) + IFERROR(INDIRECT("'ru double'!" &amp; ADDRESS(MATCH(N58,'ru double'!$A$1:$A$34,0),MATCH(O$2,'ru double'!$A$1:$AF$1,0))),0) + IFERROR(INDIRECT("'ru double'!" &amp; ADDRESS(MATCH(N58,'ru double'!$A$1:$A$34,0),MATCH(P$2,'ru double'!$A$1:$AF$1,0))),0) + IFERROR(INDIRECT("'ru double'!" &amp; ADDRESS(MATCH(N58,'ru double'!$A$1:$A$34,0),MATCH(Q$2,'ru double'!$A$1:$AF$1,0))),0) + IFERROR(INDIRECT("'ru double'!" &amp; ADDRESS(MATCH(N58,'ru double'!$A$1:$A$34,0),MATCH(R$2,'ru double'!$A$1:$AF$1,0))),0) + IFERROR(INDIRECT("'ru double'!" &amp; ADDRESS(MATCH(N58,'ru double'!$A$1:$A$34,0),MATCH(N$3,'ru double'!$A$1:$AF$1,0))),0) + IFERROR(INDIRECT("'ru double'!" &amp; ADDRESS(MATCH(N58,'ru double'!$A$1:$A$34,0),MATCH(O$3,'ru double'!$A$1:$AF$1,0))),0) + IFERROR(INDIRECT("'ru double'!" &amp; ADDRESS(MATCH(N58,'ru double'!$A$1:$A$34,0),MATCH(P$3,'ru double'!$A$1:$AF$1,0))),0) + IFERROR(INDIRECT("'ru double'!" &amp; ADDRESS(MATCH(N58,'ru double'!$A$1:$A$34,0),MATCH(Q$3,'ru double'!$A$1:$AF$1,0))),0) + IFERROR(INDIRECT("'ru double'!" &amp; ADDRESS(MATCH(N58,'ru double'!$A$1:$A$34,0),MATCH(R$3,'ru double'!$A$1:$AF$1,0))),0) + IFERROR(INDIRECT("'ru double'!" &amp; ADDRESS(MATCH(N58,'ru double'!$A$1:$A$34,0),MATCH(N$1,'ru double'!$A$1:$AF$1,0))),0)) / SUM('ru double'!$B$2:$AF$32)</f>
        <v>3.6688051323175624E-2</v>
      </c>
      <c r="S58" s="9">
        <f t="shared" ca="1" si="24"/>
        <v>-4.6912590216519653E-2</v>
      </c>
      <c r="U58" s="9"/>
      <c r="W58" s="9"/>
      <c r="AB58" s="54"/>
      <c r="AC58" s="54"/>
    </row>
    <row r="59" spans="1:39" ht="15" customHeight="1" x14ac:dyDescent="0.25">
      <c r="A59" s="7" t="s">
        <v>263</v>
      </c>
      <c r="B59" s="9">
        <f ca="1">(IFERROR(INDIRECT("'en double'!" &amp; ADDRESS(MATCH(I$1,'en double'!$A$1:$AF$1,0),MATCH(A59,'en double'!$A$1:$A$34,0))),0) + IFERROR(INDIRECT("'en double'!" &amp; ADDRESS(MATCH(G$1,'en double'!$A$1:$AF$1,0),MATCH(A59,'en double'!$A$1:$A$34,0))),0) + IFERROR(INDIRECT("'en double'!" &amp; ADDRESS(MATCH(H$1,'en double'!$A$1:$AF$1,0),MATCH(A59,'en double'!$A$1:$A$34,0))),0) + IFERROR(INDIRECT("'en double'!" &amp; ADDRESS(MATCH(J$1,'en double'!$A$1:$AF$1,0),MATCH(A59,'en double'!$A$1:$A$34,0))),0) + IFERROR(INDIRECT("'en double'!" &amp; ADDRESS(MATCH(K$1,'en double'!$A$1:$AF$1,0),MATCH(A59,'en double'!$A$1:$A$34,0))),0) + IFERROR(INDIRECT("'en double'!" &amp; ADDRESS(MATCH(L$1,'en double'!$A$1:$AF$1,0),MATCH(A59,'en double'!$A$1:$A$34,0))),0) + IFERROR(INDIRECT("'en double'!" &amp; ADDRESS(MATCH(F$2,'en double'!$A$1:$AF$1,0),MATCH(A59,'en double'!$A$1:$A$34,0))),0) + IFERROR(INDIRECT("'en double'!" &amp; ADDRESS(MATCH(G$2,'en double'!$A$1:$AF$1,0),MATCH(A59,'en double'!$A$1:$A$34,0))),0) + IFERROR(INDIRECT("'en double'!" &amp; ADDRESS(MATCH(H$2,'en double'!$A$1:$AF$1,0),MATCH(A59,'en double'!$A$1:$A$34,0))),0) + IFERROR(INDIRECT("'en double'!" &amp; ADDRESS(MATCH(I$2,'en double'!$A$1:$AF$1,0),MATCH(A59,'en double'!$A$1:$A$34,0))),0) + IFERROR(INDIRECT("'en double'!" &amp; ADDRESS(MATCH(J$2,'en double'!$A$1:$AF$1,0),MATCH(A59,'en double'!$A$1:$A$34,0))),0) + IFERROR(INDIRECT("'en double'!" &amp; ADDRESS(MATCH(K$2,'en double'!$A$1:$AF$1,0),MATCH(A59,'en double'!$A$1:$A$34,0))),0) + IFERROR(INDIRECT("'en double'!" &amp; ADDRESS(MATCH(F$3,'en double'!$A$1:$AF$1,0),MATCH(A59,'en double'!$A$1:$A$34,0))),0) + IFERROR(INDIRECT("'en double'!" &amp; ADDRESS(MATCH(G$3,'en double'!$A$1:$AF$1,0),MATCH(A59,'en double'!$A$1:$A$34,0))),0) + IFERROR(INDIRECT("'en double'!" &amp; ADDRESS(MATCH(H$3,'en double'!$A$1:$AF$1,0),MATCH(A59,'en double'!$A$1:$A$34,0))),0) + IFERROR(INDIRECT("'en double'!" &amp; ADDRESS(MATCH(I$3,'en double'!$A$1:$AF$1,0),MATCH(A59,'en double'!$A$1:$A$34,0))),0) + IFERROR(INDIRECT("'en double'!" &amp; ADDRESS(MATCH(J$3,'en double'!$A$1:$AF$1,0),MATCH(A59,'en double'!$A$1:$A$34,0))),0) + IFERROR(INDIRECT("'en double'!" &amp; ADDRESS(MATCH(F$1,'en double'!$A$1:$AF$1,0),MATCH(A59,'en double'!$A$1:$A$34,0))),0)) / SUM('en double'!$B$2:$AF$32)</f>
        <v>1.5531062124248497E-2</v>
      </c>
      <c r="C59" s="9">
        <f ca="1">(IFERROR(INDIRECT("'en double'!" &amp; ADDRESS(MATCH(B$1,'en double'!$A$1:$AF$1,0),MATCH(A59,'en double'!$A$1:$A$34,0))),0) + IFERROR(INDIRECT("'en double'!" &amp; ADDRESS(MATCH(C$1,'en double'!$A$1:$AF$1,0),MATCH(A59,'en double'!$A$1:$A$34,0))),0) + IFERROR(INDIRECT("'en double'!" &amp; ADDRESS(MATCH(D$1,'en double'!$A$1:$AF$1,0),MATCH(A59,'en double'!$A$1:$A$34,0))),0) + IFERROR(INDIRECT("'en double'!" &amp; ADDRESS(MATCH(E$1,'en double'!$A$1:$AF$1,0),MATCH(A59,'en double'!$A$1:$A$34,0))),0) + IFERROR(INDIRECT("'en double'!" &amp; ADDRESS(MATCH(A$2,'en double'!$A$1:$AF$1,0),MATCH(A59,'en double'!$A$1:$A$34,0))),0) + IFERROR(INDIRECT("'en double'!" &amp; ADDRESS(MATCH(B$2,'en double'!$A$1:$AF$1,0),MATCH(A59,'en double'!$A$1:$A$34,0))),0) + IFERROR(INDIRECT("'en double'!" &amp; ADDRESS(MATCH(C$2,'en double'!$A$1:$AF$1,0),MATCH(A59,'en double'!$A$1:$A$34,0))),0) + IFERROR(INDIRECT("'en double'!" &amp; ADDRESS(MATCH(D$2,'en double'!$A$1:$AF$1,0),MATCH(A59,'en double'!$A$1:$A$34,0))),0) + IFERROR(INDIRECT("'en double'!" &amp; ADDRESS(MATCH(E$2,'en double'!$A$1:$AF$1,0),MATCH(A59,'en double'!$A$1:$A$34,0))),0) + IFERROR(INDIRECT("'en double'!" &amp; ADDRESS(MATCH(A$3,'en double'!$A$1:$AF$1,0),MATCH(A59,'en double'!$A$1:$A$34,0))),0) + IFERROR(INDIRECT("'en double'!" &amp; ADDRESS(MATCH(B$3,'en double'!$A$1:$AF$1,0),MATCH(A59,'en double'!$A$1:$A$34,0))),0) + IFERROR(INDIRECT("'en double'!" &amp; ADDRESS(MATCH(C$3,'en double'!$A$1:$AF$1,0),MATCH(A59,'en double'!$A$1:$A$34,0))),0) + IFERROR(INDIRECT("'en double'!" &amp; ADDRESS(MATCH(D$3,'en double'!$A$1:$AF$1,0),MATCH(A59,'en double'!$A$1:$A$34,0))),0) + IFERROR(INDIRECT("'en double'!" &amp; ADDRESS(MATCH(E$3,'en double'!$A$1:$AF$1,0),MATCH(A59,'en double'!$A$1:$A$34,0))),0) + IFERROR(INDIRECT("'en double'!" &amp; ADDRESS(MATCH(A$1,'en double'!$A$1:$AF$1,0),MATCH(A59,'en double'!$A$1:$A$34,0))),0)) / SUM('en double'!$B$2:$AF$32)</f>
        <v>2.374749498997996E-2</v>
      </c>
      <c r="D59" s="9">
        <f ca="1">(IFERROR(INDIRECT("'en double'!" &amp; ADDRESS(MATCH(A59,'en double'!$A$1:$A$34,0),MATCH(I$1,'en double'!$A$1:$AF$1,0))),0) + IFERROR(INDIRECT("'en double'!" &amp; ADDRESS(MATCH(A59,'en double'!$A$1:$A$34,0),MATCH(G$1,'en double'!$A$1:$AF$1,0))),0) + IFERROR(INDIRECT("'en double'!" &amp; ADDRESS(MATCH(A59,'en double'!$A$1:$A$34,0),MATCH(H$1,'en double'!$A$1:$AF$1,0))),0) + IFERROR(INDIRECT("'en double'!" &amp; ADDRESS(MATCH(A59,'en double'!$A$1:$A$34,0),MATCH(J$1,'en double'!$A$1:$AF$1,0))),0) + IFERROR(INDIRECT("'en double'!" &amp; ADDRESS(MATCH(A59,'en double'!$A$1:$A$34,0),MATCH(K$1,'en double'!$A$1:$AF$1,0))),0) + IFERROR(INDIRECT("'en double'!" &amp; ADDRESS(MATCH(A59,'en double'!$A$1:$A$34,0),MATCH(L$1,'en double'!$A$1:$AF$1,0))),0) + IFERROR(INDIRECT("'en double'!" &amp; ADDRESS(MATCH(A59,'en double'!$A$1:$A$34,0),MATCH(F$2,'en double'!$A$1:$AF$1,0))),0) + IFERROR(INDIRECT("'en double'!" &amp; ADDRESS(MATCH(A59,'en double'!$A$1:$A$34,0),MATCH(G$2,'en double'!$A$1:$AF$1,0))),0) + IFERROR(INDIRECT("'en double'!" &amp; ADDRESS(MATCH(A59,'en double'!$A$1:$A$34,0),MATCH(H$2,'en double'!$A$1:$AF$1,0))),0) + IFERROR(INDIRECT("'en double'!" &amp; ADDRESS(MATCH(A59,'en double'!$A$1:$A$34,0),MATCH(I$2,'en double'!$A$1:$AF$1,0))),0) + IFERROR(INDIRECT("'en double'!" &amp; ADDRESS(MATCH(A59,'en double'!$A$1:$A$34,0),MATCH(J$2,'en double'!$A$1:$AF$1,0))),0) + IFERROR(INDIRECT("'en double'!" &amp; ADDRESS(MATCH(A59,'en double'!$A$1:$A$34,0),MATCH(K$2,'en double'!$A$1:$AF$1,0))),0) + IFERROR(INDIRECT("'en double'!" &amp; ADDRESS(MATCH(A59,'en double'!$A$1:$A$34,0),MATCH(F$3,'en double'!$A$1:$AF$1,0))),0) + IFERROR(INDIRECT("'en double'!" &amp; ADDRESS(MATCH(A59,'en double'!$A$1:$A$34,0),MATCH(G$3,'en double'!$A$1:$AF$1,0))),0) + IFERROR(INDIRECT("'en double'!" &amp; ADDRESS(MATCH(A59,'en double'!$A$1:$A$34,0),MATCH(H$3,'en double'!$A$1:$AF$1,0))),0) + IFERROR(INDIRECT("'en double'!" &amp; ADDRESS(MATCH(A59,'en double'!$A$1:$A$34,0),MATCH(I$3,'en double'!$A$1:$AF$1,0))),0) + IFERROR(INDIRECT("'en double'!" &amp; ADDRESS(MATCH(A59,'en double'!$A$1:$A$34,0),MATCH(J$3,'en double'!$A$1:$AF$1,0))),0) + IFERROR(INDIRECT("'en double'!" &amp; ADDRESS(MATCH(A59,'en double'!$A$1:$A$34,0),MATCH(F$1,'en double'!$A$1:$AF$1,0))),0)) / SUM('en double'!$B$2:$AF$32)</f>
        <v>1.5230460921843688E-2</v>
      </c>
      <c r="E59" s="9">
        <f ca="1">(IFERROR(INDIRECT("'en double'!" &amp; ADDRESS(MATCH(A59,'en double'!$A$1:$A$34,0),MATCH(B$1,'en double'!$A$1:$AF$1,0))),0) + IFERROR(INDIRECT("'en double'!" &amp; ADDRESS(MATCH(A59,'en double'!$A$1:$A$34,0),MATCH(C$1,'en double'!$A$1:$AF$1,0))),0) + IFERROR(INDIRECT("'en double'!" &amp; ADDRESS(MATCH(A59,'en double'!$A$1:$A$34,0),MATCH(D$1,'en double'!$A$1:$AF$1,0))),0) + IFERROR(INDIRECT("'en double'!" &amp; ADDRESS(MATCH(A59,'en double'!$A$1:$A$34,0),MATCH(E$1,'en double'!$A$1:$AF$1,0))),0) + IFERROR(INDIRECT("'en double'!" &amp; ADDRESS(MATCH(A59,'en double'!$A$1:$A$34,0),MATCH(A$2,'en double'!$A$1:$AF$1,0))),0) + IFERROR(INDIRECT("'en double'!" &amp; ADDRESS(MATCH(A59,'en double'!$A$1:$A$34,0),MATCH(B$2,'en double'!$A$1:$AF$1,0))),0) + IFERROR(INDIRECT("'en double'!" &amp; ADDRESS(MATCH(A59,'en double'!$A$1:$A$34,0),MATCH(C$2,'en double'!$A$1:$AF$1,0))),0) + IFERROR(INDIRECT("'en double'!" &amp; ADDRESS(MATCH(A59,'en double'!$A$1:$A$34,0),MATCH(D$2,'en double'!$A$1:$AF$1,0))),0) + IFERROR(INDIRECT("'en double'!" &amp; ADDRESS(MATCH(A59,'en double'!$A$1:$A$34,0),MATCH(E$2,'en double'!$A$1:$AF$1,0))),0) + IFERROR(INDIRECT("'en double'!" &amp; ADDRESS(MATCH(A59,'en double'!$A$1:$A$34,0),MATCH(A$3,'en double'!$A$1:$AF$1,0))),0) + IFERROR(INDIRECT("'en double'!" &amp; ADDRESS(MATCH(A59,'en double'!$A$1:$A$34,0),MATCH(B$3,'en double'!$A$1:$AF$1,0))),0) + IFERROR(INDIRECT("'en double'!" &amp; ADDRESS(MATCH(A59,'en double'!$A$1:$A$34,0),MATCH(C$3,'en double'!$A$1:$AF$1,0))),0) + IFERROR(INDIRECT("'en double'!" &amp; ADDRESS(MATCH(A59,'en double'!$A$1:$A$34,0),MATCH(D$3,'en double'!$A$1:$AF$1,0))),0) + IFERROR(INDIRECT("'en double'!" &amp; ADDRESS(MATCH(A59,'en double'!$A$1:$A$34,0),MATCH(E$3,'en double'!$A$1:$AF$1,0))),0) + IFERROR(INDIRECT("'en double'!" &amp; ADDRESS(MATCH(A59,'en double'!$A$1:$A$34,0),MATCH(A$1,'en double'!$A$1:$AF$1,0))),0)) / SUM('en double'!$B$2:$AF$32)</f>
        <v>2.3947895791583167E-2</v>
      </c>
      <c r="F59" s="9">
        <f t="shared" ca="1" si="23"/>
        <v>-1.6933867735470943E-2</v>
      </c>
      <c r="I59" s="9"/>
      <c r="K59" s="9"/>
      <c r="M59" s="197"/>
      <c r="N59" s="153" t="s">
        <v>211</v>
      </c>
      <c r="O59" s="9">
        <f ca="1">(IFERROR(INDIRECT("'ru double'!" &amp; ADDRESS(MATCH(V$1,'ru double'!$A$1:$AF$1,0),MATCH(N59,'ru double'!$A$1:$A$34,0))),0) + IFERROR(INDIRECT("'ru double'!" &amp; ADDRESS(MATCH(T$1,'ru double'!$A$1:$AF$1,0),MATCH(N59,'ru double'!$A$1:$A$34,0))),0) + IFERROR(INDIRECT("'ru double'!" &amp; ADDRESS(MATCH(U$1,'ru double'!$A$1:$AF$1,0),MATCH(N59,'ru double'!$A$1:$A$34,0))),0) + IFERROR(INDIRECT("'ru double'!" &amp; ADDRESS(MATCH(W$1,'ru double'!$A$1:$AF$1,0),MATCH(N59,'ru double'!$A$1:$A$34,0))),0) + IFERROR(INDIRECT("'ru double'!" &amp; ADDRESS(MATCH(X$1,'ru double'!$A$1:$AF$1,0),MATCH(N59,'ru double'!$A$1:$A$34,0))),0) + IFERROR(INDIRECT("'ru double'!" &amp; ADDRESS(MATCH(Y$1,'ru double'!$A$1:$AF$1,0),MATCH(N59,'ru double'!$A$1:$A$34,0))),0) + IFERROR(INDIRECT("'ru double'!" &amp; ADDRESS(MATCH(S$2,'ru double'!$A$1:$AF$1,0),MATCH(N59,'ru double'!$A$1:$A$34,0))),0) + IFERROR(INDIRECT("'ru double'!" &amp; ADDRESS(MATCH(T$2,'ru double'!$A$1:$AF$1,0),MATCH(N59,'ru double'!$A$1:$A$34,0))),0) + IFERROR(INDIRECT("'ru double'!" &amp; ADDRESS(MATCH(U$2,'ru double'!$A$1:$AF$1,0),MATCH(N59,'ru double'!$A$1:$A$34,0))),0) + IFERROR(INDIRECT("'ru double'!" &amp; ADDRESS(MATCH(V$2,'ru double'!$A$1:$AF$1,0),MATCH(N59,'ru double'!$A$1:$A$34,0))),0) + IFERROR(INDIRECT("'ru double'!" &amp; ADDRESS(MATCH(W$2,'ru double'!$A$1:$AF$1,0),MATCH(N59,'ru double'!$A$1:$A$34,0))),0) + IFERROR(INDIRECT("'ru double'!" &amp; ADDRESS(MATCH(X$2,'ru double'!$A$1:$AF$1,0),MATCH(N59,'ru double'!$A$1:$A$34,0))),0) + IFERROR(INDIRECT("'ru double'!" &amp; ADDRESS(MATCH(S$3,'ru double'!$A$1:$AF$1,0),MATCH(N59,'ru double'!$A$1:$A$34,0))),0) + IFERROR(INDIRECT("'ru double'!" &amp; ADDRESS(MATCH(T$3,'ru double'!$A$1:$AF$1,0),MATCH(N59,'ru double'!$A$1:$A$34,0))),0) + IFERROR(INDIRECT("'ru double'!" &amp; ADDRESS(MATCH(U$3,'ru double'!$A$1:$AF$1,0),MATCH(N59,'ru double'!$A$1:$A$34,0))),0) + IFERROR(INDIRECT("'ru double'!" &amp; ADDRESS(MATCH(V$3,'ru double'!$A$1:$AF$1,0),MATCH(N59,'ru double'!$A$1:$A$34,0))),0) + IFERROR(INDIRECT("'ru double'!" &amp; ADDRESS(MATCH(W$3,'ru double'!$A$1:$AF$1,0),MATCH(N59,'ru double'!$A$1:$A$34,0))),0) + IFERROR(INDIRECT("'ru double'!" &amp; ADDRESS(MATCH(S$1,'ru double'!$A$1:$AF$1,0),MATCH(N59,'ru double'!$A$1:$A$34,0))),0)) / SUM('ru double'!$B$2:$AF$32)</f>
        <v>9.2221331194867681E-3</v>
      </c>
      <c r="P59" s="9">
        <f ca="1">(IFERROR(INDIRECT("'ru double'!" &amp; ADDRESS(MATCH(O$1,'ru double'!$A$1:$AF$1,0),MATCH(N59,'ru double'!$A$1:$A$34,0))),0) + IFERROR(INDIRECT("'ru double'!" &amp; ADDRESS(MATCH(P$1,'ru double'!$A$1:$AF$1,0),MATCH(N59,'ru double'!$A$1:$A$34,0))),0) + IFERROR(INDIRECT("'ru double'!" &amp; ADDRESS(MATCH(Q$1,'ru double'!$A$1:$AF$1,0),MATCH(N59,'ru double'!$A$1:$A$34,0))),0) + IFERROR(INDIRECT("'ru double'!" &amp; ADDRESS(MATCH(R$1,'ru double'!$A$1:$AF$1,0),MATCH(N59,'ru double'!$A$1:$A$34,0))),0) + IFERROR(INDIRECT("'ru double'!" &amp; ADDRESS(MATCH(N$2,'ru double'!$A$1:$AF$1,0),MATCH(N59,'ru double'!$A$1:$A$34,0))),0) + IFERROR(INDIRECT("'ru double'!" &amp; ADDRESS(MATCH(O$2,'ru double'!$A$1:$AF$1,0),MATCH(N59,'ru double'!$A$1:$A$34,0))),0) + IFERROR(INDIRECT("'ru double'!" &amp; ADDRESS(MATCH(P$2,'ru double'!$A$1:$AF$1,0),MATCH(N59,'ru double'!$A$1:$A$34,0))),0) + IFERROR(INDIRECT("'ru double'!" &amp; ADDRESS(MATCH(Q$2,'ru double'!$A$1:$AF$1,0),MATCH(N59,'ru double'!$A$1:$A$34,0))),0) + IFERROR(INDIRECT("'ru double'!" &amp; ADDRESS(MATCH(R$2,'ru double'!$A$1:$AF$1,0),MATCH(N59,'ru double'!$A$1:$A$34,0))),0) + IFERROR(INDIRECT("'ru double'!" &amp; ADDRESS(MATCH(N$3,'ru double'!$A$1:$AF$1,0),MATCH(N59,'ru double'!$A$1:$A$34,0))),0) + IFERROR(INDIRECT("'ru double'!" &amp; ADDRESS(MATCH(O$3,'ru double'!$A$1:$AF$1,0),MATCH(N59,'ru double'!$A$1:$A$34,0))),0) + IFERROR(INDIRECT("'ru double'!" &amp; ADDRESS(MATCH(P$3,'ru double'!$A$1:$AF$1,0),MATCH(N59,'ru double'!$A$1:$A$34,0))),0) + IFERROR(INDIRECT("'ru double'!" &amp; ADDRESS(MATCH(Q$3,'ru double'!$A$1:$AF$1,0),MATCH(N59,'ru double'!$A$1:$A$34,0))),0) + IFERROR(INDIRECT("'ru double'!" &amp; ADDRESS(MATCH(R$3,'ru double'!$A$1:$AF$1,0),MATCH(N59,'ru double'!$A$1:$A$34,0))),0) + IFERROR(INDIRECT("'ru double'!" &amp; ADDRESS(MATCH(N$1,'ru double'!$A$1:$AF$1,0),MATCH(N59,'ru double'!$A$1:$A$34,0))),0)) / SUM('ru double'!$B$2:$AF$32)</f>
        <v>3.1275060144346431E-2</v>
      </c>
      <c r="Q59" s="9">
        <f ca="1">(IFERROR(INDIRECT("'ru double'!" &amp; ADDRESS(MATCH(N59,'ru double'!$A$1:$A$34,0),MATCH(V$1,'ru double'!$A$1:$AF$1,0))),0) + IFERROR(INDIRECT("'ru double'!" &amp; ADDRESS(MATCH(N59,'ru double'!$A$1:$A$34,0),MATCH(T$1,'ru double'!$A$1:$AF$1,0))),0) + IFERROR(INDIRECT("'ru double'!" &amp; ADDRESS(MATCH(N59,'ru double'!$A$1:$A$34,0),MATCH(U$1,'ru double'!$A$1:$AF$1,0))),0) + IFERROR(INDIRECT("'ru double'!" &amp; ADDRESS(MATCH(N59,'ru double'!$A$1:$A$34,0),MATCH(W$1,'ru double'!$A$1:$AF$1,0))),0) + IFERROR(INDIRECT("'ru double'!" &amp; ADDRESS(MATCH(N59,'ru double'!$A$1:$A$34,0),MATCH(X$1,'ru double'!$A$1:$AF$1,0))),0) + IFERROR(INDIRECT("'ru double'!" &amp; ADDRESS(MATCH(N59,'ru double'!$A$1:$A$34,0),MATCH(Y$1,'ru double'!$A$1:$AF$1,0))),0) + IFERROR(INDIRECT("'ru double'!" &amp; ADDRESS(MATCH(N59,'ru double'!$A$1:$A$34,0),MATCH(S$2,'ru double'!$A$1:$AF$1,0))),0) + IFERROR(INDIRECT("'ru double'!" &amp; ADDRESS(MATCH(N59,'ru double'!$A$1:$A$34,0),MATCH(T$2,'ru double'!$A$1:$AF$1,0))),0) + IFERROR(INDIRECT("'ru double'!" &amp; ADDRESS(MATCH(N59,'ru double'!$A$1:$A$34,0),MATCH(U$2,'ru double'!$A$1:$AF$1,0))),0) + IFERROR(INDIRECT("'ru double'!" &amp; ADDRESS(MATCH(N59,'ru double'!$A$1:$A$34,0),MATCH(V$2,'ru double'!$A$1:$AF$1,0))),0) + IFERROR(INDIRECT("'ru double'!" &amp; ADDRESS(MATCH(N59,'ru double'!$A$1:$A$34,0),MATCH(W$2,'ru double'!$A$1:$AF$1,0))),0) + IFERROR(INDIRECT("'ru double'!" &amp; ADDRESS(MATCH(N59,'ru double'!$A$1:$A$34,0),MATCH(X$2,'ru double'!$A$1:$AF$1,0))),0) + IFERROR(INDIRECT("'ru double'!" &amp; ADDRESS(MATCH(N59,'ru double'!$A$1:$A$34,0),MATCH(S$3,'ru double'!$A$1:$AF$1,0))),0) + IFERROR(INDIRECT("'ru double'!" &amp; ADDRESS(MATCH(N59,'ru double'!$A$1:$A$34,0),MATCH(T$3,'ru double'!$A$1:$AF$1,0))),0) + IFERROR(INDIRECT("'ru double'!" &amp; ADDRESS(MATCH(N59,'ru double'!$A$1:$A$34,0),MATCH(U$3,'ru double'!$A$1:$AF$1,0))),0) + IFERROR(INDIRECT("'ru double'!" &amp; ADDRESS(MATCH(N59,'ru double'!$A$1:$A$34,0),MATCH(V$3,'ru double'!$A$1:$AF$1,0))),0) + IFERROR(INDIRECT("'ru double'!" &amp; ADDRESS(MATCH(N59,'ru double'!$A$1:$A$34,0),MATCH(W$3,'ru double'!$A$1:$AF$1,0))),0) + IFERROR(INDIRECT("'ru double'!" &amp; ADDRESS(MATCH(N59,'ru double'!$A$1:$A$34,0),MATCH(S$1,'ru double'!$A$1:$AF$1,0))),0)) / SUM('ru double'!$B$2:$AF$32)</f>
        <v>4.6110665597433841E-3</v>
      </c>
      <c r="R59" s="9">
        <f ca="1">(IFERROR(INDIRECT("'ru double'!" &amp; ADDRESS(MATCH(N59,'ru double'!$A$1:$A$34,0),MATCH(O$1,'ru double'!$A$1:$AF$1,0))),0) + IFERROR(INDIRECT("'ru double'!" &amp; ADDRESS(MATCH(N59,'ru double'!$A$1:$A$34,0),MATCH(P$1,'ru double'!$A$1:$AF$1,0))),0) + IFERROR(INDIRECT("'ru double'!" &amp; ADDRESS(MATCH(N59,'ru double'!$A$1:$A$34,0),MATCH(Q$1,'ru double'!$A$1:$AF$1,0))),0) + IFERROR(INDIRECT("'ru double'!" &amp; ADDRESS(MATCH(N59,'ru double'!$A$1:$A$34,0),MATCH(R$1,'ru double'!$A$1:$AF$1,0))),0) + IFERROR(INDIRECT("'ru double'!" &amp; ADDRESS(MATCH(N59,'ru double'!$A$1:$A$34,0),MATCH(N$2,'ru double'!$A$1:$AF$1,0))),0) + IFERROR(INDIRECT("'ru double'!" &amp; ADDRESS(MATCH(N59,'ru double'!$A$1:$A$34,0),MATCH(O$2,'ru double'!$A$1:$AF$1,0))),0) + IFERROR(INDIRECT("'ru double'!" &amp; ADDRESS(MATCH(N59,'ru double'!$A$1:$A$34,0),MATCH(P$2,'ru double'!$A$1:$AF$1,0))),0) + IFERROR(INDIRECT("'ru double'!" &amp; ADDRESS(MATCH(N59,'ru double'!$A$1:$A$34,0),MATCH(Q$2,'ru double'!$A$1:$AF$1,0))),0) + IFERROR(INDIRECT("'ru double'!" &amp; ADDRESS(MATCH(N59,'ru double'!$A$1:$A$34,0),MATCH(R$2,'ru double'!$A$1:$AF$1,0))),0) + IFERROR(INDIRECT("'ru double'!" &amp; ADDRESS(MATCH(N59,'ru double'!$A$1:$A$34,0),MATCH(N$3,'ru double'!$A$1:$AF$1,0))),0) + IFERROR(INDIRECT("'ru double'!" &amp; ADDRESS(MATCH(N59,'ru double'!$A$1:$A$34,0),MATCH(O$3,'ru double'!$A$1:$AF$1,0))),0) + IFERROR(INDIRECT("'ru double'!" &amp; ADDRESS(MATCH(N59,'ru double'!$A$1:$A$34,0),MATCH(P$3,'ru double'!$A$1:$AF$1,0))),0) + IFERROR(INDIRECT("'ru double'!" &amp; ADDRESS(MATCH(N59,'ru double'!$A$1:$A$34,0),MATCH(Q$3,'ru double'!$A$1:$AF$1,0))),0) + IFERROR(INDIRECT("'ru double'!" &amp; ADDRESS(MATCH(N59,'ru double'!$A$1:$A$34,0),MATCH(R$3,'ru double'!$A$1:$AF$1,0))),0) + IFERROR(INDIRECT("'ru double'!" &amp; ADDRESS(MATCH(N59,'ru double'!$A$1:$A$34,0),MATCH(N$1,'ru double'!$A$1:$AF$1,0))),0)) / SUM('ru double'!$B$2:$AF$32)</f>
        <v>3.468323977546111E-2</v>
      </c>
      <c r="S59" s="9">
        <f t="shared" ca="1" si="24"/>
        <v>-5.2125100240577385E-2</v>
      </c>
      <c r="U59" s="9"/>
      <c r="W59" s="9"/>
      <c r="AB59" s="54"/>
      <c r="AC59" s="54"/>
    </row>
    <row r="60" spans="1:39" ht="15" customHeight="1" x14ac:dyDescent="0.25">
      <c r="A60" s="7" t="s">
        <v>262</v>
      </c>
      <c r="B60" s="9">
        <f ca="1">(IFERROR(INDIRECT("'en double'!" &amp; ADDRESS(MATCH(I$1,'en double'!$A$1:$AF$1,0),MATCH(A60,'en double'!$A$1:$A$34,0))),0) + IFERROR(INDIRECT("'en double'!" &amp; ADDRESS(MATCH(G$1,'en double'!$A$1:$AF$1,0),MATCH(A60,'en double'!$A$1:$A$34,0))),0) + IFERROR(INDIRECT("'en double'!" &amp; ADDRESS(MATCH(H$1,'en double'!$A$1:$AF$1,0),MATCH(A60,'en double'!$A$1:$A$34,0))),0) + IFERROR(INDIRECT("'en double'!" &amp; ADDRESS(MATCH(J$1,'en double'!$A$1:$AF$1,0),MATCH(A60,'en double'!$A$1:$A$34,0))),0) + IFERROR(INDIRECT("'en double'!" &amp; ADDRESS(MATCH(K$1,'en double'!$A$1:$AF$1,0),MATCH(A60,'en double'!$A$1:$A$34,0))),0) + IFERROR(INDIRECT("'en double'!" &amp; ADDRESS(MATCH(L$1,'en double'!$A$1:$AF$1,0),MATCH(A60,'en double'!$A$1:$A$34,0))),0) + IFERROR(INDIRECT("'en double'!" &amp; ADDRESS(MATCH(F$2,'en double'!$A$1:$AF$1,0),MATCH(A60,'en double'!$A$1:$A$34,0))),0) + IFERROR(INDIRECT("'en double'!" &amp; ADDRESS(MATCH(G$2,'en double'!$A$1:$AF$1,0),MATCH(A60,'en double'!$A$1:$A$34,0))),0) + IFERROR(INDIRECT("'en double'!" &amp; ADDRESS(MATCH(H$2,'en double'!$A$1:$AF$1,0),MATCH(A60,'en double'!$A$1:$A$34,0))),0) + IFERROR(INDIRECT("'en double'!" &amp; ADDRESS(MATCH(I$2,'en double'!$A$1:$AF$1,0),MATCH(A60,'en double'!$A$1:$A$34,0))),0) + IFERROR(INDIRECT("'en double'!" &amp; ADDRESS(MATCH(J$2,'en double'!$A$1:$AF$1,0),MATCH(A60,'en double'!$A$1:$A$34,0))),0) + IFERROR(INDIRECT("'en double'!" &amp; ADDRESS(MATCH(K$2,'en double'!$A$1:$AF$1,0),MATCH(A60,'en double'!$A$1:$A$34,0))),0) + IFERROR(INDIRECT("'en double'!" &amp; ADDRESS(MATCH(F$3,'en double'!$A$1:$AF$1,0),MATCH(A60,'en double'!$A$1:$A$34,0))),0) + IFERROR(INDIRECT("'en double'!" &amp; ADDRESS(MATCH(G$3,'en double'!$A$1:$AF$1,0),MATCH(A60,'en double'!$A$1:$A$34,0))),0) + IFERROR(INDIRECT("'en double'!" &amp; ADDRESS(MATCH(H$3,'en double'!$A$1:$AF$1,0),MATCH(A60,'en double'!$A$1:$A$34,0))),0) + IFERROR(INDIRECT("'en double'!" &amp; ADDRESS(MATCH(I$3,'en double'!$A$1:$AF$1,0),MATCH(A60,'en double'!$A$1:$A$34,0))),0) + IFERROR(INDIRECT("'en double'!" &amp; ADDRESS(MATCH(J$3,'en double'!$A$1:$AF$1,0),MATCH(A60,'en double'!$A$1:$A$34,0))),0) + IFERROR(INDIRECT("'en double'!" &amp; ADDRESS(MATCH(F$1,'en double'!$A$1:$AF$1,0),MATCH(A60,'en double'!$A$1:$A$34,0))),0)) / SUM('en double'!$B$2:$AF$32)</f>
        <v>2.3547094188376753E-2</v>
      </c>
      <c r="C60" s="9">
        <f ca="1">(IFERROR(INDIRECT("'en double'!" &amp; ADDRESS(MATCH(B$1,'en double'!$A$1:$AF$1,0),MATCH(A60,'en double'!$A$1:$A$34,0))),0) + IFERROR(INDIRECT("'en double'!" &amp; ADDRESS(MATCH(C$1,'en double'!$A$1:$AF$1,0),MATCH(A60,'en double'!$A$1:$A$34,0))),0) + IFERROR(INDIRECT("'en double'!" &amp; ADDRESS(MATCH(D$1,'en double'!$A$1:$AF$1,0),MATCH(A60,'en double'!$A$1:$A$34,0))),0) + IFERROR(INDIRECT("'en double'!" &amp; ADDRESS(MATCH(E$1,'en double'!$A$1:$AF$1,0),MATCH(A60,'en double'!$A$1:$A$34,0))),0) + IFERROR(INDIRECT("'en double'!" &amp; ADDRESS(MATCH(A$2,'en double'!$A$1:$AF$1,0),MATCH(A60,'en double'!$A$1:$A$34,0))),0) + IFERROR(INDIRECT("'en double'!" &amp; ADDRESS(MATCH(B$2,'en double'!$A$1:$AF$1,0),MATCH(A60,'en double'!$A$1:$A$34,0))),0) + IFERROR(INDIRECT("'en double'!" &amp; ADDRESS(MATCH(C$2,'en double'!$A$1:$AF$1,0),MATCH(A60,'en double'!$A$1:$A$34,0))),0) + IFERROR(INDIRECT("'en double'!" &amp; ADDRESS(MATCH(D$2,'en double'!$A$1:$AF$1,0),MATCH(A60,'en double'!$A$1:$A$34,0))),0) + IFERROR(INDIRECT("'en double'!" &amp; ADDRESS(MATCH(E$2,'en double'!$A$1:$AF$1,0),MATCH(A60,'en double'!$A$1:$A$34,0))),0) + IFERROR(INDIRECT("'en double'!" &amp; ADDRESS(MATCH(A$3,'en double'!$A$1:$AF$1,0),MATCH(A60,'en double'!$A$1:$A$34,0))),0) + IFERROR(INDIRECT("'en double'!" &amp; ADDRESS(MATCH(B$3,'en double'!$A$1:$AF$1,0),MATCH(A60,'en double'!$A$1:$A$34,0))),0) + IFERROR(INDIRECT("'en double'!" &amp; ADDRESS(MATCH(C$3,'en double'!$A$1:$AF$1,0),MATCH(A60,'en double'!$A$1:$A$34,0))),0) + IFERROR(INDIRECT("'en double'!" &amp; ADDRESS(MATCH(D$3,'en double'!$A$1:$AF$1,0),MATCH(A60,'en double'!$A$1:$A$34,0))),0) + IFERROR(INDIRECT("'en double'!" &amp; ADDRESS(MATCH(E$3,'en double'!$A$1:$AF$1,0),MATCH(A60,'en double'!$A$1:$A$34,0))),0) + IFERROR(INDIRECT("'en double'!" &amp; ADDRESS(MATCH(A$1,'en double'!$A$1:$AF$1,0),MATCH(A60,'en double'!$A$1:$A$34,0))),0)) / SUM('en double'!$B$2:$AF$32)</f>
        <v>2.4549098196392786E-2</v>
      </c>
      <c r="D60" s="9">
        <f ca="1">(IFERROR(INDIRECT("'en double'!" &amp; ADDRESS(MATCH(A60,'en double'!$A$1:$A$34,0),MATCH(I$1,'en double'!$A$1:$AF$1,0))),0) + IFERROR(INDIRECT("'en double'!" &amp; ADDRESS(MATCH(A60,'en double'!$A$1:$A$34,0),MATCH(G$1,'en double'!$A$1:$AF$1,0))),0) + IFERROR(INDIRECT("'en double'!" &amp; ADDRESS(MATCH(A60,'en double'!$A$1:$A$34,0),MATCH(H$1,'en double'!$A$1:$AF$1,0))),0) + IFERROR(INDIRECT("'en double'!" &amp; ADDRESS(MATCH(A60,'en double'!$A$1:$A$34,0),MATCH(J$1,'en double'!$A$1:$AF$1,0))),0) + IFERROR(INDIRECT("'en double'!" &amp; ADDRESS(MATCH(A60,'en double'!$A$1:$A$34,0),MATCH(K$1,'en double'!$A$1:$AF$1,0))),0) + IFERROR(INDIRECT("'en double'!" &amp; ADDRESS(MATCH(A60,'en double'!$A$1:$A$34,0),MATCH(L$1,'en double'!$A$1:$AF$1,0))),0) + IFERROR(INDIRECT("'en double'!" &amp; ADDRESS(MATCH(A60,'en double'!$A$1:$A$34,0),MATCH(F$2,'en double'!$A$1:$AF$1,0))),0) + IFERROR(INDIRECT("'en double'!" &amp; ADDRESS(MATCH(A60,'en double'!$A$1:$A$34,0),MATCH(G$2,'en double'!$A$1:$AF$1,0))),0) + IFERROR(INDIRECT("'en double'!" &amp; ADDRESS(MATCH(A60,'en double'!$A$1:$A$34,0),MATCH(H$2,'en double'!$A$1:$AF$1,0))),0) + IFERROR(INDIRECT("'en double'!" &amp; ADDRESS(MATCH(A60,'en double'!$A$1:$A$34,0),MATCH(I$2,'en double'!$A$1:$AF$1,0))),0) + IFERROR(INDIRECT("'en double'!" &amp; ADDRESS(MATCH(A60,'en double'!$A$1:$A$34,0),MATCH(J$2,'en double'!$A$1:$AF$1,0))),0) + IFERROR(INDIRECT("'en double'!" &amp; ADDRESS(MATCH(A60,'en double'!$A$1:$A$34,0),MATCH(K$2,'en double'!$A$1:$AF$1,0))),0) + IFERROR(INDIRECT("'en double'!" &amp; ADDRESS(MATCH(A60,'en double'!$A$1:$A$34,0),MATCH(F$3,'en double'!$A$1:$AF$1,0))),0) + IFERROR(INDIRECT("'en double'!" &amp; ADDRESS(MATCH(A60,'en double'!$A$1:$A$34,0),MATCH(G$3,'en double'!$A$1:$AF$1,0))),0) + IFERROR(INDIRECT("'en double'!" &amp; ADDRESS(MATCH(A60,'en double'!$A$1:$A$34,0),MATCH(H$3,'en double'!$A$1:$AF$1,0))),0) + IFERROR(INDIRECT("'en double'!" &amp; ADDRESS(MATCH(A60,'en double'!$A$1:$A$34,0),MATCH(I$3,'en double'!$A$1:$AF$1,0))),0) + IFERROR(INDIRECT("'en double'!" &amp; ADDRESS(MATCH(A60,'en double'!$A$1:$A$34,0),MATCH(J$3,'en double'!$A$1:$AF$1,0))),0) + IFERROR(INDIRECT("'en double'!" &amp; ADDRESS(MATCH(A60,'en double'!$A$1:$A$34,0),MATCH(F$1,'en double'!$A$1:$AF$1,0))),0)) / SUM('en double'!$B$2:$AF$32)</f>
        <v>2.2144288577154309E-2</v>
      </c>
      <c r="E60" s="9">
        <f ca="1">(IFERROR(INDIRECT("'en double'!" &amp; ADDRESS(MATCH(A60,'en double'!$A$1:$A$34,0),MATCH(B$1,'en double'!$A$1:$AF$1,0))),0) + IFERROR(INDIRECT("'en double'!" &amp; ADDRESS(MATCH(A60,'en double'!$A$1:$A$34,0),MATCH(C$1,'en double'!$A$1:$AF$1,0))),0) + IFERROR(INDIRECT("'en double'!" &amp; ADDRESS(MATCH(A60,'en double'!$A$1:$A$34,0),MATCH(D$1,'en double'!$A$1:$AF$1,0))),0) + IFERROR(INDIRECT("'en double'!" &amp; ADDRESS(MATCH(A60,'en double'!$A$1:$A$34,0),MATCH(E$1,'en double'!$A$1:$AF$1,0))),0) + IFERROR(INDIRECT("'en double'!" &amp; ADDRESS(MATCH(A60,'en double'!$A$1:$A$34,0),MATCH(A$2,'en double'!$A$1:$AF$1,0))),0) + IFERROR(INDIRECT("'en double'!" &amp; ADDRESS(MATCH(A60,'en double'!$A$1:$A$34,0),MATCH(B$2,'en double'!$A$1:$AF$1,0))),0) + IFERROR(INDIRECT("'en double'!" &amp; ADDRESS(MATCH(A60,'en double'!$A$1:$A$34,0),MATCH(C$2,'en double'!$A$1:$AF$1,0))),0) + IFERROR(INDIRECT("'en double'!" &amp; ADDRESS(MATCH(A60,'en double'!$A$1:$A$34,0),MATCH(D$2,'en double'!$A$1:$AF$1,0))),0) + IFERROR(INDIRECT("'en double'!" &amp; ADDRESS(MATCH(A60,'en double'!$A$1:$A$34,0),MATCH(E$2,'en double'!$A$1:$AF$1,0))),0) + IFERROR(INDIRECT("'en double'!" &amp; ADDRESS(MATCH(A60,'en double'!$A$1:$A$34,0),MATCH(A$3,'en double'!$A$1:$AF$1,0))),0) + IFERROR(INDIRECT("'en double'!" &amp; ADDRESS(MATCH(A60,'en double'!$A$1:$A$34,0),MATCH(B$3,'en double'!$A$1:$AF$1,0))),0) + IFERROR(INDIRECT("'en double'!" &amp; ADDRESS(MATCH(A60,'en double'!$A$1:$A$34,0),MATCH(C$3,'en double'!$A$1:$AF$1,0))),0) + IFERROR(INDIRECT("'en double'!" &amp; ADDRESS(MATCH(A60,'en double'!$A$1:$A$34,0),MATCH(D$3,'en double'!$A$1:$AF$1,0))),0) + IFERROR(INDIRECT("'en double'!" &amp; ADDRESS(MATCH(A60,'en double'!$A$1:$A$34,0),MATCH(E$3,'en double'!$A$1:$AF$1,0))),0) + IFERROR(INDIRECT("'en double'!" &amp; ADDRESS(MATCH(A60,'en double'!$A$1:$A$34,0),MATCH(A$1,'en double'!$A$1:$AF$1,0))),0)) / SUM('en double'!$B$2:$AF$32)</f>
        <v>2.5751503006012023E-2</v>
      </c>
      <c r="F60" s="9">
        <f t="shared" ca="1" si="23"/>
        <v>-4.6092184368737507E-3</v>
      </c>
      <c r="I60" s="9"/>
      <c r="K60" s="9"/>
      <c r="M60" s="197"/>
      <c r="N60" s="153" t="s">
        <v>210</v>
      </c>
      <c r="O60" s="9">
        <f ca="1">(IFERROR(INDIRECT("'ru double'!" &amp; ADDRESS(MATCH(V$1,'ru double'!$A$1:$AF$1,0),MATCH(N60,'ru double'!$A$1:$A$34,0))),0) + IFERROR(INDIRECT("'ru double'!" &amp; ADDRESS(MATCH(T$1,'ru double'!$A$1:$AF$1,0),MATCH(N60,'ru double'!$A$1:$A$34,0))),0) + IFERROR(INDIRECT("'ru double'!" &amp; ADDRESS(MATCH(U$1,'ru double'!$A$1:$AF$1,0),MATCH(N60,'ru double'!$A$1:$A$34,0))),0) + IFERROR(INDIRECT("'ru double'!" &amp; ADDRESS(MATCH(W$1,'ru double'!$A$1:$AF$1,0),MATCH(N60,'ru double'!$A$1:$A$34,0))),0) + IFERROR(INDIRECT("'ru double'!" &amp; ADDRESS(MATCH(X$1,'ru double'!$A$1:$AF$1,0),MATCH(N60,'ru double'!$A$1:$A$34,0))),0) + IFERROR(INDIRECT("'ru double'!" &amp; ADDRESS(MATCH(Y$1,'ru double'!$A$1:$AF$1,0),MATCH(N60,'ru double'!$A$1:$A$34,0))),0) + IFERROR(INDIRECT("'ru double'!" &amp; ADDRESS(MATCH(S$2,'ru double'!$A$1:$AF$1,0),MATCH(N60,'ru double'!$A$1:$A$34,0))),0) + IFERROR(INDIRECT("'ru double'!" &amp; ADDRESS(MATCH(T$2,'ru double'!$A$1:$AF$1,0),MATCH(N60,'ru double'!$A$1:$A$34,0))),0) + IFERROR(INDIRECT("'ru double'!" &amp; ADDRESS(MATCH(U$2,'ru double'!$A$1:$AF$1,0),MATCH(N60,'ru double'!$A$1:$A$34,0))),0) + IFERROR(INDIRECT("'ru double'!" &amp; ADDRESS(MATCH(V$2,'ru double'!$A$1:$AF$1,0),MATCH(N60,'ru double'!$A$1:$A$34,0))),0) + IFERROR(INDIRECT("'ru double'!" &amp; ADDRESS(MATCH(W$2,'ru double'!$A$1:$AF$1,0),MATCH(N60,'ru double'!$A$1:$A$34,0))),0) + IFERROR(INDIRECT("'ru double'!" &amp; ADDRESS(MATCH(X$2,'ru double'!$A$1:$AF$1,0),MATCH(N60,'ru double'!$A$1:$A$34,0))),0) + IFERROR(INDIRECT("'ru double'!" &amp; ADDRESS(MATCH(S$3,'ru double'!$A$1:$AF$1,0),MATCH(N60,'ru double'!$A$1:$A$34,0))),0) + IFERROR(INDIRECT("'ru double'!" &amp; ADDRESS(MATCH(T$3,'ru double'!$A$1:$AF$1,0),MATCH(N60,'ru double'!$A$1:$A$34,0))),0) + IFERROR(INDIRECT("'ru double'!" &amp; ADDRESS(MATCH(U$3,'ru double'!$A$1:$AF$1,0),MATCH(N60,'ru double'!$A$1:$A$34,0))),0) + IFERROR(INDIRECT("'ru double'!" &amp; ADDRESS(MATCH(V$3,'ru double'!$A$1:$AF$1,0),MATCH(N60,'ru double'!$A$1:$A$34,0))),0) + IFERROR(INDIRECT("'ru double'!" &amp; ADDRESS(MATCH(W$3,'ru double'!$A$1:$AF$1,0),MATCH(N60,'ru double'!$A$1:$A$34,0))),0) + IFERROR(INDIRECT("'ru double'!" &amp; ADDRESS(MATCH(S$1,'ru double'!$A$1:$AF$1,0),MATCH(N60,'ru double'!$A$1:$A$34,0))),0)) / SUM('ru double'!$B$2:$AF$32)</f>
        <v>1.4234161988773055E-2</v>
      </c>
      <c r="P60" s="9">
        <f ca="1">(IFERROR(INDIRECT("'ru double'!" &amp; ADDRESS(MATCH(O$1,'ru double'!$A$1:$AF$1,0),MATCH(N60,'ru double'!$A$1:$A$34,0))),0) + IFERROR(INDIRECT("'ru double'!" &amp; ADDRESS(MATCH(P$1,'ru double'!$A$1:$AF$1,0),MATCH(N60,'ru double'!$A$1:$A$34,0))),0) + IFERROR(INDIRECT("'ru double'!" &amp; ADDRESS(MATCH(Q$1,'ru double'!$A$1:$AF$1,0),MATCH(N60,'ru double'!$A$1:$A$34,0))),0) + IFERROR(INDIRECT("'ru double'!" &amp; ADDRESS(MATCH(R$1,'ru double'!$A$1:$AF$1,0),MATCH(N60,'ru double'!$A$1:$A$34,0))),0) + IFERROR(INDIRECT("'ru double'!" &amp; ADDRESS(MATCH(N$2,'ru double'!$A$1:$AF$1,0),MATCH(N60,'ru double'!$A$1:$A$34,0))),0) + IFERROR(INDIRECT("'ru double'!" &amp; ADDRESS(MATCH(O$2,'ru double'!$A$1:$AF$1,0),MATCH(N60,'ru double'!$A$1:$A$34,0))),0) + IFERROR(INDIRECT("'ru double'!" &amp; ADDRESS(MATCH(P$2,'ru double'!$A$1:$AF$1,0),MATCH(N60,'ru double'!$A$1:$A$34,0))),0) + IFERROR(INDIRECT("'ru double'!" &amp; ADDRESS(MATCH(Q$2,'ru double'!$A$1:$AF$1,0),MATCH(N60,'ru double'!$A$1:$A$34,0))),0) + IFERROR(INDIRECT("'ru double'!" &amp; ADDRESS(MATCH(R$2,'ru double'!$A$1:$AF$1,0),MATCH(N60,'ru double'!$A$1:$A$34,0))),0) + IFERROR(INDIRECT("'ru double'!" &amp; ADDRESS(MATCH(N$3,'ru double'!$A$1:$AF$1,0),MATCH(N60,'ru double'!$A$1:$A$34,0))),0) + IFERROR(INDIRECT("'ru double'!" &amp; ADDRESS(MATCH(O$3,'ru double'!$A$1:$AF$1,0),MATCH(N60,'ru double'!$A$1:$A$34,0))),0) + IFERROR(INDIRECT("'ru double'!" &amp; ADDRESS(MATCH(P$3,'ru double'!$A$1:$AF$1,0),MATCH(N60,'ru double'!$A$1:$A$34,0))),0) + IFERROR(INDIRECT("'ru double'!" &amp; ADDRESS(MATCH(Q$3,'ru double'!$A$1:$AF$1,0),MATCH(N60,'ru double'!$A$1:$A$34,0))),0) + IFERROR(INDIRECT("'ru double'!" &amp; ADDRESS(MATCH(R$3,'ru double'!$A$1:$AF$1,0),MATCH(N60,'ru double'!$A$1:$A$34,0))),0) + IFERROR(INDIRECT("'ru double'!" &amp; ADDRESS(MATCH(N$1,'ru double'!$A$1:$AF$1,0),MATCH(N60,'ru double'!$A$1:$A$34,0))),0)) / SUM('ru double'!$B$2:$AF$32)</f>
        <v>2.0449077786688051E-2</v>
      </c>
      <c r="Q60" s="9">
        <f ca="1">(IFERROR(INDIRECT("'ru double'!" &amp; ADDRESS(MATCH(N60,'ru double'!$A$1:$A$34,0),MATCH(V$1,'ru double'!$A$1:$AF$1,0))),0) + IFERROR(INDIRECT("'ru double'!" &amp; ADDRESS(MATCH(N60,'ru double'!$A$1:$A$34,0),MATCH(T$1,'ru double'!$A$1:$AF$1,0))),0) + IFERROR(INDIRECT("'ru double'!" &amp; ADDRESS(MATCH(N60,'ru double'!$A$1:$A$34,0),MATCH(U$1,'ru double'!$A$1:$AF$1,0))),0) + IFERROR(INDIRECT("'ru double'!" &amp; ADDRESS(MATCH(N60,'ru double'!$A$1:$A$34,0),MATCH(W$1,'ru double'!$A$1:$AF$1,0))),0) + IFERROR(INDIRECT("'ru double'!" &amp; ADDRESS(MATCH(N60,'ru double'!$A$1:$A$34,0),MATCH(X$1,'ru double'!$A$1:$AF$1,0))),0) + IFERROR(INDIRECT("'ru double'!" &amp; ADDRESS(MATCH(N60,'ru double'!$A$1:$A$34,0),MATCH(Y$1,'ru double'!$A$1:$AF$1,0))),0) + IFERROR(INDIRECT("'ru double'!" &amp; ADDRESS(MATCH(N60,'ru double'!$A$1:$A$34,0),MATCH(S$2,'ru double'!$A$1:$AF$1,0))),0) + IFERROR(INDIRECT("'ru double'!" &amp; ADDRESS(MATCH(N60,'ru double'!$A$1:$A$34,0),MATCH(T$2,'ru double'!$A$1:$AF$1,0))),0) + IFERROR(INDIRECT("'ru double'!" &amp; ADDRESS(MATCH(N60,'ru double'!$A$1:$A$34,0),MATCH(U$2,'ru double'!$A$1:$AF$1,0))),0) + IFERROR(INDIRECT("'ru double'!" &amp; ADDRESS(MATCH(N60,'ru double'!$A$1:$A$34,0),MATCH(V$2,'ru double'!$A$1:$AF$1,0))),0) + IFERROR(INDIRECT("'ru double'!" &amp; ADDRESS(MATCH(N60,'ru double'!$A$1:$A$34,0),MATCH(W$2,'ru double'!$A$1:$AF$1,0))),0) + IFERROR(INDIRECT("'ru double'!" &amp; ADDRESS(MATCH(N60,'ru double'!$A$1:$A$34,0),MATCH(X$2,'ru double'!$A$1:$AF$1,0))),0) + IFERROR(INDIRECT("'ru double'!" &amp; ADDRESS(MATCH(N60,'ru double'!$A$1:$A$34,0),MATCH(S$3,'ru double'!$A$1:$AF$1,0))),0) + IFERROR(INDIRECT("'ru double'!" &amp; ADDRESS(MATCH(N60,'ru double'!$A$1:$A$34,0),MATCH(T$3,'ru double'!$A$1:$AF$1,0))),0) + IFERROR(INDIRECT("'ru double'!" &amp; ADDRESS(MATCH(N60,'ru double'!$A$1:$A$34,0),MATCH(U$3,'ru double'!$A$1:$AF$1,0))),0) + IFERROR(INDIRECT("'ru double'!" &amp; ADDRESS(MATCH(N60,'ru double'!$A$1:$A$34,0),MATCH(V$3,'ru double'!$A$1:$AF$1,0))),0) + IFERROR(INDIRECT("'ru double'!" &amp; ADDRESS(MATCH(N60,'ru double'!$A$1:$A$34,0),MATCH(W$3,'ru double'!$A$1:$AF$1,0))),0) + IFERROR(INDIRECT("'ru double'!" &amp; ADDRESS(MATCH(N60,'ru double'!$A$1:$A$34,0),MATCH(S$1,'ru double'!$A$1:$AF$1,0))),0)) / SUM('ru double'!$B$2:$AF$32)</f>
        <v>7.2173215717722533E-3</v>
      </c>
      <c r="R60" s="9">
        <f ca="1">(IFERROR(INDIRECT("'ru double'!" &amp; ADDRESS(MATCH(N60,'ru double'!$A$1:$A$34,0),MATCH(O$1,'ru double'!$A$1:$AF$1,0))),0) + IFERROR(INDIRECT("'ru double'!" &amp; ADDRESS(MATCH(N60,'ru double'!$A$1:$A$34,0),MATCH(P$1,'ru double'!$A$1:$AF$1,0))),0) + IFERROR(INDIRECT("'ru double'!" &amp; ADDRESS(MATCH(N60,'ru double'!$A$1:$A$34,0),MATCH(Q$1,'ru double'!$A$1:$AF$1,0))),0) + IFERROR(INDIRECT("'ru double'!" &amp; ADDRESS(MATCH(N60,'ru double'!$A$1:$A$34,0),MATCH(R$1,'ru double'!$A$1:$AF$1,0))),0) + IFERROR(INDIRECT("'ru double'!" &amp; ADDRESS(MATCH(N60,'ru double'!$A$1:$A$34,0),MATCH(N$2,'ru double'!$A$1:$AF$1,0))),0) + IFERROR(INDIRECT("'ru double'!" &amp; ADDRESS(MATCH(N60,'ru double'!$A$1:$A$34,0),MATCH(O$2,'ru double'!$A$1:$AF$1,0))),0) + IFERROR(INDIRECT("'ru double'!" &amp; ADDRESS(MATCH(N60,'ru double'!$A$1:$A$34,0),MATCH(P$2,'ru double'!$A$1:$AF$1,0))),0) + IFERROR(INDIRECT("'ru double'!" &amp; ADDRESS(MATCH(N60,'ru double'!$A$1:$A$34,0),MATCH(Q$2,'ru double'!$A$1:$AF$1,0))),0) + IFERROR(INDIRECT("'ru double'!" &amp; ADDRESS(MATCH(N60,'ru double'!$A$1:$A$34,0),MATCH(R$2,'ru double'!$A$1:$AF$1,0))),0) + IFERROR(INDIRECT("'ru double'!" &amp; ADDRESS(MATCH(N60,'ru double'!$A$1:$A$34,0),MATCH(N$3,'ru double'!$A$1:$AF$1,0))),0) + IFERROR(INDIRECT("'ru double'!" &amp; ADDRESS(MATCH(N60,'ru double'!$A$1:$A$34,0),MATCH(O$3,'ru double'!$A$1:$AF$1,0))),0) + IFERROR(INDIRECT("'ru double'!" &amp; ADDRESS(MATCH(N60,'ru double'!$A$1:$A$34,0),MATCH(P$3,'ru double'!$A$1:$AF$1,0))),0) + IFERROR(INDIRECT("'ru double'!" &amp; ADDRESS(MATCH(N60,'ru double'!$A$1:$A$34,0),MATCH(Q$3,'ru double'!$A$1:$AF$1,0))),0) + IFERROR(INDIRECT("'ru double'!" &amp; ADDRESS(MATCH(N60,'ru double'!$A$1:$A$34,0),MATCH(R$3,'ru double'!$A$1:$AF$1,0))),0) + IFERROR(INDIRECT("'ru double'!" &amp; ADDRESS(MATCH(N60,'ru double'!$A$1:$A$34,0),MATCH(N$1,'ru double'!$A$1:$AF$1,0))),0)) / SUM('ru double'!$B$2:$AF$32)</f>
        <v>2.6663993584603047E-2</v>
      </c>
      <c r="S60" s="9">
        <f t="shared" ca="1" si="24"/>
        <v>-2.566158781074579E-2</v>
      </c>
      <c r="U60" s="9"/>
      <c r="W60" s="9"/>
      <c r="AB60" s="54"/>
      <c r="AC60" s="54"/>
    </row>
    <row r="61" spans="1:39" ht="15" customHeight="1" x14ac:dyDescent="0.25">
      <c r="A61" s="7" t="s">
        <v>265</v>
      </c>
      <c r="B61" s="9">
        <f ca="1">(IFERROR(INDIRECT("'en double'!" &amp; ADDRESS(MATCH(I$1,'en double'!$A$1:$AF$1,0),MATCH(A61,'en double'!$A$1:$A$34,0))),0) + IFERROR(INDIRECT("'en double'!" &amp; ADDRESS(MATCH(G$1,'en double'!$A$1:$AF$1,0),MATCH(A61,'en double'!$A$1:$A$34,0))),0) + IFERROR(INDIRECT("'en double'!" &amp; ADDRESS(MATCH(H$1,'en double'!$A$1:$AF$1,0),MATCH(A61,'en double'!$A$1:$A$34,0))),0) + IFERROR(INDIRECT("'en double'!" &amp; ADDRESS(MATCH(J$1,'en double'!$A$1:$AF$1,0),MATCH(A61,'en double'!$A$1:$A$34,0))),0) + IFERROR(INDIRECT("'en double'!" &amp; ADDRESS(MATCH(K$1,'en double'!$A$1:$AF$1,0),MATCH(A61,'en double'!$A$1:$A$34,0))),0) + IFERROR(INDIRECT("'en double'!" &amp; ADDRESS(MATCH(L$1,'en double'!$A$1:$AF$1,0),MATCH(A61,'en double'!$A$1:$A$34,0))),0) + IFERROR(INDIRECT("'en double'!" &amp; ADDRESS(MATCH(F$2,'en double'!$A$1:$AF$1,0),MATCH(A61,'en double'!$A$1:$A$34,0))),0) + IFERROR(INDIRECT("'en double'!" &amp; ADDRESS(MATCH(G$2,'en double'!$A$1:$AF$1,0),MATCH(A61,'en double'!$A$1:$A$34,0))),0) + IFERROR(INDIRECT("'en double'!" &amp; ADDRESS(MATCH(H$2,'en double'!$A$1:$AF$1,0),MATCH(A61,'en double'!$A$1:$A$34,0))),0) + IFERROR(INDIRECT("'en double'!" &amp; ADDRESS(MATCH(I$2,'en double'!$A$1:$AF$1,0),MATCH(A61,'en double'!$A$1:$A$34,0))),0) + IFERROR(INDIRECT("'en double'!" &amp; ADDRESS(MATCH(J$2,'en double'!$A$1:$AF$1,0),MATCH(A61,'en double'!$A$1:$A$34,0))),0) + IFERROR(INDIRECT("'en double'!" &amp; ADDRESS(MATCH(K$2,'en double'!$A$1:$AF$1,0),MATCH(A61,'en double'!$A$1:$A$34,0))),0) + IFERROR(INDIRECT("'en double'!" &amp; ADDRESS(MATCH(F$3,'en double'!$A$1:$AF$1,0),MATCH(A61,'en double'!$A$1:$A$34,0))),0) + IFERROR(INDIRECT("'en double'!" &amp; ADDRESS(MATCH(G$3,'en double'!$A$1:$AF$1,0),MATCH(A61,'en double'!$A$1:$A$34,0))),0) + IFERROR(INDIRECT("'en double'!" &amp; ADDRESS(MATCH(H$3,'en double'!$A$1:$AF$1,0),MATCH(A61,'en double'!$A$1:$A$34,0))),0) + IFERROR(INDIRECT("'en double'!" &amp; ADDRESS(MATCH(I$3,'en double'!$A$1:$AF$1,0),MATCH(A61,'en double'!$A$1:$A$34,0))),0) + IFERROR(INDIRECT("'en double'!" &amp; ADDRESS(MATCH(J$3,'en double'!$A$1:$AF$1,0),MATCH(A61,'en double'!$A$1:$A$34,0))),0) + IFERROR(INDIRECT("'en double'!" &amp; ADDRESS(MATCH(F$1,'en double'!$A$1:$AF$1,0),MATCH(A61,'en double'!$A$1:$A$34,0))),0)) / SUM('en double'!$B$2:$AF$32)</f>
        <v>8.4168336673346687E-3</v>
      </c>
      <c r="C61" s="9">
        <f ca="1">(IFERROR(INDIRECT("'en double'!" &amp; ADDRESS(MATCH(B$1,'en double'!$A$1:$AF$1,0),MATCH(A61,'en double'!$A$1:$A$34,0))),0) + IFERROR(INDIRECT("'en double'!" &amp; ADDRESS(MATCH(C$1,'en double'!$A$1:$AF$1,0),MATCH(A61,'en double'!$A$1:$A$34,0))),0) + IFERROR(INDIRECT("'en double'!" &amp; ADDRESS(MATCH(D$1,'en double'!$A$1:$AF$1,0),MATCH(A61,'en double'!$A$1:$A$34,0))),0) + IFERROR(INDIRECT("'en double'!" &amp; ADDRESS(MATCH(E$1,'en double'!$A$1:$AF$1,0),MATCH(A61,'en double'!$A$1:$A$34,0))),0) + IFERROR(INDIRECT("'en double'!" &amp; ADDRESS(MATCH(A$2,'en double'!$A$1:$AF$1,0),MATCH(A61,'en double'!$A$1:$A$34,0))),0) + IFERROR(INDIRECT("'en double'!" &amp; ADDRESS(MATCH(B$2,'en double'!$A$1:$AF$1,0),MATCH(A61,'en double'!$A$1:$A$34,0))),0) + IFERROR(INDIRECT("'en double'!" &amp; ADDRESS(MATCH(C$2,'en double'!$A$1:$AF$1,0),MATCH(A61,'en double'!$A$1:$A$34,0))),0) + IFERROR(INDIRECT("'en double'!" &amp; ADDRESS(MATCH(D$2,'en double'!$A$1:$AF$1,0),MATCH(A61,'en double'!$A$1:$A$34,0))),0) + IFERROR(INDIRECT("'en double'!" &amp; ADDRESS(MATCH(E$2,'en double'!$A$1:$AF$1,0),MATCH(A61,'en double'!$A$1:$A$34,0))),0) + IFERROR(INDIRECT("'en double'!" &amp; ADDRESS(MATCH(A$3,'en double'!$A$1:$AF$1,0),MATCH(A61,'en double'!$A$1:$A$34,0))),0) + IFERROR(INDIRECT("'en double'!" &amp; ADDRESS(MATCH(B$3,'en double'!$A$1:$AF$1,0),MATCH(A61,'en double'!$A$1:$A$34,0))),0) + IFERROR(INDIRECT("'en double'!" &amp; ADDRESS(MATCH(C$3,'en double'!$A$1:$AF$1,0),MATCH(A61,'en double'!$A$1:$A$34,0))),0) + IFERROR(INDIRECT("'en double'!" &amp; ADDRESS(MATCH(D$3,'en double'!$A$1:$AF$1,0),MATCH(A61,'en double'!$A$1:$A$34,0))),0) + IFERROR(INDIRECT("'en double'!" &amp; ADDRESS(MATCH(E$3,'en double'!$A$1:$AF$1,0),MATCH(A61,'en double'!$A$1:$A$34,0))),0) + IFERROR(INDIRECT("'en double'!" &amp; ADDRESS(MATCH(A$1,'en double'!$A$1:$AF$1,0),MATCH(A61,'en double'!$A$1:$A$34,0))),0)) / SUM('en double'!$B$2:$AF$32)</f>
        <v>1.4729458917835671E-2</v>
      </c>
      <c r="D61" s="9">
        <f ca="1">(IFERROR(INDIRECT("'en double'!" &amp; ADDRESS(MATCH(A61,'en double'!$A$1:$A$34,0),MATCH(I$1,'en double'!$A$1:$AF$1,0))),0) + IFERROR(INDIRECT("'en double'!" &amp; ADDRESS(MATCH(A61,'en double'!$A$1:$A$34,0),MATCH(G$1,'en double'!$A$1:$AF$1,0))),0) + IFERROR(INDIRECT("'en double'!" &amp; ADDRESS(MATCH(A61,'en double'!$A$1:$A$34,0),MATCH(H$1,'en double'!$A$1:$AF$1,0))),0) + IFERROR(INDIRECT("'en double'!" &amp; ADDRESS(MATCH(A61,'en double'!$A$1:$A$34,0),MATCH(J$1,'en double'!$A$1:$AF$1,0))),0) + IFERROR(INDIRECT("'en double'!" &amp; ADDRESS(MATCH(A61,'en double'!$A$1:$A$34,0),MATCH(K$1,'en double'!$A$1:$AF$1,0))),0) + IFERROR(INDIRECT("'en double'!" &amp; ADDRESS(MATCH(A61,'en double'!$A$1:$A$34,0),MATCH(L$1,'en double'!$A$1:$AF$1,0))),0) + IFERROR(INDIRECT("'en double'!" &amp; ADDRESS(MATCH(A61,'en double'!$A$1:$A$34,0),MATCH(F$2,'en double'!$A$1:$AF$1,0))),0) + IFERROR(INDIRECT("'en double'!" &amp; ADDRESS(MATCH(A61,'en double'!$A$1:$A$34,0),MATCH(G$2,'en double'!$A$1:$AF$1,0))),0) + IFERROR(INDIRECT("'en double'!" &amp; ADDRESS(MATCH(A61,'en double'!$A$1:$A$34,0),MATCH(H$2,'en double'!$A$1:$AF$1,0))),0) + IFERROR(INDIRECT("'en double'!" &amp; ADDRESS(MATCH(A61,'en double'!$A$1:$A$34,0),MATCH(I$2,'en double'!$A$1:$AF$1,0))),0) + IFERROR(INDIRECT("'en double'!" &amp; ADDRESS(MATCH(A61,'en double'!$A$1:$A$34,0),MATCH(J$2,'en double'!$A$1:$AF$1,0))),0) + IFERROR(INDIRECT("'en double'!" &amp; ADDRESS(MATCH(A61,'en double'!$A$1:$A$34,0),MATCH(K$2,'en double'!$A$1:$AF$1,0))),0) + IFERROR(INDIRECT("'en double'!" &amp; ADDRESS(MATCH(A61,'en double'!$A$1:$A$34,0),MATCH(F$3,'en double'!$A$1:$AF$1,0))),0) + IFERROR(INDIRECT("'en double'!" &amp; ADDRESS(MATCH(A61,'en double'!$A$1:$A$34,0),MATCH(G$3,'en double'!$A$1:$AF$1,0))),0) + IFERROR(INDIRECT("'en double'!" &amp; ADDRESS(MATCH(A61,'en double'!$A$1:$A$34,0),MATCH(H$3,'en double'!$A$1:$AF$1,0))),0) + IFERROR(INDIRECT("'en double'!" &amp; ADDRESS(MATCH(A61,'en double'!$A$1:$A$34,0),MATCH(I$3,'en double'!$A$1:$AF$1,0))),0) + IFERROR(INDIRECT("'en double'!" &amp; ADDRESS(MATCH(A61,'en double'!$A$1:$A$34,0),MATCH(J$3,'en double'!$A$1:$AF$1,0))),0) + IFERROR(INDIRECT("'en double'!" &amp; ADDRESS(MATCH(A61,'en double'!$A$1:$A$34,0),MATCH(F$1,'en double'!$A$1:$AF$1,0))),0)) / SUM('en double'!$B$2:$AF$32)</f>
        <v>5.8116232464929859E-3</v>
      </c>
      <c r="E61" s="9">
        <f ca="1">(IFERROR(INDIRECT("'en double'!" &amp; ADDRESS(MATCH(A61,'en double'!$A$1:$A$34,0),MATCH(B$1,'en double'!$A$1:$AF$1,0))),0) + IFERROR(INDIRECT("'en double'!" &amp; ADDRESS(MATCH(A61,'en double'!$A$1:$A$34,0),MATCH(C$1,'en double'!$A$1:$AF$1,0))),0) + IFERROR(INDIRECT("'en double'!" &amp; ADDRESS(MATCH(A61,'en double'!$A$1:$A$34,0),MATCH(D$1,'en double'!$A$1:$AF$1,0))),0) + IFERROR(INDIRECT("'en double'!" &amp; ADDRESS(MATCH(A61,'en double'!$A$1:$A$34,0),MATCH(E$1,'en double'!$A$1:$AF$1,0))),0) + IFERROR(INDIRECT("'en double'!" &amp; ADDRESS(MATCH(A61,'en double'!$A$1:$A$34,0),MATCH(A$2,'en double'!$A$1:$AF$1,0))),0) + IFERROR(INDIRECT("'en double'!" &amp; ADDRESS(MATCH(A61,'en double'!$A$1:$A$34,0),MATCH(B$2,'en double'!$A$1:$AF$1,0))),0) + IFERROR(INDIRECT("'en double'!" &amp; ADDRESS(MATCH(A61,'en double'!$A$1:$A$34,0),MATCH(C$2,'en double'!$A$1:$AF$1,0))),0) + IFERROR(INDIRECT("'en double'!" &amp; ADDRESS(MATCH(A61,'en double'!$A$1:$A$34,0),MATCH(D$2,'en double'!$A$1:$AF$1,0))),0) + IFERROR(INDIRECT("'en double'!" &amp; ADDRESS(MATCH(A61,'en double'!$A$1:$A$34,0),MATCH(E$2,'en double'!$A$1:$AF$1,0))),0) + IFERROR(INDIRECT("'en double'!" &amp; ADDRESS(MATCH(A61,'en double'!$A$1:$A$34,0),MATCH(A$3,'en double'!$A$1:$AF$1,0))),0) + IFERROR(INDIRECT("'en double'!" &amp; ADDRESS(MATCH(A61,'en double'!$A$1:$A$34,0),MATCH(B$3,'en double'!$A$1:$AF$1,0))),0) + IFERROR(INDIRECT("'en double'!" &amp; ADDRESS(MATCH(A61,'en double'!$A$1:$A$34,0),MATCH(C$3,'en double'!$A$1:$AF$1,0))),0) + IFERROR(INDIRECT("'en double'!" &amp; ADDRESS(MATCH(A61,'en double'!$A$1:$A$34,0),MATCH(D$3,'en double'!$A$1:$AF$1,0))),0) + IFERROR(INDIRECT("'en double'!" &amp; ADDRESS(MATCH(A61,'en double'!$A$1:$A$34,0),MATCH(E$3,'en double'!$A$1:$AF$1,0))),0) + IFERROR(INDIRECT("'en double'!" &amp; ADDRESS(MATCH(A61,'en double'!$A$1:$A$34,0),MATCH(A$1,'en double'!$A$1:$AF$1,0))),0)) / SUM('en double'!$B$2:$AF$32)</f>
        <v>1.7134268537074147E-2</v>
      </c>
      <c r="F61" s="9">
        <f t="shared" ca="1" si="23"/>
        <v>-1.7635270541082163E-2</v>
      </c>
      <c r="I61" s="9"/>
      <c r="K61" s="9"/>
      <c r="M61" s="197"/>
      <c r="N61" s="153" t="s">
        <v>212</v>
      </c>
      <c r="O61" s="9">
        <f ca="1">(IFERROR(INDIRECT("'ru double'!" &amp; ADDRESS(MATCH(V$1,'ru double'!$A$1:$AF$1,0),MATCH(N61,'ru double'!$A$1:$A$34,0))),0) + IFERROR(INDIRECT("'ru double'!" &amp; ADDRESS(MATCH(T$1,'ru double'!$A$1:$AF$1,0),MATCH(N61,'ru double'!$A$1:$A$34,0))),0) + IFERROR(INDIRECT("'ru double'!" &amp; ADDRESS(MATCH(U$1,'ru double'!$A$1:$AF$1,0),MATCH(N61,'ru double'!$A$1:$A$34,0))),0) + IFERROR(INDIRECT("'ru double'!" &amp; ADDRESS(MATCH(W$1,'ru double'!$A$1:$AF$1,0),MATCH(N61,'ru double'!$A$1:$A$34,0))),0) + IFERROR(INDIRECT("'ru double'!" &amp; ADDRESS(MATCH(X$1,'ru double'!$A$1:$AF$1,0),MATCH(N61,'ru double'!$A$1:$A$34,0))),0) + IFERROR(INDIRECT("'ru double'!" &amp; ADDRESS(MATCH(Y$1,'ru double'!$A$1:$AF$1,0),MATCH(N61,'ru double'!$A$1:$A$34,0))),0) + IFERROR(INDIRECT("'ru double'!" &amp; ADDRESS(MATCH(S$2,'ru double'!$A$1:$AF$1,0),MATCH(N61,'ru double'!$A$1:$A$34,0))),0) + IFERROR(INDIRECT("'ru double'!" &amp; ADDRESS(MATCH(T$2,'ru double'!$A$1:$AF$1,0),MATCH(N61,'ru double'!$A$1:$A$34,0))),0) + IFERROR(INDIRECT("'ru double'!" &amp; ADDRESS(MATCH(U$2,'ru double'!$A$1:$AF$1,0),MATCH(N61,'ru double'!$A$1:$A$34,0))),0) + IFERROR(INDIRECT("'ru double'!" &amp; ADDRESS(MATCH(V$2,'ru double'!$A$1:$AF$1,0),MATCH(N61,'ru double'!$A$1:$A$34,0))),0) + IFERROR(INDIRECT("'ru double'!" &amp; ADDRESS(MATCH(W$2,'ru double'!$A$1:$AF$1,0),MATCH(N61,'ru double'!$A$1:$A$34,0))),0) + IFERROR(INDIRECT("'ru double'!" &amp; ADDRESS(MATCH(X$2,'ru double'!$A$1:$AF$1,0),MATCH(N61,'ru double'!$A$1:$A$34,0))),0) + IFERROR(INDIRECT("'ru double'!" &amp; ADDRESS(MATCH(S$3,'ru double'!$A$1:$AF$1,0),MATCH(N61,'ru double'!$A$1:$A$34,0))),0) + IFERROR(INDIRECT("'ru double'!" &amp; ADDRESS(MATCH(T$3,'ru double'!$A$1:$AF$1,0),MATCH(N61,'ru double'!$A$1:$A$34,0))),0) + IFERROR(INDIRECT("'ru double'!" &amp; ADDRESS(MATCH(U$3,'ru double'!$A$1:$AF$1,0),MATCH(N61,'ru double'!$A$1:$A$34,0))),0) + IFERROR(INDIRECT("'ru double'!" &amp; ADDRESS(MATCH(V$3,'ru double'!$A$1:$AF$1,0),MATCH(N61,'ru double'!$A$1:$A$34,0))),0) + IFERROR(INDIRECT("'ru double'!" &amp; ADDRESS(MATCH(W$3,'ru double'!$A$1:$AF$1,0),MATCH(N61,'ru double'!$A$1:$A$34,0))),0) + IFERROR(INDIRECT("'ru double'!" &amp; ADDRESS(MATCH(S$1,'ru double'!$A$1:$AF$1,0),MATCH(N61,'ru double'!$A$1:$A$34,0))),0)) / SUM('ru double'!$B$2:$AF$32)</f>
        <v>3.8091419406575781E-3</v>
      </c>
      <c r="P61" s="9">
        <f ca="1">(IFERROR(INDIRECT("'ru double'!" &amp; ADDRESS(MATCH(O$1,'ru double'!$A$1:$AF$1,0),MATCH(N61,'ru double'!$A$1:$A$34,0))),0) + IFERROR(INDIRECT("'ru double'!" &amp; ADDRESS(MATCH(P$1,'ru double'!$A$1:$AF$1,0),MATCH(N61,'ru double'!$A$1:$A$34,0))),0) + IFERROR(INDIRECT("'ru double'!" &amp; ADDRESS(MATCH(Q$1,'ru double'!$A$1:$AF$1,0),MATCH(N61,'ru double'!$A$1:$A$34,0))),0) + IFERROR(INDIRECT("'ru double'!" &amp; ADDRESS(MATCH(R$1,'ru double'!$A$1:$AF$1,0),MATCH(N61,'ru double'!$A$1:$A$34,0))),0) + IFERROR(INDIRECT("'ru double'!" &amp; ADDRESS(MATCH(N$2,'ru double'!$A$1:$AF$1,0),MATCH(N61,'ru double'!$A$1:$A$34,0))),0) + IFERROR(INDIRECT("'ru double'!" &amp; ADDRESS(MATCH(O$2,'ru double'!$A$1:$AF$1,0),MATCH(N61,'ru double'!$A$1:$A$34,0))),0) + IFERROR(INDIRECT("'ru double'!" &amp; ADDRESS(MATCH(P$2,'ru double'!$A$1:$AF$1,0),MATCH(N61,'ru double'!$A$1:$A$34,0))),0) + IFERROR(INDIRECT("'ru double'!" &amp; ADDRESS(MATCH(Q$2,'ru double'!$A$1:$AF$1,0),MATCH(N61,'ru double'!$A$1:$A$34,0))),0) + IFERROR(INDIRECT("'ru double'!" &amp; ADDRESS(MATCH(R$2,'ru double'!$A$1:$AF$1,0),MATCH(N61,'ru double'!$A$1:$A$34,0))),0) + IFERROR(INDIRECT("'ru double'!" &amp; ADDRESS(MATCH(N$3,'ru double'!$A$1:$AF$1,0),MATCH(N61,'ru double'!$A$1:$A$34,0))),0) + IFERROR(INDIRECT("'ru double'!" &amp; ADDRESS(MATCH(O$3,'ru double'!$A$1:$AF$1,0),MATCH(N61,'ru double'!$A$1:$A$34,0))),0) + IFERROR(INDIRECT("'ru double'!" &amp; ADDRESS(MATCH(P$3,'ru double'!$A$1:$AF$1,0),MATCH(N61,'ru double'!$A$1:$A$34,0))),0) + IFERROR(INDIRECT("'ru double'!" &amp; ADDRESS(MATCH(Q$3,'ru double'!$A$1:$AF$1,0),MATCH(N61,'ru double'!$A$1:$A$34,0))),0) + IFERROR(INDIRECT("'ru double'!" &amp; ADDRESS(MATCH(R$3,'ru double'!$A$1:$AF$1,0),MATCH(N61,'ru double'!$A$1:$A$34,0))),0) + IFERROR(INDIRECT("'ru double'!" &amp; ADDRESS(MATCH(N$1,'ru double'!$A$1:$AF$1,0),MATCH(N61,'ru double'!$A$1:$A$34,0))),0)) / SUM('ru double'!$B$2:$AF$32)</f>
        <v>2.5060144346431435E-2</v>
      </c>
      <c r="Q61" s="9">
        <f ca="1">(IFERROR(INDIRECT("'ru double'!" &amp; ADDRESS(MATCH(N61,'ru double'!$A$1:$A$34,0),MATCH(V$1,'ru double'!$A$1:$AF$1,0))),0) + IFERROR(INDIRECT("'ru double'!" &amp; ADDRESS(MATCH(N61,'ru double'!$A$1:$A$34,0),MATCH(T$1,'ru double'!$A$1:$AF$1,0))),0) + IFERROR(INDIRECT("'ru double'!" &amp; ADDRESS(MATCH(N61,'ru double'!$A$1:$A$34,0),MATCH(U$1,'ru double'!$A$1:$AF$1,0))),0) + IFERROR(INDIRECT("'ru double'!" &amp; ADDRESS(MATCH(N61,'ru double'!$A$1:$A$34,0),MATCH(W$1,'ru double'!$A$1:$AF$1,0))),0) + IFERROR(INDIRECT("'ru double'!" &amp; ADDRESS(MATCH(N61,'ru double'!$A$1:$A$34,0),MATCH(X$1,'ru double'!$A$1:$AF$1,0))),0) + IFERROR(INDIRECT("'ru double'!" &amp; ADDRESS(MATCH(N61,'ru double'!$A$1:$A$34,0),MATCH(Y$1,'ru double'!$A$1:$AF$1,0))),0) + IFERROR(INDIRECT("'ru double'!" &amp; ADDRESS(MATCH(N61,'ru double'!$A$1:$A$34,0),MATCH(S$2,'ru double'!$A$1:$AF$1,0))),0) + IFERROR(INDIRECT("'ru double'!" &amp; ADDRESS(MATCH(N61,'ru double'!$A$1:$A$34,0),MATCH(T$2,'ru double'!$A$1:$AF$1,0))),0) + IFERROR(INDIRECT("'ru double'!" &amp; ADDRESS(MATCH(N61,'ru double'!$A$1:$A$34,0),MATCH(U$2,'ru double'!$A$1:$AF$1,0))),0) + IFERROR(INDIRECT("'ru double'!" &amp; ADDRESS(MATCH(N61,'ru double'!$A$1:$A$34,0),MATCH(V$2,'ru double'!$A$1:$AF$1,0))),0) + IFERROR(INDIRECT("'ru double'!" &amp; ADDRESS(MATCH(N61,'ru double'!$A$1:$A$34,0),MATCH(W$2,'ru double'!$A$1:$AF$1,0))),0) + IFERROR(INDIRECT("'ru double'!" &amp; ADDRESS(MATCH(N61,'ru double'!$A$1:$A$34,0),MATCH(X$2,'ru double'!$A$1:$AF$1,0))),0) + IFERROR(INDIRECT("'ru double'!" &amp; ADDRESS(MATCH(N61,'ru double'!$A$1:$A$34,0),MATCH(S$3,'ru double'!$A$1:$AF$1,0))),0) + IFERROR(INDIRECT("'ru double'!" &amp; ADDRESS(MATCH(N61,'ru double'!$A$1:$A$34,0),MATCH(T$3,'ru double'!$A$1:$AF$1,0))),0) + IFERROR(INDIRECT("'ru double'!" &amp; ADDRESS(MATCH(N61,'ru double'!$A$1:$A$34,0),MATCH(U$3,'ru double'!$A$1:$AF$1,0))),0) + IFERROR(INDIRECT("'ru double'!" &amp; ADDRESS(MATCH(N61,'ru double'!$A$1:$A$34,0),MATCH(V$3,'ru double'!$A$1:$AF$1,0))),0) + IFERROR(INDIRECT("'ru double'!" &amp; ADDRESS(MATCH(N61,'ru double'!$A$1:$A$34,0),MATCH(W$3,'ru double'!$A$1:$AF$1,0))),0) + IFERROR(INDIRECT("'ru double'!" &amp; ADDRESS(MATCH(N61,'ru double'!$A$1:$A$34,0),MATCH(S$1,'ru double'!$A$1:$AF$1,0))),0)) / SUM('ru double'!$B$2:$AF$32)</f>
        <v>7.4178027265437048E-3</v>
      </c>
      <c r="R61" s="9">
        <f ca="1">(IFERROR(INDIRECT("'ru double'!" &amp; ADDRESS(MATCH(N61,'ru double'!$A$1:$A$34,0),MATCH(O$1,'ru double'!$A$1:$AF$1,0))),0) + IFERROR(INDIRECT("'ru double'!" &amp; ADDRESS(MATCH(N61,'ru double'!$A$1:$A$34,0),MATCH(P$1,'ru double'!$A$1:$AF$1,0))),0) + IFERROR(INDIRECT("'ru double'!" &amp; ADDRESS(MATCH(N61,'ru double'!$A$1:$A$34,0),MATCH(Q$1,'ru double'!$A$1:$AF$1,0))),0) + IFERROR(INDIRECT("'ru double'!" &amp; ADDRESS(MATCH(N61,'ru double'!$A$1:$A$34,0),MATCH(R$1,'ru double'!$A$1:$AF$1,0))),0) + IFERROR(INDIRECT("'ru double'!" &amp; ADDRESS(MATCH(N61,'ru double'!$A$1:$A$34,0),MATCH(N$2,'ru double'!$A$1:$AF$1,0))),0) + IFERROR(INDIRECT("'ru double'!" &amp; ADDRESS(MATCH(N61,'ru double'!$A$1:$A$34,0),MATCH(O$2,'ru double'!$A$1:$AF$1,0))),0) + IFERROR(INDIRECT("'ru double'!" &amp; ADDRESS(MATCH(N61,'ru double'!$A$1:$A$34,0),MATCH(P$2,'ru double'!$A$1:$AF$1,0))),0) + IFERROR(INDIRECT("'ru double'!" &amp; ADDRESS(MATCH(N61,'ru double'!$A$1:$A$34,0),MATCH(Q$2,'ru double'!$A$1:$AF$1,0))),0) + IFERROR(INDIRECT("'ru double'!" &amp; ADDRESS(MATCH(N61,'ru double'!$A$1:$A$34,0),MATCH(R$2,'ru double'!$A$1:$AF$1,0))),0) + IFERROR(INDIRECT("'ru double'!" &amp; ADDRESS(MATCH(N61,'ru double'!$A$1:$A$34,0),MATCH(N$3,'ru double'!$A$1:$AF$1,0))),0) + IFERROR(INDIRECT("'ru double'!" &amp; ADDRESS(MATCH(N61,'ru double'!$A$1:$A$34,0),MATCH(O$3,'ru double'!$A$1:$AF$1,0))),0) + IFERROR(INDIRECT("'ru double'!" &amp; ADDRESS(MATCH(N61,'ru double'!$A$1:$A$34,0),MATCH(P$3,'ru double'!$A$1:$AF$1,0))),0) + IFERROR(INDIRECT("'ru double'!" &amp; ADDRESS(MATCH(N61,'ru double'!$A$1:$A$34,0),MATCH(Q$3,'ru double'!$A$1:$AF$1,0))),0) + IFERROR(INDIRECT("'ru double'!" &amp; ADDRESS(MATCH(N61,'ru double'!$A$1:$A$34,0),MATCH(R$3,'ru double'!$A$1:$AF$1,0))),0) + IFERROR(INDIRECT("'ru double'!" &amp; ADDRESS(MATCH(N61,'ru double'!$A$1:$A$34,0),MATCH(N$1,'ru double'!$A$1:$AF$1,0))),0)) / SUM('ru double'!$B$2:$AF$32)</f>
        <v>2.1251002405773857E-2</v>
      </c>
      <c r="S61" s="9">
        <f t="shared" ca="1" si="24"/>
        <v>-3.5084202085004013E-2</v>
      </c>
      <c r="U61" s="9"/>
      <c r="W61" s="9"/>
      <c r="AB61" s="54"/>
      <c r="AC61" s="54"/>
    </row>
    <row r="62" spans="1:39" ht="15" customHeight="1" x14ac:dyDescent="0.25">
      <c r="A62" s="7" t="s">
        <v>264</v>
      </c>
      <c r="B62" s="9">
        <f ca="1">(IFERROR(INDIRECT("'en double'!" &amp; ADDRESS(MATCH(I$1,'en double'!$A$1:$AF$1,0),MATCH(A62,'en double'!$A$1:$A$34,0))),0) + IFERROR(INDIRECT("'en double'!" &amp; ADDRESS(MATCH(G$1,'en double'!$A$1:$AF$1,0),MATCH(A62,'en double'!$A$1:$A$34,0))),0) + IFERROR(INDIRECT("'en double'!" &amp; ADDRESS(MATCH(H$1,'en double'!$A$1:$AF$1,0),MATCH(A62,'en double'!$A$1:$A$34,0))),0) + IFERROR(INDIRECT("'en double'!" &amp; ADDRESS(MATCH(J$1,'en double'!$A$1:$AF$1,0),MATCH(A62,'en double'!$A$1:$A$34,0))),0) + IFERROR(INDIRECT("'en double'!" &amp; ADDRESS(MATCH(K$1,'en double'!$A$1:$AF$1,0),MATCH(A62,'en double'!$A$1:$A$34,0))),0) + IFERROR(INDIRECT("'en double'!" &amp; ADDRESS(MATCH(L$1,'en double'!$A$1:$AF$1,0),MATCH(A62,'en double'!$A$1:$A$34,0))),0) + IFERROR(INDIRECT("'en double'!" &amp; ADDRESS(MATCH(F$2,'en double'!$A$1:$AF$1,0),MATCH(A62,'en double'!$A$1:$A$34,0))),0) + IFERROR(INDIRECT("'en double'!" &amp; ADDRESS(MATCH(G$2,'en double'!$A$1:$AF$1,0),MATCH(A62,'en double'!$A$1:$A$34,0))),0) + IFERROR(INDIRECT("'en double'!" &amp; ADDRESS(MATCH(H$2,'en double'!$A$1:$AF$1,0),MATCH(A62,'en double'!$A$1:$A$34,0))),0) + IFERROR(INDIRECT("'en double'!" &amp; ADDRESS(MATCH(I$2,'en double'!$A$1:$AF$1,0),MATCH(A62,'en double'!$A$1:$A$34,0))),0) + IFERROR(INDIRECT("'en double'!" &amp; ADDRESS(MATCH(J$2,'en double'!$A$1:$AF$1,0),MATCH(A62,'en double'!$A$1:$A$34,0))),0) + IFERROR(INDIRECT("'en double'!" &amp; ADDRESS(MATCH(K$2,'en double'!$A$1:$AF$1,0),MATCH(A62,'en double'!$A$1:$A$34,0))),0) + IFERROR(INDIRECT("'en double'!" &amp; ADDRESS(MATCH(F$3,'en double'!$A$1:$AF$1,0),MATCH(A62,'en double'!$A$1:$A$34,0))),0) + IFERROR(INDIRECT("'en double'!" &amp; ADDRESS(MATCH(G$3,'en double'!$A$1:$AF$1,0),MATCH(A62,'en double'!$A$1:$A$34,0))),0) + IFERROR(INDIRECT("'en double'!" &amp; ADDRESS(MATCH(H$3,'en double'!$A$1:$AF$1,0),MATCH(A62,'en double'!$A$1:$A$34,0))),0) + IFERROR(INDIRECT("'en double'!" &amp; ADDRESS(MATCH(I$3,'en double'!$A$1:$AF$1,0),MATCH(A62,'en double'!$A$1:$A$34,0))),0) + IFERROR(INDIRECT("'en double'!" &amp; ADDRESS(MATCH(J$3,'en double'!$A$1:$AF$1,0),MATCH(A62,'en double'!$A$1:$A$34,0))),0) + IFERROR(INDIRECT("'en double'!" &amp; ADDRESS(MATCH(F$1,'en double'!$A$1:$AF$1,0),MATCH(A62,'en double'!$A$1:$A$34,0))),0)) / SUM('en double'!$B$2:$AF$32)</f>
        <v>1.1823647294589179E-2</v>
      </c>
      <c r="C62" s="9">
        <f ca="1">(IFERROR(INDIRECT("'en double'!" &amp; ADDRESS(MATCH(B$1,'en double'!$A$1:$AF$1,0),MATCH(A62,'en double'!$A$1:$A$34,0))),0) + IFERROR(INDIRECT("'en double'!" &amp; ADDRESS(MATCH(C$1,'en double'!$A$1:$AF$1,0),MATCH(A62,'en double'!$A$1:$A$34,0))),0) + IFERROR(INDIRECT("'en double'!" &amp; ADDRESS(MATCH(D$1,'en double'!$A$1:$AF$1,0),MATCH(A62,'en double'!$A$1:$A$34,0))),0) + IFERROR(INDIRECT("'en double'!" &amp; ADDRESS(MATCH(E$1,'en double'!$A$1:$AF$1,0),MATCH(A62,'en double'!$A$1:$A$34,0))),0) + IFERROR(INDIRECT("'en double'!" &amp; ADDRESS(MATCH(A$2,'en double'!$A$1:$AF$1,0),MATCH(A62,'en double'!$A$1:$A$34,0))),0) + IFERROR(INDIRECT("'en double'!" &amp; ADDRESS(MATCH(B$2,'en double'!$A$1:$AF$1,0),MATCH(A62,'en double'!$A$1:$A$34,0))),0) + IFERROR(INDIRECT("'en double'!" &amp; ADDRESS(MATCH(C$2,'en double'!$A$1:$AF$1,0),MATCH(A62,'en double'!$A$1:$A$34,0))),0) + IFERROR(INDIRECT("'en double'!" &amp; ADDRESS(MATCH(D$2,'en double'!$A$1:$AF$1,0),MATCH(A62,'en double'!$A$1:$A$34,0))),0) + IFERROR(INDIRECT("'en double'!" &amp; ADDRESS(MATCH(E$2,'en double'!$A$1:$AF$1,0),MATCH(A62,'en double'!$A$1:$A$34,0))),0) + IFERROR(INDIRECT("'en double'!" &amp; ADDRESS(MATCH(A$3,'en double'!$A$1:$AF$1,0),MATCH(A62,'en double'!$A$1:$A$34,0))),0) + IFERROR(INDIRECT("'en double'!" &amp; ADDRESS(MATCH(B$3,'en double'!$A$1:$AF$1,0),MATCH(A62,'en double'!$A$1:$A$34,0))),0) + IFERROR(INDIRECT("'en double'!" &amp; ADDRESS(MATCH(C$3,'en double'!$A$1:$AF$1,0),MATCH(A62,'en double'!$A$1:$A$34,0))),0) + IFERROR(INDIRECT("'en double'!" &amp; ADDRESS(MATCH(D$3,'en double'!$A$1:$AF$1,0),MATCH(A62,'en double'!$A$1:$A$34,0))),0) + IFERROR(INDIRECT("'en double'!" &amp; ADDRESS(MATCH(E$3,'en double'!$A$1:$AF$1,0),MATCH(A62,'en double'!$A$1:$A$34,0))),0) + IFERROR(INDIRECT("'en double'!" &amp; ADDRESS(MATCH(A$1,'en double'!$A$1:$AF$1,0),MATCH(A62,'en double'!$A$1:$A$34,0))),0)) / SUM('en double'!$B$2:$AF$32)</f>
        <v>1.7034068136272545E-2</v>
      </c>
      <c r="D62" s="9">
        <f ca="1">(IFERROR(INDIRECT("'en double'!" &amp; ADDRESS(MATCH(A62,'en double'!$A$1:$A$34,0),MATCH(I$1,'en double'!$A$1:$AF$1,0))),0) + IFERROR(INDIRECT("'en double'!" &amp; ADDRESS(MATCH(A62,'en double'!$A$1:$A$34,0),MATCH(G$1,'en double'!$A$1:$AF$1,0))),0) + IFERROR(INDIRECT("'en double'!" &amp; ADDRESS(MATCH(A62,'en double'!$A$1:$A$34,0),MATCH(H$1,'en double'!$A$1:$AF$1,0))),0) + IFERROR(INDIRECT("'en double'!" &amp; ADDRESS(MATCH(A62,'en double'!$A$1:$A$34,0),MATCH(J$1,'en double'!$A$1:$AF$1,0))),0) + IFERROR(INDIRECT("'en double'!" &amp; ADDRESS(MATCH(A62,'en double'!$A$1:$A$34,0),MATCH(K$1,'en double'!$A$1:$AF$1,0))),0) + IFERROR(INDIRECT("'en double'!" &amp; ADDRESS(MATCH(A62,'en double'!$A$1:$A$34,0),MATCH(L$1,'en double'!$A$1:$AF$1,0))),0) + IFERROR(INDIRECT("'en double'!" &amp; ADDRESS(MATCH(A62,'en double'!$A$1:$A$34,0),MATCH(F$2,'en double'!$A$1:$AF$1,0))),0) + IFERROR(INDIRECT("'en double'!" &amp; ADDRESS(MATCH(A62,'en double'!$A$1:$A$34,0),MATCH(G$2,'en double'!$A$1:$AF$1,0))),0) + IFERROR(INDIRECT("'en double'!" &amp; ADDRESS(MATCH(A62,'en double'!$A$1:$A$34,0),MATCH(H$2,'en double'!$A$1:$AF$1,0))),0) + IFERROR(INDIRECT("'en double'!" &amp; ADDRESS(MATCH(A62,'en double'!$A$1:$A$34,0),MATCH(I$2,'en double'!$A$1:$AF$1,0))),0) + IFERROR(INDIRECT("'en double'!" &amp; ADDRESS(MATCH(A62,'en double'!$A$1:$A$34,0),MATCH(J$2,'en double'!$A$1:$AF$1,0))),0) + IFERROR(INDIRECT("'en double'!" &amp; ADDRESS(MATCH(A62,'en double'!$A$1:$A$34,0),MATCH(K$2,'en double'!$A$1:$AF$1,0))),0) + IFERROR(INDIRECT("'en double'!" &amp; ADDRESS(MATCH(A62,'en double'!$A$1:$A$34,0),MATCH(F$3,'en double'!$A$1:$AF$1,0))),0) + IFERROR(INDIRECT("'en double'!" &amp; ADDRESS(MATCH(A62,'en double'!$A$1:$A$34,0),MATCH(G$3,'en double'!$A$1:$AF$1,0))),0) + IFERROR(INDIRECT("'en double'!" &amp; ADDRESS(MATCH(A62,'en double'!$A$1:$A$34,0),MATCH(H$3,'en double'!$A$1:$AF$1,0))),0) + IFERROR(INDIRECT("'en double'!" &amp; ADDRESS(MATCH(A62,'en double'!$A$1:$A$34,0),MATCH(I$3,'en double'!$A$1:$AF$1,0))),0) + IFERROR(INDIRECT("'en double'!" &amp; ADDRESS(MATCH(A62,'en double'!$A$1:$A$34,0),MATCH(J$3,'en double'!$A$1:$AF$1,0))),0) + IFERROR(INDIRECT("'en double'!" &amp; ADDRESS(MATCH(A62,'en double'!$A$1:$A$34,0),MATCH(F$1,'en double'!$A$1:$AF$1,0))),0)) / SUM('en double'!$B$2:$AF$32)</f>
        <v>2.3446893787575151E-2</v>
      </c>
      <c r="E62" s="9">
        <f ca="1">(IFERROR(INDIRECT("'en double'!" &amp; ADDRESS(MATCH(A62,'en double'!$A$1:$A$34,0),MATCH(B$1,'en double'!$A$1:$AF$1,0))),0) + IFERROR(INDIRECT("'en double'!" &amp; ADDRESS(MATCH(A62,'en double'!$A$1:$A$34,0),MATCH(C$1,'en double'!$A$1:$AF$1,0))),0) + IFERROR(INDIRECT("'en double'!" &amp; ADDRESS(MATCH(A62,'en double'!$A$1:$A$34,0),MATCH(D$1,'en double'!$A$1:$AF$1,0))),0) + IFERROR(INDIRECT("'en double'!" &amp; ADDRESS(MATCH(A62,'en double'!$A$1:$A$34,0),MATCH(E$1,'en double'!$A$1:$AF$1,0))),0) + IFERROR(INDIRECT("'en double'!" &amp; ADDRESS(MATCH(A62,'en double'!$A$1:$A$34,0),MATCH(A$2,'en double'!$A$1:$AF$1,0))),0) + IFERROR(INDIRECT("'en double'!" &amp; ADDRESS(MATCH(A62,'en double'!$A$1:$A$34,0),MATCH(B$2,'en double'!$A$1:$AF$1,0))),0) + IFERROR(INDIRECT("'en double'!" &amp; ADDRESS(MATCH(A62,'en double'!$A$1:$A$34,0),MATCH(C$2,'en double'!$A$1:$AF$1,0))),0) + IFERROR(INDIRECT("'en double'!" &amp; ADDRESS(MATCH(A62,'en double'!$A$1:$A$34,0),MATCH(D$2,'en double'!$A$1:$AF$1,0))),0) + IFERROR(INDIRECT("'en double'!" &amp; ADDRESS(MATCH(A62,'en double'!$A$1:$A$34,0),MATCH(E$2,'en double'!$A$1:$AF$1,0))),0) + IFERROR(INDIRECT("'en double'!" &amp; ADDRESS(MATCH(A62,'en double'!$A$1:$A$34,0),MATCH(A$3,'en double'!$A$1:$AF$1,0))),0) + IFERROR(INDIRECT("'en double'!" &amp; ADDRESS(MATCH(A62,'en double'!$A$1:$A$34,0),MATCH(B$3,'en double'!$A$1:$AF$1,0))),0) + IFERROR(INDIRECT("'en double'!" &amp; ADDRESS(MATCH(A62,'en double'!$A$1:$A$34,0),MATCH(C$3,'en double'!$A$1:$AF$1,0))),0) + IFERROR(INDIRECT("'en double'!" &amp; ADDRESS(MATCH(A62,'en double'!$A$1:$A$34,0),MATCH(D$3,'en double'!$A$1:$AF$1,0))),0) + IFERROR(INDIRECT("'en double'!" &amp; ADDRESS(MATCH(A62,'en double'!$A$1:$A$34,0),MATCH(E$3,'en double'!$A$1:$AF$1,0))),0) + IFERROR(INDIRECT("'en double'!" &amp; ADDRESS(MATCH(A62,'en double'!$A$1:$A$34,0),MATCH(A$1,'en double'!$A$1:$AF$1,0))),0)) / SUM('en double'!$B$2:$AF$32)</f>
        <v>5.6112224448897794E-3</v>
      </c>
      <c r="F62" s="9">
        <f t="shared" ca="1" si="23"/>
        <v>1.2625250501002008E-2</v>
      </c>
      <c r="I62" s="9"/>
      <c r="K62" s="9"/>
      <c r="M62" s="197"/>
      <c r="N62" s="153" t="s">
        <v>204</v>
      </c>
      <c r="O62" s="9">
        <f ca="1">(IFERROR(INDIRECT("'ru double'!" &amp; ADDRESS(MATCH(V$1,'ru double'!$A$1:$AF$1,0),MATCH(N62,'ru double'!$A$1:$A$34,0))),0) + IFERROR(INDIRECT("'ru double'!" &amp; ADDRESS(MATCH(T$1,'ru double'!$A$1:$AF$1,0),MATCH(N62,'ru double'!$A$1:$A$34,0))),0) + IFERROR(INDIRECT("'ru double'!" &amp; ADDRESS(MATCH(U$1,'ru double'!$A$1:$AF$1,0),MATCH(N62,'ru double'!$A$1:$A$34,0))),0) + IFERROR(INDIRECT("'ru double'!" &amp; ADDRESS(MATCH(W$1,'ru double'!$A$1:$AF$1,0),MATCH(N62,'ru double'!$A$1:$A$34,0))),0) + IFERROR(INDIRECT("'ru double'!" &amp; ADDRESS(MATCH(X$1,'ru double'!$A$1:$AF$1,0),MATCH(N62,'ru double'!$A$1:$A$34,0))),0) + IFERROR(INDIRECT("'ru double'!" &amp; ADDRESS(MATCH(Y$1,'ru double'!$A$1:$AF$1,0),MATCH(N62,'ru double'!$A$1:$A$34,0))),0) + IFERROR(INDIRECT("'ru double'!" &amp; ADDRESS(MATCH(S$2,'ru double'!$A$1:$AF$1,0),MATCH(N62,'ru double'!$A$1:$A$34,0))),0) + IFERROR(INDIRECT("'ru double'!" &amp; ADDRESS(MATCH(T$2,'ru double'!$A$1:$AF$1,0),MATCH(N62,'ru double'!$A$1:$A$34,0))),0) + IFERROR(INDIRECT("'ru double'!" &amp; ADDRESS(MATCH(U$2,'ru double'!$A$1:$AF$1,0),MATCH(N62,'ru double'!$A$1:$A$34,0))),0) + IFERROR(INDIRECT("'ru double'!" &amp; ADDRESS(MATCH(V$2,'ru double'!$A$1:$AF$1,0),MATCH(N62,'ru double'!$A$1:$A$34,0))),0) + IFERROR(INDIRECT("'ru double'!" &amp; ADDRESS(MATCH(W$2,'ru double'!$A$1:$AF$1,0),MATCH(N62,'ru double'!$A$1:$A$34,0))),0) + IFERROR(INDIRECT("'ru double'!" &amp; ADDRESS(MATCH(X$2,'ru double'!$A$1:$AF$1,0),MATCH(N62,'ru double'!$A$1:$A$34,0))),0) + IFERROR(INDIRECT("'ru double'!" &amp; ADDRESS(MATCH(S$3,'ru double'!$A$1:$AF$1,0),MATCH(N62,'ru double'!$A$1:$A$34,0))),0) + IFERROR(INDIRECT("'ru double'!" &amp; ADDRESS(MATCH(T$3,'ru double'!$A$1:$AF$1,0),MATCH(N62,'ru double'!$A$1:$A$34,0))),0) + IFERROR(INDIRECT("'ru double'!" &amp; ADDRESS(MATCH(U$3,'ru double'!$A$1:$AF$1,0),MATCH(N62,'ru double'!$A$1:$A$34,0))),0) + IFERROR(INDIRECT("'ru double'!" &amp; ADDRESS(MATCH(V$3,'ru double'!$A$1:$AF$1,0),MATCH(N62,'ru double'!$A$1:$A$34,0))),0) + IFERROR(INDIRECT("'ru double'!" &amp; ADDRESS(MATCH(W$3,'ru double'!$A$1:$AF$1,0),MATCH(N62,'ru double'!$A$1:$A$34,0))),0) + IFERROR(INDIRECT("'ru double'!" &amp; ADDRESS(MATCH(S$1,'ru double'!$A$1:$AF$1,0),MATCH(N62,'ru double'!$A$1:$A$34,0))),0)) / SUM('ru double'!$B$2:$AF$32)</f>
        <v>5.6134723336006415E-3</v>
      </c>
      <c r="P62" s="9">
        <f ca="1">(IFERROR(INDIRECT("'ru double'!" &amp; ADDRESS(MATCH(O$1,'ru double'!$A$1:$AF$1,0),MATCH(N62,'ru double'!$A$1:$A$34,0))),0) + IFERROR(INDIRECT("'ru double'!" &amp; ADDRESS(MATCH(P$1,'ru double'!$A$1:$AF$1,0),MATCH(N62,'ru double'!$A$1:$A$34,0))),0) + IFERROR(INDIRECT("'ru double'!" &amp; ADDRESS(MATCH(Q$1,'ru double'!$A$1:$AF$1,0),MATCH(N62,'ru double'!$A$1:$A$34,0))),0) + IFERROR(INDIRECT("'ru double'!" &amp; ADDRESS(MATCH(R$1,'ru double'!$A$1:$AF$1,0),MATCH(N62,'ru double'!$A$1:$A$34,0))),0) + IFERROR(INDIRECT("'ru double'!" &amp; ADDRESS(MATCH(N$2,'ru double'!$A$1:$AF$1,0),MATCH(N62,'ru double'!$A$1:$A$34,0))),0) + IFERROR(INDIRECT("'ru double'!" &amp; ADDRESS(MATCH(O$2,'ru double'!$A$1:$AF$1,0),MATCH(N62,'ru double'!$A$1:$A$34,0))),0) + IFERROR(INDIRECT("'ru double'!" &amp; ADDRESS(MATCH(P$2,'ru double'!$A$1:$AF$1,0),MATCH(N62,'ru double'!$A$1:$A$34,0))),0) + IFERROR(INDIRECT("'ru double'!" &amp; ADDRESS(MATCH(Q$2,'ru double'!$A$1:$AF$1,0),MATCH(N62,'ru double'!$A$1:$A$34,0))),0) + IFERROR(INDIRECT("'ru double'!" &amp; ADDRESS(MATCH(R$2,'ru double'!$A$1:$AF$1,0),MATCH(N62,'ru double'!$A$1:$A$34,0))),0) + IFERROR(INDIRECT("'ru double'!" &amp; ADDRESS(MATCH(N$3,'ru double'!$A$1:$AF$1,0),MATCH(N62,'ru double'!$A$1:$A$34,0))),0) + IFERROR(INDIRECT("'ru double'!" &amp; ADDRESS(MATCH(O$3,'ru double'!$A$1:$AF$1,0),MATCH(N62,'ru double'!$A$1:$A$34,0))),0) + IFERROR(INDIRECT("'ru double'!" &amp; ADDRESS(MATCH(P$3,'ru double'!$A$1:$AF$1,0),MATCH(N62,'ru double'!$A$1:$A$34,0))),0) + IFERROR(INDIRECT("'ru double'!" &amp; ADDRESS(MATCH(Q$3,'ru double'!$A$1:$AF$1,0),MATCH(N62,'ru double'!$A$1:$A$34,0))),0) + IFERROR(INDIRECT("'ru double'!" &amp; ADDRESS(MATCH(R$3,'ru double'!$A$1:$AF$1,0),MATCH(N62,'ru double'!$A$1:$A$34,0))),0) + IFERROR(INDIRECT("'ru double'!" &amp; ADDRESS(MATCH(N$1,'ru double'!$A$1:$AF$1,0),MATCH(N62,'ru double'!$A$1:$A$34,0))),0)) / SUM('ru double'!$B$2:$AF$32)</f>
        <v>2.5260625501202887E-2</v>
      </c>
      <c r="Q62" s="9">
        <f ca="1">(IFERROR(INDIRECT("'ru double'!" &amp; ADDRESS(MATCH(N62,'ru double'!$A$1:$A$34,0),MATCH(V$1,'ru double'!$A$1:$AF$1,0))),0) + IFERROR(INDIRECT("'ru double'!" &amp; ADDRESS(MATCH(N62,'ru double'!$A$1:$A$34,0),MATCH(T$1,'ru double'!$A$1:$AF$1,0))),0) + IFERROR(INDIRECT("'ru double'!" &amp; ADDRESS(MATCH(N62,'ru double'!$A$1:$A$34,0),MATCH(U$1,'ru double'!$A$1:$AF$1,0))),0) + IFERROR(INDIRECT("'ru double'!" &amp; ADDRESS(MATCH(N62,'ru double'!$A$1:$A$34,0),MATCH(W$1,'ru double'!$A$1:$AF$1,0))),0) + IFERROR(INDIRECT("'ru double'!" &amp; ADDRESS(MATCH(N62,'ru double'!$A$1:$A$34,0),MATCH(X$1,'ru double'!$A$1:$AF$1,0))),0) + IFERROR(INDIRECT("'ru double'!" &amp; ADDRESS(MATCH(N62,'ru double'!$A$1:$A$34,0),MATCH(Y$1,'ru double'!$A$1:$AF$1,0))),0) + IFERROR(INDIRECT("'ru double'!" &amp; ADDRESS(MATCH(N62,'ru double'!$A$1:$A$34,0),MATCH(S$2,'ru double'!$A$1:$AF$1,0))),0) + IFERROR(INDIRECT("'ru double'!" &amp; ADDRESS(MATCH(N62,'ru double'!$A$1:$A$34,0),MATCH(T$2,'ru double'!$A$1:$AF$1,0))),0) + IFERROR(INDIRECT("'ru double'!" &amp; ADDRESS(MATCH(N62,'ru double'!$A$1:$A$34,0),MATCH(U$2,'ru double'!$A$1:$AF$1,0))),0) + IFERROR(INDIRECT("'ru double'!" &amp; ADDRESS(MATCH(N62,'ru double'!$A$1:$A$34,0),MATCH(V$2,'ru double'!$A$1:$AF$1,0))),0) + IFERROR(INDIRECT("'ru double'!" &amp; ADDRESS(MATCH(N62,'ru double'!$A$1:$A$34,0),MATCH(W$2,'ru double'!$A$1:$AF$1,0))),0) + IFERROR(INDIRECT("'ru double'!" &amp; ADDRESS(MATCH(N62,'ru double'!$A$1:$A$34,0),MATCH(X$2,'ru double'!$A$1:$AF$1,0))),0) + IFERROR(INDIRECT("'ru double'!" &amp; ADDRESS(MATCH(N62,'ru double'!$A$1:$A$34,0),MATCH(S$3,'ru double'!$A$1:$AF$1,0))),0) + IFERROR(INDIRECT("'ru double'!" &amp; ADDRESS(MATCH(N62,'ru double'!$A$1:$A$34,0),MATCH(T$3,'ru double'!$A$1:$AF$1,0))),0) + IFERROR(INDIRECT("'ru double'!" &amp; ADDRESS(MATCH(N62,'ru double'!$A$1:$A$34,0),MATCH(U$3,'ru double'!$A$1:$AF$1,0))),0) + IFERROR(INDIRECT("'ru double'!" &amp; ADDRESS(MATCH(N62,'ru double'!$A$1:$A$34,0),MATCH(V$3,'ru double'!$A$1:$AF$1,0))),0) + IFERROR(INDIRECT("'ru double'!" &amp; ADDRESS(MATCH(N62,'ru double'!$A$1:$A$34,0),MATCH(W$3,'ru double'!$A$1:$AF$1,0))),0) + IFERROR(INDIRECT("'ru double'!" &amp; ADDRESS(MATCH(N62,'ru double'!$A$1:$A$34,0),MATCH(S$1,'ru double'!$A$1:$AF$1,0))),0)) / SUM('ru double'!$B$2:$AF$32)</f>
        <v>8.8211708099438652E-3</v>
      </c>
      <c r="R62" s="9">
        <f ca="1">(IFERROR(INDIRECT("'ru double'!" &amp; ADDRESS(MATCH(N62,'ru double'!$A$1:$A$34,0),MATCH(O$1,'ru double'!$A$1:$AF$1,0))),0) + IFERROR(INDIRECT("'ru double'!" &amp; ADDRESS(MATCH(N62,'ru double'!$A$1:$A$34,0),MATCH(P$1,'ru double'!$A$1:$AF$1,0))),0) + IFERROR(INDIRECT("'ru double'!" &amp; ADDRESS(MATCH(N62,'ru double'!$A$1:$A$34,0),MATCH(Q$1,'ru double'!$A$1:$AF$1,0))),0) + IFERROR(INDIRECT("'ru double'!" &amp; ADDRESS(MATCH(N62,'ru double'!$A$1:$A$34,0),MATCH(R$1,'ru double'!$A$1:$AF$1,0))),0) + IFERROR(INDIRECT("'ru double'!" &amp; ADDRESS(MATCH(N62,'ru double'!$A$1:$A$34,0),MATCH(N$2,'ru double'!$A$1:$AF$1,0))),0) + IFERROR(INDIRECT("'ru double'!" &amp; ADDRESS(MATCH(N62,'ru double'!$A$1:$A$34,0),MATCH(O$2,'ru double'!$A$1:$AF$1,0))),0) + IFERROR(INDIRECT("'ru double'!" &amp; ADDRESS(MATCH(N62,'ru double'!$A$1:$A$34,0),MATCH(P$2,'ru double'!$A$1:$AF$1,0))),0) + IFERROR(INDIRECT("'ru double'!" &amp; ADDRESS(MATCH(N62,'ru double'!$A$1:$A$34,0),MATCH(Q$2,'ru double'!$A$1:$AF$1,0))),0) + IFERROR(INDIRECT("'ru double'!" &amp; ADDRESS(MATCH(N62,'ru double'!$A$1:$A$34,0),MATCH(R$2,'ru double'!$A$1:$AF$1,0))),0) + IFERROR(INDIRECT("'ru double'!" &amp; ADDRESS(MATCH(N62,'ru double'!$A$1:$A$34,0),MATCH(N$3,'ru double'!$A$1:$AF$1,0))),0) + IFERROR(INDIRECT("'ru double'!" &amp; ADDRESS(MATCH(N62,'ru double'!$A$1:$A$34,0),MATCH(O$3,'ru double'!$A$1:$AF$1,0))),0) + IFERROR(INDIRECT("'ru double'!" &amp; ADDRESS(MATCH(N62,'ru double'!$A$1:$A$34,0),MATCH(P$3,'ru double'!$A$1:$AF$1,0))),0) + IFERROR(INDIRECT("'ru double'!" &amp; ADDRESS(MATCH(N62,'ru double'!$A$1:$A$34,0),MATCH(Q$3,'ru double'!$A$1:$AF$1,0))),0) + IFERROR(INDIRECT("'ru double'!" &amp; ADDRESS(MATCH(N62,'ru double'!$A$1:$A$34,0),MATCH(R$3,'ru double'!$A$1:$AF$1,0))),0) + IFERROR(INDIRECT("'ru double'!" &amp; ADDRESS(MATCH(N62,'ru double'!$A$1:$A$34,0),MATCH(N$1,'ru double'!$A$1:$AF$1,0))),0)) / SUM('ru double'!$B$2:$AF$32)</f>
        <v>2.2052927024859663E-2</v>
      </c>
      <c r="S62" s="9">
        <f t="shared" ca="1" si="24"/>
        <v>-3.2878909382518043E-2</v>
      </c>
      <c r="U62" s="9"/>
      <c r="W62" s="9"/>
      <c r="AB62" s="54"/>
      <c r="AC62" s="54"/>
    </row>
    <row r="63" spans="1:39" ht="15" customHeight="1" x14ac:dyDescent="0.25">
      <c r="A63" s="7" t="s">
        <v>266</v>
      </c>
      <c r="B63" s="9">
        <f ca="1">(IFERROR(INDIRECT("'en double'!" &amp; ADDRESS(MATCH(I$1,'en double'!$A$1:$AF$1,0),MATCH(A63,'en double'!$A$1:$A$34,0))),0) + IFERROR(INDIRECT("'en double'!" &amp; ADDRESS(MATCH(G$1,'en double'!$A$1:$AF$1,0),MATCH(A63,'en double'!$A$1:$A$34,0))),0) + IFERROR(INDIRECT("'en double'!" &amp; ADDRESS(MATCH(H$1,'en double'!$A$1:$AF$1,0),MATCH(A63,'en double'!$A$1:$A$34,0))),0) + IFERROR(INDIRECT("'en double'!" &amp; ADDRESS(MATCH(J$1,'en double'!$A$1:$AF$1,0),MATCH(A63,'en double'!$A$1:$A$34,0))),0) + IFERROR(INDIRECT("'en double'!" &amp; ADDRESS(MATCH(K$1,'en double'!$A$1:$AF$1,0),MATCH(A63,'en double'!$A$1:$A$34,0))),0) + IFERROR(INDIRECT("'en double'!" &amp; ADDRESS(MATCH(L$1,'en double'!$A$1:$AF$1,0),MATCH(A63,'en double'!$A$1:$A$34,0))),0) + IFERROR(INDIRECT("'en double'!" &amp; ADDRESS(MATCH(F$2,'en double'!$A$1:$AF$1,0),MATCH(A63,'en double'!$A$1:$A$34,0))),0) + IFERROR(INDIRECT("'en double'!" &amp; ADDRESS(MATCH(G$2,'en double'!$A$1:$AF$1,0),MATCH(A63,'en double'!$A$1:$A$34,0))),0) + IFERROR(INDIRECT("'en double'!" &amp; ADDRESS(MATCH(H$2,'en double'!$A$1:$AF$1,0),MATCH(A63,'en double'!$A$1:$A$34,0))),0) + IFERROR(INDIRECT("'en double'!" &amp; ADDRESS(MATCH(I$2,'en double'!$A$1:$AF$1,0),MATCH(A63,'en double'!$A$1:$A$34,0))),0) + IFERROR(INDIRECT("'en double'!" &amp; ADDRESS(MATCH(J$2,'en double'!$A$1:$AF$1,0),MATCH(A63,'en double'!$A$1:$A$34,0))),0) + IFERROR(INDIRECT("'en double'!" &amp; ADDRESS(MATCH(K$2,'en double'!$A$1:$AF$1,0),MATCH(A63,'en double'!$A$1:$A$34,0))),0) + IFERROR(INDIRECT("'en double'!" &amp; ADDRESS(MATCH(F$3,'en double'!$A$1:$AF$1,0),MATCH(A63,'en double'!$A$1:$A$34,0))),0) + IFERROR(INDIRECT("'en double'!" &amp; ADDRESS(MATCH(G$3,'en double'!$A$1:$AF$1,0),MATCH(A63,'en double'!$A$1:$A$34,0))),0) + IFERROR(INDIRECT("'en double'!" &amp; ADDRESS(MATCH(H$3,'en double'!$A$1:$AF$1,0),MATCH(A63,'en double'!$A$1:$A$34,0))),0) + IFERROR(INDIRECT("'en double'!" &amp; ADDRESS(MATCH(I$3,'en double'!$A$1:$AF$1,0),MATCH(A63,'en double'!$A$1:$A$34,0))),0) + IFERROR(INDIRECT("'en double'!" &amp; ADDRESS(MATCH(J$3,'en double'!$A$1:$AF$1,0),MATCH(A63,'en double'!$A$1:$A$34,0))),0) + IFERROR(INDIRECT("'en double'!" &amp; ADDRESS(MATCH(F$1,'en double'!$A$1:$AF$1,0),MATCH(A63,'en double'!$A$1:$A$34,0))),0)) / SUM('en double'!$B$2:$AF$32)</f>
        <v>7.4148296593186374E-3</v>
      </c>
      <c r="C63" s="9">
        <f ca="1">(IFERROR(INDIRECT("'en double'!" &amp; ADDRESS(MATCH(B$1,'en double'!$A$1:$AF$1,0),MATCH(A63,'en double'!$A$1:$A$34,0))),0) + IFERROR(INDIRECT("'en double'!" &amp; ADDRESS(MATCH(C$1,'en double'!$A$1:$AF$1,0),MATCH(A63,'en double'!$A$1:$A$34,0))),0) + IFERROR(INDIRECT("'en double'!" &amp; ADDRESS(MATCH(D$1,'en double'!$A$1:$AF$1,0),MATCH(A63,'en double'!$A$1:$A$34,0))),0) + IFERROR(INDIRECT("'en double'!" &amp; ADDRESS(MATCH(E$1,'en double'!$A$1:$AF$1,0),MATCH(A63,'en double'!$A$1:$A$34,0))),0) + IFERROR(INDIRECT("'en double'!" &amp; ADDRESS(MATCH(A$2,'en double'!$A$1:$AF$1,0),MATCH(A63,'en double'!$A$1:$A$34,0))),0) + IFERROR(INDIRECT("'en double'!" &amp; ADDRESS(MATCH(B$2,'en double'!$A$1:$AF$1,0),MATCH(A63,'en double'!$A$1:$A$34,0))),0) + IFERROR(INDIRECT("'en double'!" &amp; ADDRESS(MATCH(C$2,'en double'!$A$1:$AF$1,0),MATCH(A63,'en double'!$A$1:$A$34,0))),0) + IFERROR(INDIRECT("'en double'!" &amp; ADDRESS(MATCH(D$2,'en double'!$A$1:$AF$1,0),MATCH(A63,'en double'!$A$1:$A$34,0))),0) + IFERROR(INDIRECT("'en double'!" &amp; ADDRESS(MATCH(E$2,'en double'!$A$1:$AF$1,0),MATCH(A63,'en double'!$A$1:$A$34,0))),0) + IFERROR(INDIRECT("'en double'!" &amp; ADDRESS(MATCH(A$3,'en double'!$A$1:$AF$1,0),MATCH(A63,'en double'!$A$1:$A$34,0))),0) + IFERROR(INDIRECT("'en double'!" &amp; ADDRESS(MATCH(B$3,'en double'!$A$1:$AF$1,0),MATCH(A63,'en double'!$A$1:$A$34,0))),0) + IFERROR(INDIRECT("'en double'!" &amp; ADDRESS(MATCH(C$3,'en double'!$A$1:$AF$1,0),MATCH(A63,'en double'!$A$1:$A$34,0))),0) + IFERROR(INDIRECT("'en double'!" &amp; ADDRESS(MATCH(D$3,'en double'!$A$1:$AF$1,0),MATCH(A63,'en double'!$A$1:$A$34,0))),0) + IFERROR(INDIRECT("'en double'!" &amp; ADDRESS(MATCH(E$3,'en double'!$A$1:$AF$1,0),MATCH(A63,'en double'!$A$1:$A$34,0))),0) + IFERROR(INDIRECT("'en double'!" &amp; ADDRESS(MATCH(A$1,'en double'!$A$1:$AF$1,0),MATCH(A63,'en double'!$A$1:$A$34,0))),0)) / SUM('en double'!$B$2:$AF$32)</f>
        <v>1.7935871743486972E-2</v>
      </c>
      <c r="D63" s="9">
        <f ca="1">(IFERROR(INDIRECT("'en double'!" &amp; ADDRESS(MATCH(A63,'en double'!$A$1:$A$34,0),MATCH(I$1,'en double'!$A$1:$AF$1,0))),0) + IFERROR(INDIRECT("'en double'!" &amp; ADDRESS(MATCH(A63,'en double'!$A$1:$A$34,0),MATCH(G$1,'en double'!$A$1:$AF$1,0))),0) + IFERROR(INDIRECT("'en double'!" &amp; ADDRESS(MATCH(A63,'en double'!$A$1:$A$34,0),MATCH(H$1,'en double'!$A$1:$AF$1,0))),0) + IFERROR(INDIRECT("'en double'!" &amp; ADDRESS(MATCH(A63,'en double'!$A$1:$A$34,0),MATCH(J$1,'en double'!$A$1:$AF$1,0))),0) + IFERROR(INDIRECT("'en double'!" &amp; ADDRESS(MATCH(A63,'en double'!$A$1:$A$34,0),MATCH(K$1,'en double'!$A$1:$AF$1,0))),0) + IFERROR(INDIRECT("'en double'!" &amp; ADDRESS(MATCH(A63,'en double'!$A$1:$A$34,0),MATCH(L$1,'en double'!$A$1:$AF$1,0))),0) + IFERROR(INDIRECT("'en double'!" &amp; ADDRESS(MATCH(A63,'en double'!$A$1:$A$34,0),MATCH(F$2,'en double'!$A$1:$AF$1,0))),0) + IFERROR(INDIRECT("'en double'!" &amp; ADDRESS(MATCH(A63,'en double'!$A$1:$A$34,0),MATCH(G$2,'en double'!$A$1:$AF$1,0))),0) + IFERROR(INDIRECT("'en double'!" &amp; ADDRESS(MATCH(A63,'en double'!$A$1:$A$34,0),MATCH(H$2,'en double'!$A$1:$AF$1,0))),0) + IFERROR(INDIRECT("'en double'!" &amp; ADDRESS(MATCH(A63,'en double'!$A$1:$A$34,0),MATCH(I$2,'en double'!$A$1:$AF$1,0))),0) + IFERROR(INDIRECT("'en double'!" &amp; ADDRESS(MATCH(A63,'en double'!$A$1:$A$34,0),MATCH(J$2,'en double'!$A$1:$AF$1,0))),0) + IFERROR(INDIRECT("'en double'!" &amp; ADDRESS(MATCH(A63,'en double'!$A$1:$A$34,0),MATCH(K$2,'en double'!$A$1:$AF$1,0))),0) + IFERROR(INDIRECT("'en double'!" &amp; ADDRESS(MATCH(A63,'en double'!$A$1:$A$34,0),MATCH(F$3,'en double'!$A$1:$AF$1,0))),0) + IFERROR(INDIRECT("'en double'!" &amp; ADDRESS(MATCH(A63,'en double'!$A$1:$A$34,0),MATCH(G$3,'en double'!$A$1:$AF$1,0))),0) + IFERROR(INDIRECT("'en double'!" &amp; ADDRESS(MATCH(A63,'en double'!$A$1:$A$34,0),MATCH(H$3,'en double'!$A$1:$AF$1,0))),0) + IFERROR(INDIRECT("'en double'!" &amp; ADDRESS(MATCH(A63,'en double'!$A$1:$A$34,0),MATCH(I$3,'en double'!$A$1:$AF$1,0))),0) + IFERROR(INDIRECT("'en double'!" &amp; ADDRESS(MATCH(A63,'en double'!$A$1:$A$34,0),MATCH(J$3,'en double'!$A$1:$AF$1,0))),0) + IFERROR(INDIRECT("'en double'!" &amp; ADDRESS(MATCH(A63,'en double'!$A$1:$A$34,0),MATCH(F$1,'en double'!$A$1:$AF$1,0))),0)) / SUM('en double'!$B$2:$AF$32)</f>
        <v>4.5090180360721445E-3</v>
      </c>
      <c r="E63" s="9">
        <f ca="1">(IFERROR(INDIRECT("'en double'!" &amp; ADDRESS(MATCH(A63,'en double'!$A$1:$A$34,0),MATCH(B$1,'en double'!$A$1:$AF$1,0))),0) + IFERROR(INDIRECT("'en double'!" &amp; ADDRESS(MATCH(A63,'en double'!$A$1:$A$34,0),MATCH(C$1,'en double'!$A$1:$AF$1,0))),0) + IFERROR(INDIRECT("'en double'!" &amp; ADDRESS(MATCH(A63,'en double'!$A$1:$A$34,0),MATCH(D$1,'en double'!$A$1:$AF$1,0))),0) + IFERROR(INDIRECT("'en double'!" &amp; ADDRESS(MATCH(A63,'en double'!$A$1:$A$34,0),MATCH(E$1,'en double'!$A$1:$AF$1,0))),0) + IFERROR(INDIRECT("'en double'!" &amp; ADDRESS(MATCH(A63,'en double'!$A$1:$A$34,0),MATCH(A$2,'en double'!$A$1:$AF$1,0))),0) + IFERROR(INDIRECT("'en double'!" &amp; ADDRESS(MATCH(A63,'en double'!$A$1:$A$34,0),MATCH(B$2,'en double'!$A$1:$AF$1,0))),0) + IFERROR(INDIRECT("'en double'!" &amp; ADDRESS(MATCH(A63,'en double'!$A$1:$A$34,0),MATCH(C$2,'en double'!$A$1:$AF$1,0))),0) + IFERROR(INDIRECT("'en double'!" &amp; ADDRESS(MATCH(A63,'en double'!$A$1:$A$34,0),MATCH(D$2,'en double'!$A$1:$AF$1,0))),0) + IFERROR(INDIRECT("'en double'!" &amp; ADDRESS(MATCH(A63,'en double'!$A$1:$A$34,0),MATCH(E$2,'en double'!$A$1:$AF$1,0))),0) + IFERROR(INDIRECT("'en double'!" &amp; ADDRESS(MATCH(A63,'en double'!$A$1:$A$34,0),MATCH(A$3,'en double'!$A$1:$AF$1,0))),0) + IFERROR(INDIRECT("'en double'!" &amp; ADDRESS(MATCH(A63,'en double'!$A$1:$A$34,0),MATCH(B$3,'en double'!$A$1:$AF$1,0))),0) + IFERROR(INDIRECT("'en double'!" &amp; ADDRESS(MATCH(A63,'en double'!$A$1:$A$34,0),MATCH(C$3,'en double'!$A$1:$AF$1,0))),0) + IFERROR(INDIRECT("'en double'!" &amp; ADDRESS(MATCH(A63,'en double'!$A$1:$A$34,0),MATCH(D$3,'en double'!$A$1:$AF$1,0))),0) + IFERROR(INDIRECT("'en double'!" &amp; ADDRESS(MATCH(A63,'en double'!$A$1:$A$34,0),MATCH(E$3,'en double'!$A$1:$AF$1,0))),0) + IFERROR(INDIRECT("'en double'!" &amp; ADDRESS(MATCH(A63,'en double'!$A$1:$A$34,0),MATCH(A$1,'en double'!$A$1:$AF$1,0))),0)) / SUM('en double'!$B$2:$AF$32)</f>
        <v>2.0741482965931864E-2</v>
      </c>
      <c r="F63" s="9">
        <f t="shared" ca="1" si="23"/>
        <v>-2.6753507014028056E-2</v>
      </c>
      <c r="M63" s="197"/>
      <c r="N63" s="153" t="s">
        <v>215</v>
      </c>
      <c r="O63" s="9">
        <f ca="1">(IFERROR(INDIRECT("'ru double'!" &amp; ADDRESS(MATCH(V$1,'ru double'!$A$1:$AF$1,0),MATCH(N63,'ru double'!$A$1:$A$34,0))),0) + IFERROR(INDIRECT("'ru double'!" &amp; ADDRESS(MATCH(T$1,'ru double'!$A$1:$AF$1,0),MATCH(N63,'ru double'!$A$1:$A$34,0))),0) + IFERROR(INDIRECT("'ru double'!" &amp; ADDRESS(MATCH(U$1,'ru double'!$A$1:$AF$1,0),MATCH(N63,'ru double'!$A$1:$A$34,0))),0) + IFERROR(INDIRECT("'ru double'!" &amp; ADDRESS(MATCH(W$1,'ru double'!$A$1:$AF$1,0),MATCH(N63,'ru double'!$A$1:$A$34,0))),0) + IFERROR(INDIRECT("'ru double'!" &amp; ADDRESS(MATCH(X$1,'ru double'!$A$1:$AF$1,0),MATCH(N63,'ru double'!$A$1:$A$34,0))),0) + IFERROR(INDIRECT("'ru double'!" &amp; ADDRESS(MATCH(Y$1,'ru double'!$A$1:$AF$1,0),MATCH(N63,'ru double'!$A$1:$A$34,0))),0) + IFERROR(INDIRECT("'ru double'!" &amp; ADDRESS(MATCH(S$2,'ru double'!$A$1:$AF$1,0),MATCH(N63,'ru double'!$A$1:$A$34,0))),0) + IFERROR(INDIRECT("'ru double'!" &amp; ADDRESS(MATCH(T$2,'ru double'!$A$1:$AF$1,0),MATCH(N63,'ru double'!$A$1:$A$34,0))),0) + IFERROR(INDIRECT("'ru double'!" &amp; ADDRESS(MATCH(U$2,'ru double'!$A$1:$AF$1,0),MATCH(N63,'ru double'!$A$1:$A$34,0))),0) + IFERROR(INDIRECT("'ru double'!" &amp; ADDRESS(MATCH(V$2,'ru double'!$A$1:$AF$1,0),MATCH(N63,'ru double'!$A$1:$A$34,0))),0) + IFERROR(INDIRECT("'ru double'!" &amp; ADDRESS(MATCH(W$2,'ru double'!$A$1:$AF$1,0),MATCH(N63,'ru double'!$A$1:$A$34,0))),0) + IFERROR(INDIRECT("'ru double'!" &amp; ADDRESS(MATCH(X$2,'ru double'!$A$1:$AF$1,0),MATCH(N63,'ru double'!$A$1:$A$34,0))),0) + IFERROR(INDIRECT("'ru double'!" &amp; ADDRESS(MATCH(S$3,'ru double'!$A$1:$AF$1,0),MATCH(N63,'ru double'!$A$1:$A$34,0))),0) + IFERROR(INDIRECT("'ru double'!" &amp; ADDRESS(MATCH(T$3,'ru double'!$A$1:$AF$1,0),MATCH(N63,'ru double'!$A$1:$A$34,0))),0) + IFERROR(INDIRECT("'ru double'!" &amp; ADDRESS(MATCH(U$3,'ru double'!$A$1:$AF$1,0),MATCH(N63,'ru double'!$A$1:$A$34,0))),0) + IFERROR(INDIRECT("'ru double'!" &amp; ADDRESS(MATCH(V$3,'ru double'!$A$1:$AF$1,0),MATCH(N63,'ru double'!$A$1:$A$34,0))),0) + IFERROR(INDIRECT("'ru double'!" &amp; ADDRESS(MATCH(W$3,'ru double'!$A$1:$AF$1,0),MATCH(N63,'ru double'!$A$1:$A$34,0))),0) + IFERROR(INDIRECT("'ru double'!" &amp; ADDRESS(MATCH(S$1,'ru double'!$A$1:$AF$1,0),MATCH(N63,'ru double'!$A$1:$A$34,0))),0)) / SUM('ru double'!$B$2:$AF$32)</f>
        <v>7.6182838813151563E-3</v>
      </c>
      <c r="P63" s="9">
        <f ca="1">(IFERROR(INDIRECT("'ru double'!" &amp; ADDRESS(MATCH(O$1,'ru double'!$A$1:$AF$1,0),MATCH(N63,'ru double'!$A$1:$A$34,0))),0) + IFERROR(INDIRECT("'ru double'!" &amp; ADDRESS(MATCH(P$1,'ru double'!$A$1:$AF$1,0),MATCH(N63,'ru double'!$A$1:$A$34,0))),0) + IFERROR(INDIRECT("'ru double'!" &amp; ADDRESS(MATCH(Q$1,'ru double'!$A$1:$AF$1,0),MATCH(N63,'ru double'!$A$1:$A$34,0))),0) + IFERROR(INDIRECT("'ru double'!" &amp; ADDRESS(MATCH(R$1,'ru double'!$A$1:$AF$1,0),MATCH(N63,'ru double'!$A$1:$A$34,0))),0) + IFERROR(INDIRECT("'ru double'!" &amp; ADDRESS(MATCH(N$2,'ru double'!$A$1:$AF$1,0),MATCH(N63,'ru double'!$A$1:$A$34,0))),0) + IFERROR(INDIRECT("'ru double'!" &amp; ADDRESS(MATCH(O$2,'ru double'!$A$1:$AF$1,0),MATCH(N63,'ru double'!$A$1:$A$34,0))),0) + IFERROR(INDIRECT("'ru double'!" &amp; ADDRESS(MATCH(P$2,'ru double'!$A$1:$AF$1,0),MATCH(N63,'ru double'!$A$1:$A$34,0))),0) + IFERROR(INDIRECT("'ru double'!" &amp; ADDRESS(MATCH(Q$2,'ru double'!$A$1:$AF$1,0),MATCH(N63,'ru double'!$A$1:$A$34,0))),0) + IFERROR(INDIRECT("'ru double'!" &amp; ADDRESS(MATCH(R$2,'ru double'!$A$1:$AF$1,0),MATCH(N63,'ru double'!$A$1:$A$34,0))),0) + IFERROR(INDIRECT("'ru double'!" &amp; ADDRESS(MATCH(N$3,'ru double'!$A$1:$AF$1,0),MATCH(N63,'ru double'!$A$1:$A$34,0))),0) + IFERROR(INDIRECT("'ru double'!" &amp; ADDRESS(MATCH(O$3,'ru double'!$A$1:$AF$1,0),MATCH(N63,'ru double'!$A$1:$A$34,0))),0) + IFERROR(INDIRECT("'ru double'!" &amp; ADDRESS(MATCH(P$3,'ru double'!$A$1:$AF$1,0),MATCH(N63,'ru double'!$A$1:$A$34,0))),0) + IFERROR(INDIRECT("'ru double'!" &amp; ADDRESS(MATCH(Q$3,'ru double'!$A$1:$AF$1,0),MATCH(N63,'ru double'!$A$1:$A$34,0))),0) + IFERROR(INDIRECT("'ru double'!" &amp; ADDRESS(MATCH(R$3,'ru double'!$A$1:$AF$1,0),MATCH(N63,'ru double'!$A$1:$A$34,0))),0) + IFERROR(INDIRECT("'ru double'!" &amp; ADDRESS(MATCH(N$1,'ru double'!$A$1:$AF$1,0),MATCH(N63,'ru double'!$A$1:$A$34,0))),0)) / SUM('ru double'!$B$2:$AF$32)</f>
        <v>1.9647153167602245E-2</v>
      </c>
      <c r="Q63" s="9">
        <f ca="1">(IFERROR(INDIRECT("'ru double'!" &amp; ADDRESS(MATCH(N63,'ru double'!$A$1:$A$34,0),MATCH(V$1,'ru double'!$A$1:$AF$1,0))),0) + IFERROR(INDIRECT("'ru double'!" &amp; ADDRESS(MATCH(N63,'ru double'!$A$1:$A$34,0),MATCH(T$1,'ru double'!$A$1:$AF$1,0))),0) + IFERROR(INDIRECT("'ru double'!" &amp; ADDRESS(MATCH(N63,'ru double'!$A$1:$A$34,0),MATCH(U$1,'ru double'!$A$1:$AF$1,0))),0) + IFERROR(INDIRECT("'ru double'!" &amp; ADDRESS(MATCH(N63,'ru double'!$A$1:$A$34,0),MATCH(W$1,'ru double'!$A$1:$AF$1,0))),0) + IFERROR(INDIRECT("'ru double'!" &amp; ADDRESS(MATCH(N63,'ru double'!$A$1:$A$34,0),MATCH(X$1,'ru double'!$A$1:$AF$1,0))),0) + IFERROR(INDIRECT("'ru double'!" &amp; ADDRESS(MATCH(N63,'ru double'!$A$1:$A$34,0),MATCH(Y$1,'ru double'!$A$1:$AF$1,0))),0) + IFERROR(INDIRECT("'ru double'!" &amp; ADDRESS(MATCH(N63,'ru double'!$A$1:$A$34,0),MATCH(S$2,'ru double'!$A$1:$AF$1,0))),0) + IFERROR(INDIRECT("'ru double'!" &amp; ADDRESS(MATCH(N63,'ru double'!$A$1:$A$34,0),MATCH(T$2,'ru double'!$A$1:$AF$1,0))),0) + IFERROR(INDIRECT("'ru double'!" &amp; ADDRESS(MATCH(N63,'ru double'!$A$1:$A$34,0),MATCH(U$2,'ru double'!$A$1:$AF$1,0))),0) + IFERROR(INDIRECT("'ru double'!" &amp; ADDRESS(MATCH(N63,'ru double'!$A$1:$A$34,0),MATCH(V$2,'ru double'!$A$1:$AF$1,0))),0) + IFERROR(INDIRECT("'ru double'!" &amp; ADDRESS(MATCH(N63,'ru double'!$A$1:$A$34,0),MATCH(W$2,'ru double'!$A$1:$AF$1,0))),0) + IFERROR(INDIRECT("'ru double'!" &amp; ADDRESS(MATCH(N63,'ru double'!$A$1:$A$34,0),MATCH(X$2,'ru double'!$A$1:$AF$1,0))),0) + IFERROR(INDIRECT("'ru double'!" &amp; ADDRESS(MATCH(N63,'ru double'!$A$1:$A$34,0),MATCH(S$3,'ru double'!$A$1:$AF$1,0))),0) + IFERROR(INDIRECT("'ru double'!" &amp; ADDRESS(MATCH(N63,'ru double'!$A$1:$A$34,0),MATCH(T$3,'ru double'!$A$1:$AF$1,0))),0) + IFERROR(INDIRECT("'ru double'!" &amp; ADDRESS(MATCH(N63,'ru double'!$A$1:$A$34,0),MATCH(U$3,'ru double'!$A$1:$AF$1,0))),0) + IFERROR(INDIRECT("'ru double'!" &amp; ADDRESS(MATCH(N63,'ru double'!$A$1:$A$34,0),MATCH(V$3,'ru double'!$A$1:$AF$1,0))),0) + IFERROR(INDIRECT("'ru double'!" &amp; ADDRESS(MATCH(N63,'ru double'!$A$1:$A$34,0),MATCH(W$3,'ru double'!$A$1:$AF$1,0))),0) + IFERROR(INDIRECT("'ru double'!" &amp; ADDRESS(MATCH(N63,'ru double'!$A$1:$A$34,0),MATCH(S$1,'ru double'!$A$1:$AF$1,0))),0)) / SUM('ru double'!$B$2:$AF$32)</f>
        <v>1.0425020048115477E-2</v>
      </c>
      <c r="R63" s="9">
        <f ca="1">(IFERROR(INDIRECT("'ru double'!" &amp; ADDRESS(MATCH(N63,'ru double'!$A$1:$A$34,0),MATCH(O$1,'ru double'!$A$1:$AF$1,0))),0) + IFERROR(INDIRECT("'ru double'!" &amp; ADDRESS(MATCH(N63,'ru double'!$A$1:$A$34,0),MATCH(P$1,'ru double'!$A$1:$AF$1,0))),0) + IFERROR(INDIRECT("'ru double'!" &amp; ADDRESS(MATCH(N63,'ru double'!$A$1:$A$34,0),MATCH(Q$1,'ru double'!$A$1:$AF$1,0))),0) + IFERROR(INDIRECT("'ru double'!" &amp; ADDRESS(MATCH(N63,'ru double'!$A$1:$A$34,0),MATCH(R$1,'ru double'!$A$1:$AF$1,0))),0) + IFERROR(INDIRECT("'ru double'!" &amp; ADDRESS(MATCH(N63,'ru double'!$A$1:$A$34,0),MATCH(N$2,'ru double'!$A$1:$AF$1,0))),0) + IFERROR(INDIRECT("'ru double'!" &amp; ADDRESS(MATCH(N63,'ru double'!$A$1:$A$34,0),MATCH(O$2,'ru double'!$A$1:$AF$1,0))),0) + IFERROR(INDIRECT("'ru double'!" &amp; ADDRESS(MATCH(N63,'ru double'!$A$1:$A$34,0),MATCH(P$2,'ru double'!$A$1:$AF$1,0))),0) + IFERROR(INDIRECT("'ru double'!" &amp; ADDRESS(MATCH(N63,'ru double'!$A$1:$A$34,0),MATCH(Q$2,'ru double'!$A$1:$AF$1,0))),0) + IFERROR(INDIRECT("'ru double'!" &amp; ADDRESS(MATCH(N63,'ru double'!$A$1:$A$34,0),MATCH(R$2,'ru double'!$A$1:$AF$1,0))),0) + IFERROR(INDIRECT("'ru double'!" &amp; ADDRESS(MATCH(N63,'ru double'!$A$1:$A$34,0),MATCH(N$3,'ru double'!$A$1:$AF$1,0))),0) + IFERROR(INDIRECT("'ru double'!" &amp; ADDRESS(MATCH(N63,'ru double'!$A$1:$A$34,0),MATCH(O$3,'ru double'!$A$1:$AF$1,0))),0) + IFERROR(INDIRECT("'ru double'!" &amp; ADDRESS(MATCH(N63,'ru double'!$A$1:$A$34,0),MATCH(P$3,'ru double'!$A$1:$AF$1,0))),0) + IFERROR(INDIRECT("'ru double'!" &amp; ADDRESS(MATCH(N63,'ru double'!$A$1:$A$34,0),MATCH(Q$3,'ru double'!$A$1:$AF$1,0))),0) + IFERROR(INDIRECT("'ru double'!" &amp; ADDRESS(MATCH(N63,'ru double'!$A$1:$A$34,0),MATCH(R$3,'ru double'!$A$1:$AF$1,0))),0) + IFERROR(INDIRECT("'ru double'!" &amp; ADDRESS(MATCH(N63,'ru double'!$A$1:$A$34,0),MATCH(N$1,'ru double'!$A$1:$AF$1,0))),0)) / SUM('ru double'!$B$2:$AF$32)</f>
        <v>1.6439454691259021E-2</v>
      </c>
      <c r="S63" s="9">
        <f t="shared" ca="1" si="24"/>
        <v>-1.8043303929430633E-2</v>
      </c>
      <c r="U63" s="9"/>
      <c r="W63" s="9"/>
      <c r="AB63" s="54"/>
      <c r="AC63" s="54"/>
    </row>
    <row r="64" spans="1:39" ht="15" customHeight="1" x14ac:dyDescent="0.25">
      <c r="A64" s="7" t="s">
        <v>269</v>
      </c>
      <c r="B64" s="9">
        <f ca="1">(IFERROR(INDIRECT("'en double'!" &amp; ADDRESS(MATCH(I$1,'en double'!$A$1:$AF$1,0),MATCH(A64,'en double'!$A$1:$A$34,0))),0) + IFERROR(INDIRECT("'en double'!" &amp; ADDRESS(MATCH(G$1,'en double'!$A$1:$AF$1,0),MATCH(A64,'en double'!$A$1:$A$34,0))),0) + IFERROR(INDIRECT("'en double'!" &amp; ADDRESS(MATCH(H$1,'en double'!$A$1:$AF$1,0),MATCH(A64,'en double'!$A$1:$A$34,0))),0) + IFERROR(INDIRECT("'en double'!" &amp; ADDRESS(MATCH(J$1,'en double'!$A$1:$AF$1,0),MATCH(A64,'en double'!$A$1:$A$34,0))),0) + IFERROR(INDIRECT("'en double'!" &amp; ADDRESS(MATCH(K$1,'en double'!$A$1:$AF$1,0),MATCH(A64,'en double'!$A$1:$A$34,0))),0) + IFERROR(INDIRECT("'en double'!" &amp; ADDRESS(MATCH(L$1,'en double'!$A$1:$AF$1,0),MATCH(A64,'en double'!$A$1:$A$34,0))),0) + IFERROR(INDIRECT("'en double'!" &amp; ADDRESS(MATCH(F$2,'en double'!$A$1:$AF$1,0),MATCH(A64,'en double'!$A$1:$A$34,0))),0) + IFERROR(INDIRECT("'en double'!" &amp; ADDRESS(MATCH(G$2,'en double'!$A$1:$AF$1,0),MATCH(A64,'en double'!$A$1:$A$34,0))),0) + IFERROR(INDIRECT("'en double'!" &amp; ADDRESS(MATCH(H$2,'en double'!$A$1:$AF$1,0),MATCH(A64,'en double'!$A$1:$A$34,0))),0) + IFERROR(INDIRECT("'en double'!" &amp; ADDRESS(MATCH(I$2,'en double'!$A$1:$AF$1,0),MATCH(A64,'en double'!$A$1:$A$34,0))),0) + IFERROR(INDIRECT("'en double'!" &amp; ADDRESS(MATCH(J$2,'en double'!$A$1:$AF$1,0),MATCH(A64,'en double'!$A$1:$A$34,0))),0) + IFERROR(INDIRECT("'en double'!" &amp; ADDRESS(MATCH(K$2,'en double'!$A$1:$AF$1,0),MATCH(A64,'en double'!$A$1:$A$34,0))),0) + IFERROR(INDIRECT("'en double'!" &amp; ADDRESS(MATCH(F$3,'en double'!$A$1:$AF$1,0),MATCH(A64,'en double'!$A$1:$A$34,0))),0) + IFERROR(INDIRECT("'en double'!" &amp; ADDRESS(MATCH(G$3,'en double'!$A$1:$AF$1,0),MATCH(A64,'en double'!$A$1:$A$34,0))),0) + IFERROR(INDIRECT("'en double'!" &amp; ADDRESS(MATCH(H$3,'en double'!$A$1:$AF$1,0),MATCH(A64,'en double'!$A$1:$A$34,0))),0) + IFERROR(INDIRECT("'en double'!" &amp; ADDRESS(MATCH(I$3,'en double'!$A$1:$AF$1,0),MATCH(A64,'en double'!$A$1:$A$34,0))),0) + IFERROR(INDIRECT("'en double'!" &amp; ADDRESS(MATCH(J$3,'en double'!$A$1:$AF$1,0),MATCH(A64,'en double'!$A$1:$A$34,0))),0) + IFERROR(INDIRECT("'en double'!" &amp; ADDRESS(MATCH(F$1,'en double'!$A$1:$AF$1,0),MATCH(A64,'en double'!$A$1:$A$34,0))),0)) / SUM('en double'!$B$2:$AF$32)</f>
        <v>1.1322645290581163E-2</v>
      </c>
      <c r="C64" s="9">
        <f ca="1">(IFERROR(INDIRECT("'en double'!" &amp; ADDRESS(MATCH(B$1,'en double'!$A$1:$AF$1,0),MATCH(A64,'en double'!$A$1:$A$34,0))),0) + IFERROR(INDIRECT("'en double'!" &amp; ADDRESS(MATCH(C$1,'en double'!$A$1:$AF$1,0),MATCH(A64,'en double'!$A$1:$A$34,0))),0) + IFERROR(INDIRECT("'en double'!" &amp; ADDRESS(MATCH(D$1,'en double'!$A$1:$AF$1,0),MATCH(A64,'en double'!$A$1:$A$34,0))),0) + IFERROR(INDIRECT("'en double'!" &amp; ADDRESS(MATCH(E$1,'en double'!$A$1:$AF$1,0),MATCH(A64,'en double'!$A$1:$A$34,0))),0) + IFERROR(INDIRECT("'en double'!" &amp; ADDRESS(MATCH(A$2,'en double'!$A$1:$AF$1,0),MATCH(A64,'en double'!$A$1:$A$34,0))),0) + IFERROR(INDIRECT("'en double'!" &amp; ADDRESS(MATCH(B$2,'en double'!$A$1:$AF$1,0),MATCH(A64,'en double'!$A$1:$A$34,0))),0) + IFERROR(INDIRECT("'en double'!" &amp; ADDRESS(MATCH(C$2,'en double'!$A$1:$AF$1,0),MATCH(A64,'en double'!$A$1:$A$34,0))),0) + IFERROR(INDIRECT("'en double'!" &amp; ADDRESS(MATCH(D$2,'en double'!$A$1:$AF$1,0),MATCH(A64,'en double'!$A$1:$A$34,0))),0) + IFERROR(INDIRECT("'en double'!" &amp; ADDRESS(MATCH(E$2,'en double'!$A$1:$AF$1,0),MATCH(A64,'en double'!$A$1:$A$34,0))),0) + IFERROR(INDIRECT("'en double'!" &amp; ADDRESS(MATCH(A$3,'en double'!$A$1:$AF$1,0),MATCH(A64,'en double'!$A$1:$A$34,0))),0) + IFERROR(INDIRECT("'en double'!" &amp; ADDRESS(MATCH(B$3,'en double'!$A$1:$AF$1,0),MATCH(A64,'en double'!$A$1:$A$34,0))),0) + IFERROR(INDIRECT("'en double'!" &amp; ADDRESS(MATCH(C$3,'en double'!$A$1:$AF$1,0),MATCH(A64,'en double'!$A$1:$A$34,0))),0) + IFERROR(INDIRECT("'en double'!" &amp; ADDRESS(MATCH(D$3,'en double'!$A$1:$AF$1,0),MATCH(A64,'en double'!$A$1:$A$34,0))),0) + IFERROR(INDIRECT("'en double'!" &amp; ADDRESS(MATCH(E$3,'en double'!$A$1:$AF$1,0),MATCH(A64,'en double'!$A$1:$A$34,0))),0) + IFERROR(INDIRECT("'en double'!" &amp; ADDRESS(MATCH(A$1,'en double'!$A$1:$AF$1,0),MATCH(A64,'en double'!$A$1:$A$34,0))),0)) / SUM('en double'!$B$2:$AF$32)</f>
        <v>1.4028056112224449E-2</v>
      </c>
      <c r="D64" s="9">
        <f ca="1">(IFERROR(INDIRECT("'en double'!" &amp; ADDRESS(MATCH(A64,'en double'!$A$1:$A$34,0),MATCH(I$1,'en double'!$A$1:$AF$1,0))),0) + IFERROR(INDIRECT("'en double'!" &amp; ADDRESS(MATCH(A64,'en double'!$A$1:$A$34,0),MATCH(G$1,'en double'!$A$1:$AF$1,0))),0) + IFERROR(INDIRECT("'en double'!" &amp; ADDRESS(MATCH(A64,'en double'!$A$1:$A$34,0),MATCH(H$1,'en double'!$A$1:$AF$1,0))),0) + IFERROR(INDIRECT("'en double'!" &amp; ADDRESS(MATCH(A64,'en double'!$A$1:$A$34,0),MATCH(J$1,'en double'!$A$1:$AF$1,0))),0) + IFERROR(INDIRECT("'en double'!" &amp; ADDRESS(MATCH(A64,'en double'!$A$1:$A$34,0),MATCH(K$1,'en double'!$A$1:$AF$1,0))),0) + IFERROR(INDIRECT("'en double'!" &amp; ADDRESS(MATCH(A64,'en double'!$A$1:$A$34,0),MATCH(L$1,'en double'!$A$1:$AF$1,0))),0) + IFERROR(INDIRECT("'en double'!" &amp; ADDRESS(MATCH(A64,'en double'!$A$1:$A$34,0),MATCH(F$2,'en double'!$A$1:$AF$1,0))),0) + IFERROR(INDIRECT("'en double'!" &amp; ADDRESS(MATCH(A64,'en double'!$A$1:$A$34,0),MATCH(G$2,'en double'!$A$1:$AF$1,0))),0) + IFERROR(INDIRECT("'en double'!" &amp; ADDRESS(MATCH(A64,'en double'!$A$1:$A$34,0),MATCH(H$2,'en double'!$A$1:$AF$1,0))),0) + IFERROR(INDIRECT("'en double'!" &amp; ADDRESS(MATCH(A64,'en double'!$A$1:$A$34,0),MATCH(I$2,'en double'!$A$1:$AF$1,0))),0) + IFERROR(INDIRECT("'en double'!" &amp; ADDRESS(MATCH(A64,'en double'!$A$1:$A$34,0),MATCH(J$2,'en double'!$A$1:$AF$1,0))),0) + IFERROR(INDIRECT("'en double'!" &amp; ADDRESS(MATCH(A64,'en double'!$A$1:$A$34,0),MATCH(K$2,'en double'!$A$1:$AF$1,0))),0) + IFERROR(INDIRECT("'en double'!" &amp; ADDRESS(MATCH(A64,'en double'!$A$1:$A$34,0),MATCH(F$3,'en double'!$A$1:$AF$1,0))),0) + IFERROR(INDIRECT("'en double'!" &amp; ADDRESS(MATCH(A64,'en double'!$A$1:$A$34,0),MATCH(G$3,'en double'!$A$1:$AF$1,0))),0) + IFERROR(INDIRECT("'en double'!" &amp; ADDRESS(MATCH(A64,'en double'!$A$1:$A$34,0),MATCH(H$3,'en double'!$A$1:$AF$1,0))),0) + IFERROR(INDIRECT("'en double'!" &amp; ADDRESS(MATCH(A64,'en double'!$A$1:$A$34,0),MATCH(I$3,'en double'!$A$1:$AF$1,0))),0) + IFERROR(INDIRECT("'en double'!" &amp; ADDRESS(MATCH(A64,'en double'!$A$1:$A$34,0),MATCH(J$3,'en double'!$A$1:$AF$1,0))),0) + IFERROR(INDIRECT("'en double'!" &amp; ADDRESS(MATCH(A64,'en double'!$A$1:$A$34,0),MATCH(F$1,'en double'!$A$1:$AF$1,0))),0)) / SUM('en double'!$B$2:$AF$32)</f>
        <v>3.3066132264529058E-3</v>
      </c>
      <c r="E64" s="9">
        <f ca="1">(IFERROR(INDIRECT("'en double'!" &amp; ADDRESS(MATCH(A64,'en double'!$A$1:$A$34,0),MATCH(B$1,'en double'!$A$1:$AF$1,0))),0) + IFERROR(INDIRECT("'en double'!" &amp; ADDRESS(MATCH(A64,'en double'!$A$1:$A$34,0),MATCH(C$1,'en double'!$A$1:$AF$1,0))),0) + IFERROR(INDIRECT("'en double'!" &amp; ADDRESS(MATCH(A64,'en double'!$A$1:$A$34,0),MATCH(D$1,'en double'!$A$1:$AF$1,0))),0) + IFERROR(INDIRECT("'en double'!" &amp; ADDRESS(MATCH(A64,'en double'!$A$1:$A$34,0),MATCH(E$1,'en double'!$A$1:$AF$1,0))),0) + IFERROR(INDIRECT("'en double'!" &amp; ADDRESS(MATCH(A64,'en double'!$A$1:$A$34,0),MATCH(A$2,'en double'!$A$1:$AF$1,0))),0) + IFERROR(INDIRECT("'en double'!" &amp; ADDRESS(MATCH(A64,'en double'!$A$1:$A$34,0),MATCH(B$2,'en double'!$A$1:$AF$1,0))),0) + IFERROR(INDIRECT("'en double'!" &amp; ADDRESS(MATCH(A64,'en double'!$A$1:$A$34,0),MATCH(C$2,'en double'!$A$1:$AF$1,0))),0) + IFERROR(INDIRECT("'en double'!" &amp; ADDRESS(MATCH(A64,'en double'!$A$1:$A$34,0),MATCH(D$2,'en double'!$A$1:$AF$1,0))),0) + IFERROR(INDIRECT("'en double'!" &amp; ADDRESS(MATCH(A64,'en double'!$A$1:$A$34,0),MATCH(E$2,'en double'!$A$1:$AF$1,0))),0) + IFERROR(INDIRECT("'en double'!" &amp; ADDRESS(MATCH(A64,'en double'!$A$1:$A$34,0),MATCH(A$3,'en double'!$A$1:$AF$1,0))),0) + IFERROR(INDIRECT("'en double'!" &amp; ADDRESS(MATCH(A64,'en double'!$A$1:$A$34,0),MATCH(B$3,'en double'!$A$1:$AF$1,0))),0) + IFERROR(INDIRECT("'en double'!" &amp; ADDRESS(MATCH(A64,'en double'!$A$1:$A$34,0),MATCH(C$3,'en double'!$A$1:$AF$1,0))),0) + IFERROR(INDIRECT("'en double'!" &amp; ADDRESS(MATCH(A64,'en double'!$A$1:$A$34,0),MATCH(D$3,'en double'!$A$1:$AF$1,0))),0) + IFERROR(INDIRECT("'en double'!" &amp; ADDRESS(MATCH(A64,'en double'!$A$1:$A$34,0),MATCH(E$3,'en double'!$A$1:$AF$1,0))),0) + IFERROR(INDIRECT("'en double'!" &amp; ADDRESS(MATCH(A64,'en double'!$A$1:$A$34,0),MATCH(A$1,'en double'!$A$1:$AF$1,0))),0)) / SUM('en double'!$B$2:$AF$32)</f>
        <v>2.1943887775551101E-2</v>
      </c>
      <c r="F64" s="9">
        <f t="shared" ca="1" si="23"/>
        <v>-2.1342685370741483E-2</v>
      </c>
      <c r="M64" s="197"/>
      <c r="N64" s="153" t="s">
        <v>219</v>
      </c>
      <c r="O64" s="9">
        <f ca="1">(IFERROR(INDIRECT("'ru double'!" &amp; ADDRESS(MATCH(V$1,'ru double'!$A$1:$AF$1,0),MATCH(N64,'ru double'!$A$1:$A$34,0))),0) + IFERROR(INDIRECT("'ru double'!" &amp; ADDRESS(MATCH(T$1,'ru double'!$A$1:$AF$1,0),MATCH(N64,'ru double'!$A$1:$A$34,0))),0) + IFERROR(INDIRECT("'ru double'!" &amp; ADDRESS(MATCH(U$1,'ru double'!$A$1:$AF$1,0),MATCH(N64,'ru double'!$A$1:$A$34,0))),0) + IFERROR(INDIRECT("'ru double'!" &amp; ADDRESS(MATCH(W$1,'ru double'!$A$1:$AF$1,0),MATCH(N64,'ru double'!$A$1:$A$34,0))),0) + IFERROR(INDIRECT("'ru double'!" &amp; ADDRESS(MATCH(X$1,'ru double'!$A$1:$AF$1,0),MATCH(N64,'ru double'!$A$1:$A$34,0))),0) + IFERROR(INDIRECT("'ru double'!" &amp; ADDRESS(MATCH(Y$1,'ru double'!$A$1:$AF$1,0),MATCH(N64,'ru double'!$A$1:$A$34,0))),0) + IFERROR(INDIRECT("'ru double'!" &amp; ADDRESS(MATCH(S$2,'ru double'!$A$1:$AF$1,0),MATCH(N64,'ru double'!$A$1:$A$34,0))),0) + IFERROR(INDIRECT("'ru double'!" &amp; ADDRESS(MATCH(T$2,'ru double'!$A$1:$AF$1,0),MATCH(N64,'ru double'!$A$1:$A$34,0))),0) + IFERROR(INDIRECT("'ru double'!" &amp; ADDRESS(MATCH(U$2,'ru double'!$A$1:$AF$1,0),MATCH(N64,'ru double'!$A$1:$A$34,0))),0) + IFERROR(INDIRECT("'ru double'!" &amp; ADDRESS(MATCH(V$2,'ru double'!$A$1:$AF$1,0),MATCH(N64,'ru double'!$A$1:$A$34,0))),0) + IFERROR(INDIRECT("'ru double'!" &amp; ADDRESS(MATCH(W$2,'ru double'!$A$1:$AF$1,0),MATCH(N64,'ru double'!$A$1:$A$34,0))),0) + IFERROR(INDIRECT("'ru double'!" &amp; ADDRESS(MATCH(X$2,'ru double'!$A$1:$AF$1,0),MATCH(N64,'ru double'!$A$1:$A$34,0))),0) + IFERROR(INDIRECT("'ru double'!" &amp; ADDRESS(MATCH(S$3,'ru double'!$A$1:$AF$1,0),MATCH(N64,'ru double'!$A$1:$A$34,0))),0) + IFERROR(INDIRECT("'ru double'!" &amp; ADDRESS(MATCH(T$3,'ru double'!$A$1:$AF$1,0),MATCH(N64,'ru double'!$A$1:$A$34,0))),0) + IFERROR(INDIRECT("'ru double'!" &amp; ADDRESS(MATCH(U$3,'ru double'!$A$1:$AF$1,0),MATCH(N64,'ru double'!$A$1:$A$34,0))),0) + IFERROR(INDIRECT("'ru double'!" &amp; ADDRESS(MATCH(V$3,'ru double'!$A$1:$AF$1,0),MATCH(N64,'ru double'!$A$1:$A$34,0))),0) + IFERROR(INDIRECT("'ru double'!" &amp; ADDRESS(MATCH(W$3,'ru double'!$A$1:$AF$1,0),MATCH(N64,'ru double'!$A$1:$A$34,0))),0) + IFERROR(INDIRECT("'ru double'!" &amp; ADDRESS(MATCH(S$1,'ru double'!$A$1:$AF$1,0),MATCH(N64,'ru double'!$A$1:$A$34,0))),0)) / SUM('ru double'!$B$2:$AF$32)</f>
        <v>1.8644747393744988E-2</v>
      </c>
      <c r="P64" s="9">
        <f ca="1">(IFERROR(INDIRECT("'ru double'!" &amp; ADDRESS(MATCH(O$1,'ru double'!$A$1:$AF$1,0),MATCH(N64,'ru double'!$A$1:$A$34,0))),0) + IFERROR(INDIRECT("'ru double'!" &amp; ADDRESS(MATCH(P$1,'ru double'!$A$1:$AF$1,0),MATCH(N64,'ru double'!$A$1:$A$34,0))),0) + IFERROR(INDIRECT("'ru double'!" &amp; ADDRESS(MATCH(Q$1,'ru double'!$A$1:$AF$1,0),MATCH(N64,'ru double'!$A$1:$A$34,0))),0) + IFERROR(INDIRECT("'ru double'!" &amp; ADDRESS(MATCH(R$1,'ru double'!$A$1:$AF$1,0),MATCH(N64,'ru double'!$A$1:$A$34,0))),0) + IFERROR(INDIRECT("'ru double'!" &amp; ADDRESS(MATCH(N$2,'ru double'!$A$1:$AF$1,0),MATCH(N64,'ru double'!$A$1:$A$34,0))),0) + IFERROR(INDIRECT("'ru double'!" &amp; ADDRESS(MATCH(O$2,'ru double'!$A$1:$AF$1,0),MATCH(N64,'ru double'!$A$1:$A$34,0))),0) + IFERROR(INDIRECT("'ru double'!" &amp; ADDRESS(MATCH(P$2,'ru double'!$A$1:$AF$1,0),MATCH(N64,'ru double'!$A$1:$A$34,0))),0) + IFERROR(INDIRECT("'ru double'!" &amp; ADDRESS(MATCH(Q$2,'ru double'!$A$1:$AF$1,0),MATCH(N64,'ru double'!$A$1:$A$34,0))),0) + IFERROR(INDIRECT("'ru double'!" &amp; ADDRESS(MATCH(R$2,'ru double'!$A$1:$AF$1,0),MATCH(N64,'ru double'!$A$1:$A$34,0))),0) + IFERROR(INDIRECT("'ru double'!" &amp; ADDRESS(MATCH(N$3,'ru double'!$A$1:$AF$1,0),MATCH(N64,'ru double'!$A$1:$A$34,0))),0) + IFERROR(INDIRECT("'ru double'!" &amp; ADDRESS(MATCH(O$3,'ru double'!$A$1:$AF$1,0),MATCH(N64,'ru double'!$A$1:$A$34,0))),0) + IFERROR(INDIRECT("'ru double'!" &amp; ADDRESS(MATCH(P$3,'ru double'!$A$1:$AF$1,0),MATCH(N64,'ru double'!$A$1:$A$34,0))),0) + IFERROR(INDIRECT("'ru double'!" &amp; ADDRESS(MATCH(Q$3,'ru double'!$A$1:$AF$1,0),MATCH(N64,'ru double'!$A$1:$A$34,0))),0) + IFERROR(INDIRECT("'ru double'!" &amp; ADDRESS(MATCH(R$3,'ru double'!$A$1:$AF$1,0),MATCH(N64,'ru double'!$A$1:$A$34,0))),0) + IFERROR(INDIRECT("'ru double'!" &amp; ADDRESS(MATCH(N$1,'ru double'!$A$1:$AF$1,0),MATCH(N64,'ru double'!$A$1:$A$34,0))),0)) / SUM('ru double'!$B$2:$AF$32)</f>
        <v>4.6110665597433841E-3</v>
      </c>
      <c r="Q64" s="9">
        <f ca="1">(IFERROR(INDIRECT("'ru double'!" &amp; ADDRESS(MATCH(N64,'ru double'!$A$1:$A$34,0),MATCH(V$1,'ru double'!$A$1:$AF$1,0))),0) + IFERROR(INDIRECT("'ru double'!" &amp; ADDRESS(MATCH(N64,'ru double'!$A$1:$A$34,0),MATCH(T$1,'ru double'!$A$1:$AF$1,0))),0) + IFERROR(INDIRECT("'ru double'!" &amp; ADDRESS(MATCH(N64,'ru double'!$A$1:$A$34,0),MATCH(U$1,'ru double'!$A$1:$AF$1,0))),0) + IFERROR(INDIRECT("'ru double'!" &amp; ADDRESS(MATCH(N64,'ru double'!$A$1:$A$34,0),MATCH(W$1,'ru double'!$A$1:$AF$1,0))),0) + IFERROR(INDIRECT("'ru double'!" &amp; ADDRESS(MATCH(N64,'ru double'!$A$1:$A$34,0),MATCH(X$1,'ru double'!$A$1:$AF$1,0))),0) + IFERROR(INDIRECT("'ru double'!" &amp; ADDRESS(MATCH(N64,'ru double'!$A$1:$A$34,0),MATCH(Y$1,'ru double'!$A$1:$AF$1,0))),0) + IFERROR(INDIRECT("'ru double'!" &amp; ADDRESS(MATCH(N64,'ru double'!$A$1:$A$34,0),MATCH(S$2,'ru double'!$A$1:$AF$1,0))),0) + IFERROR(INDIRECT("'ru double'!" &amp; ADDRESS(MATCH(N64,'ru double'!$A$1:$A$34,0),MATCH(T$2,'ru double'!$A$1:$AF$1,0))),0) + IFERROR(INDIRECT("'ru double'!" &amp; ADDRESS(MATCH(N64,'ru double'!$A$1:$A$34,0),MATCH(U$2,'ru double'!$A$1:$AF$1,0))),0) + IFERROR(INDIRECT("'ru double'!" &amp; ADDRESS(MATCH(N64,'ru double'!$A$1:$A$34,0),MATCH(V$2,'ru double'!$A$1:$AF$1,0))),0) + IFERROR(INDIRECT("'ru double'!" &amp; ADDRESS(MATCH(N64,'ru double'!$A$1:$A$34,0),MATCH(W$2,'ru double'!$A$1:$AF$1,0))),0) + IFERROR(INDIRECT("'ru double'!" &amp; ADDRESS(MATCH(N64,'ru double'!$A$1:$A$34,0),MATCH(X$2,'ru double'!$A$1:$AF$1,0))),0) + IFERROR(INDIRECT("'ru double'!" &amp; ADDRESS(MATCH(N64,'ru double'!$A$1:$A$34,0),MATCH(S$3,'ru double'!$A$1:$AF$1,0))),0) + IFERROR(INDIRECT("'ru double'!" &amp; ADDRESS(MATCH(N64,'ru double'!$A$1:$A$34,0),MATCH(T$3,'ru double'!$A$1:$AF$1,0))),0) + IFERROR(INDIRECT("'ru double'!" &amp; ADDRESS(MATCH(N64,'ru double'!$A$1:$A$34,0),MATCH(U$3,'ru double'!$A$1:$AF$1,0))),0) + IFERROR(INDIRECT("'ru double'!" &amp; ADDRESS(MATCH(N64,'ru double'!$A$1:$A$34,0),MATCH(V$3,'ru double'!$A$1:$AF$1,0))),0) + IFERROR(INDIRECT("'ru double'!" &amp; ADDRESS(MATCH(N64,'ru double'!$A$1:$A$34,0),MATCH(W$3,'ru double'!$A$1:$AF$1,0))),0) + IFERROR(INDIRECT("'ru double'!" &amp; ADDRESS(MATCH(N64,'ru double'!$A$1:$A$34,0),MATCH(S$1,'ru double'!$A$1:$AF$1,0))),0)) / SUM('ru double'!$B$2:$AF$32)</f>
        <v>1.8444266238973536E-2</v>
      </c>
      <c r="R64" s="9">
        <f ca="1">(IFERROR(INDIRECT("'ru double'!" &amp; ADDRESS(MATCH(N64,'ru double'!$A$1:$A$34,0),MATCH(O$1,'ru double'!$A$1:$AF$1,0))),0) + IFERROR(INDIRECT("'ru double'!" &amp; ADDRESS(MATCH(N64,'ru double'!$A$1:$A$34,0),MATCH(P$1,'ru double'!$A$1:$AF$1,0))),0) + IFERROR(INDIRECT("'ru double'!" &amp; ADDRESS(MATCH(N64,'ru double'!$A$1:$A$34,0),MATCH(Q$1,'ru double'!$A$1:$AF$1,0))),0) + IFERROR(INDIRECT("'ru double'!" &amp; ADDRESS(MATCH(N64,'ru double'!$A$1:$A$34,0),MATCH(R$1,'ru double'!$A$1:$AF$1,0))),0) + IFERROR(INDIRECT("'ru double'!" &amp; ADDRESS(MATCH(N64,'ru double'!$A$1:$A$34,0),MATCH(N$2,'ru double'!$A$1:$AF$1,0))),0) + IFERROR(INDIRECT("'ru double'!" &amp; ADDRESS(MATCH(N64,'ru double'!$A$1:$A$34,0),MATCH(O$2,'ru double'!$A$1:$AF$1,0))),0) + IFERROR(INDIRECT("'ru double'!" &amp; ADDRESS(MATCH(N64,'ru double'!$A$1:$A$34,0),MATCH(P$2,'ru double'!$A$1:$AF$1,0))),0) + IFERROR(INDIRECT("'ru double'!" &amp; ADDRESS(MATCH(N64,'ru double'!$A$1:$A$34,0),MATCH(Q$2,'ru double'!$A$1:$AF$1,0))),0) + IFERROR(INDIRECT("'ru double'!" &amp; ADDRESS(MATCH(N64,'ru double'!$A$1:$A$34,0),MATCH(R$2,'ru double'!$A$1:$AF$1,0))),0) + IFERROR(INDIRECT("'ru double'!" &amp; ADDRESS(MATCH(N64,'ru double'!$A$1:$A$34,0),MATCH(N$3,'ru double'!$A$1:$AF$1,0))),0) + IFERROR(INDIRECT("'ru double'!" &amp; ADDRESS(MATCH(N64,'ru double'!$A$1:$A$34,0),MATCH(O$3,'ru double'!$A$1:$AF$1,0))),0) + IFERROR(INDIRECT("'ru double'!" &amp; ADDRESS(MATCH(N64,'ru double'!$A$1:$A$34,0),MATCH(P$3,'ru double'!$A$1:$AF$1,0))),0) + IFERROR(INDIRECT("'ru double'!" &amp; ADDRESS(MATCH(N64,'ru double'!$A$1:$A$34,0),MATCH(Q$3,'ru double'!$A$1:$AF$1,0))),0) + IFERROR(INDIRECT("'ru double'!" &amp; ADDRESS(MATCH(N64,'ru double'!$A$1:$A$34,0),MATCH(R$3,'ru double'!$A$1:$AF$1,0))),0) + IFERROR(INDIRECT("'ru double'!" &amp; ADDRESS(MATCH(N64,'ru double'!$A$1:$A$34,0),MATCH(N$1,'ru double'!$A$1:$AF$1,0))),0)) / SUM('ru double'!$B$2:$AF$32)</f>
        <v>5.2125100240577385E-3</v>
      </c>
      <c r="S64" s="9">
        <f t="shared" ca="1" si="24"/>
        <v>2.7265437048917394E-2</v>
      </c>
      <c r="U64" s="9"/>
      <c r="W64" s="9"/>
      <c r="AC64" s="54"/>
    </row>
    <row r="65" spans="1:23" ht="15" customHeight="1" x14ac:dyDescent="0.25">
      <c r="A65" s="7" t="s">
        <v>267</v>
      </c>
      <c r="B65" s="9">
        <f ca="1">(IFERROR(INDIRECT("'en double'!" &amp; ADDRESS(MATCH(I$1,'en double'!$A$1:$AF$1,0),MATCH(A65,'en double'!$A$1:$A$34,0))),0) + IFERROR(INDIRECT("'en double'!" &amp; ADDRESS(MATCH(G$1,'en double'!$A$1:$AF$1,0),MATCH(A65,'en double'!$A$1:$A$34,0))),0) + IFERROR(INDIRECT("'en double'!" &amp; ADDRESS(MATCH(H$1,'en double'!$A$1:$AF$1,0),MATCH(A65,'en double'!$A$1:$A$34,0))),0) + IFERROR(INDIRECT("'en double'!" &amp; ADDRESS(MATCH(J$1,'en double'!$A$1:$AF$1,0),MATCH(A65,'en double'!$A$1:$A$34,0))),0) + IFERROR(INDIRECT("'en double'!" &amp; ADDRESS(MATCH(K$1,'en double'!$A$1:$AF$1,0),MATCH(A65,'en double'!$A$1:$A$34,0))),0) + IFERROR(INDIRECT("'en double'!" &amp; ADDRESS(MATCH(L$1,'en double'!$A$1:$AF$1,0),MATCH(A65,'en double'!$A$1:$A$34,0))),0) + IFERROR(INDIRECT("'en double'!" &amp; ADDRESS(MATCH(F$2,'en double'!$A$1:$AF$1,0),MATCH(A65,'en double'!$A$1:$A$34,0))),0) + IFERROR(INDIRECT("'en double'!" &amp; ADDRESS(MATCH(G$2,'en double'!$A$1:$AF$1,0),MATCH(A65,'en double'!$A$1:$A$34,0))),0) + IFERROR(INDIRECT("'en double'!" &amp; ADDRESS(MATCH(H$2,'en double'!$A$1:$AF$1,0),MATCH(A65,'en double'!$A$1:$A$34,0))),0) + IFERROR(INDIRECT("'en double'!" &amp; ADDRESS(MATCH(I$2,'en double'!$A$1:$AF$1,0),MATCH(A65,'en double'!$A$1:$A$34,0))),0) + IFERROR(INDIRECT("'en double'!" &amp; ADDRESS(MATCH(J$2,'en double'!$A$1:$AF$1,0),MATCH(A65,'en double'!$A$1:$A$34,0))),0) + IFERROR(INDIRECT("'en double'!" &amp; ADDRESS(MATCH(K$2,'en double'!$A$1:$AF$1,0),MATCH(A65,'en double'!$A$1:$A$34,0))),0) + IFERROR(INDIRECT("'en double'!" &amp; ADDRESS(MATCH(F$3,'en double'!$A$1:$AF$1,0),MATCH(A65,'en double'!$A$1:$A$34,0))),0) + IFERROR(INDIRECT("'en double'!" &amp; ADDRESS(MATCH(G$3,'en double'!$A$1:$AF$1,0),MATCH(A65,'en double'!$A$1:$A$34,0))),0) + IFERROR(INDIRECT("'en double'!" &amp; ADDRESS(MATCH(H$3,'en double'!$A$1:$AF$1,0),MATCH(A65,'en double'!$A$1:$A$34,0))),0) + IFERROR(INDIRECT("'en double'!" &amp; ADDRESS(MATCH(I$3,'en double'!$A$1:$AF$1,0),MATCH(A65,'en double'!$A$1:$A$34,0))),0) + IFERROR(INDIRECT("'en double'!" &amp; ADDRESS(MATCH(J$3,'en double'!$A$1:$AF$1,0),MATCH(A65,'en double'!$A$1:$A$34,0))),0) + IFERROR(INDIRECT("'en double'!" &amp; ADDRESS(MATCH(F$1,'en double'!$A$1:$AF$1,0),MATCH(A65,'en double'!$A$1:$A$34,0))),0)) / SUM('en double'!$B$2:$AF$32)</f>
        <v>7.214428857715431E-3</v>
      </c>
      <c r="C65" s="9">
        <f ca="1">(IFERROR(INDIRECT("'en double'!" &amp; ADDRESS(MATCH(B$1,'en double'!$A$1:$AF$1,0),MATCH(A65,'en double'!$A$1:$A$34,0))),0) + IFERROR(INDIRECT("'en double'!" &amp; ADDRESS(MATCH(C$1,'en double'!$A$1:$AF$1,0),MATCH(A65,'en double'!$A$1:$A$34,0))),0) + IFERROR(INDIRECT("'en double'!" &amp; ADDRESS(MATCH(D$1,'en double'!$A$1:$AF$1,0),MATCH(A65,'en double'!$A$1:$A$34,0))),0) + IFERROR(INDIRECT("'en double'!" &amp; ADDRESS(MATCH(E$1,'en double'!$A$1:$AF$1,0),MATCH(A65,'en double'!$A$1:$A$34,0))),0) + IFERROR(INDIRECT("'en double'!" &amp; ADDRESS(MATCH(A$2,'en double'!$A$1:$AF$1,0),MATCH(A65,'en double'!$A$1:$A$34,0))),0) + IFERROR(INDIRECT("'en double'!" &amp; ADDRESS(MATCH(B$2,'en double'!$A$1:$AF$1,0),MATCH(A65,'en double'!$A$1:$A$34,0))),0) + IFERROR(INDIRECT("'en double'!" &amp; ADDRESS(MATCH(C$2,'en double'!$A$1:$AF$1,0),MATCH(A65,'en double'!$A$1:$A$34,0))),0) + IFERROR(INDIRECT("'en double'!" &amp; ADDRESS(MATCH(D$2,'en double'!$A$1:$AF$1,0),MATCH(A65,'en double'!$A$1:$A$34,0))),0) + IFERROR(INDIRECT("'en double'!" &amp; ADDRESS(MATCH(E$2,'en double'!$A$1:$AF$1,0),MATCH(A65,'en double'!$A$1:$A$34,0))),0) + IFERROR(INDIRECT("'en double'!" &amp; ADDRESS(MATCH(A$3,'en double'!$A$1:$AF$1,0),MATCH(A65,'en double'!$A$1:$A$34,0))),0) + IFERROR(INDIRECT("'en double'!" &amp; ADDRESS(MATCH(B$3,'en double'!$A$1:$AF$1,0),MATCH(A65,'en double'!$A$1:$A$34,0))),0) + IFERROR(INDIRECT("'en double'!" &amp; ADDRESS(MATCH(C$3,'en double'!$A$1:$AF$1,0),MATCH(A65,'en double'!$A$1:$A$34,0))),0) + IFERROR(INDIRECT("'en double'!" &amp; ADDRESS(MATCH(D$3,'en double'!$A$1:$AF$1,0),MATCH(A65,'en double'!$A$1:$A$34,0))),0) + IFERROR(INDIRECT("'en double'!" &amp; ADDRESS(MATCH(E$3,'en double'!$A$1:$AF$1,0),MATCH(A65,'en double'!$A$1:$A$34,0))),0) + IFERROR(INDIRECT("'en double'!" &amp; ADDRESS(MATCH(A$1,'en double'!$A$1:$AF$1,0),MATCH(A65,'en double'!$A$1:$A$34,0))),0)) / SUM('en double'!$B$2:$AF$32)</f>
        <v>1.5430861723446893E-2</v>
      </c>
      <c r="D65" s="9">
        <f ca="1">(IFERROR(INDIRECT("'en double'!" &amp; ADDRESS(MATCH(A65,'en double'!$A$1:$A$34,0),MATCH(I$1,'en double'!$A$1:$AF$1,0))),0) + IFERROR(INDIRECT("'en double'!" &amp; ADDRESS(MATCH(A65,'en double'!$A$1:$A$34,0),MATCH(G$1,'en double'!$A$1:$AF$1,0))),0) + IFERROR(INDIRECT("'en double'!" &amp; ADDRESS(MATCH(A65,'en double'!$A$1:$A$34,0),MATCH(H$1,'en double'!$A$1:$AF$1,0))),0) + IFERROR(INDIRECT("'en double'!" &amp; ADDRESS(MATCH(A65,'en double'!$A$1:$A$34,0),MATCH(J$1,'en double'!$A$1:$AF$1,0))),0) + IFERROR(INDIRECT("'en double'!" &amp; ADDRESS(MATCH(A65,'en double'!$A$1:$A$34,0),MATCH(K$1,'en double'!$A$1:$AF$1,0))),0) + IFERROR(INDIRECT("'en double'!" &amp; ADDRESS(MATCH(A65,'en double'!$A$1:$A$34,0),MATCH(L$1,'en double'!$A$1:$AF$1,0))),0) + IFERROR(INDIRECT("'en double'!" &amp; ADDRESS(MATCH(A65,'en double'!$A$1:$A$34,0),MATCH(F$2,'en double'!$A$1:$AF$1,0))),0) + IFERROR(INDIRECT("'en double'!" &amp; ADDRESS(MATCH(A65,'en double'!$A$1:$A$34,0),MATCH(G$2,'en double'!$A$1:$AF$1,0))),0) + IFERROR(INDIRECT("'en double'!" &amp; ADDRESS(MATCH(A65,'en double'!$A$1:$A$34,0),MATCH(H$2,'en double'!$A$1:$AF$1,0))),0) + IFERROR(INDIRECT("'en double'!" &amp; ADDRESS(MATCH(A65,'en double'!$A$1:$A$34,0),MATCH(I$2,'en double'!$A$1:$AF$1,0))),0) + IFERROR(INDIRECT("'en double'!" &amp; ADDRESS(MATCH(A65,'en double'!$A$1:$A$34,0),MATCH(J$2,'en double'!$A$1:$AF$1,0))),0) + IFERROR(INDIRECT("'en double'!" &amp; ADDRESS(MATCH(A65,'en double'!$A$1:$A$34,0),MATCH(K$2,'en double'!$A$1:$AF$1,0))),0) + IFERROR(INDIRECT("'en double'!" &amp; ADDRESS(MATCH(A65,'en double'!$A$1:$A$34,0),MATCH(F$3,'en double'!$A$1:$AF$1,0))),0) + IFERROR(INDIRECT("'en double'!" &amp; ADDRESS(MATCH(A65,'en double'!$A$1:$A$34,0),MATCH(G$3,'en double'!$A$1:$AF$1,0))),0) + IFERROR(INDIRECT("'en double'!" &amp; ADDRESS(MATCH(A65,'en double'!$A$1:$A$34,0),MATCH(H$3,'en double'!$A$1:$AF$1,0))),0) + IFERROR(INDIRECT("'en double'!" &amp; ADDRESS(MATCH(A65,'en double'!$A$1:$A$34,0),MATCH(I$3,'en double'!$A$1:$AF$1,0))),0) + IFERROR(INDIRECT("'en double'!" &amp; ADDRESS(MATCH(A65,'en double'!$A$1:$A$34,0),MATCH(J$3,'en double'!$A$1:$AF$1,0))),0) + IFERROR(INDIRECT("'en double'!" &amp; ADDRESS(MATCH(A65,'en double'!$A$1:$A$34,0),MATCH(F$1,'en double'!$A$1:$AF$1,0))),0)) / SUM('en double'!$B$2:$AF$32)</f>
        <v>9.3186372745490981E-3</v>
      </c>
      <c r="E65" s="9">
        <f ca="1">(IFERROR(INDIRECT("'en double'!" &amp; ADDRESS(MATCH(A65,'en double'!$A$1:$A$34,0),MATCH(B$1,'en double'!$A$1:$AF$1,0))),0) + IFERROR(INDIRECT("'en double'!" &amp; ADDRESS(MATCH(A65,'en double'!$A$1:$A$34,0),MATCH(C$1,'en double'!$A$1:$AF$1,0))),0) + IFERROR(INDIRECT("'en double'!" &amp; ADDRESS(MATCH(A65,'en double'!$A$1:$A$34,0),MATCH(D$1,'en double'!$A$1:$AF$1,0))),0) + IFERROR(INDIRECT("'en double'!" &amp; ADDRESS(MATCH(A65,'en double'!$A$1:$A$34,0),MATCH(E$1,'en double'!$A$1:$AF$1,0))),0) + IFERROR(INDIRECT("'en double'!" &amp; ADDRESS(MATCH(A65,'en double'!$A$1:$A$34,0),MATCH(A$2,'en double'!$A$1:$AF$1,0))),0) + IFERROR(INDIRECT("'en double'!" &amp; ADDRESS(MATCH(A65,'en double'!$A$1:$A$34,0),MATCH(B$2,'en double'!$A$1:$AF$1,0))),0) + IFERROR(INDIRECT("'en double'!" &amp; ADDRESS(MATCH(A65,'en double'!$A$1:$A$34,0),MATCH(C$2,'en double'!$A$1:$AF$1,0))),0) + IFERROR(INDIRECT("'en double'!" &amp; ADDRESS(MATCH(A65,'en double'!$A$1:$A$34,0),MATCH(D$2,'en double'!$A$1:$AF$1,0))),0) + IFERROR(INDIRECT("'en double'!" &amp; ADDRESS(MATCH(A65,'en double'!$A$1:$A$34,0),MATCH(E$2,'en double'!$A$1:$AF$1,0))),0) + IFERROR(INDIRECT("'en double'!" &amp; ADDRESS(MATCH(A65,'en double'!$A$1:$A$34,0),MATCH(A$3,'en double'!$A$1:$AF$1,0))),0) + IFERROR(INDIRECT("'en double'!" &amp; ADDRESS(MATCH(A65,'en double'!$A$1:$A$34,0),MATCH(B$3,'en double'!$A$1:$AF$1,0))),0) + IFERROR(INDIRECT("'en double'!" &amp; ADDRESS(MATCH(A65,'en double'!$A$1:$A$34,0),MATCH(C$3,'en double'!$A$1:$AF$1,0))),0) + IFERROR(INDIRECT("'en double'!" &amp; ADDRESS(MATCH(A65,'en double'!$A$1:$A$34,0),MATCH(D$3,'en double'!$A$1:$AF$1,0))),0) + IFERROR(INDIRECT("'en double'!" &amp; ADDRESS(MATCH(A65,'en double'!$A$1:$A$34,0),MATCH(E$3,'en double'!$A$1:$AF$1,0))),0) + IFERROR(INDIRECT("'en double'!" &amp; ADDRESS(MATCH(A65,'en double'!$A$1:$A$34,0),MATCH(A$1,'en double'!$A$1:$AF$1,0))),0)) / SUM('en double'!$B$2:$AF$32)</f>
        <v>1.3026052104208416E-2</v>
      </c>
      <c r="F65" s="9">
        <f t="shared" ca="1" si="23"/>
        <v>-1.1923847695390781E-2</v>
      </c>
      <c r="M65" s="197"/>
      <c r="N65" s="153" t="s">
        <v>226</v>
      </c>
      <c r="O65" s="9">
        <f ca="1">(IFERROR(INDIRECT("'ru double'!" &amp; ADDRESS(MATCH(V$1,'ru double'!$A$1:$AF$1,0),MATCH(N65,'ru double'!$A$1:$A$34,0))),0) + IFERROR(INDIRECT("'ru double'!" &amp; ADDRESS(MATCH(T$1,'ru double'!$A$1:$AF$1,0),MATCH(N65,'ru double'!$A$1:$A$34,0))),0) + IFERROR(INDIRECT("'ru double'!" &amp; ADDRESS(MATCH(U$1,'ru double'!$A$1:$AF$1,0),MATCH(N65,'ru double'!$A$1:$A$34,0))),0) + IFERROR(INDIRECT("'ru double'!" &amp; ADDRESS(MATCH(W$1,'ru double'!$A$1:$AF$1,0),MATCH(N65,'ru double'!$A$1:$A$34,0))),0) + IFERROR(INDIRECT("'ru double'!" &amp; ADDRESS(MATCH(X$1,'ru double'!$A$1:$AF$1,0),MATCH(N65,'ru double'!$A$1:$A$34,0))),0) + IFERROR(INDIRECT("'ru double'!" &amp; ADDRESS(MATCH(Y$1,'ru double'!$A$1:$AF$1,0),MATCH(N65,'ru double'!$A$1:$A$34,0))),0) + IFERROR(INDIRECT("'ru double'!" &amp; ADDRESS(MATCH(S$2,'ru double'!$A$1:$AF$1,0),MATCH(N65,'ru double'!$A$1:$A$34,0))),0) + IFERROR(INDIRECT("'ru double'!" &amp; ADDRESS(MATCH(T$2,'ru double'!$A$1:$AF$1,0),MATCH(N65,'ru double'!$A$1:$A$34,0))),0) + IFERROR(INDIRECT("'ru double'!" &amp; ADDRESS(MATCH(U$2,'ru double'!$A$1:$AF$1,0),MATCH(N65,'ru double'!$A$1:$A$34,0))),0) + IFERROR(INDIRECT("'ru double'!" &amp; ADDRESS(MATCH(V$2,'ru double'!$A$1:$AF$1,0),MATCH(N65,'ru double'!$A$1:$A$34,0))),0) + IFERROR(INDIRECT("'ru double'!" &amp; ADDRESS(MATCH(W$2,'ru double'!$A$1:$AF$1,0),MATCH(N65,'ru double'!$A$1:$A$34,0))),0) + IFERROR(INDIRECT("'ru double'!" &amp; ADDRESS(MATCH(X$2,'ru double'!$A$1:$AF$1,0),MATCH(N65,'ru double'!$A$1:$A$34,0))),0) + IFERROR(INDIRECT("'ru double'!" &amp; ADDRESS(MATCH(S$3,'ru double'!$A$1:$AF$1,0),MATCH(N65,'ru double'!$A$1:$A$34,0))),0) + IFERROR(INDIRECT("'ru double'!" &amp; ADDRESS(MATCH(T$3,'ru double'!$A$1:$AF$1,0),MATCH(N65,'ru double'!$A$1:$A$34,0))),0) + IFERROR(INDIRECT("'ru double'!" &amp; ADDRESS(MATCH(U$3,'ru double'!$A$1:$AF$1,0),MATCH(N65,'ru double'!$A$1:$A$34,0))),0) + IFERROR(INDIRECT("'ru double'!" &amp; ADDRESS(MATCH(V$3,'ru double'!$A$1:$AF$1,0),MATCH(N65,'ru double'!$A$1:$A$34,0))),0) + IFERROR(INDIRECT("'ru double'!" &amp; ADDRESS(MATCH(W$3,'ru double'!$A$1:$AF$1,0),MATCH(N65,'ru double'!$A$1:$A$34,0))),0) + IFERROR(INDIRECT("'ru double'!" &amp; ADDRESS(MATCH(S$1,'ru double'!$A$1:$AF$1,0),MATCH(N65,'ru double'!$A$1:$A$34,0))),0)) / SUM('ru double'!$B$2:$AF$32)</f>
        <v>2.0649558941459503E-2</v>
      </c>
      <c r="P65" s="9">
        <f ca="1">(IFERROR(INDIRECT("'ru double'!" &amp; ADDRESS(MATCH(O$1,'ru double'!$A$1:$AF$1,0),MATCH(N65,'ru double'!$A$1:$A$34,0))),0) + IFERROR(INDIRECT("'ru double'!" &amp; ADDRESS(MATCH(P$1,'ru double'!$A$1:$AF$1,0),MATCH(N65,'ru double'!$A$1:$A$34,0))),0) + IFERROR(INDIRECT("'ru double'!" &amp; ADDRESS(MATCH(Q$1,'ru double'!$A$1:$AF$1,0),MATCH(N65,'ru double'!$A$1:$A$34,0))),0) + IFERROR(INDIRECT("'ru double'!" &amp; ADDRESS(MATCH(R$1,'ru double'!$A$1:$AF$1,0),MATCH(N65,'ru double'!$A$1:$A$34,0))),0) + IFERROR(INDIRECT("'ru double'!" &amp; ADDRESS(MATCH(N$2,'ru double'!$A$1:$AF$1,0),MATCH(N65,'ru double'!$A$1:$A$34,0))),0) + IFERROR(INDIRECT("'ru double'!" &amp; ADDRESS(MATCH(O$2,'ru double'!$A$1:$AF$1,0),MATCH(N65,'ru double'!$A$1:$A$34,0))),0) + IFERROR(INDIRECT("'ru double'!" &amp; ADDRESS(MATCH(P$2,'ru double'!$A$1:$AF$1,0),MATCH(N65,'ru double'!$A$1:$A$34,0))),0) + IFERROR(INDIRECT("'ru double'!" &amp; ADDRESS(MATCH(Q$2,'ru double'!$A$1:$AF$1,0),MATCH(N65,'ru double'!$A$1:$A$34,0))),0) + IFERROR(INDIRECT("'ru double'!" &amp; ADDRESS(MATCH(R$2,'ru double'!$A$1:$AF$1,0),MATCH(N65,'ru double'!$A$1:$A$34,0))),0) + IFERROR(INDIRECT("'ru double'!" &amp; ADDRESS(MATCH(N$3,'ru double'!$A$1:$AF$1,0),MATCH(N65,'ru double'!$A$1:$A$34,0))),0) + IFERROR(INDIRECT("'ru double'!" &amp; ADDRESS(MATCH(O$3,'ru double'!$A$1:$AF$1,0),MATCH(N65,'ru double'!$A$1:$A$34,0))),0) + IFERROR(INDIRECT("'ru double'!" &amp; ADDRESS(MATCH(P$3,'ru double'!$A$1:$AF$1,0),MATCH(N65,'ru double'!$A$1:$A$34,0))),0) + IFERROR(INDIRECT("'ru double'!" &amp; ADDRESS(MATCH(Q$3,'ru double'!$A$1:$AF$1,0),MATCH(N65,'ru double'!$A$1:$A$34,0))),0) + IFERROR(INDIRECT("'ru double'!" &amp; ADDRESS(MATCH(R$3,'ru double'!$A$1:$AF$1,0),MATCH(N65,'ru double'!$A$1:$A$34,0))),0) + IFERROR(INDIRECT("'ru double'!" &amp; ADDRESS(MATCH(N$1,'ru double'!$A$1:$AF$1,0),MATCH(N65,'ru double'!$A$1:$A$34,0))),0)) / SUM('ru double'!$B$2:$AF$32)</f>
        <v>4.0096230954290296E-4</v>
      </c>
      <c r="Q65" s="9">
        <f ca="1">(IFERROR(INDIRECT("'ru double'!" &amp; ADDRESS(MATCH(N65,'ru double'!$A$1:$A$34,0),MATCH(V$1,'ru double'!$A$1:$AF$1,0))),0) + IFERROR(INDIRECT("'ru double'!" &amp; ADDRESS(MATCH(N65,'ru double'!$A$1:$A$34,0),MATCH(T$1,'ru double'!$A$1:$AF$1,0))),0) + IFERROR(INDIRECT("'ru double'!" &amp; ADDRESS(MATCH(N65,'ru double'!$A$1:$A$34,0),MATCH(U$1,'ru double'!$A$1:$AF$1,0))),0) + IFERROR(INDIRECT("'ru double'!" &amp; ADDRESS(MATCH(N65,'ru double'!$A$1:$A$34,0),MATCH(W$1,'ru double'!$A$1:$AF$1,0))),0) + IFERROR(INDIRECT("'ru double'!" &amp; ADDRESS(MATCH(N65,'ru double'!$A$1:$A$34,0),MATCH(X$1,'ru double'!$A$1:$AF$1,0))),0) + IFERROR(INDIRECT("'ru double'!" &amp; ADDRESS(MATCH(N65,'ru double'!$A$1:$A$34,0),MATCH(Y$1,'ru double'!$A$1:$AF$1,0))),0) + IFERROR(INDIRECT("'ru double'!" &amp; ADDRESS(MATCH(N65,'ru double'!$A$1:$A$34,0),MATCH(S$2,'ru double'!$A$1:$AF$1,0))),0) + IFERROR(INDIRECT("'ru double'!" &amp; ADDRESS(MATCH(N65,'ru double'!$A$1:$A$34,0),MATCH(T$2,'ru double'!$A$1:$AF$1,0))),0) + IFERROR(INDIRECT("'ru double'!" &amp; ADDRESS(MATCH(N65,'ru double'!$A$1:$A$34,0),MATCH(U$2,'ru double'!$A$1:$AF$1,0))),0) + IFERROR(INDIRECT("'ru double'!" &amp; ADDRESS(MATCH(N65,'ru double'!$A$1:$A$34,0),MATCH(V$2,'ru double'!$A$1:$AF$1,0))),0) + IFERROR(INDIRECT("'ru double'!" &amp; ADDRESS(MATCH(N65,'ru double'!$A$1:$A$34,0),MATCH(W$2,'ru double'!$A$1:$AF$1,0))),0) + IFERROR(INDIRECT("'ru double'!" &amp; ADDRESS(MATCH(N65,'ru double'!$A$1:$A$34,0),MATCH(X$2,'ru double'!$A$1:$AF$1,0))),0) + IFERROR(INDIRECT("'ru double'!" &amp; ADDRESS(MATCH(N65,'ru double'!$A$1:$A$34,0),MATCH(S$3,'ru double'!$A$1:$AF$1,0))),0) + IFERROR(INDIRECT("'ru double'!" &amp; ADDRESS(MATCH(N65,'ru double'!$A$1:$A$34,0),MATCH(T$3,'ru double'!$A$1:$AF$1,0))),0) + IFERROR(INDIRECT("'ru double'!" &amp; ADDRESS(MATCH(N65,'ru double'!$A$1:$A$34,0),MATCH(U$3,'ru double'!$A$1:$AF$1,0))),0) + IFERROR(INDIRECT("'ru double'!" &amp; ADDRESS(MATCH(N65,'ru double'!$A$1:$A$34,0),MATCH(V$3,'ru double'!$A$1:$AF$1,0))),0) + IFERROR(INDIRECT("'ru double'!" &amp; ADDRESS(MATCH(N65,'ru double'!$A$1:$A$34,0),MATCH(W$3,'ru double'!$A$1:$AF$1,0))),0) + IFERROR(INDIRECT("'ru double'!" &amp; ADDRESS(MATCH(N65,'ru double'!$A$1:$A$34,0),MATCH(S$1,'ru double'!$A$1:$AF$1,0))),0)) / SUM('ru double'!$B$2:$AF$32)</f>
        <v>1.0425020048115477E-2</v>
      </c>
      <c r="R65" s="9">
        <f ca="1">(IFERROR(INDIRECT("'ru double'!" &amp; ADDRESS(MATCH(N65,'ru double'!$A$1:$A$34,0),MATCH(O$1,'ru double'!$A$1:$AF$1,0))),0) + IFERROR(INDIRECT("'ru double'!" &amp; ADDRESS(MATCH(N65,'ru double'!$A$1:$A$34,0),MATCH(P$1,'ru double'!$A$1:$AF$1,0))),0) + IFERROR(INDIRECT("'ru double'!" &amp; ADDRESS(MATCH(N65,'ru double'!$A$1:$A$34,0),MATCH(Q$1,'ru double'!$A$1:$AF$1,0))),0) + IFERROR(INDIRECT("'ru double'!" &amp; ADDRESS(MATCH(N65,'ru double'!$A$1:$A$34,0),MATCH(R$1,'ru double'!$A$1:$AF$1,0))),0) + IFERROR(INDIRECT("'ru double'!" &amp; ADDRESS(MATCH(N65,'ru double'!$A$1:$A$34,0),MATCH(N$2,'ru double'!$A$1:$AF$1,0))),0) + IFERROR(INDIRECT("'ru double'!" &amp; ADDRESS(MATCH(N65,'ru double'!$A$1:$A$34,0),MATCH(O$2,'ru double'!$A$1:$AF$1,0))),0) + IFERROR(INDIRECT("'ru double'!" &amp; ADDRESS(MATCH(N65,'ru double'!$A$1:$A$34,0),MATCH(P$2,'ru double'!$A$1:$AF$1,0))),0) + IFERROR(INDIRECT("'ru double'!" &amp; ADDRESS(MATCH(N65,'ru double'!$A$1:$A$34,0),MATCH(Q$2,'ru double'!$A$1:$AF$1,0))),0) + IFERROR(INDIRECT("'ru double'!" &amp; ADDRESS(MATCH(N65,'ru double'!$A$1:$A$34,0),MATCH(R$2,'ru double'!$A$1:$AF$1,0))),0) + IFERROR(INDIRECT("'ru double'!" &amp; ADDRESS(MATCH(N65,'ru double'!$A$1:$A$34,0),MATCH(N$3,'ru double'!$A$1:$AF$1,0))),0) + IFERROR(INDIRECT("'ru double'!" &amp; ADDRESS(MATCH(N65,'ru double'!$A$1:$A$34,0),MATCH(O$3,'ru double'!$A$1:$AF$1,0))),0) + IFERROR(INDIRECT("'ru double'!" &amp; ADDRESS(MATCH(N65,'ru double'!$A$1:$A$34,0),MATCH(P$3,'ru double'!$A$1:$AF$1,0))),0) + IFERROR(INDIRECT("'ru double'!" &amp; ADDRESS(MATCH(N65,'ru double'!$A$1:$A$34,0),MATCH(Q$3,'ru double'!$A$1:$AF$1,0))),0) + IFERROR(INDIRECT("'ru double'!" &amp; ADDRESS(MATCH(N65,'ru double'!$A$1:$A$34,0),MATCH(R$3,'ru double'!$A$1:$AF$1,0))),0) + IFERROR(INDIRECT("'ru double'!" &amp; ADDRESS(MATCH(N65,'ru double'!$A$1:$A$34,0),MATCH(N$1,'ru double'!$A$1:$AF$1,0))),0)) / SUM('ru double'!$B$2:$AF$32)</f>
        <v>1.0625501202886928E-2</v>
      </c>
      <c r="S65" s="9">
        <f t="shared" ca="1" si="24"/>
        <v>2.0048115477145148E-2</v>
      </c>
      <c r="U65" s="9"/>
      <c r="W65" s="9"/>
    </row>
    <row r="66" spans="1:23" ht="15" customHeight="1" x14ac:dyDescent="0.25">
      <c r="A66" s="7" t="s">
        <v>270</v>
      </c>
      <c r="B66" s="9">
        <f ca="1">(IFERROR(INDIRECT("'en double'!" &amp; ADDRESS(MATCH(I$1,'en double'!$A$1:$AF$1,0),MATCH(A66,'en double'!$A$1:$A$34,0))),0) + IFERROR(INDIRECT("'en double'!" &amp; ADDRESS(MATCH(G$1,'en double'!$A$1:$AF$1,0),MATCH(A66,'en double'!$A$1:$A$34,0))),0) + IFERROR(INDIRECT("'en double'!" &amp; ADDRESS(MATCH(H$1,'en double'!$A$1:$AF$1,0),MATCH(A66,'en double'!$A$1:$A$34,0))),0) + IFERROR(INDIRECT("'en double'!" &amp; ADDRESS(MATCH(J$1,'en double'!$A$1:$AF$1,0),MATCH(A66,'en double'!$A$1:$A$34,0))),0) + IFERROR(INDIRECT("'en double'!" &amp; ADDRESS(MATCH(K$1,'en double'!$A$1:$AF$1,0),MATCH(A66,'en double'!$A$1:$A$34,0))),0) + IFERROR(INDIRECT("'en double'!" &amp; ADDRESS(MATCH(L$1,'en double'!$A$1:$AF$1,0),MATCH(A66,'en double'!$A$1:$A$34,0))),0) + IFERROR(INDIRECT("'en double'!" &amp; ADDRESS(MATCH(F$2,'en double'!$A$1:$AF$1,0),MATCH(A66,'en double'!$A$1:$A$34,0))),0) + IFERROR(INDIRECT("'en double'!" &amp; ADDRESS(MATCH(G$2,'en double'!$A$1:$AF$1,0),MATCH(A66,'en double'!$A$1:$A$34,0))),0) + IFERROR(INDIRECT("'en double'!" &amp; ADDRESS(MATCH(H$2,'en double'!$A$1:$AF$1,0),MATCH(A66,'en double'!$A$1:$A$34,0))),0) + IFERROR(INDIRECT("'en double'!" &amp; ADDRESS(MATCH(I$2,'en double'!$A$1:$AF$1,0),MATCH(A66,'en double'!$A$1:$A$34,0))),0) + IFERROR(INDIRECT("'en double'!" &amp; ADDRESS(MATCH(J$2,'en double'!$A$1:$AF$1,0),MATCH(A66,'en double'!$A$1:$A$34,0))),0) + IFERROR(INDIRECT("'en double'!" &amp; ADDRESS(MATCH(K$2,'en double'!$A$1:$AF$1,0),MATCH(A66,'en double'!$A$1:$A$34,0))),0) + IFERROR(INDIRECT("'en double'!" &amp; ADDRESS(MATCH(F$3,'en double'!$A$1:$AF$1,0),MATCH(A66,'en double'!$A$1:$A$34,0))),0) + IFERROR(INDIRECT("'en double'!" &amp; ADDRESS(MATCH(G$3,'en double'!$A$1:$AF$1,0),MATCH(A66,'en double'!$A$1:$A$34,0))),0) + IFERROR(INDIRECT("'en double'!" &amp; ADDRESS(MATCH(H$3,'en double'!$A$1:$AF$1,0),MATCH(A66,'en double'!$A$1:$A$34,0))),0) + IFERROR(INDIRECT("'en double'!" &amp; ADDRESS(MATCH(I$3,'en double'!$A$1:$AF$1,0),MATCH(A66,'en double'!$A$1:$A$34,0))),0) + IFERROR(INDIRECT("'en double'!" &amp; ADDRESS(MATCH(J$3,'en double'!$A$1:$AF$1,0),MATCH(A66,'en double'!$A$1:$A$34,0))),0) + IFERROR(INDIRECT("'en double'!" &amp; ADDRESS(MATCH(F$1,'en double'!$A$1:$AF$1,0),MATCH(A66,'en double'!$A$1:$A$34,0))),0)) / SUM('en double'!$B$2:$AF$32)</f>
        <v>1.1923847695390781E-2</v>
      </c>
      <c r="C66" s="9">
        <f ca="1">(IFERROR(INDIRECT("'en double'!" &amp; ADDRESS(MATCH(B$1,'en double'!$A$1:$AF$1,0),MATCH(A66,'en double'!$A$1:$A$34,0))),0) + IFERROR(INDIRECT("'en double'!" &amp; ADDRESS(MATCH(C$1,'en double'!$A$1:$AF$1,0),MATCH(A66,'en double'!$A$1:$A$34,0))),0) + IFERROR(INDIRECT("'en double'!" &amp; ADDRESS(MATCH(D$1,'en double'!$A$1:$AF$1,0),MATCH(A66,'en double'!$A$1:$A$34,0))),0) + IFERROR(INDIRECT("'en double'!" &amp; ADDRESS(MATCH(E$1,'en double'!$A$1:$AF$1,0),MATCH(A66,'en double'!$A$1:$A$34,0))),0) + IFERROR(INDIRECT("'en double'!" &amp; ADDRESS(MATCH(A$2,'en double'!$A$1:$AF$1,0),MATCH(A66,'en double'!$A$1:$A$34,0))),0) + IFERROR(INDIRECT("'en double'!" &amp; ADDRESS(MATCH(B$2,'en double'!$A$1:$AF$1,0),MATCH(A66,'en double'!$A$1:$A$34,0))),0) + IFERROR(INDIRECT("'en double'!" &amp; ADDRESS(MATCH(C$2,'en double'!$A$1:$AF$1,0),MATCH(A66,'en double'!$A$1:$A$34,0))),0) + IFERROR(INDIRECT("'en double'!" &amp; ADDRESS(MATCH(D$2,'en double'!$A$1:$AF$1,0),MATCH(A66,'en double'!$A$1:$A$34,0))),0) + IFERROR(INDIRECT("'en double'!" &amp; ADDRESS(MATCH(E$2,'en double'!$A$1:$AF$1,0),MATCH(A66,'en double'!$A$1:$A$34,0))),0) + IFERROR(INDIRECT("'en double'!" &amp; ADDRESS(MATCH(A$3,'en double'!$A$1:$AF$1,0),MATCH(A66,'en double'!$A$1:$A$34,0))),0) + IFERROR(INDIRECT("'en double'!" &amp; ADDRESS(MATCH(B$3,'en double'!$A$1:$AF$1,0),MATCH(A66,'en double'!$A$1:$A$34,0))),0) + IFERROR(INDIRECT("'en double'!" &amp; ADDRESS(MATCH(C$3,'en double'!$A$1:$AF$1,0),MATCH(A66,'en double'!$A$1:$A$34,0))),0) + IFERROR(INDIRECT("'en double'!" &amp; ADDRESS(MATCH(D$3,'en double'!$A$1:$AF$1,0),MATCH(A66,'en double'!$A$1:$A$34,0))),0) + IFERROR(INDIRECT("'en double'!" &amp; ADDRESS(MATCH(E$3,'en double'!$A$1:$AF$1,0),MATCH(A66,'en double'!$A$1:$A$34,0))),0) + IFERROR(INDIRECT("'en double'!" &amp; ADDRESS(MATCH(A$1,'en double'!$A$1:$AF$1,0),MATCH(A66,'en double'!$A$1:$A$34,0))),0)) / SUM('en double'!$B$2:$AF$32)</f>
        <v>8.7174348697394797E-3</v>
      </c>
      <c r="D66" s="9">
        <f ca="1">(IFERROR(INDIRECT("'en double'!" &amp; ADDRESS(MATCH(A66,'en double'!$A$1:$A$34,0),MATCH(I$1,'en double'!$A$1:$AF$1,0))),0) + IFERROR(INDIRECT("'en double'!" &amp; ADDRESS(MATCH(A66,'en double'!$A$1:$A$34,0),MATCH(G$1,'en double'!$A$1:$AF$1,0))),0) + IFERROR(INDIRECT("'en double'!" &amp; ADDRESS(MATCH(A66,'en double'!$A$1:$A$34,0),MATCH(H$1,'en double'!$A$1:$AF$1,0))),0) + IFERROR(INDIRECT("'en double'!" &amp; ADDRESS(MATCH(A66,'en double'!$A$1:$A$34,0),MATCH(J$1,'en double'!$A$1:$AF$1,0))),0) + IFERROR(INDIRECT("'en double'!" &amp; ADDRESS(MATCH(A66,'en double'!$A$1:$A$34,0),MATCH(K$1,'en double'!$A$1:$AF$1,0))),0) + IFERROR(INDIRECT("'en double'!" &amp; ADDRESS(MATCH(A66,'en double'!$A$1:$A$34,0),MATCH(L$1,'en double'!$A$1:$AF$1,0))),0) + IFERROR(INDIRECT("'en double'!" &amp; ADDRESS(MATCH(A66,'en double'!$A$1:$A$34,0),MATCH(F$2,'en double'!$A$1:$AF$1,0))),0) + IFERROR(INDIRECT("'en double'!" &amp; ADDRESS(MATCH(A66,'en double'!$A$1:$A$34,0),MATCH(G$2,'en double'!$A$1:$AF$1,0))),0) + IFERROR(INDIRECT("'en double'!" &amp; ADDRESS(MATCH(A66,'en double'!$A$1:$A$34,0),MATCH(H$2,'en double'!$A$1:$AF$1,0))),0) + IFERROR(INDIRECT("'en double'!" &amp; ADDRESS(MATCH(A66,'en double'!$A$1:$A$34,0),MATCH(I$2,'en double'!$A$1:$AF$1,0))),0) + IFERROR(INDIRECT("'en double'!" &amp; ADDRESS(MATCH(A66,'en double'!$A$1:$A$34,0),MATCH(J$2,'en double'!$A$1:$AF$1,0))),0) + IFERROR(INDIRECT("'en double'!" &amp; ADDRESS(MATCH(A66,'en double'!$A$1:$A$34,0),MATCH(K$2,'en double'!$A$1:$AF$1,0))),0) + IFERROR(INDIRECT("'en double'!" &amp; ADDRESS(MATCH(A66,'en double'!$A$1:$A$34,0),MATCH(F$3,'en double'!$A$1:$AF$1,0))),0) + IFERROR(INDIRECT("'en double'!" &amp; ADDRESS(MATCH(A66,'en double'!$A$1:$A$34,0),MATCH(G$3,'en double'!$A$1:$AF$1,0))),0) + IFERROR(INDIRECT("'en double'!" &amp; ADDRESS(MATCH(A66,'en double'!$A$1:$A$34,0),MATCH(H$3,'en double'!$A$1:$AF$1,0))),0) + IFERROR(INDIRECT("'en double'!" &amp; ADDRESS(MATCH(A66,'en double'!$A$1:$A$34,0),MATCH(I$3,'en double'!$A$1:$AF$1,0))),0) + IFERROR(INDIRECT("'en double'!" &amp; ADDRESS(MATCH(A66,'en double'!$A$1:$A$34,0),MATCH(J$3,'en double'!$A$1:$AF$1,0))),0) + IFERROR(INDIRECT("'en double'!" &amp; ADDRESS(MATCH(A66,'en double'!$A$1:$A$34,0),MATCH(F$1,'en double'!$A$1:$AF$1,0))),0)) / SUM('en double'!$B$2:$AF$32)</f>
        <v>6.6132264529058116E-3</v>
      </c>
      <c r="E66" s="9">
        <f ca="1">(IFERROR(INDIRECT("'en double'!" &amp; ADDRESS(MATCH(A66,'en double'!$A$1:$A$34,0),MATCH(B$1,'en double'!$A$1:$AF$1,0))),0) + IFERROR(INDIRECT("'en double'!" &amp; ADDRESS(MATCH(A66,'en double'!$A$1:$A$34,0),MATCH(C$1,'en double'!$A$1:$AF$1,0))),0) + IFERROR(INDIRECT("'en double'!" &amp; ADDRESS(MATCH(A66,'en double'!$A$1:$A$34,0),MATCH(D$1,'en double'!$A$1:$AF$1,0))),0) + IFERROR(INDIRECT("'en double'!" &amp; ADDRESS(MATCH(A66,'en double'!$A$1:$A$34,0),MATCH(E$1,'en double'!$A$1:$AF$1,0))),0) + IFERROR(INDIRECT("'en double'!" &amp; ADDRESS(MATCH(A66,'en double'!$A$1:$A$34,0),MATCH(A$2,'en double'!$A$1:$AF$1,0))),0) + IFERROR(INDIRECT("'en double'!" &amp; ADDRESS(MATCH(A66,'en double'!$A$1:$A$34,0),MATCH(B$2,'en double'!$A$1:$AF$1,0))),0) + IFERROR(INDIRECT("'en double'!" &amp; ADDRESS(MATCH(A66,'en double'!$A$1:$A$34,0),MATCH(C$2,'en double'!$A$1:$AF$1,0))),0) + IFERROR(INDIRECT("'en double'!" &amp; ADDRESS(MATCH(A66,'en double'!$A$1:$A$34,0),MATCH(D$2,'en double'!$A$1:$AF$1,0))),0) + IFERROR(INDIRECT("'en double'!" &amp; ADDRESS(MATCH(A66,'en double'!$A$1:$A$34,0),MATCH(E$2,'en double'!$A$1:$AF$1,0))),0) + IFERROR(INDIRECT("'en double'!" &amp; ADDRESS(MATCH(A66,'en double'!$A$1:$A$34,0),MATCH(A$3,'en double'!$A$1:$AF$1,0))),0) + IFERROR(INDIRECT("'en double'!" &amp; ADDRESS(MATCH(A66,'en double'!$A$1:$A$34,0),MATCH(B$3,'en double'!$A$1:$AF$1,0))),0) + IFERROR(INDIRECT("'en double'!" &amp; ADDRESS(MATCH(A66,'en double'!$A$1:$A$34,0),MATCH(C$3,'en double'!$A$1:$AF$1,0))),0) + IFERROR(INDIRECT("'en double'!" &amp; ADDRESS(MATCH(A66,'en double'!$A$1:$A$34,0),MATCH(D$3,'en double'!$A$1:$AF$1,0))),0) + IFERROR(INDIRECT("'en double'!" &amp; ADDRESS(MATCH(A66,'en double'!$A$1:$A$34,0),MATCH(E$3,'en double'!$A$1:$AF$1,0))),0) + IFERROR(INDIRECT("'en double'!" &amp; ADDRESS(MATCH(A66,'en double'!$A$1:$A$34,0),MATCH(A$1,'en double'!$A$1:$AF$1,0))),0)) / SUM('en double'!$B$2:$AF$32)</f>
        <v>1.4228456913827655E-2</v>
      </c>
      <c r="F66" s="9">
        <f t="shared" ca="1" si="23"/>
        <v>-4.4088176352705434E-3</v>
      </c>
      <c r="M66" s="197"/>
      <c r="N66" s="153" t="s">
        <v>230</v>
      </c>
      <c r="O66" s="9">
        <f ca="1">(IFERROR(INDIRECT("'ru double'!" &amp; ADDRESS(MATCH(V$1,'ru double'!$A$1:$AF$1,0),MATCH(N66,'ru double'!$A$1:$A$34,0))),0) + IFERROR(INDIRECT("'ru double'!" &amp; ADDRESS(MATCH(T$1,'ru double'!$A$1:$AF$1,0),MATCH(N66,'ru double'!$A$1:$A$34,0))),0) + IFERROR(INDIRECT("'ru double'!" &amp; ADDRESS(MATCH(U$1,'ru double'!$A$1:$AF$1,0),MATCH(N66,'ru double'!$A$1:$A$34,0))),0) + IFERROR(INDIRECT("'ru double'!" &amp; ADDRESS(MATCH(W$1,'ru double'!$A$1:$AF$1,0),MATCH(N66,'ru double'!$A$1:$A$34,0))),0) + IFERROR(INDIRECT("'ru double'!" &amp; ADDRESS(MATCH(X$1,'ru double'!$A$1:$AF$1,0),MATCH(N66,'ru double'!$A$1:$A$34,0))),0) + IFERROR(INDIRECT("'ru double'!" &amp; ADDRESS(MATCH(Y$1,'ru double'!$A$1:$AF$1,0),MATCH(N66,'ru double'!$A$1:$A$34,0))),0) + IFERROR(INDIRECT("'ru double'!" &amp; ADDRESS(MATCH(S$2,'ru double'!$A$1:$AF$1,0),MATCH(N66,'ru double'!$A$1:$A$34,0))),0) + IFERROR(INDIRECT("'ru double'!" &amp; ADDRESS(MATCH(T$2,'ru double'!$A$1:$AF$1,0),MATCH(N66,'ru double'!$A$1:$A$34,0))),0) + IFERROR(INDIRECT("'ru double'!" &amp; ADDRESS(MATCH(U$2,'ru double'!$A$1:$AF$1,0),MATCH(N66,'ru double'!$A$1:$A$34,0))),0) + IFERROR(INDIRECT("'ru double'!" &amp; ADDRESS(MATCH(V$2,'ru double'!$A$1:$AF$1,0),MATCH(N66,'ru double'!$A$1:$A$34,0))),0) + IFERROR(INDIRECT("'ru double'!" &amp; ADDRESS(MATCH(W$2,'ru double'!$A$1:$AF$1,0),MATCH(N66,'ru double'!$A$1:$A$34,0))),0) + IFERROR(INDIRECT("'ru double'!" &amp; ADDRESS(MATCH(X$2,'ru double'!$A$1:$AF$1,0),MATCH(N66,'ru double'!$A$1:$A$34,0))),0) + IFERROR(INDIRECT("'ru double'!" &amp; ADDRESS(MATCH(S$3,'ru double'!$A$1:$AF$1,0),MATCH(N66,'ru double'!$A$1:$A$34,0))),0) + IFERROR(INDIRECT("'ru double'!" &amp; ADDRESS(MATCH(T$3,'ru double'!$A$1:$AF$1,0),MATCH(N66,'ru double'!$A$1:$A$34,0))),0) + IFERROR(INDIRECT("'ru double'!" &amp; ADDRESS(MATCH(U$3,'ru double'!$A$1:$AF$1,0),MATCH(N66,'ru double'!$A$1:$A$34,0))),0) + IFERROR(INDIRECT("'ru double'!" &amp; ADDRESS(MATCH(V$3,'ru double'!$A$1:$AF$1,0),MATCH(N66,'ru double'!$A$1:$A$34,0))),0) + IFERROR(INDIRECT("'ru double'!" &amp; ADDRESS(MATCH(W$3,'ru double'!$A$1:$AF$1,0),MATCH(N66,'ru double'!$A$1:$A$34,0))),0) + IFERROR(INDIRECT("'ru double'!" &amp; ADDRESS(MATCH(S$1,'ru double'!$A$1:$AF$1,0),MATCH(N66,'ru double'!$A$1:$A$34,0))),0)) / SUM('ru double'!$B$2:$AF$32)</f>
        <v>1.0625501202886928E-2</v>
      </c>
      <c r="P66" s="9">
        <f ca="1">(IFERROR(INDIRECT("'ru double'!" &amp; ADDRESS(MATCH(O$1,'ru double'!$A$1:$AF$1,0),MATCH(N66,'ru double'!$A$1:$A$34,0))),0) + IFERROR(INDIRECT("'ru double'!" &amp; ADDRESS(MATCH(P$1,'ru double'!$A$1:$AF$1,0),MATCH(N66,'ru double'!$A$1:$A$34,0))),0) + IFERROR(INDIRECT("'ru double'!" &amp; ADDRESS(MATCH(Q$1,'ru double'!$A$1:$AF$1,0),MATCH(N66,'ru double'!$A$1:$A$34,0))),0) + IFERROR(INDIRECT("'ru double'!" &amp; ADDRESS(MATCH(R$1,'ru double'!$A$1:$AF$1,0),MATCH(N66,'ru double'!$A$1:$A$34,0))),0) + IFERROR(INDIRECT("'ru double'!" &amp; ADDRESS(MATCH(N$2,'ru double'!$A$1:$AF$1,0),MATCH(N66,'ru double'!$A$1:$A$34,0))),0) + IFERROR(INDIRECT("'ru double'!" &amp; ADDRESS(MATCH(O$2,'ru double'!$A$1:$AF$1,0),MATCH(N66,'ru double'!$A$1:$A$34,0))),0) + IFERROR(INDIRECT("'ru double'!" &amp; ADDRESS(MATCH(P$2,'ru double'!$A$1:$AF$1,0),MATCH(N66,'ru double'!$A$1:$A$34,0))),0) + IFERROR(INDIRECT("'ru double'!" &amp; ADDRESS(MATCH(Q$2,'ru double'!$A$1:$AF$1,0),MATCH(N66,'ru double'!$A$1:$A$34,0))),0) + IFERROR(INDIRECT("'ru double'!" &amp; ADDRESS(MATCH(R$2,'ru double'!$A$1:$AF$1,0),MATCH(N66,'ru double'!$A$1:$A$34,0))),0) + IFERROR(INDIRECT("'ru double'!" &amp; ADDRESS(MATCH(N$3,'ru double'!$A$1:$AF$1,0),MATCH(N66,'ru double'!$A$1:$A$34,0))),0) + IFERROR(INDIRECT("'ru double'!" &amp; ADDRESS(MATCH(O$3,'ru double'!$A$1:$AF$1,0),MATCH(N66,'ru double'!$A$1:$A$34,0))),0) + IFERROR(INDIRECT("'ru double'!" &amp; ADDRESS(MATCH(P$3,'ru double'!$A$1:$AF$1,0),MATCH(N66,'ru double'!$A$1:$A$34,0))),0) + IFERROR(INDIRECT("'ru double'!" &amp; ADDRESS(MATCH(Q$3,'ru double'!$A$1:$AF$1,0),MATCH(N66,'ru double'!$A$1:$A$34,0))),0) + IFERROR(INDIRECT("'ru double'!" &amp; ADDRESS(MATCH(R$3,'ru double'!$A$1:$AF$1,0),MATCH(N66,'ru double'!$A$1:$A$34,0))),0) + IFERROR(INDIRECT("'ru double'!" &amp; ADDRESS(MATCH(N$1,'ru double'!$A$1:$AF$1,0),MATCH(N66,'ru double'!$A$1:$A$34,0))),0)) / SUM('ru double'!$B$2:$AF$32)</f>
        <v>7.0168404170008018E-3</v>
      </c>
      <c r="Q66" s="9">
        <f ca="1">(IFERROR(INDIRECT("'ru double'!" &amp; ADDRESS(MATCH(N66,'ru double'!$A$1:$A$34,0),MATCH(V$1,'ru double'!$A$1:$AF$1,0))),0) + IFERROR(INDIRECT("'ru double'!" &amp; ADDRESS(MATCH(N66,'ru double'!$A$1:$A$34,0),MATCH(T$1,'ru double'!$A$1:$AF$1,0))),0) + IFERROR(INDIRECT("'ru double'!" &amp; ADDRESS(MATCH(N66,'ru double'!$A$1:$A$34,0),MATCH(U$1,'ru double'!$A$1:$AF$1,0))),0) + IFERROR(INDIRECT("'ru double'!" &amp; ADDRESS(MATCH(N66,'ru double'!$A$1:$A$34,0),MATCH(W$1,'ru double'!$A$1:$AF$1,0))),0) + IFERROR(INDIRECT("'ru double'!" &amp; ADDRESS(MATCH(N66,'ru double'!$A$1:$A$34,0),MATCH(X$1,'ru double'!$A$1:$AF$1,0))),0) + IFERROR(INDIRECT("'ru double'!" &amp; ADDRESS(MATCH(N66,'ru double'!$A$1:$A$34,0),MATCH(Y$1,'ru double'!$A$1:$AF$1,0))),0) + IFERROR(INDIRECT("'ru double'!" &amp; ADDRESS(MATCH(N66,'ru double'!$A$1:$A$34,0),MATCH(S$2,'ru double'!$A$1:$AF$1,0))),0) + IFERROR(INDIRECT("'ru double'!" &amp; ADDRESS(MATCH(N66,'ru double'!$A$1:$A$34,0),MATCH(T$2,'ru double'!$A$1:$AF$1,0))),0) + IFERROR(INDIRECT("'ru double'!" &amp; ADDRESS(MATCH(N66,'ru double'!$A$1:$A$34,0),MATCH(U$2,'ru double'!$A$1:$AF$1,0))),0) + IFERROR(INDIRECT("'ru double'!" &amp; ADDRESS(MATCH(N66,'ru double'!$A$1:$A$34,0),MATCH(V$2,'ru double'!$A$1:$AF$1,0))),0) + IFERROR(INDIRECT("'ru double'!" &amp; ADDRESS(MATCH(N66,'ru double'!$A$1:$A$34,0),MATCH(W$2,'ru double'!$A$1:$AF$1,0))),0) + IFERROR(INDIRECT("'ru double'!" &amp; ADDRESS(MATCH(N66,'ru double'!$A$1:$A$34,0),MATCH(X$2,'ru double'!$A$1:$AF$1,0))),0) + IFERROR(INDIRECT("'ru double'!" &amp; ADDRESS(MATCH(N66,'ru double'!$A$1:$A$34,0),MATCH(S$3,'ru double'!$A$1:$AF$1,0))),0) + IFERROR(INDIRECT("'ru double'!" &amp; ADDRESS(MATCH(N66,'ru double'!$A$1:$A$34,0),MATCH(T$3,'ru double'!$A$1:$AF$1,0))),0) + IFERROR(INDIRECT("'ru double'!" &amp; ADDRESS(MATCH(N66,'ru double'!$A$1:$A$34,0),MATCH(U$3,'ru double'!$A$1:$AF$1,0))),0) + IFERROR(INDIRECT("'ru double'!" &amp; ADDRESS(MATCH(N66,'ru double'!$A$1:$A$34,0),MATCH(V$3,'ru double'!$A$1:$AF$1,0))),0) + IFERROR(INDIRECT("'ru double'!" &amp; ADDRESS(MATCH(N66,'ru double'!$A$1:$A$34,0),MATCH(W$3,'ru double'!$A$1:$AF$1,0))),0) + IFERROR(INDIRECT("'ru double'!" &amp; ADDRESS(MATCH(N66,'ru double'!$A$1:$A$34,0),MATCH(S$1,'ru double'!$A$1:$AF$1,0))),0)) / SUM('ru double'!$B$2:$AF$32)</f>
        <v>1.2630312750601443E-2</v>
      </c>
      <c r="R66" s="9">
        <f ca="1">(IFERROR(INDIRECT("'ru double'!" &amp; ADDRESS(MATCH(N66,'ru double'!$A$1:$A$34,0),MATCH(O$1,'ru double'!$A$1:$AF$1,0))),0) + IFERROR(INDIRECT("'ru double'!" &amp; ADDRESS(MATCH(N66,'ru double'!$A$1:$A$34,0),MATCH(P$1,'ru double'!$A$1:$AF$1,0))),0) + IFERROR(INDIRECT("'ru double'!" &amp; ADDRESS(MATCH(N66,'ru double'!$A$1:$A$34,0),MATCH(Q$1,'ru double'!$A$1:$AF$1,0))),0) + IFERROR(INDIRECT("'ru double'!" &amp; ADDRESS(MATCH(N66,'ru double'!$A$1:$A$34,0),MATCH(R$1,'ru double'!$A$1:$AF$1,0))),0) + IFERROR(INDIRECT("'ru double'!" &amp; ADDRESS(MATCH(N66,'ru double'!$A$1:$A$34,0),MATCH(N$2,'ru double'!$A$1:$AF$1,0))),0) + IFERROR(INDIRECT("'ru double'!" &amp; ADDRESS(MATCH(N66,'ru double'!$A$1:$A$34,0),MATCH(O$2,'ru double'!$A$1:$AF$1,0))),0) + IFERROR(INDIRECT("'ru double'!" &amp; ADDRESS(MATCH(N66,'ru double'!$A$1:$A$34,0),MATCH(P$2,'ru double'!$A$1:$AF$1,0))),0) + IFERROR(INDIRECT("'ru double'!" &amp; ADDRESS(MATCH(N66,'ru double'!$A$1:$A$34,0),MATCH(Q$2,'ru double'!$A$1:$AF$1,0))),0) + IFERROR(INDIRECT("'ru double'!" &amp; ADDRESS(MATCH(N66,'ru double'!$A$1:$A$34,0),MATCH(R$2,'ru double'!$A$1:$AF$1,0))),0) + IFERROR(INDIRECT("'ru double'!" &amp; ADDRESS(MATCH(N66,'ru double'!$A$1:$A$34,0),MATCH(N$3,'ru double'!$A$1:$AF$1,0))),0) + IFERROR(INDIRECT("'ru double'!" &amp; ADDRESS(MATCH(N66,'ru double'!$A$1:$A$34,0),MATCH(O$3,'ru double'!$A$1:$AF$1,0))),0) + IFERROR(INDIRECT("'ru double'!" &amp; ADDRESS(MATCH(N66,'ru double'!$A$1:$A$34,0),MATCH(P$3,'ru double'!$A$1:$AF$1,0))),0) + IFERROR(INDIRECT("'ru double'!" &amp; ADDRESS(MATCH(N66,'ru double'!$A$1:$A$34,0),MATCH(Q$3,'ru double'!$A$1:$AF$1,0))),0) + IFERROR(INDIRECT("'ru double'!" &amp; ADDRESS(MATCH(N66,'ru double'!$A$1:$A$34,0),MATCH(R$3,'ru double'!$A$1:$AF$1,0))),0) + IFERROR(INDIRECT("'ru double'!" &amp; ADDRESS(MATCH(N66,'ru double'!$A$1:$A$34,0),MATCH(N$1,'ru double'!$A$1:$AF$1,0))),0)) / SUM('ru double'!$B$2:$AF$32)</f>
        <v>4.8115477145148355E-3</v>
      </c>
      <c r="S66" s="9">
        <f t="shared" ca="1" si="24"/>
        <v>1.1427425821972734E-2</v>
      </c>
      <c r="W66" s="9"/>
    </row>
    <row r="67" spans="1:23" ht="15" customHeight="1" x14ac:dyDescent="0.25">
      <c r="A67" s="7" t="s">
        <v>271</v>
      </c>
      <c r="B67" s="9">
        <f ca="1">(IFERROR(INDIRECT("'en double'!" &amp; ADDRESS(MATCH(I$1,'en double'!$A$1:$AF$1,0),MATCH(A67,'en double'!$A$1:$A$34,0))),0) + IFERROR(INDIRECT("'en double'!" &amp; ADDRESS(MATCH(G$1,'en double'!$A$1:$AF$1,0),MATCH(A67,'en double'!$A$1:$A$34,0))),0) + IFERROR(INDIRECT("'en double'!" &amp; ADDRESS(MATCH(H$1,'en double'!$A$1:$AF$1,0),MATCH(A67,'en double'!$A$1:$A$34,0))),0) + IFERROR(INDIRECT("'en double'!" &amp; ADDRESS(MATCH(J$1,'en double'!$A$1:$AF$1,0),MATCH(A67,'en double'!$A$1:$A$34,0))),0) + IFERROR(INDIRECT("'en double'!" &amp; ADDRESS(MATCH(K$1,'en double'!$A$1:$AF$1,0),MATCH(A67,'en double'!$A$1:$A$34,0))),0) + IFERROR(INDIRECT("'en double'!" &amp; ADDRESS(MATCH(L$1,'en double'!$A$1:$AF$1,0),MATCH(A67,'en double'!$A$1:$A$34,0))),0) + IFERROR(INDIRECT("'en double'!" &amp; ADDRESS(MATCH(F$2,'en double'!$A$1:$AF$1,0),MATCH(A67,'en double'!$A$1:$A$34,0))),0) + IFERROR(INDIRECT("'en double'!" &amp; ADDRESS(MATCH(G$2,'en double'!$A$1:$AF$1,0),MATCH(A67,'en double'!$A$1:$A$34,0))),0) + IFERROR(INDIRECT("'en double'!" &amp; ADDRESS(MATCH(H$2,'en double'!$A$1:$AF$1,0),MATCH(A67,'en double'!$A$1:$A$34,0))),0) + IFERROR(INDIRECT("'en double'!" &amp; ADDRESS(MATCH(I$2,'en double'!$A$1:$AF$1,0),MATCH(A67,'en double'!$A$1:$A$34,0))),0) + IFERROR(INDIRECT("'en double'!" &amp; ADDRESS(MATCH(J$2,'en double'!$A$1:$AF$1,0),MATCH(A67,'en double'!$A$1:$A$34,0))),0) + IFERROR(INDIRECT("'en double'!" &amp; ADDRESS(MATCH(K$2,'en double'!$A$1:$AF$1,0),MATCH(A67,'en double'!$A$1:$A$34,0))),0) + IFERROR(INDIRECT("'en double'!" &amp; ADDRESS(MATCH(F$3,'en double'!$A$1:$AF$1,0),MATCH(A67,'en double'!$A$1:$A$34,0))),0) + IFERROR(INDIRECT("'en double'!" &amp; ADDRESS(MATCH(G$3,'en double'!$A$1:$AF$1,0),MATCH(A67,'en double'!$A$1:$A$34,0))),0) + IFERROR(INDIRECT("'en double'!" &amp; ADDRESS(MATCH(H$3,'en double'!$A$1:$AF$1,0),MATCH(A67,'en double'!$A$1:$A$34,0))),0) + IFERROR(INDIRECT("'en double'!" &amp; ADDRESS(MATCH(I$3,'en double'!$A$1:$AF$1,0),MATCH(A67,'en double'!$A$1:$A$34,0))),0) + IFERROR(INDIRECT("'en double'!" &amp; ADDRESS(MATCH(J$3,'en double'!$A$1:$AF$1,0),MATCH(A67,'en double'!$A$1:$A$34,0))),0) + IFERROR(INDIRECT("'en double'!" &amp; ADDRESS(MATCH(F$1,'en double'!$A$1:$AF$1,0),MATCH(A67,'en double'!$A$1:$A$34,0))),0)) / SUM('en double'!$B$2:$AF$32)</f>
        <v>5.6112224448897794E-3</v>
      </c>
      <c r="C67" s="9">
        <f ca="1">(IFERROR(INDIRECT("'en double'!" &amp; ADDRESS(MATCH(B$1,'en double'!$A$1:$AF$1,0),MATCH(A67,'en double'!$A$1:$A$34,0))),0) + IFERROR(INDIRECT("'en double'!" &amp; ADDRESS(MATCH(C$1,'en double'!$A$1:$AF$1,0),MATCH(A67,'en double'!$A$1:$A$34,0))),0) + IFERROR(INDIRECT("'en double'!" &amp; ADDRESS(MATCH(D$1,'en double'!$A$1:$AF$1,0),MATCH(A67,'en double'!$A$1:$A$34,0))),0) + IFERROR(INDIRECT("'en double'!" &amp; ADDRESS(MATCH(E$1,'en double'!$A$1:$AF$1,0),MATCH(A67,'en double'!$A$1:$A$34,0))),0) + IFERROR(INDIRECT("'en double'!" &amp; ADDRESS(MATCH(A$2,'en double'!$A$1:$AF$1,0),MATCH(A67,'en double'!$A$1:$A$34,0))),0) + IFERROR(INDIRECT("'en double'!" &amp; ADDRESS(MATCH(B$2,'en double'!$A$1:$AF$1,0),MATCH(A67,'en double'!$A$1:$A$34,0))),0) + IFERROR(INDIRECT("'en double'!" &amp; ADDRESS(MATCH(C$2,'en double'!$A$1:$AF$1,0),MATCH(A67,'en double'!$A$1:$A$34,0))),0) + IFERROR(INDIRECT("'en double'!" &amp; ADDRESS(MATCH(D$2,'en double'!$A$1:$AF$1,0),MATCH(A67,'en double'!$A$1:$A$34,0))),0) + IFERROR(INDIRECT("'en double'!" &amp; ADDRESS(MATCH(E$2,'en double'!$A$1:$AF$1,0),MATCH(A67,'en double'!$A$1:$A$34,0))),0) + IFERROR(INDIRECT("'en double'!" &amp; ADDRESS(MATCH(A$3,'en double'!$A$1:$AF$1,0),MATCH(A67,'en double'!$A$1:$A$34,0))),0) + IFERROR(INDIRECT("'en double'!" &amp; ADDRESS(MATCH(B$3,'en double'!$A$1:$AF$1,0),MATCH(A67,'en double'!$A$1:$A$34,0))),0) + IFERROR(INDIRECT("'en double'!" &amp; ADDRESS(MATCH(C$3,'en double'!$A$1:$AF$1,0),MATCH(A67,'en double'!$A$1:$A$34,0))),0) + IFERROR(INDIRECT("'en double'!" &amp; ADDRESS(MATCH(D$3,'en double'!$A$1:$AF$1,0),MATCH(A67,'en double'!$A$1:$A$34,0))),0) + IFERROR(INDIRECT("'en double'!" &amp; ADDRESS(MATCH(E$3,'en double'!$A$1:$AF$1,0),MATCH(A67,'en double'!$A$1:$A$34,0))),0) + IFERROR(INDIRECT("'en double'!" &amp; ADDRESS(MATCH(A$1,'en double'!$A$1:$AF$1,0),MATCH(A67,'en double'!$A$1:$A$34,0))),0)) / SUM('en double'!$B$2:$AF$32)</f>
        <v>1.0420841683366733E-2</v>
      </c>
      <c r="D67" s="9">
        <f ca="1">(IFERROR(INDIRECT("'en double'!" &amp; ADDRESS(MATCH(A67,'en double'!$A$1:$A$34,0),MATCH(I$1,'en double'!$A$1:$AF$1,0))),0) + IFERROR(INDIRECT("'en double'!" &amp; ADDRESS(MATCH(A67,'en double'!$A$1:$A$34,0),MATCH(G$1,'en double'!$A$1:$AF$1,0))),0) + IFERROR(INDIRECT("'en double'!" &amp; ADDRESS(MATCH(A67,'en double'!$A$1:$A$34,0),MATCH(H$1,'en double'!$A$1:$AF$1,0))),0) + IFERROR(INDIRECT("'en double'!" &amp; ADDRESS(MATCH(A67,'en double'!$A$1:$A$34,0),MATCH(J$1,'en double'!$A$1:$AF$1,0))),0) + IFERROR(INDIRECT("'en double'!" &amp; ADDRESS(MATCH(A67,'en double'!$A$1:$A$34,0),MATCH(K$1,'en double'!$A$1:$AF$1,0))),0) + IFERROR(INDIRECT("'en double'!" &amp; ADDRESS(MATCH(A67,'en double'!$A$1:$A$34,0),MATCH(L$1,'en double'!$A$1:$AF$1,0))),0) + IFERROR(INDIRECT("'en double'!" &amp; ADDRESS(MATCH(A67,'en double'!$A$1:$A$34,0),MATCH(F$2,'en double'!$A$1:$AF$1,0))),0) + IFERROR(INDIRECT("'en double'!" &amp; ADDRESS(MATCH(A67,'en double'!$A$1:$A$34,0),MATCH(G$2,'en double'!$A$1:$AF$1,0))),0) + IFERROR(INDIRECT("'en double'!" &amp; ADDRESS(MATCH(A67,'en double'!$A$1:$A$34,0),MATCH(H$2,'en double'!$A$1:$AF$1,0))),0) + IFERROR(INDIRECT("'en double'!" &amp; ADDRESS(MATCH(A67,'en double'!$A$1:$A$34,0),MATCH(I$2,'en double'!$A$1:$AF$1,0))),0) + IFERROR(INDIRECT("'en double'!" &amp; ADDRESS(MATCH(A67,'en double'!$A$1:$A$34,0),MATCH(J$2,'en double'!$A$1:$AF$1,0))),0) + IFERROR(INDIRECT("'en double'!" &amp; ADDRESS(MATCH(A67,'en double'!$A$1:$A$34,0),MATCH(K$2,'en double'!$A$1:$AF$1,0))),0) + IFERROR(INDIRECT("'en double'!" &amp; ADDRESS(MATCH(A67,'en double'!$A$1:$A$34,0),MATCH(F$3,'en double'!$A$1:$AF$1,0))),0) + IFERROR(INDIRECT("'en double'!" &amp; ADDRESS(MATCH(A67,'en double'!$A$1:$A$34,0),MATCH(G$3,'en double'!$A$1:$AF$1,0))),0) + IFERROR(INDIRECT("'en double'!" &amp; ADDRESS(MATCH(A67,'en double'!$A$1:$A$34,0),MATCH(H$3,'en double'!$A$1:$AF$1,0))),0) + IFERROR(INDIRECT("'en double'!" &amp; ADDRESS(MATCH(A67,'en double'!$A$1:$A$34,0),MATCH(I$3,'en double'!$A$1:$AF$1,0))),0) + IFERROR(INDIRECT("'en double'!" &amp; ADDRESS(MATCH(A67,'en double'!$A$1:$A$34,0),MATCH(J$3,'en double'!$A$1:$AF$1,0))),0) + IFERROR(INDIRECT("'en double'!" &amp; ADDRESS(MATCH(A67,'en double'!$A$1:$A$34,0),MATCH(F$1,'en double'!$A$1:$AF$1,0))),0)) / SUM('en double'!$B$2:$AF$32)</f>
        <v>5.3106212424849702E-3</v>
      </c>
      <c r="E67" s="9">
        <f ca="1">(IFERROR(INDIRECT("'en double'!" &amp; ADDRESS(MATCH(A67,'en double'!$A$1:$A$34,0),MATCH(B$1,'en double'!$A$1:$AF$1,0))),0) + IFERROR(INDIRECT("'en double'!" &amp; ADDRESS(MATCH(A67,'en double'!$A$1:$A$34,0),MATCH(C$1,'en double'!$A$1:$AF$1,0))),0) + IFERROR(INDIRECT("'en double'!" &amp; ADDRESS(MATCH(A67,'en double'!$A$1:$A$34,0),MATCH(D$1,'en double'!$A$1:$AF$1,0))),0) + IFERROR(INDIRECT("'en double'!" &amp; ADDRESS(MATCH(A67,'en double'!$A$1:$A$34,0),MATCH(E$1,'en double'!$A$1:$AF$1,0))),0) + IFERROR(INDIRECT("'en double'!" &amp; ADDRESS(MATCH(A67,'en double'!$A$1:$A$34,0),MATCH(A$2,'en double'!$A$1:$AF$1,0))),0) + IFERROR(INDIRECT("'en double'!" &amp; ADDRESS(MATCH(A67,'en double'!$A$1:$A$34,0),MATCH(B$2,'en double'!$A$1:$AF$1,0))),0) + IFERROR(INDIRECT("'en double'!" &amp; ADDRESS(MATCH(A67,'en double'!$A$1:$A$34,0),MATCH(C$2,'en double'!$A$1:$AF$1,0))),0) + IFERROR(INDIRECT("'en double'!" &amp; ADDRESS(MATCH(A67,'en double'!$A$1:$A$34,0),MATCH(D$2,'en double'!$A$1:$AF$1,0))),0) + IFERROR(INDIRECT("'en double'!" &amp; ADDRESS(MATCH(A67,'en double'!$A$1:$A$34,0),MATCH(E$2,'en double'!$A$1:$AF$1,0))),0) + IFERROR(INDIRECT("'en double'!" &amp; ADDRESS(MATCH(A67,'en double'!$A$1:$A$34,0),MATCH(A$3,'en double'!$A$1:$AF$1,0))),0) + IFERROR(INDIRECT("'en double'!" &amp; ADDRESS(MATCH(A67,'en double'!$A$1:$A$34,0),MATCH(B$3,'en double'!$A$1:$AF$1,0))),0) + IFERROR(INDIRECT("'en double'!" &amp; ADDRESS(MATCH(A67,'en double'!$A$1:$A$34,0),MATCH(C$3,'en double'!$A$1:$AF$1,0))),0) + IFERROR(INDIRECT("'en double'!" &amp; ADDRESS(MATCH(A67,'en double'!$A$1:$A$34,0),MATCH(D$3,'en double'!$A$1:$AF$1,0))),0) + IFERROR(INDIRECT("'en double'!" &amp; ADDRESS(MATCH(A67,'en double'!$A$1:$A$34,0),MATCH(E$3,'en double'!$A$1:$AF$1,0))),0) + IFERROR(INDIRECT("'en double'!" &amp; ADDRESS(MATCH(A67,'en double'!$A$1:$A$34,0),MATCH(A$1,'en double'!$A$1:$AF$1,0))),0)) / SUM('en double'!$B$2:$AF$32)</f>
        <v>1.062124248496994E-2</v>
      </c>
      <c r="F67" s="9">
        <f t="shared" ca="1" si="23"/>
        <v>-1.0120240480961924E-2</v>
      </c>
      <c r="M67" s="197"/>
      <c r="N67" s="153" t="s">
        <v>203</v>
      </c>
      <c r="O67" s="9">
        <f ca="1">(IFERROR(INDIRECT("'ru double'!" &amp; ADDRESS(MATCH(V$1,'ru double'!$A$1:$AF$1,0),MATCH(N67,'ru double'!$A$1:$A$34,0))),0) + IFERROR(INDIRECT("'ru double'!" &amp; ADDRESS(MATCH(T$1,'ru double'!$A$1:$AF$1,0),MATCH(N67,'ru double'!$A$1:$A$34,0))),0) + IFERROR(INDIRECT("'ru double'!" &amp; ADDRESS(MATCH(U$1,'ru double'!$A$1:$AF$1,0),MATCH(N67,'ru double'!$A$1:$A$34,0))),0) + IFERROR(INDIRECT("'ru double'!" &amp; ADDRESS(MATCH(W$1,'ru double'!$A$1:$AF$1,0),MATCH(N67,'ru double'!$A$1:$A$34,0))),0) + IFERROR(INDIRECT("'ru double'!" &amp; ADDRESS(MATCH(X$1,'ru double'!$A$1:$AF$1,0),MATCH(N67,'ru double'!$A$1:$A$34,0))),0) + IFERROR(INDIRECT("'ru double'!" &amp; ADDRESS(MATCH(Y$1,'ru double'!$A$1:$AF$1,0),MATCH(N67,'ru double'!$A$1:$A$34,0))),0) + IFERROR(INDIRECT("'ru double'!" &amp; ADDRESS(MATCH(S$2,'ru double'!$A$1:$AF$1,0),MATCH(N67,'ru double'!$A$1:$A$34,0))),0) + IFERROR(INDIRECT("'ru double'!" &amp; ADDRESS(MATCH(T$2,'ru double'!$A$1:$AF$1,0),MATCH(N67,'ru double'!$A$1:$A$34,0))),0) + IFERROR(INDIRECT("'ru double'!" &amp; ADDRESS(MATCH(U$2,'ru double'!$A$1:$AF$1,0),MATCH(N67,'ru double'!$A$1:$A$34,0))),0) + IFERROR(INDIRECT("'ru double'!" &amp; ADDRESS(MATCH(V$2,'ru double'!$A$1:$AF$1,0),MATCH(N67,'ru double'!$A$1:$A$34,0))),0) + IFERROR(INDIRECT("'ru double'!" &amp; ADDRESS(MATCH(W$2,'ru double'!$A$1:$AF$1,0),MATCH(N67,'ru double'!$A$1:$A$34,0))),0) + IFERROR(INDIRECT("'ru double'!" &amp; ADDRESS(MATCH(X$2,'ru double'!$A$1:$AF$1,0),MATCH(N67,'ru double'!$A$1:$A$34,0))),0) + IFERROR(INDIRECT("'ru double'!" &amp; ADDRESS(MATCH(S$3,'ru double'!$A$1:$AF$1,0),MATCH(N67,'ru double'!$A$1:$A$34,0))),0) + IFERROR(INDIRECT("'ru double'!" &amp; ADDRESS(MATCH(T$3,'ru double'!$A$1:$AF$1,0),MATCH(N67,'ru double'!$A$1:$A$34,0))),0) + IFERROR(INDIRECT("'ru double'!" &amp; ADDRESS(MATCH(U$3,'ru double'!$A$1:$AF$1,0),MATCH(N67,'ru double'!$A$1:$A$34,0))),0) + IFERROR(INDIRECT("'ru double'!" &amp; ADDRESS(MATCH(V$3,'ru double'!$A$1:$AF$1,0),MATCH(N67,'ru double'!$A$1:$A$34,0))),0) + IFERROR(INDIRECT("'ru double'!" &amp; ADDRESS(MATCH(W$3,'ru double'!$A$1:$AF$1,0),MATCH(N67,'ru double'!$A$1:$A$34,0))),0) + IFERROR(INDIRECT("'ru double'!" &amp; ADDRESS(MATCH(S$1,'ru double'!$A$1:$AF$1,0),MATCH(N67,'ru double'!$A$1:$A$34,0))),0)) / SUM('ru double'!$B$2:$AF$32)</f>
        <v>3.4081796311146752E-3</v>
      </c>
      <c r="P67" s="9">
        <f ca="1">(IFERROR(INDIRECT("'ru double'!" &amp; ADDRESS(MATCH(O$1,'ru double'!$A$1:$AF$1,0),MATCH(N67,'ru double'!$A$1:$A$34,0))),0) + IFERROR(INDIRECT("'ru double'!" &amp; ADDRESS(MATCH(P$1,'ru double'!$A$1:$AF$1,0),MATCH(N67,'ru double'!$A$1:$A$34,0))),0) + IFERROR(INDIRECT("'ru double'!" &amp; ADDRESS(MATCH(Q$1,'ru double'!$A$1:$AF$1,0),MATCH(N67,'ru double'!$A$1:$A$34,0))),0) + IFERROR(INDIRECT("'ru double'!" &amp; ADDRESS(MATCH(R$1,'ru double'!$A$1:$AF$1,0),MATCH(N67,'ru double'!$A$1:$A$34,0))),0) + IFERROR(INDIRECT("'ru double'!" &amp; ADDRESS(MATCH(N$2,'ru double'!$A$1:$AF$1,0),MATCH(N67,'ru double'!$A$1:$A$34,0))),0) + IFERROR(INDIRECT("'ru double'!" &amp; ADDRESS(MATCH(O$2,'ru double'!$A$1:$AF$1,0),MATCH(N67,'ru double'!$A$1:$A$34,0))),0) + IFERROR(INDIRECT("'ru double'!" &amp; ADDRESS(MATCH(P$2,'ru double'!$A$1:$AF$1,0),MATCH(N67,'ru double'!$A$1:$A$34,0))),0) + IFERROR(INDIRECT("'ru double'!" &amp; ADDRESS(MATCH(Q$2,'ru double'!$A$1:$AF$1,0),MATCH(N67,'ru double'!$A$1:$A$34,0))),0) + IFERROR(INDIRECT("'ru double'!" &amp; ADDRESS(MATCH(R$2,'ru double'!$A$1:$AF$1,0),MATCH(N67,'ru double'!$A$1:$A$34,0))),0) + IFERROR(INDIRECT("'ru double'!" &amp; ADDRESS(MATCH(N$3,'ru double'!$A$1:$AF$1,0),MATCH(N67,'ru double'!$A$1:$A$34,0))),0) + IFERROR(INDIRECT("'ru double'!" &amp; ADDRESS(MATCH(O$3,'ru double'!$A$1:$AF$1,0),MATCH(N67,'ru double'!$A$1:$A$34,0))),0) + IFERROR(INDIRECT("'ru double'!" &amp; ADDRESS(MATCH(P$3,'ru double'!$A$1:$AF$1,0),MATCH(N67,'ru double'!$A$1:$A$34,0))),0) + IFERROR(INDIRECT("'ru double'!" &amp; ADDRESS(MATCH(Q$3,'ru double'!$A$1:$AF$1,0),MATCH(N67,'ru double'!$A$1:$A$34,0))),0) + IFERROR(INDIRECT("'ru double'!" &amp; ADDRESS(MATCH(R$3,'ru double'!$A$1:$AF$1,0),MATCH(N67,'ru double'!$A$1:$A$34,0))),0) + IFERROR(INDIRECT("'ru double'!" &amp; ADDRESS(MATCH(N$1,'ru double'!$A$1:$AF$1,0),MATCH(N67,'ru double'!$A$1:$A$34,0))),0)) / SUM('ru double'!$B$2:$AF$32)</f>
        <v>1.3432237369687249E-2</v>
      </c>
      <c r="Q67" s="9">
        <f ca="1">(IFERROR(INDIRECT("'ru double'!" &amp; ADDRESS(MATCH(N67,'ru double'!$A$1:$A$34,0),MATCH(V$1,'ru double'!$A$1:$AF$1,0))),0) + IFERROR(INDIRECT("'ru double'!" &amp; ADDRESS(MATCH(N67,'ru double'!$A$1:$A$34,0),MATCH(T$1,'ru double'!$A$1:$AF$1,0))),0) + IFERROR(INDIRECT("'ru double'!" &amp; ADDRESS(MATCH(N67,'ru double'!$A$1:$A$34,0),MATCH(U$1,'ru double'!$A$1:$AF$1,0))),0) + IFERROR(INDIRECT("'ru double'!" &amp; ADDRESS(MATCH(N67,'ru double'!$A$1:$A$34,0),MATCH(W$1,'ru double'!$A$1:$AF$1,0))),0) + IFERROR(INDIRECT("'ru double'!" &amp; ADDRESS(MATCH(N67,'ru double'!$A$1:$A$34,0),MATCH(X$1,'ru double'!$A$1:$AF$1,0))),0) + IFERROR(INDIRECT("'ru double'!" &amp; ADDRESS(MATCH(N67,'ru double'!$A$1:$A$34,0),MATCH(Y$1,'ru double'!$A$1:$AF$1,0))),0) + IFERROR(INDIRECT("'ru double'!" &amp; ADDRESS(MATCH(N67,'ru double'!$A$1:$A$34,0),MATCH(S$2,'ru double'!$A$1:$AF$1,0))),0) + IFERROR(INDIRECT("'ru double'!" &amp; ADDRESS(MATCH(N67,'ru double'!$A$1:$A$34,0),MATCH(T$2,'ru double'!$A$1:$AF$1,0))),0) + IFERROR(INDIRECT("'ru double'!" &amp; ADDRESS(MATCH(N67,'ru double'!$A$1:$A$34,0),MATCH(U$2,'ru double'!$A$1:$AF$1,0))),0) + IFERROR(INDIRECT("'ru double'!" &amp; ADDRESS(MATCH(N67,'ru double'!$A$1:$A$34,0),MATCH(V$2,'ru double'!$A$1:$AF$1,0))),0) + IFERROR(INDIRECT("'ru double'!" &amp; ADDRESS(MATCH(N67,'ru double'!$A$1:$A$34,0),MATCH(W$2,'ru double'!$A$1:$AF$1,0))),0) + IFERROR(INDIRECT("'ru double'!" &amp; ADDRESS(MATCH(N67,'ru double'!$A$1:$A$34,0),MATCH(X$2,'ru double'!$A$1:$AF$1,0))),0) + IFERROR(INDIRECT("'ru double'!" &amp; ADDRESS(MATCH(N67,'ru double'!$A$1:$A$34,0),MATCH(S$3,'ru double'!$A$1:$AF$1,0))),0) + IFERROR(INDIRECT("'ru double'!" &amp; ADDRESS(MATCH(N67,'ru double'!$A$1:$A$34,0),MATCH(T$3,'ru double'!$A$1:$AF$1,0))),0) + IFERROR(INDIRECT("'ru double'!" &amp; ADDRESS(MATCH(N67,'ru double'!$A$1:$A$34,0),MATCH(U$3,'ru double'!$A$1:$AF$1,0))),0) + IFERROR(INDIRECT("'ru double'!" &amp; ADDRESS(MATCH(N67,'ru double'!$A$1:$A$34,0),MATCH(V$3,'ru double'!$A$1:$AF$1,0))),0) + IFERROR(INDIRECT("'ru double'!" &amp; ADDRESS(MATCH(N67,'ru double'!$A$1:$A$34,0),MATCH(W$3,'ru double'!$A$1:$AF$1,0))),0) + IFERROR(INDIRECT("'ru double'!" &amp; ADDRESS(MATCH(N67,'ru double'!$A$1:$A$34,0),MATCH(S$1,'ru double'!$A$1:$AF$1,0))),0)) / SUM('ru double'!$B$2:$AF$32)</f>
        <v>3.4081796311146752E-3</v>
      </c>
      <c r="R67" s="9">
        <f ca="1">(IFERROR(INDIRECT("'ru double'!" &amp; ADDRESS(MATCH(N67,'ru double'!$A$1:$A$34,0),MATCH(O$1,'ru double'!$A$1:$AF$1,0))),0) + IFERROR(INDIRECT("'ru double'!" &amp; ADDRESS(MATCH(N67,'ru double'!$A$1:$A$34,0),MATCH(P$1,'ru double'!$A$1:$AF$1,0))),0) + IFERROR(INDIRECT("'ru double'!" &amp; ADDRESS(MATCH(N67,'ru double'!$A$1:$A$34,0),MATCH(Q$1,'ru double'!$A$1:$AF$1,0))),0) + IFERROR(INDIRECT("'ru double'!" &amp; ADDRESS(MATCH(N67,'ru double'!$A$1:$A$34,0),MATCH(R$1,'ru double'!$A$1:$AF$1,0))),0) + IFERROR(INDIRECT("'ru double'!" &amp; ADDRESS(MATCH(N67,'ru double'!$A$1:$A$34,0),MATCH(N$2,'ru double'!$A$1:$AF$1,0))),0) + IFERROR(INDIRECT("'ru double'!" &amp; ADDRESS(MATCH(N67,'ru double'!$A$1:$A$34,0),MATCH(O$2,'ru double'!$A$1:$AF$1,0))),0) + IFERROR(INDIRECT("'ru double'!" &amp; ADDRESS(MATCH(N67,'ru double'!$A$1:$A$34,0),MATCH(P$2,'ru double'!$A$1:$AF$1,0))),0) + IFERROR(INDIRECT("'ru double'!" &amp; ADDRESS(MATCH(N67,'ru double'!$A$1:$A$34,0),MATCH(Q$2,'ru double'!$A$1:$AF$1,0))),0) + IFERROR(INDIRECT("'ru double'!" &amp; ADDRESS(MATCH(N67,'ru double'!$A$1:$A$34,0),MATCH(R$2,'ru double'!$A$1:$AF$1,0))),0) + IFERROR(INDIRECT("'ru double'!" &amp; ADDRESS(MATCH(N67,'ru double'!$A$1:$A$34,0),MATCH(N$3,'ru double'!$A$1:$AF$1,0))),0) + IFERROR(INDIRECT("'ru double'!" &amp; ADDRESS(MATCH(N67,'ru double'!$A$1:$A$34,0),MATCH(O$3,'ru double'!$A$1:$AF$1,0))),0) + IFERROR(INDIRECT("'ru double'!" &amp; ADDRESS(MATCH(N67,'ru double'!$A$1:$A$34,0),MATCH(P$3,'ru double'!$A$1:$AF$1,0))),0) + IFERROR(INDIRECT("'ru double'!" &amp; ADDRESS(MATCH(N67,'ru double'!$A$1:$A$34,0),MATCH(Q$3,'ru double'!$A$1:$AF$1,0))),0) + IFERROR(INDIRECT("'ru double'!" &amp; ADDRESS(MATCH(N67,'ru double'!$A$1:$A$34,0),MATCH(R$3,'ru double'!$A$1:$AF$1,0))),0) + IFERROR(INDIRECT("'ru double'!" &amp; ADDRESS(MATCH(N67,'ru double'!$A$1:$A$34,0),MATCH(N$1,'ru double'!$A$1:$AF$1,0))),0)) / SUM('ru double'!$B$2:$AF$32)</f>
        <v>1.3432237369687249E-2</v>
      </c>
      <c r="S67" s="9">
        <f t="shared" ca="1" si="24"/>
        <v>-2.0048115477145148E-2</v>
      </c>
    </row>
    <row r="68" spans="1:23" x14ac:dyDescent="0.25">
      <c r="A68" s="7" t="s">
        <v>268</v>
      </c>
      <c r="B68" s="9">
        <f ca="1">(IFERROR(INDIRECT("'en double'!" &amp; ADDRESS(MATCH(I$1,'en double'!$A$1:$AF$1,0),MATCH(A68,'en double'!$A$1:$A$34,0))),0) + IFERROR(INDIRECT("'en double'!" &amp; ADDRESS(MATCH(G$1,'en double'!$A$1:$AF$1,0),MATCH(A68,'en double'!$A$1:$A$34,0))),0) + IFERROR(INDIRECT("'en double'!" &amp; ADDRESS(MATCH(H$1,'en double'!$A$1:$AF$1,0),MATCH(A68,'en double'!$A$1:$A$34,0))),0) + IFERROR(INDIRECT("'en double'!" &amp; ADDRESS(MATCH(J$1,'en double'!$A$1:$AF$1,0),MATCH(A68,'en double'!$A$1:$A$34,0))),0) + IFERROR(INDIRECT("'en double'!" &amp; ADDRESS(MATCH(K$1,'en double'!$A$1:$AF$1,0),MATCH(A68,'en double'!$A$1:$A$34,0))),0) + IFERROR(INDIRECT("'en double'!" &amp; ADDRESS(MATCH(L$1,'en double'!$A$1:$AF$1,0),MATCH(A68,'en double'!$A$1:$A$34,0))),0) + IFERROR(INDIRECT("'en double'!" &amp; ADDRESS(MATCH(F$2,'en double'!$A$1:$AF$1,0),MATCH(A68,'en double'!$A$1:$A$34,0))),0) + IFERROR(INDIRECT("'en double'!" &amp; ADDRESS(MATCH(G$2,'en double'!$A$1:$AF$1,0),MATCH(A68,'en double'!$A$1:$A$34,0))),0) + IFERROR(INDIRECT("'en double'!" &amp; ADDRESS(MATCH(H$2,'en double'!$A$1:$AF$1,0),MATCH(A68,'en double'!$A$1:$A$34,0))),0) + IFERROR(INDIRECT("'en double'!" &amp; ADDRESS(MATCH(I$2,'en double'!$A$1:$AF$1,0),MATCH(A68,'en double'!$A$1:$A$34,0))),0) + IFERROR(INDIRECT("'en double'!" &amp; ADDRESS(MATCH(J$2,'en double'!$A$1:$AF$1,0),MATCH(A68,'en double'!$A$1:$A$34,0))),0) + IFERROR(INDIRECT("'en double'!" &amp; ADDRESS(MATCH(K$2,'en double'!$A$1:$AF$1,0),MATCH(A68,'en double'!$A$1:$A$34,0))),0) + IFERROR(INDIRECT("'en double'!" &amp; ADDRESS(MATCH(F$3,'en double'!$A$1:$AF$1,0),MATCH(A68,'en double'!$A$1:$A$34,0))),0) + IFERROR(INDIRECT("'en double'!" &amp; ADDRESS(MATCH(G$3,'en double'!$A$1:$AF$1,0),MATCH(A68,'en double'!$A$1:$A$34,0))),0) + IFERROR(INDIRECT("'en double'!" &amp; ADDRESS(MATCH(H$3,'en double'!$A$1:$AF$1,0),MATCH(A68,'en double'!$A$1:$A$34,0))),0) + IFERROR(INDIRECT("'en double'!" &amp; ADDRESS(MATCH(I$3,'en double'!$A$1:$AF$1,0),MATCH(A68,'en double'!$A$1:$A$34,0))),0) + IFERROR(INDIRECT("'en double'!" &amp; ADDRESS(MATCH(J$3,'en double'!$A$1:$AF$1,0),MATCH(A68,'en double'!$A$1:$A$34,0))),0) + IFERROR(INDIRECT("'en double'!" &amp; ADDRESS(MATCH(F$1,'en double'!$A$1:$AF$1,0),MATCH(A68,'en double'!$A$1:$A$34,0))),0)) / SUM('en double'!$B$2:$AF$32)</f>
        <v>1.2925851703406814E-2</v>
      </c>
      <c r="C68" s="9">
        <f ca="1">(IFERROR(INDIRECT("'en double'!" &amp; ADDRESS(MATCH(B$1,'en double'!$A$1:$AF$1,0),MATCH(A68,'en double'!$A$1:$A$34,0))),0) + IFERROR(INDIRECT("'en double'!" &amp; ADDRESS(MATCH(C$1,'en double'!$A$1:$AF$1,0),MATCH(A68,'en double'!$A$1:$A$34,0))),0) + IFERROR(INDIRECT("'en double'!" &amp; ADDRESS(MATCH(D$1,'en double'!$A$1:$AF$1,0),MATCH(A68,'en double'!$A$1:$A$34,0))),0) + IFERROR(INDIRECT("'en double'!" &amp; ADDRESS(MATCH(E$1,'en double'!$A$1:$AF$1,0),MATCH(A68,'en double'!$A$1:$A$34,0))),0) + IFERROR(INDIRECT("'en double'!" &amp; ADDRESS(MATCH(A$2,'en double'!$A$1:$AF$1,0),MATCH(A68,'en double'!$A$1:$A$34,0))),0) + IFERROR(INDIRECT("'en double'!" &amp; ADDRESS(MATCH(B$2,'en double'!$A$1:$AF$1,0),MATCH(A68,'en double'!$A$1:$A$34,0))),0) + IFERROR(INDIRECT("'en double'!" &amp; ADDRESS(MATCH(C$2,'en double'!$A$1:$AF$1,0),MATCH(A68,'en double'!$A$1:$A$34,0))),0) + IFERROR(INDIRECT("'en double'!" &amp; ADDRESS(MATCH(D$2,'en double'!$A$1:$AF$1,0),MATCH(A68,'en double'!$A$1:$A$34,0))),0) + IFERROR(INDIRECT("'en double'!" &amp; ADDRESS(MATCH(E$2,'en double'!$A$1:$AF$1,0),MATCH(A68,'en double'!$A$1:$A$34,0))),0) + IFERROR(INDIRECT("'en double'!" &amp; ADDRESS(MATCH(A$3,'en double'!$A$1:$AF$1,0),MATCH(A68,'en double'!$A$1:$A$34,0))),0) + IFERROR(INDIRECT("'en double'!" &amp; ADDRESS(MATCH(B$3,'en double'!$A$1:$AF$1,0),MATCH(A68,'en double'!$A$1:$A$34,0))),0) + IFERROR(INDIRECT("'en double'!" &amp; ADDRESS(MATCH(C$3,'en double'!$A$1:$AF$1,0),MATCH(A68,'en double'!$A$1:$A$34,0))),0) + IFERROR(INDIRECT("'en double'!" &amp; ADDRESS(MATCH(D$3,'en double'!$A$1:$AF$1,0),MATCH(A68,'en double'!$A$1:$A$34,0))),0) + IFERROR(INDIRECT("'en double'!" &amp; ADDRESS(MATCH(E$3,'en double'!$A$1:$AF$1,0),MATCH(A68,'en double'!$A$1:$A$34,0))),0) + IFERROR(INDIRECT("'en double'!" &amp; ADDRESS(MATCH(A$1,'en double'!$A$1:$AF$1,0),MATCH(A68,'en double'!$A$1:$A$34,0))),0)) / SUM('en double'!$B$2:$AF$32)</f>
        <v>6.6132264529058116E-3</v>
      </c>
      <c r="D68" s="9">
        <f ca="1">(IFERROR(INDIRECT("'en double'!" &amp; ADDRESS(MATCH(A68,'en double'!$A$1:$A$34,0),MATCH(I$1,'en double'!$A$1:$AF$1,0))),0) + IFERROR(INDIRECT("'en double'!" &amp; ADDRESS(MATCH(A68,'en double'!$A$1:$A$34,0),MATCH(G$1,'en double'!$A$1:$AF$1,0))),0) + IFERROR(INDIRECT("'en double'!" &amp; ADDRESS(MATCH(A68,'en double'!$A$1:$A$34,0),MATCH(H$1,'en double'!$A$1:$AF$1,0))),0) + IFERROR(INDIRECT("'en double'!" &amp; ADDRESS(MATCH(A68,'en double'!$A$1:$A$34,0),MATCH(J$1,'en double'!$A$1:$AF$1,0))),0) + IFERROR(INDIRECT("'en double'!" &amp; ADDRESS(MATCH(A68,'en double'!$A$1:$A$34,0),MATCH(K$1,'en double'!$A$1:$AF$1,0))),0) + IFERROR(INDIRECT("'en double'!" &amp; ADDRESS(MATCH(A68,'en double'!$A$1:$A$34,0),MATCH(L$1,'en double'!$A$1:$AF$1,0))),0) + IFERROR(INDIRECT("'en double'!" &amp; ADDRESS(MATCH(A68,'en double'!$A$1:$A$34,0),MATCH(F$2,'en double'!$A$1:$AF$1,0))),0) + IFERROR(INDIRECT("'en double'!" &amp; ADDRESS(MATCH(A68,'en double'!$A$1:$A$34,0),MATCH(G$2,'en double'!$A$1:$AF$1,0))),0) + IFERROR(INDIRECT("'en double'!" &amp; ADDRESS(MATCH(A68,'en double'!$A$1:$A$34,0),MATCH(H$2,'en double'!$A$1:$AF$1,0))),0) + IFERROR(INDIRECT("'en double'!" &amp; ADDRESS(MATCH(A68,'en double'!$A$1:$A$34,0),MATCH(I$2,'en double'!$A$1:$AF$1,0))),0) + IFERROR(INDIRECT("'en double'!" &amp; ADDRESS(MATCH(A68,'en double'!$A$1:$A$34,0),MATCH(J$2,'en double'!$A$1:$AF$1,0))),0) + IFERROR(INDIRECT("'en double'!" &amp; ADDRESS(MATCH(A68,'en double'!$A$1:$A$34,0),MATCH(K$2,'en double'!$A$1:$AF$1,0))),0) + IFERROR(INDIRECT("'en double'!" &amp; ADDRESS(MATCH(A68,'en double'!$A$1:$A$34,0),MATCH(F$3,'en double'!$A$1:$AF$1,0))),0) + IFERROR(INDIRECT("'en double'!" &amp; ADDRESS(MATCH(A68,'en double'!$A$1:$A$34,0),MATCH(G$3,'en double'!$A$1:$AF$1,0))),0) + IFERROR(INDIRECT("'en double'!" &amp; ADDRESS(MATCH(A68,'en double'!$A$1:$A$34,0),MATCH(H$3,'en double'!$A$1:$AF$1,0))),0) + IFERROR(INDIRECT("'en double'!" &amp; ADDRESS(MATCH(A68,'en double'!$A$1:$A$34,0),MATCH(I$3,'en double'!$A$1:$AF$1,0))),0) + IFERROR(INDIRECT("'en double'!" &amp; ADDRESS(MATCH(A68,'en double'!$A$1:$A$34,0),MATCH(J$3,'en double'!$A$1:$AF$1,0))),0) + IFERROR(INDIRECT("'en double'!" &amp; ADDRESS(MATCH(A68,'en double'!$A$1:$A$34,0),MATCH(F$1,'en double'!$A$1:$AF$1,0))),0)) / SUM('en double'!$B$2:$AF$32)</f>
        <v>9.5190380761523054E-3</v>
      </c>
      <c r="E68" s="9">
        <f ca="1">(IFERROR(INDIRECT("'en double'!" &amp; ADDRESS(MATCH(A68,'en double'!$A$1:$A$34,0),MATCH(B$1,'en double'!$A$1:$AF$1,0))),0) + IFERROR(INDIRECT("'en double'!" &amp; ADDRESS(MATCH(A68,'en double'!$A$1:$A$34,0),MATCH(C$1,'en double'!$A$1:$AF$1,0))),0) + IFERROR(INDIRECT("'en double'!" &amp; ADDRESS(MATCH(A68,'en double'!$A$1:$A$34,0),MATCH(D$1,'en double'!$A$1:$AF$1,0))),0) + IFERROR(INDIRECT("'en double'!" &amp; ADDRESS(MATCH(A68,'en double'!$A$1:$A$34,0),MATCH(E$1,'en double'!$A$1:$AF$1,0))),0) + IFERROR(INDIRECT("'en double'!" &amp; ADDRESS(MATCH(A68,'en double'!$A$1:$A$34,0),MATCH(A$2,'en double'!$A$1:$AF$1,0))),0) + IFERROR(INDIRECT("'en double'!" &amp; ADDRESS(MATCH(A68,'en double'!$A$1:$A$34,0),MATCH(B$2,'en double'!$A$1:$AF$1,0))),0) + IFERROR(INDIRECT("'en double'!" &amp; ADDRESS(MATCH(A68,'en double'!$A$1:$A$34,0),MATCH(C$2,'en double'!$A$1:$AF$1,0))),0) + IFERROR(INDIRECT("'en double'!" &amp; ADDRESS(MATCH(A68,'en double'!$A$1:$A$34,0),MATCH(D$2,'en double'!$A$1:$AF$1,0))),0) + IFERROR(INDIRECT("'en double'!" &amp; ADDRESS(MATCH(A68,'en double'!$A$1:$A$34,0),MATCH(E$2,'en double'!$A$1:$AF$1,0))),0) + IFERROR(INDIRECT("'en double'!" &amp; ADDRESS(MATCH(A68,'en double'!$A$1:$A$34,0),MATCH(A$3,'en double'!$A$1:$AF$1,0))),0) + IFERROR(INDIRECT("'en double'!" &amp; ADDRESS(MATCH(A68,'en double'!$A$1:$A$34,0),MATCH(B$3,'en double'!$A$1:$AF$1,0))),0) + IFERROR(INDIRECT("'en double'!" &amp; ADDRESS(MATCH(A68,'en double'!$A$1:$A$34,0),MATCH(C$3,'en double'!$A$1:$AF$1,0))),0) + IFERROR(INDIRECT("'en double'!" &amp; ADDRESS(MATCH(A68,'en double'!$A$1:$A$34,0),MATCH(D$3,'en double'!$A$1:$AF$1,0))),0) + IFERROR(INDIRECT("'en double'!" &amp; ADDRESS(MATCH(A68,'en double'!$A$1:$A$34,0),MATCH(E$3,'en double'!$A$1:$AF$1,0))),0) + IFERROR(INDIRECT("'en double'!" &amp; ADDRESS(MATCH(A68,'en double'!$A$1:$A$34,0),MATCH(A$1,'en double'!$A$1:$AF$1,0))),0)) / SUM('en double'!$B$2:$AF$32)</f>
        <v>1.002004008016032E-2</v>
      </c>
      <c r="F68" s="9">
        <f t="shared" ca="1" si="23"/>
        <v>5.8116232464929911E-3</v>
      </c>
      <c r="M68" s="197"/>
      <c r="N68" s="153" t="s">
        <v>201</v>
      </c>
      <c r="O68" s="9">
        <f ca="1">(IFERROR(INDIRECT("'ru double'!" &amp; ADDRESS(MATCH(V$1,'ru double'!$A$1:$AF$1,0),MATCH(N68,'ru double'!$A$1:$A$34,0))),0) + IFERROR(INDIRECT("'ru double'!" &amp; ADDRESS(MATCH(T$1,'ru double'!$A$1:$AF$1,0),MATCH(N68,'ru double'!$A$1:$A$34,0))),0) + IFERROR(INDIRECT("'ru double'!" &amp; ADDRESS(MATCH(U$1,'ru double'!$A$1:$AF$1,0),MATCH(N68,'ru double'!$A$1:$A$34,0))),0) + IFERROR(INDIRECT("'ru double'!" &amp; ADDRESS(MATCH(W$1,'ru double'!$A$1:$AF$1,0),MATCH(N68,'ru double'!$A$1:$A$34,0))),0) + IFERROR(INDIRECT("'ru double'!" &amp; ADDRESS(MATCH(X$1,'ru double'!$A$1:$AF$1,0),MATCH(N68,'ru double'!$A$1:$A$34,0))),0) + IFERROR(INDIRECT("'ru double'!" &amp; ADDRESS(MATCH(Y$1,'ru double'!$A$1:$AF$1,0),MATCH(N68,'ru double'!$A$1:$A$34,0))),0) + IFERROR(INDIRECT("'ru double'!" &amp; ADDRESS(MATCH(S$2,'ru double'!$A$1:$AF$1,0),MATCH(N68,'ru double'!$A$1:$A$34,0))),0) + IFERROR(INDIRECT("'ru double'!" &amp; ADDRESS(MATCH(T$2,'ru double'!$A$1:$AF$1,0),MATCH(N68,'ru double'!$A$1:$A$34,0))),0) + IFERROR(INDIRECT("'ru double'!" &amp; ADDRESS(MATCH(U$2,'ru double'!$A$1:$AF$1,0),MATCH(N68,'ru double'!$A$1:$A$34,0))),0) + IFERROR(INDIRECT("'ru double'!" &amp; ADDRESS(MATCH(V$2,'ru double'!$A$1:$AF$1,0),MATCH(N68,'ru double'!$A$1:$A$34,0))),0) + IFERROR(INDIRECT("'ru double'!" &amp; ADDRESS(MATCH(W$2,'ru double'!$A$1:$AF$1,0),MATCH(N68,'ru double'!$A$1:$A$34,0))),0) + IFERROR(INDIRECT("'ru double'!" &amp; ADDRESS(MATCH(X$2,'ru double'!$A$1:$AF$1,0),MATCH(N68,'ru double'!$A$1:$A$34,0))),0) + IFERROR(INDIRECT("'ru double'!" &amp; ADDRESS(MATCH(S$3,'ru double'!$A$1:$AF$1,0),MATCH(N68,'ru double'!$A$1:$A$34,0))),0) + IFERROR(INDIRECT("'ru double'!" &amp; ADDRESS(MATCH(T$3,'ru double'!$A$1:$AF$1,0),MATCH(N68,'ru double'!$A$1:$A$34,0))),0) + IFERROR(INDIRECT("'ru double'!" &amp; ADDRESS(MATCH(U$3,'ru double'!$A$1:$AF$1,0),MATCH(N68,'ru double'!$A$1:$A$34,0))),0) + IFERROR(INDIRECT("'ru double'!" &amp; ADDRESS(MATCH(V$3,'ru double'!$A$1:$AF$1,0),MATCH(N68,'ru double'!$A$1:$A$34,0))),0) + IFERROR(INDIRECT("'ru double'!" &amp; ADDRESS(MATCH(W$3,'ru double'!$A$1:$AF$1,0),MATCH(N68,'ru double'!$A$1:$A$34,0))),0) + IFERROR(INDIRECT("'ru double'!" &amp; ADDRESS(MATCH(S$1,'ru double'!$A$1:$AF$1,0),MATCH(N68,'ru double'!$A$1:$A$34,0))),0)) / SUM('ru double'!$B$2:$AF$32)</f>
        <v>2.2052927024859663E-3</v>
      </c>
      <c r="P68" s="9">
        <f ca="1">(IFERROR(INDIRECT("'ru double'!" &amp; ADDRESS(MATCH(O$1,'ru double'!$A$1:$AF$1,0),MATCH(N68,'ru double'!$A$1:$A$34,0))),0) + IFERROR(INDIRECT("'ru double'!" &amp; ADDRESS(MATCH(P$1,'ru double'!$A$1:$AF$1,0),MATCH(N68,'ru double'!$A$1:$A$34,0))),0) + IFERROR(INDIRECT("'ru double'!" &amp; ADDRESS(MATCH(Q$1,'ru double'!$A$1:$AF$1,0),MATCH(N68,'ru double'!$A$1:$A$34,0))),0) + IFERROR(INDIRECT("'ru double'!" &amp; ADDRESS(MATCH(R$1,'ru double'!$A$1:$AF$1,0),MATCH(N68,'ru double'!$A$1:$A$34,0))),0) + IFERROR(INDIRECT("'ru double'!" &amp; ADDRESS(MATCH(N$2,'ru double'!$A$1:$AF$1,0),MATCH(N68,'ru double'!$A$1:$A$34,0))),0) + IFERROR(INDIRECT("'ru double'!" &amp; ADDRESS(MATCH(O$2,'ru double'!$A$1:$AF$1,0),MATCH(N68,'ru double'!$A$1:$A$34,0))),0) + IFERROR(INDIRECT("'ru double'!" &amp; ADDRESS(MATCH(P$2,'ru double'!$A$1:$AF$1,0),MATCH(N68,'ru double'!$A$1:$A$34,0))),0) + IFERROR(INDIRECT("'ru double'!" &amp; ADDRESS(MATCH(Q$2,'ru double'!$A$1:$AF$1,0),MATCH(N68,'ru double'!$A$1:$A$34,0))),0) + IFERROR(INDIRECT("'ru double'!" &amp; ADDRESS(MATCH(R$2,'ru double'!$A$1:$AF$1,0),MATCH(N68,'ru double'!$A$1:$A$34,0))),0) + IFERROR(INDIRECT("'ru double'!" &amp; ADDRESS(MATCH(N$3,'ru double'!$A$1:$AF$1,0),MATCH(N68,'ru double'!$A$1:$A$34,0))),0) + IFERROR(INDIRECT("'ru double'!" &amp; ADDRESS(MATCH(O$3,'ru double'!$A$1:$AF$1,0),MATCH(N68,'ru double'!$A$1:$A$34,0))),0) + IFERROR(INDIRECT("'ru double'!" &amp; ADDRESS(MATCH(P$3,'ru double'!$A$1:$AF$1,0),MATCH(N68,'ru double'!$A$1:$A$34,0))),0) + IFERROR(INDIRECT("'ru double'!" &amp; ADDRESS(MATCH(Q$3,'ru double'!$A$1:$AF$1,0),MATCH(N68,'ru double'!$A$1:$A$34,0))),0) + IFERROR(INDIRECT("'ru double'!" &amp; ADDRESS(MATCH(R$3,'ru double'!$A$1:$AF$1,0),MATCH(N68,'ru double'!$A$1:$A$34,0))),0) + IFERROR(INDIRECT("'ru double'!" &amp; ADDRESS(MATCH(N$1,'ru double'!$A$1:$AF$1,0),MATCH(N68,'ru double'!$A$1:$A$34,0))),0)) / SUM('ru double'!$B$2:$AF$32)</f>
        <v>1.3833199679230152E-2</v>
      </c>
      <c r="Q68" s="9">
        <f ca="1">(IFERROR(INDIRECT("'ru double'!" &amp; ADDRESS(MATCH(N68,'ru double'!$A$1:$A$34,0),MATCH(V$1,'ru double'!$A$1:$AF$1,0))),0) + IFERROR(INDIRECT("'ru double'!" &amp; ADDRESS(MATCH(N68,'ru double'!$A$1:$A$34,0),MATCH(T$1,'ru double'!$A$1:$AF$1,0))),0) + IFERROR(INDIRECT("'ru double'!" &amp; ADDRESS(MATCH(N68,'ru double'!$A$1:$A$34,0),MATCH(U$1,'ru double'!$A$1:$AF$1,0))),0) + IFERROR(INDIRECT("'ru double'!" &amp; ADDRESS(MATCH(N68,'ru double'!$A$1:$A$34,0),MATCH(W$1,'ru double'!$A$1:$AF$1,0))),0) + IFERROR(INDIRECT("'ru double'!" &amp; ADDRESS(MATCH(N68,'ru double'!$A$1:$A$34,0),MATCH(X$1,'ru double'!$A$1:$AF$1,0))),0) + IFERROR(INDIRECT("'ru double'!" &amp; ADDRESS(MATCH(N68,'ru double'!$A$1:$A$34,0),MATCH(Y$1,'ru double'!$A$1:$AF$1,0))),0) + IFERROR(INDIRECT("'ru double'!" &amp; ADDRESS(MATCH(N68,'ru double'!$A$1:$A$34,0),MATCH(S$2,'ru double'!$A$1:$AF$1,0))),0) + IFERROR(INDIRECT("'ru double'!" &amp; ADDRESS(MATCH(N68,'ru double'!$A$1:$A$34,0),MATCH(T$2,'ru double'!$A$1:$AF$1,0))),0) + IFERROR(INDIRECT("'ru double'!" &amp; ADDRESS(MATCH(N68,'ru double'!$A$1:$A$34,0),MATCH(U$2,'ru double'!$A$1:$AF$1,0))),0) + IFERROR(INDIRECT("'ru double'!" &amp; ADDRESS(MATCH(N68,'ru double'!$A$1:$A$34,0),MATCH(V$2,'ru double'!$A$1:$AF$1,0))),0) + IFERROR(INDIRECT("'ru double'!" &amp; ADDRESS(MATCH(N68,'ru double'!$A$1:$A$34,0),MATCH(W$2,'ru double'!$A$1:$AF$1,0))),0) + IFERROR(INDIRECT("'ru double'!" &amp; ADDRESS(MATCH(N68,'ru double'!$A$1:$A$34,0),MATCH(X$2,'ru double'!$A$1:$AF$1,0))),0) + IFERROR(INDIRECT("'ru double'!" &amp; ADDRESS(MATCH(N68,'ru double'!$A$1:$A$34,0),MATCH(S$3,'ru double'!$A$1:$AF$1,0))),0) + IFERROR(INDIRECT("'ru double'!" &amp; ADDRESS(MATCH(N68,'ru double'!$A$1:$A$34,0),MATCH(T$3,'ru double'!$A$1:$AF$1,0))),0) + IFERROR(INDIRECT("'ru double'!" &amp; ADDRESS(MATCH(N68,'ru double'!$A$1:$A$34,0),MATCH(U$3,'ru double'!$A$1:$AF$1,0))),0) + IFERROR(INDIRECT("'ru double'!" &amp; ADDRESS(MATCH(N68,'ru double'!$A$1:$A$34,0),MATCH(V$3,'ru double'!$A$1:$AF$1,0))),0) + IFERROR(INDIRECT("'ru double'!" &amp; ADDRESS(MATCH(N68,'ru double'!$A$1:$A$34,0),MATCH(W$3,'ru double'!$A$1:$AF$1,0))),0) + IFERROR(INDIRECT("'ru double'!" &amp; ADDRESS(MATCH(N68,'ru double'!$A$1:$A$34,0),MATCH(S$1,'ru double'!$A$1:$AF$1,0))),0)) / SUM('ru double'!$B$2:$AF$32)</f>
        <v>3.8091419406575781E-3</v>
      </c>
      <c r="R68" s="9">
        <f ca="1">(IFERROR(INDIRECT("'ru double'!" &amp; ADDRESS(MATCH(N68,'ru double'!$A$1:$A$34,0),MATCH(O$1,'ru double'!$A$1:$AF$1,0))),0) + IFERROR(INDIRECT("'ru double'!" &amp; ADDRESS(MATCH(N68,'ru double'!$A$1:$A$34,0),MATCH(P$1,'ru double'!$A$1:$AF$1,0))),0) + IFERROR(INDIRECT("'ru double'!" &amp; ADDRESS(MATCH(N68,'ru double'!$A$1:$A$34,0),MATCH(Q$1,'ru double'!$A$1:$AF$1,0))),0) + IFERROR(INDIRECT("'ru double'!" &amp; ADDRESS(MATCH(N68,'ru double'!$A$1:$A$34,0),MATCH(R$1,'ru double'!$A$1:$AF$1,0))),0) + IFERROR(INDIRECT("'ru double'!" &amp; ADDRESS(MATCH(N68,'ru double'!$A$1:$A$34,0),MATCH(N$2,'ru double'!$A$1:$AF$1,0))),0) + IFERROR(INDIRECT("'ru double'!" &amp; ADDRESS(MATCH(N68,'ru double'!$A$1:$A$34,0),MATCH(O$2,'ru double'!$A$1:$AF$1,0))),0) + IFERROR(INDIRECT("'ru double'!" &amp; ADDRESS(MATCH(N68,'ru double'!$A$1:$A$34,0),MATCH(P$2,'ru double'!$A$1:$AF$1,0))),0) + IFERROR(INDIRECT("'ru double'!" &amp; ADDRESS(MATCH(N68,'ru double'!$A$1:$A$34,0),MATCH(Q$2,'ru double'!$A$1:$AF$1,0))),0) + IFERROR(INDIRECT("'ru double'!" &amp; ADDRESS(MATCH(N68,'ru double'!$A$1:$A$34,0),MATCH(R$2,'ru double'!$A$1:$AF$1,0))),0) + IFERROR(INDIRECT("'ru double'!" &amp; ADDRESS(MATCH(N68,'ru double'!$A$1:$A$34,0),MATCH(N$3,'ru double'!$A$1:$AF$1,0))),0) + IFERROR(INDIRECT("'ru double'!" &amp; ADDRESS(MATCH(N68,'ru double'!$A$1:$A$34,0),MATCH(O$3,'ru double'!$A$1:$AF$1,0))),0) + IFERROR(INDIRECT("'ru double'!" &amp; ADDRESS(MATCH(N68,'ru double'!$A$1:$A$34,0),MATCH(P$3,'ru double'!$A$1:$AF$1,0))),0) + IFERROR(INDIRECT("'ru double'!" &amp; ADDRESS(MATCH(N68,'ru double'!$A$1:$A$34,0),MATCH(Q$3,'ru double'!$A$1:$AF$1,0))),0) + IFERROR(INDIRECT("'ru double'!" &amp; ADDRESS(MATCH(N68,'ru double'!$A$1:$A$34,0),MATCH(R$3,'ru double'!$A$1:$AF$1,0))),0) + IFERROR(INDIRECT("'ru double'!" &amp; ADDRESS(MATCH(N68,'ru double'!$A$1:$A$34,0),MATCH(N$1,'ru double'!$A$1:$AF$1,0))),0)) / SUM('ru double'!$B$2:$AF$32)</f>
        <v>1.2028869286287089E-2</v>
      </c>
      <c r="S68" s="9">
        <f t="shared" ca="1" si="24"/>
        <v>-1.9847634322373697E-2</v>
      </c>
    </row>
    <row r="69" spans="1:23" x14ac:dyDescent="0.25">
      <c r="A69" s="7" t="s">
        <v>272</v>
      </c>
      <c r="B69" s="9">
        <f ca="1">(IFERROR(INDIRECT("'en double'!" &amp; ADDRESS(MATCH(I$1,'en double'!$A$1:$AF$1,0),MATCH(A69,'en double'!$A$1:$A$34,0))),0) + IFERROR(INDIRECT("'en double'!" &amp; ADDRESS(MATCH(G$1,'en double'!$A$1:$AF$1,0),MATCH(A69,'en double'!$A$1:$A$34,0))),0) + IFERROR(INDIRECT("'en double'!" &amp; ADDRESS(MATCH(H$1,'en double'!$A$1:$AF$1,0),MATCH(A69,'en double'!$A$1:$A$34,0))),0) + IFERROR(INDIRECT("'en double'!" &amp; ADDRESS(MATCH(J$1,'en double'!$A$1:$AF$1,0),MATCH(A69,'en double'!$A$1:$A$34,0))),0) + IFERROR(INDIRECT("'en double'!" &amp; ADDRESS(MATCH(K$1,'en double'!$A$1:$AF$1,0),MATCH(A69,'en double'!$A$1:$A$34,0))),0) + IFERROR(INDIRECT("'en double'!" &amp; ADDRESS(MATCH(L$1,'en double'!$A$1:$AF$1,0),MATCH(A69,'en double'!$A$1:$A$34,0))),0) + IFERROR(INDIRECT("'en double'!" &amp; ADDRESS(MATCH(F$2,'en double'!$A$1:$AF$1,0),MATCH(A69,'en double'!$A$1:$A$34,0))),0) + IFERROR(INDIRECT("'en double'!" &amp; ADDRESS(MATCH(G$2,'en double'!$A$1:$AF$1,0),MATCH(A69,'en double'!$A$1:$A$34,0))),0) + IFERROR(INDIRECT("'en double'!" &amp; ADDRESS(MATCH(H$2,'en double'!$A$1:$AF$1,0),MATCH(A69,'en double'!$A$1:$A$34,0))),0) + IFERROR(INDIRECT("'en double'!" &amp; ADDRESS(MATCH(I$2,'en double'!$A$1:$AF$1,0),MATCH(A69,'en double'!$A$1:$A$34,0))),0) + IFERROR(INDIRECT("'en double'!" &amp; ADDRESS(MATCH(J$2,'en double'!$A$1:$AF$1,0),MATCH(A69,'en double'!$A$1:$A$34,0))),0) + IFERROR(INDIRECT("'en double'!" &amp; ADDRESS(MATCH(K$2,'en double'!$A$1:$AF$1,0),MATCH(A69,'en double'!$A$1:$A$34,0))),0) + IFERROR(INDIRECT("'en double'!" &amp; ADDRESS(MATCH(F$3,'en double'!$A$1:$AF$1,0),MATCH(A69,'en double'!$A$1:$A$34,0))),0) + IFERROR(INDIRECT("'en double'!" &amp; ADDRESS(MATCH(G$3,'en double'!$A$1:$AF$1,0),MATCH(A69,'en double'!$A$1:$A$34,0))),0) + IFERROR(INDIRECT("'en double'!" &amp; ADDRESS(MATCH(H$3,'en double'!$A$1:$AF$1,0),MATCH(A69,'en double'!$A$1:$A$34,0))),0) + IFERROR(INDIRECT("'en double'!" &amp; ADDRESS(MATCH(I$3,'en double'!$A$1:$AF$1,0),MATCH(A69,'en double'!$A$1:$A$34,0))),0) + IFERROR(INDIRECT("'en double'!" &amp; ADDRESS(MATCH(J$3,'en double'!$A$1:$AF$1,0),MATCH(A69,'en double'!$A$1:$A$34,0))),0) + IFERROR(INDIRECT("'en double'!" &amp; ADDRESS(MATCH(F$1,'en double'!$A$1:$AF$1,0),MATCH(A69,'en double'!$A$1:$A$34,0))),0)) / SUM('en double'!$B$2:$AF$32)</f>
        <v>7.0140280561122245E-3</v>
      </c>
      <c r="C69" s="9">
        <f ca="1">(IFERROR(INDIRECT("'en double'!" &amp; ADDRESS(MATCH(B$1,'en double'!$A$1:$AF$1,0),MATCH(A69,'en double'!$A$1:$A$34,0))),0) + IFERROR(INDIRECT("'en double'!" &amp; ADDRESS(MATCH(C$1,'en double'!$A$1:$AF$1,0),MATCH(A69,'en double'!$A$1:$A$34,0))),0) + IFERROR(INDIRECT("'en double'!" &amp; ADDRESS(MATCH(D$1,'en double'!$A$1:$AF$1,0),MATCH(A69,'en double'!$A$1:$A$34,0))),0) + IFERROR(INDIRECT("'en double'!" &amp; ADDRESS(MATCH(E$1,'en double'!$A$1:$AF$1,0),MATCH(A69,'en double'!$A$1:$A$34,0))),0) + IFERROR(INDIRECT("'en double'!" &amp; ADDRESS(MATCH(A$2,'en double'!$A$1:$AF$1,0),MATCH(A69,'en double'!$A$1:$A$34,0))),0) + IFERROR(INDIRECT("'en double'!" &amp; ADDRESS(MATCH(B$2,'en double'!$A$1:$AF$1,0),MATCH(A69,'en double'!$A$1:$A$34,0))),0) + IFERROR(INDIRECT("'en double'!" &amp; ADDRESS(MATCH(C$2,'en double'!$A$1:$AF$1,0),MATCH(A69,'en double'!$A$1:$A$34,0))),0) + IFERROR(INDIRECT("'en double'!" &amp; ADDRESS(MATCH(D$2,'en double'!$A$1:$AF$1,0),MATCH(A69,'en double'!$A$1:$A$34,0))),0) + IFERROR(INDIRECT("'en double'!" &amp; ADDRESS(MATCH(E$2,'en double'!$A$1:$AF$1,0),MATCH(A69,'en double'!$A$1:$A$34,0))),0) + IFERROR(INDIRECT("'en double'!" &amp; ADDRESS(MATCH(A$3,'en double'!$A$1:$AF$1,0),MATCH(A69,'en double'!$A$1:$A$34,0))),0) + IFERROR(INDIRECT("'en double'!" &amp; ADDRESS(MATCH(B$3,'en double'!$A$1:$AF$1,0),MATCH(A69,'en double'!$A$1:$A$34,0))),0) + IFERROR(INDIRECT("'en double'!" &amp; ADDRESS(MATCH(C$3,'en double'!$A$1:$AF$1,0),MATCH(A69,'en double'!$A$1:$A$34,0))),0) + IFERROR(INDIRECT("'en double'!" &amp; ADDRESS(MATCH(D$3,'en double'!$A$1:$AF$1,0),MATCH(A69,'en double'!$A$1:$A$34,0))),0) + IFERROR(INDIRECT("'en double'!" &amp; ADDRESS(MATCH(E$3,'en double'!$A$1:$AF$1,0),MATCH(A69,'en double'!$A$1:$A$34,0))),0) + IFERROR(INDIRECT("'en double'!" &amp; ADDRESS(MATCH(A$1,'en double'!$A$1:$AF$1,0),MATCH(A69,'en double'!$A$1:$A$34,0))),0)) / SUM('en double'!$B$2:$AF$32)</f>
        <v>7.8156312625250503E-3</v>
      </c>
      <c r="D69" s="9">
        <f ca="1">(IFERROR(INDIRECT("'en double'!" &amp; ADDRESS(MATCH(A69,'en double'!$A$1:$A$34,0),MATCH(I$1,'en double'!$A$1:$AF$1,0))),0) + IFERROR(INDIRECT("'en double'!" &amp; ADDRESS(MATCH(A69,'en double'!$A$1:$A$34,0),MATCH(G$1,'en double'!$A$1:$AF$1,0))),0) + IFERROR(INDIRECT("'en double'!" &amp; ADDRESS(MATCH(A69,'en double'!$A$1:$A$34,0),MATCH(H$1,'en double'!$A$1:$AF$1,0))),0) + IFERROR(INDIRECT("'en double'!" &amp; ADDRESS(MATCH(A69,'en double'!$A$1:$A$34,0),MATCH(J$1,'en double'!$A$1:$AF$1,0))),0) + IFERROR(INDIRECT("'en double'!" &amp; ADDRESS(MATCH(A69,'en double'!$A$1:$A$34,0),MATCH(K$1,'en double'!$A$1:$AF$1,0))),0) + IFERROR(INDIRECT("'en double'!" &amp; ADDRESS(MATCH(A69,'en double'!$A$1:$A$34,0),MATCH(L$1,'en double'!$A$1:$AF$1,0))),0) + IFERROR(INDIRECT("'en double'!" &amp; ADDRESS(MATCH(A69,'en double'!$A$1:$A$34,0),MATCH(F$2,'en double'!$A$1:$AF$1,0))),0) + IFERROR(INDIRECT("'en double'!" &amp; ADDRESS(MATCH(A69,'en double'!$A$1:$A$34,0),MATCH(G$2,'en double'!$A$1:$AF$1,0))),0) + IFERROR(INDIRECT("'en double'!" &amp; ADDRESS(MATCH(A69,'en double'!$A$1:$A$34,0),MATCH(H$2,'en double'!$A$1:$AF$1,0))),0) + IFERROR(INDIRECT("'en double'!" &amp; ADDRESS(MATCH(A69,'en double'!$A$1:$A$34,0),MATCH(I$2,'en double'!$A$1:$AF$1,0))),0) + IFERROR(INDIRECT("'en double'!" &amp; ADDRESS(MATCH(A69,'en double'!$A$1:$A$34,0),MATCH(J$2,'en double'!$A$1:$AF$1,0))),0) + IFERROR(INDIRECT("'en double'!" &amp; ADDRESS(MATCH(A69,'en double'!$A$1:$A$34,0),MATCH(K$2,'en double'!$A$1:$AF$1,0))),0) + IFERROR(INDIRECT("'en double'!" &amp; ADDRESS(MATCH(A69,'en double'!$A$1:$A$34,0),MATCH(F$3,'en double'!$A$1:$AF$1,0))),0) + IFERROR(INDIRECT("'en double'!" &amp; ADDRESS(MATCH(A69,'en double'!$A$1:$A$34,0),MATCH(G$3,'en double'!$A$1:$AF$1,0))),0) + IFERROR(INDIRECT("'en double'!" &amp; ADDRESS(MATCH(A69,'en double'!$A$1:$A$34,0),MATCH(H$3,'en double'!$A$1:$AF$1,0))),0) + IFERROR(INDIRECT("'en double'!" &amp; ADDRESS(MATCH(A69,'en double'!$A$1:$A$34,0),MATCH(I$3,'en double'!$A$1:$AF$1,0))),0) + IFERROR(INDIRECT("'en double'!" &amp; ADDRESS(MATCH(A69,'en double'!$A$1:$A$34,0),MATCH(J$3,'en double'!$A$1:$AF$1,0))),0) + IFERROR(INDIRECT("'en double'!" &amp; ADDRESS(MATCH(A69,'en double'!$A$1:$A$34,0),MATCH(F$1,'en double'!$A$1:$AF$1,0))),0)) / SUM('en double'!$B$2:$AF$32)</f>
        <v>3.2064128256513026E-3</v>
      </c>
      <c r="E69" s="9">
        <f ca="1">(IFERROR(INDIRECT("'en double'!" &amp; ADDRESS(MATCH(A69,'en double'!$A$1:$A$34,0),MATCH(B$1,'en double'!$A$1:$AF$1,0))),0) + IFERROR(INDIRECT("'en double'!" &amp; ADDRESS(MATCH(A69,'en double'!$A$1:$A$34,0),MATCH(C$1,'en double'!$A$1:$AF$1,0))),0) + IFERROR(INDIRECT("'en double'!" &amp; ADDRESS(MATCH(A69,'en double'!$A$1:$A$34,0),MATCH(D$1,'en double'!$A$1:$AF$1,0))),0) + IFERROR(INDIRECT("'en double'!" &amp; ADDRESS(MATCH(A69,'en double'!$A$1:$A$34,0),MATCH(E$1,'en double'!$A$1:$AF$1,0))),0) + IFERROR(INDIRECT("'en double'!" &amp; ADDRESS(MATCH(A69,'en double'!$A$1:$A$34,0),MATCH(A$2,'en double'!$A$1:$AF$1,0))),0) + IFERROR(INDIRECT("'en double'!" &amp; ADDRESS(MATCH(A69,'en double'!$A$1:$A$34,0),MATCH(B$2,'en double'!$A$1:$AF$1,0))),0) + IFERROR(INDIRECT("'en double'!" &amp; ADDRESS(MATCH(A69,'en double'!$A$1:$A$34,0),MATCH(C$2,'en double'!$A$1:$AF$1,0))),0) + IFERROR(INDIRECT("'en double'!" &amp; ADDRESS(MATCH(A69,'en double'!$A$1:$A$34,0),MATCH(D$2,'en double'!$A$1:$AF$1,0))),0) + IFERROR(INDIRECT("'en double'!" &amp; ADDRESS(MATCH(A69,'en double'!$A$1:$A$34,0),MATCH(E$2,'en double'!$A$1:$AF$1,0))),0) + IFERROR(INDIRECT("'en double'!" &amp; ADDRESS(MATCH(A69,'en double'!$A$1:$A$34,0),MATCH(A$3,'en double'!$A$1:$AF$1,0))),0) + IFERROR(INDIRECT("'en double'!" &amp; ADDRESS(MATCH(A69,'en double'!$A$1:$A$34,0),MATCH(B$3,'en double'!$A$1:$AF$1,0))),0) + IFERROR(INDIRECT("'en double'!" &amp; ADDRESS(MATCH(A69,'en double'!$A$1:$A$34,0),MATCH(C$3,'en double'!$A$1:$AF$1,0))),0) + IFERROR(INDIRECT("'en double'!" &amp; ADDRESS(MATCH(A69,'en double'!$A$1:$A$34,0),MATCH(D$3,'en double'!$A$1:$AF$1,0))),0) + IFERROR(INDIRECT("'en double'!" &amp; ADDRESS(MATCH(A69,'en double'!$A$1:$A$34,0),MATCH(E$3,'en double'!$A$1:$AF$1,0))),0) + IFERROR(INDIRECT("'en double'!" &amp; ADDRESS(MATCH(A69,'en double'!$A$1:$A$34,0),MATCH(A$1,'en double'!$A$1:$AF$1,0))),0)) / SUM('en double'!$B$2:$AF$32)</f>
        <v>1.1623246492985972E-2</v>
      </c>
      <c r="F69" s="9">
        <f t="shared" ca="1" si="23"/>
        <v>-9.2184368737474945E-3</v>
      </c>
      <c r="M69" s="197"/>
      <c r="N69" s="153" t="s">
        <v>227</v>
      </c>
      <c r="O69" s="9">
        <f ca="1">(IFERROR(INDIRECT("'ru double'!" &amp; ADDRESS(MATCH(V$1,'ru double'!$A$1:$AF$1,0),MATCH(N69,'ru double'!$A$1:$A$34,0))),0) + IFERROR(INDIRECT("'ru double'!" &amp; ADDRESS(MATCH(T$1,'ru double'!$A$1:$AF$1,0),MATCH(N69,'ru double'!$A$1:$A$34,0))),0) + IFERROR(INDIRECT("'ru double'!" &amp; ADDRESS(MATCH(U$1,'ru double'!$A$1:$AF$1,0),MATCH(N69,'ru double'!$A$1:$A$34,0))),0) + IFERROR(INDIRECT("'ru double'!" &amp; ADDRESS(MATCH(W$1,'ru double'!$A$1:$AF$1,0),MATCH(N69,'ru double'!$A$1:$A$34,0))),0) + IFERROR(INDIRECT("'ru double'!" &amp; ADDRESS(MATCH(X$1,'ru double'!$A$1:$AF$1,0),MATCH(N69,'ru double'!$A$1:$A$34,0))),0) + IFERROR(INDIRECT("'ru double'!" &amp; ADDRESS(MATCH(Y$1,'ru double'!$A$1:$AF$1,0),MATCH(N69,'ru double'!$A$1:$A$34,0))),0) + IFERROR(INDIRECT("'ru double'!" &amp; ADDRESS(MATCH(S$2,'ru double'!$A$1:$AF$1,0),MATCH(N69,'ru double'!$A$1:$A$34,0))),0) + IFERROR(INDIRECT("'ru double'!" &amp; ADDRESS(MATCH(T$2,'ru double'!$A$1:$AF$1,0),MATCH(N69,'ru double'!$A$1:$A$34,0))),0) + IFERROR(INDIRECT("'ru double'!" &amp; ADDRESS(MATCH(U$2,'ru double'!$A$1:$AF$1,0),MATCH(N69,'ru double'!$A$1:$A$34,0))),0) + IFERROR(INDIRECT("'ru double'!" &amp; ADDRESS(MATCH(V$2,'ru double'!$A$1:$AF$1,0),MATCH(N69,'ru double'!$A$1:$A$34,0))),0) + IFERROR(INDIRECT("'ru double'!" &amp; ADDRESS(MATCH(W$2,'ru double'!$A$1:$AF$1,0),MATCH(N69,'ru double'!$A$1:$A$34,0))),0) + IFERROR(INDIRECT("'ru double'!" &amp; ADDRESS(MATCH(X$2,'ru double'!$A$1:$AF$1,0),MATCH(N69,'ru double'!$A$1:$A$34,0))),0) + IFERROR(INDIRECT("'ru double'!" &amp; ADDRESS(MATCH(S$3,'ru double'!$A$1:$AF$1,0),MATCH(N69,'ru double'!$A$1:$A$34,0))),0) + IFERROR(INDIRECT("'ru double'!" &amp; ADDRESS(MATCH(T$3,'ru double'!$A$1:$AF$1,0),MATCH(N69,'ru double'!$A$1:$A$34,0))),0) + IFERROR(INDIRECT("'ru double'!" &amp; ADDRESS(MATCH(U$3,'ru double'!$A$1:$AF$1,0),MATCH(N69,'ru double'!$A$1:$A$34,0))),0) + IFERROR(INDIRECT("'ru double'!" &amp; ADDRESS(MATCH(V$3,'ru double'!$A$1:$AF$1,0),MATCH(N69,'ru double'!$A$1:$A$34,0))),0) + IFERROR(INDIRECT("'ru double'!" &amp; ADDRESS(MATCH(W$3,'ru double'!$A$1:$AF$1,0),MATCH(N69,'ru double'!$A$1:$A$34,0))),0) + IFERROR(INDIRECT("'ru double'!" &amp; ADDRESS(MATCH(S$1,'ru double'!$A$1:$AF$1,0),MATCH(N69,'ru double'!$A$1:$A$34,0))),0)) / SUM('ru double'!$B$2:$AF$32)</f>
        <v>1.2028869286287089E-2</v>
      </c>
      <c r="P69" s="9">
        <f ca="1">(IFERROR(INDIRECT("'ru double'!" &amp; ADDRESS(MATCH(O$1,'ru double'!$A$1:$AF$1,0),MATCH(N69,'ru double'!$A$1:$A$34,0))),0) + IFERROR(INDIRECT("'ru double'!" &amp; ADDRESS(MATCH(P$1,'ru double'!$A$1:$AF$1,0),MATCH(N69,'ru double'!$A$1:$A$34,0))),0) + IFERROR(INDIRECT("'ru double'!" &amp; ADDRESS(MATCH(Q$1,'ru double'!$A$1:$AF$1,0),MATCH(N69,'ru double'!$A$1:$A$34,0))),0) + IFERROR(INDIRECT("'ru double'!" &amp; ADDRESS(MATCH(R$1,'ru double'!$A$1:$AF$1,0),MATCH(N69,'ru double'!$A$1:$A$34,0))),0) + IFERROR(INDIRECT("'ru double'!" &amp; ADDRESS(MATCH(N$2,'ru double'!$A$1:$AF$1,0),MATCH(N69,'ru double'!$A$1:$A$34,0))),0) + IFERROR(INDIRECT("'ru double'!" &amp; ADDRESS(MATCH(O$2,'ru double'!$A$1:$AF$1,0),MATCH(N69,'ru double'!$A$1:$A$34,0))),0) + IFERROR(INDIRECT("'ru double'!" &amp; ADDRESS(MATCH(P$2,'ru double'!$A$1:$AF$1,0),MATCH(N69,'ru double'!$A$1:$A$34,0))),0) + IFERROR(INDIRECT("'ru double'!" &amp; ADDRESS(MATCH(Q$2,'ru double'!$A$1:$AF$1,0),MATCH(N69,'ru double'!$A$1:$A$34,0))),0) + IFERROR(INDIRECT("'ru double'!" &amp; ADDRESS(MATCH(R$2,'ru double'!$A$1:$AF$1,0),MATCH(N69,'ru double'!$A$1:$A$34,0))),0) + IFERROR(INDIRECT("'ru double'!" &amp; ADDRESS(MATCH(N$3,'ru double'!$A$1:$AF$1,0),MATCH(N69,'ru double'!$A$1:$A$34,0))),0) + IFERROR(INDIRECT("'ru double'!" &amp; ADDRESS(MATCH(O$3,'ru double'!$A$1:$AF$1,0),MATCH(N69,'ru double'!$A$1:$A$34,0))),0) + IFERROR(INDIRECT("'ru double'!" &amp; ADDRESS(MATCH(P$3,'ru double'!$A$1:$AF$1,0),MATCH(N69,'ru double'!$A$1:$A$34,0))),0) + IFERROR(INDIRECT("'ru double'!" &amp; ADDRESS(MATCH(Q$3,'ru double'!$A$1:$AF$1,0),MATCH(N69,'ru double'!$A$1:$A$34,0))),0) + IFERROR(INDIRECT("'ru double'!" &amp; ADDRESS(MATCH(R$3,'ru double'!$A$1:$AF$1,0),MATCH(N69,'ru double'!$A$1:$A$34,0))),0) + IFERROR(INDIRECT("'ru double'!" &amp; ADDRESS(MATCH(N$1,'ru double'!$A$1:$AF$1,0),MATCH(N69,'ru double'!$A$1:$A$34,0))),0)) / SUM('ru double'!$B$2:$AF$32)</f>
        <v>0</v>
      </c>
      <c r="Q69" s="9">
        <f ca="1">(IFERROR(INDIRECT("'ru double'!" &amp; ADDRESS(MATCH(N69,'ru double'!$A$1:$A$34,0),MATCH(V$1,'ru double'!$A$1:$AF$1,0))),0) + IFERROR(INDIRECT("'ru double'!" &amp; ADDRESS(MATCH(N69,'ru double'!$A$1:$A$34,0),MATCH(T$1,'ru double'!$A$1:$AF$1,0))),0) + IFERROR(INDIRECT("'ru double'!" &amp; ADDRESS(MATCH(N69,'ru double'!$A$1:$A$34,0),MATCH(U$1,'ru double'!$A$1:$AF$1,0))),0) + IFERROR(INDIRECT("'ru double'!" &amp; ADDRESS(MATCH(N69,'ru double'!$A$1:$A$34,0),MATCH(W$1,'ru double'!$A$1:$AF$1,0))),0) + IFERROR(INDIRECT("'ru double'!" &amp; ADDRESS(MATCH(N69,'ru double'!$A$1:$A$34,0),MATCH(X$1,'ru double'!$A$1:$AF$1,0))),0) + IFERROR(INDIRECT("'ru double'!" &amp; ADDRESS(MATCH(N69,'ru double'!$A$1:$A$34,0),MATCH(Y$1,'ru double'!$A$1:$AF$1,0))),0) + IFERROR(INDIRECT("'ru double'!" &amp; ADDRESS(MATCH(N69,'ru double'!$A$1:$A$34,0),MATCH(S$2,'ru double'!$A$1:$AF$1,0))),0) + IFERROR(INDIRECT("'ru double'!" &amp; ADDRESS(MATCH(N69,'ru double'!$A$1:$A$34,0),MATCH(T$2,'ru double'!$A$1:$AF$1,0))),0) + IFERROR(INDIRECT("'ru double'!" &amp; ADDRESS(MATCH(N69,'ru double'!$A$1:$A$34,0),MATCH(U$2,'ru double'!$A$1:$AF$1,0))),0) + IFERROR(INDIRECT("'ru double'!" &amp; ADDRESS(MATCH(N69,'ru double'!$A$1:$A$34,0),MATCH(V$2,'ru double'!$A$1:$AF$1,0))),0) + IFERROR(INDIRECT("'ru double'!" &amp; ADDRESS(MATCH(N69,'ru double'!$A$1:$A$34,0),MATCH(W$2,'ru double'!$A$1:$AF$1,0))),0) + IFERROR(INDIRECT("'ru double'!" &amp; ADDRESS(MATCH(N69,'ru double'!$A$1:$A$34,0),MATCH(X$2,'ru double'!$A$1:$AF$1,0))),0) + IFERROR(INDIRECT("'ru double'!" &amp; ADDRESS(MATCH(N69,'ru double'!$A$1:$A$34,0),MATCH(S$3,'ru double'!$A$1:$AF$1,0))),0) + IFERROR(INDIRECT("'ru double'!" &amp; ADDRESS(MATCH(N69,'ru double'!$A$1:$A$34,0),MATCH(T$3,'ru double'!$A$1:$AF$1,0))),0) + IFERROR(INDIRECT("'ru double'!" &amp; ADDRESS(MATCH(N69,'ru double'!$A$1:$A$34,0),MATCH(U$3,'ru double'!$A$1:$AF$1,0))),0) + IFERROR(INDIRECT("'ru double'!" &amp; ADDRESS(MATCH(N69,'ru double'!$A$1:$A$34,0),MATCH(V$3,'ru double'!$A$1:$AF$1,0))),0) + IFERROR(INDIRECT("'ru double'!" &amp; ADDRESS(MATCH(N69,'ru double'!$A$1:$A$34,0),MATCH(W$3,'ru double'!$A$1:$AF$1,0))),0) + IFERROR(INDIRECT("'ru double'!" &amp; ADDRESS(MATCH(N69,'ru double'!$A$1:$A$34,0),MATCH(S$1,'ru double'!$A$1:$AF$1,0))),0)) / SUM('ru double'!$B$2:$AF$32)</f>
        <v>1.0224538893344026E-2</v>
      </c>
      <c r="R69" s="9">
        <f ca="1">(IFERROR(INDIRECT("'ru double'!" &amp; ADDRESS(MATCH(N69,'ru double'!$A$1:$A$34,0),MATCH(O$1,'ru double'!$A$1:$AF$1,0))),0) + IFERROR(INDIRECT("'ru double'!" &amp; ADDRESS(MATCH(N69,'ru double'!$A$1:$A$34,0),MATCH(P$1,'ru double'!$A$1:$AF$1,0))),0) + IFERROR(INDIRECT("'ru double'!" &amp; ADDRESS(MATCH(N69,'ru double'!$A$1:$A$34,0),MATCH(Q$1,'ru double'!$A$1:$AF$1,0))),0) + IFERROR(INDIRECT("'ru double'!" &amp; ADDRESS(MATCH(N69,'ru double'!$A$1:$A$34,0),MATCH(R$1,'ru double'!$A$1:$AF$1,0))),0) + IFERROR(INDIRECT("'ru double'!" &amp; ADDRESS(MATCH(N69,'ru double'!$A$1:$A$34,0),MATCH(N$2,'ru double'!$A$1:$AF$1,0))),0) + IFERROR(INDIRECT("'ru double'!" &amp; ADDRESS(MATCH(N69,'ru double'!$A$1:$A$34,0),MATCH(O$2,'ru double'!$A$1:$AF$1,0))),0) + IFERROR(INDIRECT("'ru double'!" &amp; ADDRESS(MATCH(N69,'ru double'!$A$1:$A$34,0),MATCH(P$2,'ru double'!$A$1:$AF$1,0))),0) + IFERROR(INDIRECT("'ru double'!" &amp; ADDRESS(MATCH(N69,'ru double'!$A$1:$A$34,0),MATCH(Q$2,'ru double'!$A$1:$AF$1,0))),0) + IFERROR(INDIRECT("'ru double'!" &amp; ADDRESS(MATCH(N69,'ru double'!$A$1:$A$34,0),MATCH(R$2,'ru double'!$A$1:$AF$1,0))),0) + IFERROR(INDIRECT("'ru double'!" &amp; ADDRESS(MATCH(N69,'ru double'!$A$1:$A$34,0),MATCH(N$3,'ru double'!$A$1:$AF$1,0))),0) + IFERROR(INDIRECT("'ru double'!" &amp; ADDRESS(MATCH(N69,'ru double'!$A$1:$A$34,0),MATCH(O$3,'ru double'!$A$1:$AF$1,0))),0) + IFERROR(INDIRECT("'ru double'!" &amp; ADDRESS(MATCH(N69,'ru double'!$A$1:$A$34,0),MATCH(P$3,'ru double'!$A$1:$AF$1,0))),0) + IFERROR(INDIRECT("'ru double'!" &amp; ADDRESS(MATCH(N69,'ru double'!$A$1:$A$34,0),MATCH(Q$3,'ru double'!$A$1:$AF$1,0))),0) + IFERROR(INDIRECT("'ru double'!" &amp; ADDRESS(MATCH(N69,'ru double'!$A$1:$A$34,0),MATCH(R$3,'ru double'!$A$1:$AF$1,0))),0) + IFERROR(INDIRECT("'ru double'!" &amp; ADDRESS(MATCH(N69,'ru double'!$A$1:$A$34,0),MATCH(N$1,'ru double'!$A$1:$AF$1,0))),0)) / SUM('ru double'!$B$2:$AF$32)</f>
        <v>3.2076984763432237E-3</v>
      </c>
      <c r="S69" s="9">
        <f t="shared" ca="1" si="24"/>
        <v>1.9045709703287891E-2</v>
      </c>
    </row>
    <row r="70" spans="1:23" x14ac:dyDescent="0.25">
      <c r="A70" s="7" t="s">
        <v>273</v>
      </c>
      <c r="B70" s="9">
        <f ca="1">(IFERROR(INDIRECT("'en double'!" &amp; ADDRESS(MATCH(I$1,'en double'!$A$1:$AF$1,0),MATCH(A70,'en double'!$A$1:$A$34,0))),0) + IFERROR(INDIRECT("'en double'!" &amp; ADDRESS(MATCH(G$1,'en double'!$A$1:$AF$1,0),MATCH(A70,'en double'!$A$1:$A$34,0))),0) + IFERROR(INDIRECT("'en double'!" &amp; ADDRESS(MATCH(H$1,'en double'!$A$1:$AF$1,0),MATCH(A70,'en double'!$A$1:$A$34,0))),0) + IFERROR(INDIRECT("'en double'!" &amp; ADDRESS(MATCH(J$1,'en double'!$A$1:$AF$1,0),MATCH(A70,'en double'!$A$1:$A$34,0))),0) + IFERROR(INDIRECT("'en double'!" &amp; ADDRESS(MATCH(K$1,'en double'!$A$1:$AF$1,0),MATCH(A70,'en double'!$A$1:$A$34,0))),0) + IFERROR(INDIRECT("'en double'!" &amp; ADDRESS(MATCH(L$1,'en double'!$A$1:$AF$1,0),MATCH(A70,'en double'!$A$1:$A$34,0))),0) + IFERROR(INDIRECT("'en double'!" &amp; ADDRESS(MATCH(F$2,'en double'!$A$1:$AF$1,0),MATCH(A70,'en double'!$A$1:$A$34,0))),0) + IFERROR(INDIRECT("'en double'!" &amp; ADDRESS(MATCH(G$2,'en double'!$A$1:$AF$1,0),MATCH(A70,'en double'!$A$1:$A$34,0))),0) + IFERROR(INDIRECT("'en double'!" &amp; ADDRESS(MATCH(H$2,'en double'!$A$1:$AF$1,0),MATCH(A70,'en double'!$A$1:$A$34,0))),0) + IFERROR(INDIRECT("'en double'!" &amp; ADDRESS(MATCH(I$2,'en double'!$A$1:$AF$1,0),MATCH(A70,'en double'!$A$1:$A$34,0))),0) + IFERROR(INDIRECT("'en double'!" &amp; ADDRESS(MATCH(J$2,'en double'!$A$1:$AF$1,0),MATCH(A70,'en double'!$A$1:$A$34,0))),0) + IFERROR(INDIRECT("'en double'!" &amp; ADDRESS(MATCH(K$2,'en double'!$A$1:$AF$1,0),MATCH(A70,'en double'!$A$1:$A$34,0))),0) + IFERROR(INDIRECT("'en double'!" &amp; ADDRESS(MATCH(F$3,'en double'!$A$1:$AF$1,0),MATCH(A70,'en double'!$A$1:$A$34,0))),0) + IFERROR(INDIRECT("'en double'!" &amp; ADDRESS(MATCH(G$3,'en double'!$A$1:$AF$1,0),MATCH(A70,'en double'!$A$1:$A$34,0))),0) + IFERROR(INDIRECT("'en double'!" &amp; ADDRESS(MATCH(H$3,'en double'!$A$1:$AF$1,0),MATCH(A70,'en double'!$A$1:$A$34,0))),0) + IFERROR(INDIRECT("'en double'!" &amp; ADDRESS(MATCH(I$3,'en double'!$A$1:$AF$1,0),MATCH(A70,'en double'!$A$1:$A$34,0))),0) + IFERROR(INDIRECT("'en double'!" &amp; ADDRESS(MATCH(J$3,'en double'!$A$1:$AF$1,0),MATCH(A70,'en double'!$A$1:$A$34,0))),0) + IFERROR(INDIRECT("'en double'!" &amp; ADDRESS(MATCH(F$1,'en double'!$A$1:$AF$1,0),MATCH(A70,'en double'!$A$1:$A$34,0))),0)) / SUM('en double'!$B$2:$AF$32)</f>
        <v>1.4028056112224449E-3</v>
      </c>
      <c r="C70" s="9">
        <f ca="1">(IFERROR(INDIRECT("'en double'!" &amp; ADDRESS(MATCH(B$1,'en double'!$A$1:$AF$1,0),MATCH(A70,'en double'!$A$1:$A$34,0))),0) + IFERROR(INDIRECT("'en double'!" &amp; ADDRESS(MATCH(C$1,'en double'!$A$1:$AF$1,0),MATCH(A70,'en double'!$A$1:$A$34,0))),0) + IFERROR(INDIRECT("'en double'!" &amp; ADDRESS(MATCH(D$1,'en double'!$A$1:$AF$1,0),MATCH(A70,'en double'!$A$1:$A$34,0))),0) + IFERROR(INDIRECT("'en double'!" &amp; ADDRESS(MATCH(E$1,'en double'!$A$1:$AF$1,0),MATCH(A70,'en double'!$A$1:$A$34,0))),0) + IFERROR(INDIRECT("'en double'!" &amp; ADDRESS(MATCH(A$2,'en double'!$A$1:$AF$1,0),MATCH(A70,'en double'!$A$1:$A$34,0))),0) + IFERROR(INDIRECT("'en double'!" &amp; ADDRESS(MATCH(B$2,'en double'!$A$1:$AF$1,0),MATCH(A70,'en double'!$A$1:$A$34,0))),0) + IFERROR(INDIRECT("'en double'!" &amp; ADDRESS(MATCH(C$2,'en double'!$A$1:$AF$1,0),MATCH(A70,'en double'!$A$1:$A$34,0))),0) + IFERROR(INDIRECT("'en double'!" &amp; ADDRESS(MATCH(D$2,'en double'!$A$1:$AF$1,0),MATCH(A70,'en double'!$A$1:$A$34,0))),0) + IFERROR(INDIRECT("'en double'!" &amp; ADDRESS(MATCH(E$2,'en double'!$A$1:$AF$1,0),MATCH(A70,'en double'!$A$1:$A$34,0))),0) + IFERROR(INDIRECT("'en double'!" &amp; ADDRESS(MATCH(A$3,'en double'!$A$1:$AF$1,0),MATCH(A70,'en double'!$A$1:$A$34,0))),0) + IFERROR(INDIRECT("'en double'!" &amp; ADDRESS(MATCH(B$3,'en double'!$A$1:$AF$1,0),MATCH(A70,'en double'!$A$1:$A$34,0))),0) + IFERROR(INDIRECT("'en double'!" &amp; ADDRESS(MATCH(C$3,'en double'!$A$1:$AF$1,0),MATCH(A70,'en double'!$A$1:$A$34,0))),0) + IFERROR(INDIRECT("'en double'!" &amp; ADDRESS(MATCH(D$3,'en double'!$A$1:$AF$1,0),MATCH(A70,'en double'!$A$1:$A$34,0))),0) + IFERROR(INDIRECT("'en double'!" &amp; ADDRESS(MATCH(E$3,'en double'!$A$1:$AF$1,0),MATCH(A70,'en double'!$A$1:$A$34,0))),0) + IFERROR(INDIRECT("'en double'!" &amp; ADDRESS(MATCH(A$1,'en double'!$A$1:$AF$1,0),MATCH(A70,'en double'!$A$1:$A$34,0))),0)) / SUM('en double'!$B$2:$AF$32)</f>
        <v>7.1142284569138273E-3</v>
      </c>
      <c r="D70" s="9">
        <f ca="1">(IFERROR(INDIRECT("'en double'!" &amp; ADDRESS(MATCH(A70,'en double'!$A$1:$A$34,0),MATCH(I$1,'en double'!$A$1:$AF$1,0))),0) + IFERROR(INDIRECT("'en double'!" &amp; ADDRESS(MATCH(A70,'en double'!$A$1:$A$34,0),MATCH(G$1,'en double'!$A$1:$AF$1,0))),0) + IFERROR(INDIRECT("'en double'!" &amp; ADDRESS(MATCH(A70,'en double'!$A$1:$A$34,0),MATCH(H$1,'en double'!$A$1:$AF$1,0))),0) + IFERROR(INDIRECT("'en double'!" &amp; ADDRESS(MATCH(A70,'en double'!$A$1:$A$34,0),MATCH(J$1,'en double'!$A$1:$AF$1,0))),0) + IFERROR(INDIRECT("'en double'!" &amp; ADDRESS(MATCH(A70,'en double'!$A$1:$A$34,0),MATCH(K$1,'en double'!$A$1:$AF$1,0))),0) + IFERROR(INDIRECT("'en double'!" &amp; ADDRESS(MATCH(A70,'en double'!$A$1:$A$34,0),MATCH(L$1,'en double'!$A$1:$AF$1,0))),0) + IFERROR(INDIRECT("'en double'!" &amp; ADDRESS(MATCH(A70,'en double'!$A$1:$A$34,0),MATCH(F$2,'en double'!$A$1:$AF$1,0))),0) + IFERROR(INDIRECT("'en double'!" &amp; ADDRESS(MATCH(A70,'en double'!$A$1:$A$34,0),MATCH(G$2,'en double'!$A$1:$AF$1,0))),0) + IFERROR(INDIRECT("'en double'!" &amp; ADDRESS(MATCH(A70,'en double'!$A$1:$A$34,0),MATCH(H$2,'en double'!$A$1:$AF$1,0))),0) + IFERROR(INDIRECT("'en double'!" &amp; ADDRESS(MATCH(A70,'en double'!$A$1:$A$34,0),MATCH(I$2,'en double'!$A$1:$AF$1,0))),0) + IFERROR(INDIRECT("'en double'!" &amp; ADDRESS(MATCH(A70,'en double'!$A$1:$A$34,0),MATCH(J$2,'en double'!$A$1:$AF$1,0))),0) + IFERROR(INDIRECT("'en double'!" &amp; ADDRESS(MATCH(A70,'en double'!$A$1:$A$34,0),MATCH(K$2,'en double'!$A$1:$AF$1,0))),0) + IFERROR(INDIRECT("'en double'!" &amp; ADDRESS(MATCH(A70,'en double'!$A$1:$A$34,0),MATCH(F$3,'en double'!$A$1:$AF$1,0))),0) + IFERROR(INDIRECT("'en double'!" &amp; ADDRESS(MATCH(A70,'en double'!$A$1:$A$34,0),MATCH(G$3,'en double'!$A$1:$AF$1,0))),0) + IFERROR(INDIRECT("'en double'!" &amp; ADDRESS(MATCH(A70,'en double'!$A$1:$A$34,0),MATCH(H$3,'en double'!$A$1:$AF$1,0))),0) + IFERROR(INDIRECT("'en double'!" &amp; ADDRESS(MATCH(A70,'en double'!$A$1:$A$34,0),MATCH(I$3,'en double'!$A$1:$AF$1,0))),0) + IFERROR(INDIRECT("'en double'!" &amp; ADDRESS(MATCH(A70,'en double'!$A$1:$A$34,0),MATCH(J$3,'en double'!$A$1:$AF$1,0))),0) + IFERROR(INDIRECT("'en double'!" &amp; ADDRESS(MATCH(A70,'en double'!$A$1:$A$34,0),MATCH(F$1,'en double'!$A$1:$AF$1,0))),0)) / SUM('en double'!$B$2:$AF$32)</f>
        <v>0</v>
      </c>
      <c r="E70" s="9">
        <f ca="1">(IFERROR(INDIRECT("'en double'!" &amp; ADDRESS(MATCH(A70,'en double'!$A$1:$A$34,0),MATCH(B$1,'en double'!$A$1:$AF$1,0))),0) + IFERROR(INDIRECT("'en double'!" &amp; ADDRESS(MATCH(A70,'en double'!$A$1:$A$34,0),MATCH(C$1,'en double'!$A$1:$AF$1,0))),0) + IFERROR(INDIRECT("'en double'!" &amp; ADDRESS(MATCH(A70,'en double'!$A$1:$A$34,0),MATCH(D$1,'en double'!$A$1:$AF$1,0))),0) + IFERROR(INDIRECT("'en double'!" &amp; ADDRESS(MATCH(A70,'en double'!$A$1:$A$34,0),MATCH(E$1,'en double'!$A$1:$AF$1,0))),0) + IFERROR(INDIRECT("'en double'!" &amp; ADDRESS(MATCH(A70,'en double'!$A$1:$A$34,0),MATCH(A$2,'en double'!$A$1:$AF$1,0))),0) + IFERROR(INDIRECT("'en double'!" &amp; ADDRESS(MATCH(A70,'en double'!$A$1:$A$34,0),MATCH(B$2,'en double'!$A$1:$AF$1,0))),0) + IFERROR(INDIRECT("'en double'!" &amp; ADDRESS(MATCH(A70,'en double'!$A$1:$A$34,0),MATCH(C$2,'en double'!$A$1:$AF$1,0))),0) + IFERROR(INDIRECT("'en double'!" &amp; ADDRESS(MATCH(A70,'en double'!$A$1:$A$34,0),MATCH(D$2,'en double'!$A$1:$AF$1,0))),0) + IFERROR(INDIRECT("'en double'!" &amp; ADDRESS(MATCH(A70,'en double'!$A$1:$A$34,0),MATCH(E$2,'en double'!$A$1:$AF$1,0))),0) + IFERROR(INDIRECT("'en double'!" &amp; ADDRESS(MATCH(A70,'en double'!$A$1:$A$34,0),MATCH(A$3,'en double'!$A$1:$AF$1,0))),0) + IFERROR(INDIRECT("'en double'!" &amp; ADDRESS(MATCH(A70,'en double'!$A$1:$A$34,0),MATCH(B$3,'en double'!$A$1:$AF$1,0))),0) + IFERROR(INDIRECT("'en double'!" &amp; ADDRESS(MATCH(A70,'en double'!$A$1:$A$34,0),MATCH(C$3,'en double'!$A$1:$AF$1,0))),0) + IFERROR(INDIRECT("'en double'!" &amp; ADDRESS(MATCH(A70,'en double'!$A$1:$A$34,0),MATCH(D$3,'en double'!$A$1:$AF$1,0))),0) + IFERROR(INDIRECT("'en double'!" &amp; ADDRESS(MATCH(A70,'en double'!$A$1:$A$34,0),MATCH(E$3,'en double'!$A$1:$AF$1,0))),0) + IFERROR(INDIRECT("'en double'!" &amp; ADDRESS(MATCH(A70,'en double'!$A$1:$A$34,0),MATCH(A$1,'en double'!$A$1:$AF$1,0))),0)) / SUM('en double'!$B$2:$AF$32)</f>
        <v>8.617234468937876E-3</v>
      </c>
      <c r="F70" s="9">
        <f t="shared" ca="1" si="23"/>
        <v>-1.4328657314629258E-2</v>
      </c>
      <c r="M70" s="197"/>
      <c r="N70" s="153" t="s">
        <v>207</v>
      </c>
      <c r="O70" s="9">
        <f ca="1">(IFERROR(INDIRECT("'ru double'!" &amp; ADDRESS(MATCH(V$1,'ru double'!$A$1:$AF$1,0),MATCH(N70,'ru double'!$A$1:$A$34,0))),0) + IFERROR(INDIRECT("'ru double'!" &amp; ADDRESS(MATCH(T$1,'ru double'!$A$1:$AF$1,0),MATCH(N70,'ru double'!$A$1:$A$34,0))),0) + IFERROR(INDIRECT("'ru double'!" &amp; ADDRESS(MATCH(U$1,'ru double'!$A$1:$AF$1,0),MATCH(N70,'ru double'!$A$1:$A$34,0))),0) + IFERROR(INDIRECT("'ru double'!" &amp; ADDRESS(MATCH(W$1,'ru double'!$A$1:$AF$1,0),MATCH(N70,'ru double'!$A$1:$A$34,0))),0) + IFERROR(INDIRECT("'ru double'!" &amp; ADDRESS(MATCH(X$1,'ru double'!$A$1:$AF$1,0),MATCH(N70,'ru double'!$A$1:$A$34,0))),0) + IFERROR(INDIRECT("'ru double'!" &amp; ADDRESS(MATCH(Y$1,'ru double'!$A$1:$AF$1,0),MATCH(N70,'ru double'!$A$1:$A$34,0))),0) + IFERROR(INDIRECT("'ru double'!" &amp; ADDRESS(MATCH(S$2,'ru double'!$A$1:$AF$1,0),MATCH(N70,'ru double'!$A$1:$A$34,0))),0) + IFERROR(INDIRECT("'ru double'!" &amp; ADDRESS(MATCH(T$2,'ru double'!$A$1:$AF$1,0),MATCH(N70,'ru double'!$A$1:$A$34,0))),0) + IFERROR(INDIRECT("'ru double'!" &amp; ADDRESS(MATCH(U$2,'ru double'!$A$1:$AF$1,0),MATCH(N70,'ru double'!$A$1:$A$34,0))),0) + IFERROR(INDIRECT("'ru double'!" &amp; ADDRESS(MATCH(V$2,'ru double'!$A$1:$AF$1,0),MATCH(N70,'ru double'!$A$1:$A$34,0))),0) + IFERROR(INDIRECT("'ru double'!" &amp; ADDRESS(MATCH(W$2,'ru double'!$A$1:$AF$1,0),MATCH(N70,'ru double'!$A$1:$A$34,0))),0) + IFERROR(INDIRECT("'ru double'!" &amp; ADDRESS(MATCH(X$2,'ru double'!$A$1:$AF$1,0),MATCH(N70,'ru double'!$A$1:$A$34,0))),0) + IFERROR(INDIRECT("'ru double'!" &amp; ADDRESS(MATCH(S$3,'ru double'!$A$1:$AF$1,0),MATCH(N70,'ru double'!$A$1:$A$34,0))),0) + IFERROR(INDIRECT("'ru double'!" &amp; ADDRESS(MATCH(T$3,'ru double'!$A$1:$AF$1,0),MATCH(N70,'ru double'!$A$1:$A$34,0))),0) + IFERROR(INDIRECT("'ru double'!" &amp; ADDRESS(MATCH(U$3,'ru double'!$A$1:$AF$1,0),MATCH(N70,'ru double'!$A$1:$A$34,0))),0) + IFERROR(INDIRECT("'ru double'!" &amp; ADDRESS(MATCH(V$3,'ru double'!$A$1:$AF$1,0),MATCH(N70,'ru double'!$A$1:$A$34,0))),0) + IFERROR(INDIRECT("'ru double'!" &amp; ADDRESS(MATCH(W$3,'ru double'!$A$1:$AF$1,0),MATCH(N70,'ru double'!$A$1:$A$34,0))),0) + IFERROR(INDIRECT("'ru double'!" &amp; ADDRESS(MATCH(S$1,'ru double'!$A$1:$AF$1,0),MATCH(N70,'ru double'!$A$1:$A$34,0))),0)) / SUM('ru double'!$B$2:$AF$32)</f>
        <v>1.8043303929430633E-3</v>
      </c>
      <c r="P70" s="9">
        <f ca="1">(IFERROR(INDIRECT("'ru double'!" &amp; ADDRESS(MATCH(O$1,'ru double'!$A$1:$AF$1,0),MATCH(N70,'ru double'!$A$1:$A$34,0))),0) + IFERROR(INDIRECT("'ru double'!" &amp; ADDRESS(MATCH(P$1,'ru double'!$A$1:$AF$1,0),MATCH(N70,'ru double'!$A$1:$A$34,0))),0) + IFERROR(INDIRECT("'ru double'!" &amp; ADDRESS(MATCH(Q$1,'ru double'!$A$1:$AF$1,0),MATCH(N70,'ru double'!$A$1:$A$34,0))),0) + IFERROR(INDIRECT("'ru double'!" &amp; ADDRESS(MATCH(R$1,'ru double'!$A$1:$AF$1,0),MATCH(N70,'ru double'!$A$1:$A$34,0))),0) + IFERROR(INDIRECT("'ru double'!" &amp; ADDRESS(MATCH(N$2,'ru double'!$A$1:$AF$1,0),MATCH(N70,'ru double'!$A$1:$A$34,0))),0) + IFERROR(INDIRECT("'ru double'!" &amp; ADDRESS(MATCH(O$2,'ru double'!$A$1:$AF$1,0),MATCH(N70,'ru double'!$A$1:$A$34,0))),0) + IFERROR(INDIRECT("'ru double'!" &amp; ADDRESS(MATCH(P$2,'ru double'!$A$1:$AF$1,0),MATCH(N70,'ru double'!$A$1:$A$34,0))),0) + IFERROR(INDIRECT("'ru double'!" &amp; ADDRESS(MATCH(Q$2,'ru double'!$A$1:$AF$1,0),MATCH(N70,'ru double'!$A$1:$A$34,0))),0) + IFERROR(INDIRECT("'ru double'!" &amp; ADDRESS(MATCH(R$2,'ru double'!$A$1:$AF$1,0),MATCH(N70,'ru double'!$A$1:$A$34,0))),0) + IFERROR(INDIRECT("'ru double'!" &amp; ADDRESS(MATCH(N$3,'ru double'!$A$1:$AF$1,0),MATCH(N70,'ru double'!$A$1:$A$34,0))),0) + IFERROR(INDIRECT("'ru double'!" &amp; ADDRESS(MATCH(O$3,'ru double'!$A$1:$AF$1,0),MATCH(N70,'ru double'!$A$1:$A$34,0))),0) + IFERROR(INDIRECT("'ru double'!" &amp; ADDRESS(MATCH(P$3,'ru double'!$A$1:$AF$1,0),MATCH(N70,'ru double'!$A$1:$A$34,0))),0) + IFERROR(INDIRECT("'ru double'!" &amp; ADDRESS(MATCH(Q$3,'ru double'!$A$1:$AF$1,0),MATCH(N70,'ru double'!$A$1:$A$34,0))),0) + IFERROR(INDIRECT("'ru double'!" &amp; ADDRESS(MATCH(R$3,'ru double'!$A$1:$AF$1,0),MATCH(N70,'ru double'!$A$1:$A$34,0))),0) + IFERROR(INDIRECT("'ru double'!" &amp; ADDRESS(MATCH(N$1,'ru double'!$A$1:$AF$1,0),MATCH(N70,'ru double'!$A$1:$A$34,0))),0)) / SUM('ru double'!$B$2:$AF$32)</f>
        <v>1.7040898155573376E-2</v>
      </c>
      <c r="Q70" s="9">
        <f ca="1">(IFERROR(INDIRECT("'ru double'!" &amp; ADDRESS(MATCH(N70,'ru double'!$A$1:$A$34,0),MATCH(V$1,'ru double'!$A$1:$AF$1,0))),0) + IFERROR(INDIRECT("'ru double'!" &amp; ADDRESS(MATCH(N70,'ru double'!$A$1:$A$34,0),MATCH(T$1,'ru double'!$A$1:$AF$1,0))),0) + IFERROR(INDIRECT("'ru double'!" &amp; ADDRESS(MATCH(N70,'ru double'!$A$1:$A$34,0),MATCH(U$1,'ru double'!$A$1:$AF$1,0))),0) + IFERROR(INDIRECT("'ru double'!" &amp; ADDRESS(MATCH(N70,'ru double'!$A$1:$A$34,0),MATCH(W$1,'ru double'!$A$1:$AF$1,0))),0) + IFERROR(INDIRECT("'ru double'!" &amp; ADDRESS(MATCH(N70,'ru double'!$A$1:$A$34,0),MATCH(X$1,'ru double'!$A$1:$AF$1,0))),0) + IFERROR(INDIRECT("'ru double'!" &amp; ADDRESS(MATCH(N70,'ru double'!$A$1:$A$34,0),MATCH(Y$1,'ru double'!$A$1:$AF$1,0))),0) + IFERROR(INDIRECT("'ru double'!" &amp; ADDRESS(MATCH(N70,'ru double'!$A$1:$A$34,0),MATCH(S$2,'ru double'!$A$1:$AF$1,0))),0) + IFERROR(INDIRECT("'ru double'!" &amp; ADDRESS(MATCH(N70,'ru double'!$A$1:$A$34,0),MATCH(T$2,'ru double'!$A$1:$AF$1,0))),0) + IFERROR(INDIRECT("'ru double'!" &amp; ADDRESS(MATCH(N70,'ru double'!$A$1:$A$34,0),MATCH(U$2,'ru double'!$A$1:$AF$1,0))),0) + IFERROR(INDIRECT("'ru double'!" &amp; ADDRESS(MATCH(N70,'ru double'!$A$1:$A$34,0),MATCH(V$2,'ru double'!$A$1:$AF$1,0))),0) + IFERROR(INDIRECT("'ru double'!" &amp; ADDRESS(MATCH(N70,'ru double'!$A$1:$A$34,0),MATCH(W$2,'ru double'!$A$1:$AF$1,0))),0) + IFERROR(INDIRECT("'ru double'!" &amp; ADDRESS(MATCH(N70,'ru double'!$A$1:$A$34,0),MATCH(X$2,'ru double'!$A$1:$AF$1,0))),0) + IFERROR(INDIRECT("'ru double'!" &amp; ADDRESS(MATCH(N70,'ru double'!$A$1:$A$34,0),MATCH(S$3,'ru double'!$A$1:$AF$1,0))),0) + IFERROR(INDIRECT("'ru double'!" &amp; ADDRESS(MATCH(N70,'ru double'!$A$1:$A$34,0),MATCH(T$3,'ru double'!$A$1:$AF$1,0))),0) + IFERROR(INDIRECT("'ru double'!" &amp; ADDRESS(MATCH(N70,'ru double'!$A$1:$A$34,0),MATCH(U$3,'ru double'!$A$1:$AF$1,0))),0) + IFERROR(INDIRECT("'ru double'!" &amp; ADDRESS(MATCH(N70,'ru double'!$A$1:$A$34,0),MATCH(V$3,'ru double'!$A$1:$AF$1,0))),0) + IFERROR(INDIRECT("'ru double'!" &amp; ADDRESS(MATCH(N70,'ru double'!$A$1:$A$34,0),MATCH(W$3,'ru double'!$A$1:$AF$1,0))),0) + IFERROR(INDIRECT("'ru double'!" &amp; ADDRESS(MATCH(N70,'ru double'!$A$1:$A$34,0),MATCH(S$1,'ru double'!$A$1:$AF$1,0))),0)) / SUM('ru double'!$B$2:$AF$32)</f>
        <v>6.2149157979149959E-3</v>
      </c>
      <c r="R70" s="9">
        <f ca="1">(IFERROR(INDIRECT("'ru double'!" &amp; ADDRESS(MATCH(N70,'ru double'!$A$1:$A$34,0),MATCH(O$1,'ru double'!$A$1:$AF$1,0))),0) + IFERROR(INDIRECT("'ru double'!" &amp; ADDRESS(MATCH(N70,'ru double'!$A$1:$A$34,0),MATCH(P$1,'ru double'!$A$1:$AF$1,0))),0) + IFERROR(INDIRECT("'ru double'!" &amp; ADDRESS(MATCH(N70,'ru double'!$A$1:$A$34,0),MATCH(Q$1,'ru double'!$A$1:$AF$1,0))),0) + IFERROR(INDIRECT("'ru double'!" &amp; ADDRESS(MATCH(N70,'ru double'!$A$1:$A$34,0),MATCH(R$1,'ru double'!$A$1:$AF$1,0))),0) + IFERROR(INDIRECT("'ru double'!" &amp; ADDRESS(MATCH(N70,'ru double'!$A$1:$A$34,0),MATCH(N$2,'ru double'!$A$1:$AF$1,0))),0) + IFERROR(INDIRECT("'ru double'!" &amp; ADDRESS(MATCH(N70,'ru double'!$A$1:$A$34,0),MATCH(O$2,'ru double'!$A$1:$AF$1,0))),0) + IFERROR(INDIRECT("'ru double'!" &amp; ADDRESS(MATCH(N70,'ru double'!$A$1:$A$34,0),MATCH(P$2,'ru double'!$A$1:$AF$1,0))),0) + IFERROR(INDIRECT("'ru double'!" &amp; ADDRESS(MATCH(N70,'ru double'!$A$1:$A$34,0),MATCH(Q$2,'ru double'!$A$1:$AF$1,0))),0) + IFERROR(INDIRECT("'ru double'!" &amp; ADDRESS(MATCH(N70,'ru double'!$A$1:$A$34,0),MATCH(R$2,'ru double'!$A$1:$AF$1,0))),0) + IFERROR(INDIRECT("'ru double'!" &amp; ADDRESS(MATCH(N70,'ru double'!$A$1:$A$34,0),MATCH(N$3,'ru double'!$A$1:$AF$1,0))),0) + IFERROR(INDIRECT("'ru double'!" &amp; ADDRESS(MATCH(N70,'ru double'!$A$1:$A$34,0),MATCH(O$3,'ru double'!$A$1:$AF$1,0))),0) + IFERROR(INDIRECT("'ru double'!" &amp; ADDRESS(MATCH(N70,'ru double'!$A$1:$A$34,0),MATCH(P$3,'ru double'!$A$1:$AF$1,0))),0) + IFERROR(INDIRECT("'ru double'!" &amp; ADDRESS(MATCH(N70,'ru double'!$A$1:$A$34,0),MATCH(Q$3,'ru double'!$A$1:$AF$1,0))),0) + IFERROR(INDIRECT("'ru double'!" &amp; ADDRESS(MATCH(N70,'ru double'!$A$1:$A$34,0),MATCH(R$3,'ru double'!$A$1:$AF$1,0))),0) + IFERROR(INDIRECT("'ru double'!" &amp; ADDRESS(MATCH(N70,'ru double'!$A$1:$A$34,0),MATCH(N$1,'ru double'!$A$1:$AF$1,0))),0)) / SUM('ru double'!$B$2:$AF$32)</f>
        <v>1.2630312750601443E-2</v>
      </c>
      <c r="S70" s="9">
        <f t="shared" ca="1" si="24"/>
        <v>-2.165196471531676E-2</v>
      </c>
    </row>
    <row r="71" spans="1:23" x14ac:dyDescent="0.25">
      <c r="A71" s="7" t="s">
        <v>274</v>
      </c>
      <c r="B71" s="9">
        <f ca="1">(IFERROR(INDIRECT("'en double'!" &amp; ADDRESS(MATCH(I$1,'en double'!$A$1:$AF$1,0),MATCH(A71,'en double'!$A$1:$A$34,0))),0) + IFERROR(INDIRECT("'en double'!" &amp; ADDRESS(MATCH(G$1,'en double'!$A$1:$AF$1,0),MATCH(A71,'en double'!$A$1:$A$34,0))),0) + IFERROR(INDIRECT("'en double'!" &amp; ADDRESS(MATCH(H$1,'en double'!$A$1:$AF$1,0),MATCH(A71,'en double'!$A$1:$A$34,0))),0) + IFERROR(INDIRECT("'en double'!" &amp; ADDRESS(MATCH(J$1,'en double'!$A$1:$AF$1,0),MATCH(A71,'en double'!$A$1:$A$34,0))),0) + IFERROR(INDIRECT("'en double'!" &amp; ADDRESS(MATCH(K$1,'en double'!$A$1:$AF$1,0),MATCH(A71,'en double'!$A$1:$A$34,0))),0) + IFERROR(INDIRECT("'en double'!" &amp; ADDRESS(MATCH(L$1,'en double'!$A$1:$AF$1,0),MATCH(A71,'en double'!$A$1:$A$34,0))),0) + IFERROR(INDIRECT("'en double'!" &amp; ADDRESS(MATCH(F$2,'en double'!$A$1:$AF$1,0),MATCH(A71,'en double'!$A$1:$A$34,0))),0) + IFERROR(INDIRECT("'en double'!" &amp; ADDRESS(MATCH(G$2,'en double'!$A$1:$AF$1,0),MATCH(A71,'en double'!$A$1:$A$34,0))),0) + IFERROR(INDIRECT("'en double'!" &amp; ADDRESS(MATCH(H$2,'en double'!$A$1:$AF$1,0),MATCH(A71,'en double'!$A$1:$A$34,0))),0) + IFERROR(INDIRECT("'en double'!" &amp; ADDRESS(MATCH(I$2,'en double'!$A$1:$AF$1,0),MATCH(A71,'en double'!$A$1:$A$34,0))),0) + IFERROR(INDIRECT("'en double'!" &amp; ADDRESS(MATCH(J$2,'en double'!$A$1:$AF$1,0),MATCH(A71,'en double'!$A$1:$A$34,0))),0) + IFERROR(INDIRECT("'en double'!" &amp; ADDRESS(MATCH(K$2,'en double'!$A$1:$AF$1,0),MATCH(A71,'en double'!$A$1:$A$34,0))),0) + IFERROR(INDIRECT("'en double'!" &amp; ADDRESS(MATCH(F$3,'en double'!$A$1:$AF$1,0),MATCH(A71,'en double'!$A$1:$A$34,0))),0) + IFERROR(INDIRECT("'en double'!" &amp; ADDRESS(MATCH(G$3,'en double'!$A$1:$AF$1,0),MATCH(A71,'en double'!$A$1:$A$34,0))),0) + IFERROR(INDIRECT("'en double'!" &amp; ADDRESS(MATCH(H$3,'en double'!$A$1:$AF$1,0),MATCH(A71,'en double'!$A$1:$A$34,0))),0) + IFERROR(INDIRECT("'en double'!" &amp; ADDRESS(MATCH(I$3,'en double'!$A$1:$AF$1,0),MATCH(A71,'en double'!$A$1:$A$34,0))),0) + IFERROR(INDIRECT("'en double'!" &amp; ADDRESS(MATCH(J$3,'en double'!$A$1:$AF$1,0),MATCH(A71,'en double'!$A$1:$A$34,0))),0) + IFERROR(INDIRECT("'en double'!" &amp; ADDRESS(MATCH(F$1,'en double'!$A$1:$AF$1,0),MATCH(A71,'en double'!$A$1:$A$34,0))),0)) / SUM('en double'!$B$2:$AF$32)</f>
        <v>4.6092184368737472E-3</v>
      </c>
      <c r="C71" s="9">
        <f ca="1">(IFERROR(INDIRECT("'en double'!" &amp; ADDRESS(MATCH(B$1,'en double'!$A$1:$AF$1,0),MATCH(A71,'en double'!$A$1:$A$34,0))),0) + IFERROR(INDIRECT("'en double'!" &amp; ADDRESS(MATCH(C$1,'en double'!$A$1:$AF$1,0),MATCH(A71,'en double'!$A$1:$A$34,0))),0) + IFERROR(INDIRECT("'en double'!" &amp; ADDRESS(MATCH(D$1,'en double'!$A$1:$AF$1,0),MATCH(A71,'en double'!$A$1:$A$34,0))),0) + IFERROR(INDIRECT("'en double'!" &amp; ADDRESS(MATCH(E$1,'en double'!$A$1:$AF$1,0),MATCH(A71,'en double'!$A$1:$A$34,0))),0) + IFERROR(INDIRECT("'en double'!" &amp; ADDRESS(MATCH(A$2,'en double'!$A$1:$AF$1,0),MATCH(A71,'en double'!$A$1:$A$34,0))),0) + IFERROR(INDIRECT("'en double'!" &amp; ADDRESS(MATCH(B$2,'en double'!$A$1:$AF$1,0),MATCH(A71,'en double'!$A$1:$A$34,0))),0) + IFERROR(INDIRECT("'en double'!" &amp; ADDRESS(MATCH(C$2,'en double'!$A$1:$AF$1,0),MATCH(A71,'en double'!$A$1:$A$34,0))),0) + IFERROR(INDIRECT("'en double'!" &amp; ADDRESS(MATCH(D$2,'en double'!$A$1:$AF$1,0),MATCH(A71,'en double'!$A$1:$A$34,0))),0) + IFERROR(INDIRECT("'en double'!" &amp; ADDRESS(MATCH(E$2,'en double'!$A$1:$AF$1,0),MATCH(A71,'en double'!$A$1:$A$34,0))),0) + IFERROR(INDIRECT("'en double'!" &amp; ADDRESS(MATCH(A$3,'en double'!$A$1:$AF$1,0),MATCH(A71,'en double'!$A$1:$A$34,0))),0) + IFERROR(INDIRECT("'en double'!" &amp; ADDRESS(MATCH(B$3,'en double'!$A$1:$AF$1,0),MATCH(A71,'en double'!$A$1:$A$34,0))),0) + IFERROR(INDIRECT("'en double'!" &amp; ADDRESS(MATCH(C$3,'en double'!$A$1:$AF$1,0),MATCH(A71,'en double'!$A$1:$A$34,0))),0) + IFERROR(INDIRECT("'en double'!" &amp; ADDRESS(MATCH(D$3,'en double'!$A$1:$AF$1,0),MATCH(A71,'en double'!$A$1:$A$34,0))),0) + IFERROR(INDIRECT("'en double'!" &amp; ADDRESS(MATCH(E$3,'en double'!$A$1:$AF$1,0),MATCH(A71,'en double'!$A$1:$A$34,0))),0) + IFERROR(INDIRECT("'en double'!" &amp; ADDRESS(MATCH(A$1,'en double'!$A$1:$AF$1,0),MATCH(A71,'en double'!$A$1:$A$34,0))),0)) / SUM('en double'!$B$2:$AF$32)</f>
        <v>4.0080160320641279E-3</v>
      </c>
      <c r="D71" s="9">
        <f ca="1">(IFERROR(INDIRECT("'en double'!" &amp; ADDRESS(MATCH(A71,'en double'!$A$1:$A$34,0),MATCH(I$1,'en double'!$A$1:$AF$1,0))),0) + IFERROR(INDIRECT("'en double'!" &amp; ADDRESS(MATCH(A71,'en double'!$A$1:$A$34,0),MATCH(G$1,'en double'!$A$1:$AF$1,0))),0) + IFERROR(INDIRECT("'en double'!" &amp; ADDRESS(MATCH(A71,'en double'!$A$1:$A$34,0),MATCH(H$1,'en double'!$A$1:$AF$1,0))),0) + IFERROR(INDIRECT("'en double'!" &amp; ADDRESS(MATCH(A71,'en double'!$A$1:$A$34,0),MATCH(J$1,'en double'!$A$1:$AF$1,0))),0) + IFERROR(INDIRECT("'en double'!" &amp; ADDRESS(MATCH(A71,'en double'!$A$1:$A$34,0),MATCH(K$1,'en double'!$A$1:$AF$1,0))),0) + IFERROR(INDIRECT("'en double'!" &amp; ADDRESS(MATCH(A71,'en double'!$A$1:$A$34,0),MATCH(L$1,'en double'!$A$1:$AF$1,0))),0) + IFERROR(INDIRECT("'en double'!" &amp; ADDRESS(MATCH(A71,'en double'!$A$1:$A$34,0),MATCH(F$2,'en double'!$A$1:$AF$1,0))),0) + IFERROR(INDIRECT("'en double'!" &amp; ADDRESS(MATCH(A71,'en double'!$A$1:$A$34,0),MATCH(G$2,'en double'!$A$1:$AF$1,0))),0) + IFERROR(INDIRECT("'en double'!" &amp; ADDRESS(MATCH(A71,'en double'!$A$1:$A$34,0),MATCH(H$2,'en double'!$A$1:$AF$1,0))),0) + IFERROR(INDIRECT("'en double'!" &amp; ADDRESS(MATCH(A71,'en double'!$A$1:$A$34,0),MATCH(I$2,'en double'!$A$1:$AF$1,0))),0) + IFERROR(INDIRECT("'en double'!" &amp; ADDRESS(MATCH(A71,'en double'!$A$1:$A$34,0),MATCH(J$2,'en double'!$A$1:$AF$1,0))),0) + IFERROR(INDIRECT("'en double'!" &amp; ADDRESS(MATCH(A71,'en double'!$A$1:$A$34,0),MATCH(K$2,'en double'!$A$1:$AF$1,0))),0) + IFERROR(INDIRECT("'en double'!" &amp; ADDRESS(MATCH(A71,'en double'!$A$1:$A$34,0),MATCH(F$3,'en double'!$A$1:$AF$1,0))),0) + IFERROR(INDIRECT("'en double'!" &amp; ADDRESS(MATCH(A71,'en double'!$A$1:$A$34,0),MATCH(G$3,'en double'!$A$1:$AF$1,0))),0) + IFERROR(INDIRECT("'en double'!" &amp; ADDRESS(MATCH(A71,'en double'!$A$1:$A$34,0),MATCH(H$3,'en double'!$A$1:$AF$1,0))),0) + IFERROR(INDIRECT("'en double'!" &amp; ADDRESS(MATCH(A71,'en double'!$A$1:$A$34,0),MATCH(I$3,'en double'!$A$1:$AF$1,0))),0) + IFERROR(INDIRECT("'en double'!" &amp; ADDRESS(MATCH(A71,'en double'!$A$1:$A$34,0),MATCH(J$3,'en double'!$A$1:$AF$1,0))),0) + IFERROR(INDIRECT("'en double'!" &amp; ADDRESS(MATCH(A71,'en double'!$A$1:$A$34,0),MATCH(F$1,'en double'!$A$1:$AF$1,0))),0)) / SUM('en double'!$B$2:$AF$32)</f>
        <v>2.7054108216432865E-3</v>
      </c>
      <c r="E71" s="9">
        <f ca="1">(IFERROR(INDIRECT("'en double'!" &amp; ADDRESS(MATCH(A71,'en double'!$A$1:$A$34,0),MATCH(B$1,'en double'!$A$1:$AF$1,0))),0) + IFERROR(INDIRECT("'en double'!" &amp; ADDRESS(MATCH(A71,'en double'!$A$1:$A$34,0),MATCH(C$1,'en double'!$A$1:$AF$1,0))),0) + IFERROR(INDIRECT("'en double'!" &amp; ADDRESS(MATCH(A71,'en double'!$A$1:$A$34,0),MATCH(D$1,'en double'!$A$1:$AF$1,0))),0) + IFERROR(INDIRECT("'en double'!" &amp; ADDRESS(MATCH(A71,'en double'!$A$1:$A$34,0),MATCH(E$1,'en double'!$A$1:$AF$1,0))),0) + IFERROR(INDIRECT("'en double'!" &amp; ADDRESS(MATCH(A71,'en double'!$A$1:$A$34,0),MATCH(A$2,'en double'!$A$1:$AF$1,0))),0) + IFERROR(INDIRECT("'en double'!" &amp; ADDRESS(MATCH(A71,'en double'!$A$1:$A$34,0),MATCH(B$2,'en double'!$A$1:$AF$1,0))),0) + IFERROR(INDIRECT("'en double'!" &amp; ADDRESS(MATCH(A71,'en double'!$A$1:$A$34,0),MATCH(C$2,'en double'!$A$1:$AF$1,0))),0) + IFERROR(INDIRECT("'en double'!" &amp; ADDRESS(MATCH(A71,'en double'!$A$1:$A$34,0),MATCH(D$2,'en double'!$A$1:$AF$1,0))),0) + IFERROR(INDIRECT("'en double'!" &amp; ADDRESS(MATCH(A71,'en double'!$A$1:$A$34,0),MATCH(E$2,'en double'!$A$1:$AF$1,0))),0) + IFERROR(INDIRECT("'en double'!" &amp; ADDRESS(MATCH(A71,'en double'!$A$1:$A$34,0),MATCH(A$3,'en double'!$A$1:$AF$1,0))),0) + IFERROR(INDIRECT("'en double'!" &amp; ADDRESS(MATCH(A71,'en double'!$A$1:$A$34,0),MATCH(B$3,'en double'!$A$1:$AF$1,0))),0) + IFERROR(INDIRECT("'en double'!" &amp; ADDRESS(MATCH(A71,'en double'!$A$1:$A$34,0),MATCH(C$3,'en double'!$A$1:$AF$1,0))),0) + IFERROR(INDIRECT("'en double'!" &amp; ADDRESS(MATCH(A71,'en double'!$A$1:$A$34,0),MATCH(D$3,'en double'!$A$1:$AF$1,0))),0) + IFERROR(INDIRECT("'en double'!" &amp; ADDRESS(MATCH(A71,'en double'!$A$1:$A$34,0),MATCH(E$3,'en double'!$A$1:$AF$1,0))),0) + IFERROR(INDIRECT("'en double'!" &amp; ADDRESS(MATCH(A71,'en double'!$A$1:$A$34,0),MATCH(A$1,'en double'!$A$1:$AF$1,0))),0)) / SUM('en double'!$B$2:$AF$32)</f>
        <v>5.8116232464929859E-3</v>
      </c>
      <c r="F71" s="9">
        <f t="shared" ca="1" si="23"/>
        <v>-2.5050100200400801E-3</v>
      </c>
      <c r="M71" s="197"/>
      <c r="N71" s="153" t="s">
        <v>223</v>
      </c>
      <c r="O71" s="9">
        <f ca="1">(IFERROR(INDIRECT("'ru double'!" &amp; ADDRESS(MATCH(V$1,'ru double'!$A$1:$AF$1,0),MATCH(N71,'ru double'!$A$1:$A$34,0))),0) + IFERROR(INDIRECT("'ru double'!" &amp; ADDRESS(MATCH(T$1,'ru double'!$A$1:$AF$1,0),MATCH(N71,'ru double'!$A$1:$A$34,0))),0) + IFERROR(INDIRECT("'ru double'!" &amp; ADDRESS(MATCH(U$1,'ru double'!$A$1:$AF$1,0),MATCH(N71,'ru double'!$A$1:$A$34,0))),0) + IFERROR(INDIRECT("'ru double'!" &amp; ADDRESS(MATCH(W$1,'ru double'!$A$1:$AF$1,0),MATCH(N71,'ru double'!$A$1:$A$34,0))),0) + IFERROR(INDIRECT("'ru double'!" &amp; ADDRESS(MATCH(X$1,'ru double'!$A$1:$AF$1,0),MATCH(N71,'ru double'!$A$1:$A$34,0))),0) + IFERROR(INDIRECT("'ru double'!" &amp; ADDRESS(MATCH(Y$1,'ru double'!$A$1:$AF$1,0),MATCH(N71,'ru double'!$A$1:$A$34,0))),0) + IFERROR(INDIRECT("'ru double'!" &amp; ADDRESS(MATCH(S$2,'ru double'!$A$1:$AF$1,0),MATCH(N71,'ru double'!$A$1:$A$34,0))),0) + IFERROR(INDIRECT("'ru double'!" &amp; ADDRESS(MATCH(T$2,'ru double'!$A$1:$AF$1,0),MATCH(N71,'ru double'!$A$1:$A$34,0))),0) + IFERROR(INDIRECT("'ru double'!" &amp; ADDRESS(MATCH(U$2,'ru double'!$A$1:$AF$1,0),MATCH(N71,'ru double'!$A$1:$A$34,0))),0) + IFERROR(INDIRECT("'ru double'!" &amp; ADDRESS(MATCH(V$2,'ru double'!$A$1:$AF$1,0),MATCH(N71,'ru double'!$A$1:$A$34,0))),0) + IFERROR(INDIRECT("'ru double'!" &amp; ADDRESS(MATCH(W$2,'ru double'!$A$1:$AF$1,0),MATCH(N71,'ru double'!$A$1:$A$34,0))),0) + IFERROR(INDIRECT("'ru double'!" &amp; ADDRESS(MATCH(X$2,'ru double'!$A$1:$AF$1,0),MATCH(N71,'ru double'!$A$1:$A$34,0))),0) + IFERROR(INDIRECT("'ru double'!" &amp; ADDRESS(MATCH(S$3,'ru double'!$A$1:$AF$1,0),MATCH(N71,'ru double'!$A$1:$A$34,0))),0) + IFERROR(INDIRECT("'ru double'!" &amp; ADDRESS(MATCH(T$3,'ru double'!$A$1:$AF$1,0),MATCH(N71,'ru double'!$A$1:$A$34,0))),0) + IFERROR(INDIRECT("'ru double'!" &amp; ADDRESS(MATCH(U$3,'ru double'!$A$1:$AF$1,0),MATCH(N71,'ru double'!$A$1:$A$34,0))),0) + IFERROR(INDIRECT("'ru double'!" &amp; ADDRESS(MATCH(V$3,'ru double'!$A$1:$AF$1,0),MATCH(N71,'ru double'!$A$1:$A$34,0))),0) + IFERROR(INDIRECT("'ru double'!" &amp; ADDRESS(MATCH(W$3,'ru double'!$A$1:$AF$1,0),MATCH(N71,'ru double'!$A$1:$A$34,0))),0) + IFERROR(INDIRECT("'ru double'!" &amp; ADDRESS(MATCH(S$1,'ru double'!$A$1:$AF$1,0),MATCH(N71,'ru double'!$A$1:$A$34,0))),0)) / SUM('ru double'!$B$2:$AF$32)</f>
        <v>2.4057738572574178E-3</v>
      </c>
      <c r="P71" s="9">
        <f ca="1">(IFERROR(INDIRECT("'ru double'!" &amp; ADDRESS(MATCH(O$1,'ru double'!$A$1:$AF$1,0),MATCH(N71,'ru double'!$A$1:$A$34,0))),0) + IFERROR(INDIRECT("'ru double'!" &amp; ADDRESS(MATCH(P$1,'ru double'!$A$1:$AF$1,0),MATCH(N71,'ru double'!$A$1:$A$34,0))),0) + IFERROR(INDIRECT("'ru double'!" &amp; ADDRESS(MATCH(Q$1,'ru double'!$A$1:$AF$1,0),MATCH(N71,'ru double'!$A$1:$A$34,0))),0) + IFERROR(INDIRECT("'ru double'!" &amp; ADDRESS(MATCH(R$1,'ru double'!$A$1:$AF$1,0),MATCH(N71,'ru double'!$A$1:$A$34,0))),0) + IFERROR(INDIRECT("'ru double'!" &amp; ADDRESS(MATCH(N$2,'ru double'!$A$1:$AF$1,0),MATCH(N71,'ru double'!$A$1:$A$34,0))),0) + IFERROR(INDIRECT("'ru double'!" &amp; ADDRESS(MATCH(O$2,'ru double'!$A$1:$AF$1,0),MATCH(N71,'ru double'!$A$1:$A$34,0))),0) + IFERROR(INDIRECT("'ru double'!" &amp; ADDRESS(MATCH(P$2,'ru double'!$A$1:$AF$1,0),MATCH(N71,'ru double'!$A$1:$A$34,0))),0) + IFERROR(INDIRECT("'ru double'!" &amp; ADDRESS(MATCH(Q$2,'ru double'!$A$1:$AF$1,0),MATCH(N71,'ru double'!$A$1:$A$34,0))),0) + IFERROR(INDIRECT("'ru double'!" &amp; ADDRESS(MATCH(R$2,'ru double'!$A$1:$AF$1,0),MATCH(N71,'ru double'!$A$1:$A$34,0))),0) + IFERROR(INDIRECT("'ru double'!" &amp; ADDRESS(MATCH(N$3,'ru double'!$A$1:$AF$1,0),MATCH(N71,'ru double'!$A$1:$A$34,0))),0) + IFERROR(INDIRECT("'ru double'!" &amp; ADDRESS(MATCH(O$3,'ru double'!$A$1:$AF$1,0),MATCH(N71,'ru double'!$A$1:$A$34,0))),0) + IFERROR(INDIRECT("'ru double'!" &amp; ADDRESS(MATCH(P$3,'ru double'!$A$1:$AF$1,0),MATCH(N71,'ru double'!$A$1:$A$34,0))),0) + IFERROR(INDIRECT("'ru double'!" &amp; ADDRESS(MATCH(Q$3,'ru double'!$A$1:$AF$1,0),MATCH(N71,'ru double'!$A$1:$A$34,0))),0) + IFERROR(INDIRECT("'ru double'!" &amp; ADDRESS(MATCH(R$3,'ru double'!$A$1:$AF$1,0),MATCH(N71,'ru double'!$A$1:$A$34,0))),0) + IFERROR(INDIRECT("'ru double'!" &amp; ADDRESS(MATCH(N$1,'ru double'!$A$1:$AF$1,0),MATCH(N71,'ru double'!$A$1:$A$34,0))),0)) / SUM('ru double'!$B$2:$AF$32)</f>
        <v>1.1226944667201283E-2</v>
      </c>
      <c r="Q71" s="9">
        <f ca="1">(IFERROR(INDIRECT("'ru double'!" &amp; ADDRESS(MATCH(N71,'ru double'!$A$1:$A$34,0),MATCH(V$1,'ru double'!$A$1:$AF$1,0))),0) + IFERROR(INDIRECT("'ru double'!" &amp; ADDRESS(MATCH(N71,'ru double'!$A$1:$A$34,0),MATCH(T$1,'ru double'!$A$1:$AF$1,0))),0) + IFERROR(INDIRECT("'ru double'!" &amp; ADDRESS(MATCH(N71,'ru double'!$A$1:$A$34,0),MATCH(U$1,'ru double'!$A$1:$AF$1,0))),0) + IFERROR(INDIRECT("'ru double'!" &amp; ADDRESS(MATCH(N71,'ru double'!$A$1:$A$34,0),MATCH(W$1,'ru double'!$A$1:$AF$1,0))),0) + IFERROR(INDIRECT("'ru double'!" &amp; ADDRESS(MATCH(N71,'ru double'!$A$1:$A$34,0),MATCH(X$1,'ru double'!$A$1:$AF$1,0))),0) + IFERROR(INDIRECT("'ru double'!" &amp; ADDRESS(MATCH(N71,'ru double'!$A$1:$A$34,0),MATCH(Y$1,'ru double'!$A$1:$AF$1,0))),0) + IFERROR(INDIRECT("'ru double'!" &amp; ADDRESS(MATCH(N71,'ru double'!$A$1:$A$34,0),MATCH(S$2,'ru double'!$A$1:$AF$1,0))),0) + IFERROR(INDIRECT("'ru double'!" &amp; ADDRESS(MATCH(N71,'ru double'!$A$1:$A$34,0),MATCH(T$2,'ru double'!$A$1:$AF$1,0))),0) + IFERROR(INDIRECT("'ru double'!" &amp; ADDRESS(MATCH(N71,'ru double'!$A$1:$A$34,0),MATCH(U$2,'ru double'!$A$1:$AF$1,0))),0) + IFERROR(INDIRECT("'ru double'!" &amp; ADDRESS(MATCH(N71,'ru double'!$A$1:$A$34,0),MATCH(V$2,'ru double'!$A$1:$AF$1,0))),0) + IFERROR(INDIRECT("'ru double'!" &amp; ADDRESS(MATCH(N71,'ru double'!$A$1:$A$34,0),MATCH(W$2,'ru double'!$A$1:$AF$1,0))),0) + IFERROR(INDIRECT("'ru double'!" &amp; ADDRESS(MATCH(N71,'ru double'!$A$1:$A$34,0),MATCH(X$2,'ru double'!$A$1:$AF$1,0))),0) + IFERROR(INDIRECT("'ru double'!" &amp; ADDRESS(MATCH(N71,'ru double'!$A$1:$A$34,0),MATCH(S$3,'ru double'!$A$1:$AF$1,0))),0) + IFERROR(INDIRECT("'ru double'!" &amp; ADDRESS(MATCH(N71,'ru double'!$A$1:$A$34,0),MATCH(T$3,'ru double'!$A$1:$AF$1,0))),0) + IFERROR(INDIRECT("'ru double'!" &amp; ADDRESS(MATCH(N71,'ru double'!$A$1:$A$34,0),MATCH(U$3,'ru double'!$A$1:$AF$1,0))),0) + IFERROR(INDIRECT("'ru double'!" &amp; ADDRESS(MATCH(N71,'ru double'!$A$1:$A$34,0),MATCH(V$3,'ru double'!$A$1:$AF$1,0))),0) + IFERROR(INDIRECT("'ru double'!" &amp; ADDRESS(MATCH(N71,'ru double'!$A$1:$A$34,0),MATCH(W$3,'ru double'!$A$1:$AF$1,0))),0) + IFERROR(INDIRECT("'ru double'!" &amp; ADDRESS(MATCH(N71,'ru double'!$A$1:$A$34,0),MATCH(S$1,'ru double'!$A$1:$AF$1,0))),0)) / SUM('ru double'!$B$2:$AF$32)</f>
        <v>3.2076984763432237E-3</v>
      </c>
      <c r="R71" s="9">
        <f ca="1">(IFERROR(INDIRECT("'ru double'!" &amp; ADDRESS(MATCH(N71,'ru double'!$A$1:$A$34,0),MATCH(O$1,'ru double'!$A$1:$AF$1,0))),0) + IFERROR(INDIRECT("'ru double'!" &amp; ADDRESS(MATCH(N71,'ru double'!$A$1:$A$34,0),MATCH(P$1,'ru double'!$A$1:$AF$1,0))),0) + IFERROR(INDIRECT("'ru double'!" &amp; ADDRESS(MATCH(N71,'ru double'!$A$1:$A$34,0),MATCH(Q$1,'ru double'!$A$1:$AF$1,0))),0) + IFERROR(INDIRECT("'ru double'!" &amp; ADDRESS(MATCH(N71,'ru double'!$A$1:$A$34,0),MATCH(R$1,'ru double'!$A$1:$AF$1,0))),0) + IFERROR(INDIRECT("'ru double'!" &amp; ADDRESS(MATCH(N71,'ru double'!$A$1:$A$34,0),MATCH(N$2,'ru double'!$A$1:$AF$1,0))),0) + IFERROR(INDIRECT("'ru double'!" &amp; ADDRESS(MATCH(N71,'ru double'!$A$1:$A$34,0),MATCH(O$2,'ru double'!$A$1:$AF$1,0))),0) + IFERROR(INDIRECT("'ru double'!" &amp; ADDRESS(MATCH(N71,'ru double'!$A$1:$A$34,0),MATCH(P$2,'ru double'!$A$1:$AF$1,0))),0) + IFERROR(INDIRECT("'ru double'!" &amp; ADDRESS(MATCH(N71,'ru double'!$A$1:$A$34,0),MATCH(Q$2,'ru double'!$A$1:$AF$1,0))),0) + IFERROR(INDIRECT("'ru double'!" &amp; ADDRESS(MATCH(N71,'ru double'!$A$1:$A$34,0),MATCH(R$2,'ru double'!$A$1:$AF$1,0))),0) + IFERROR(INDIRECT("'ru double'!" &amp; ADDRESS(MATCH(N71,'ru double'!$A$1:$A$34,0),MATCH(N$3,'ru double'!$A$1:$AF$1,0))),0) + IFERROR(INDIRECT("'ru double'!" &amp; ADDRESS(MATCH(N71,'ru double'!$A$1:$A$34,0),MATCH(O$3,'ru double'!$A$1:$AF$1,0))),0) + IFERROR(INDIRECT("'ru double'!" &amp; ADDRESS(MATCH(N71,'ru double'!$A$1:$A$34,0),MATCH(P$3,'ru double'!$A$1:$AF$1,0))),0) + IFERROR(INDIRECT("'ru double'!" &amp; ADDRESS(MATCH(N71,'ru double'!$A$1:$A$34,0),MATCH(Q$3,'ru double'!$A$1:$AF$1,0))),0) + IFERROR(INDIRECT("'ru double'!" &amp; ADDRESS(MATCH(N71,'ru double'!$A$1:$A$34,0),MATCH(R$3,'ru double'!$A$1:$AF$1,0))),0) + IFERROR(INDIRECT("'ru double'!" &amp; ADDRESS(MATCH(N71,'ru double'!$A$1:$A$34,0),MATCH(N$1,'ru double'!$A$1:$AF$1,0))),0)) / SUM('ru double'!$B$2:$AF$32)</f>
        <v>1.0024057738572574E-2</v>
      </c>
      <c r="S71" s="9">
        <f t="shared" ca="1" si="24"/>
        <v>-1.5637530072173216E-2</v>
      </c>
    </row>
    <row r="72" spans="1:23" x14ac:dyDescent="0.25">
      <c r="A72" s="7" t="s">
        <v>275</v>
      </c>
      <c r="B72" s="9">
        <f ca="1">(IFERROR(INDIRECT("'en double'!" &amp; ADDRESS(MATCH(I$1,'en double'!$A$1:$AF$1,0),MATCH(A72,'en double'!$A$1:$A$34,0))),0) + IFERROR(INDIRECT("'en double'!" &amp; ADDRESS(MATCH(G$1,'en double'!$A$1:$AF$1,0),MATCH(A72,'en double'!$A$1:$A$34,0))),0) + IFERROR(INDIRECT("'en double'!" &amp; ADDRESS(MATCH(H$1,'en double'!$A$1:$AF$1,0),MATCH(A72,'en double'!$A$1:$A$34,0))),0) + IFERROR(INDIRECT("'en double'!" &amp; ADDRESS(MATCH(J$1,'en double'!$A$1:$AF$1,0),MATCH(A72,'en double'!$A$1:$A$34,0))),0) + IFERROR(INDIRECT("'en double'!" &amp; ADDRESS(MATCH(K$1,'en double'!$A$1:$AF$1,0),MATCH(A72,'en double'!$A$1:$A$34,0))),0) + IFERROR(INDIRECT("'en double'!" &amp; ADDRESS(MATCH(L$1,'en double'!$A$1:$AF$1,0),MATCH(A72,'en double'!$A$1:$A$34,0))),0) + IFERROR(INDIRECT("'en double'!" &amp; ADDRESS(MATCH(F$2,'en double'!$A$1:$AF$1,0),MATCH(A72,'en double'!$A$1:$A$34,0))),0) + IFERROR(INDIRECT("'en double'!" &amp; ADDRESS(MATCH(G$2,'en double'!$A$1:$AF$1,0),MATCH(A72,'en double'!$A$1:$A$34,0))),0) + IFERROR(INDIRECT("'en double'!" &amp; ADDRESS(MATCH(H$2,'en double'!$A$1:$AF$1,0),MATCH(A72,'en double'!$A$1:$A$34,0))),0) + IFERROR(INDIRECT("'en double'!" &amp; ADDRESS(MATCH(I$2,'en double'!$A$1:$AF$1,0),MATCH(A72,'en double'!$A$1:$A$34,0))),0) + IFERROR(INDIRECT("'en double'!" &amp; ADDRESS(MATCH(J$2,'en double'!$A$1:$AF$1,0),MATCH(A72,'en double'!$A$1:$A$34,0))),0) + IFERROR(INDIRECT("'en double'!" &amp; ADDRESS(MATCH(K$2,'en double'!$A$1:$AF$1,0),MATCH(A72,'en double'!$A$1:$A$34,0))),0) + IFERROR(INDIRECT("'en double'!" &amp; ADDRESS(MATCH(F$3,'en double'!$A$1:$AF$1,0),MATCH(A72,'en double'!$A$1:$A$34,0))),0) + IFERROR(INDIRECT("'en double'!" &amp; ADDRESS(MATCH(G$3,'en double'!$A$1:$AF$1,0),MATCH(A72,'en double'!$A$1:$A$34,0))),0) + IFERROR(INDIRECT("'en double'!" &amp; ADDRESS(MATCH(H$3,'en double'!$A$1:$AF$1,0),MATCH(A72,'en double'!$A$1:$A$34,0))),0) + IFERROR(INDIRECT("'en double'!" &amp; ADDRESS(MATCH(I$3,'en double'!$A$1:$AF$1,0),MATCH(A72,'en double'!$A$1:$A$34,0))),0) + IFERROR(INDIRECT("'en double'!" &amp; ADDRESS(MATCH(J$3,'en double'!$A$1:$AF$1,0),MATCH(A72,'en double'!$A$1:$A$34,0))),0) + IFERROR(INDIRECT("'en double'!" &amp; ADDRESS(MATCH(F$1,'en double'!$A$1:$AF$1,0),MATCH(A72,'en double'!$A$1:$A$34,0))),0)) / SUM('en double'!$B$2:$AF$32)</f>
        <v>0</v>
      </c>
      <c r="C72" s="9">
        <f ca="1">(IFERROR(INDIRECT("'en double'!" &amp; ADDRESS(MATCH(B$1,'en double'!$A$1:$AF$1,0),MATCH(A72,'en double'!$A$1:$A$34,0))),0) + IFERROR(INDIRECT("'en double'!" &amp; ADDRESS(MATCH(C$1,'en double'!$A$1:$AF$1,0),MATCH(A72,'en double'!$A$1:$A$34,0))),0) + IFERROR(INDIRECT("'en double'!" &amp; ADDRESS(MATCH(D$1,'en double'!$A$1:$AF$1,0),MATCH(A72,'en double'!$A$1:$A$34,0))),0) + IFERROR(INDIRECT("'en double'!" &amp; ADDRESS(MATCH(E$1,'en double'!$A$1:$AF$1,0),MATCH(A72,'en double'!$A$1:$A$34,0))),0) + IFERROR(INDIRECT("'en double'!" &amp; ADDRESS(MATCH(A$2,'en double'!$A$1:$AF$1,0),MATCH(A72,'en double'!$A$1:$A$34,0))),0) + IFERROR(INDIRECT("'en double'!" &amp; ADDRESS(MATCH(B$2,'en double'!$A$1:$AF$1,0),MATCH(A72,'en double'!$A$1:$A$34,0))),0) + IFERROR(INDIRECT("'en double'!" &amp; ADDRESS(MATCH(C$2,'en double'!$A$1:$AF$1,0),MATCH(A72,'en double'!$A$1:$A$34,0))),0) + IFERROR(INDIRECT("'en double'!" &amp; ADDRESS(MATCH(D$2,'en double'!$A$1:$AF$1,0),MATCH(A72,'en double'!$A$1:$A$34,0))),0) + IFERROR(INDIRECT("'en double'!" &amp; ADDRESS(MATCH(E$2,'en double'!$A$1:$AF$1,0),MATCH(A72,'en double'!$A$1:$A$34,0))),0) + IFERROR(INDIRECT("'en double'!" &amp; ADDRESS(MATCH(A$3,'en double'!$A$1:$AF$1,0),MATCH(A72,'en double'!$A$1:$A$34,0))),0) + IFERROR(INDIRECT("'en double'!" &amp; ADDRESS(MATCH(B$3,'en double'!$A$1:$AF$1,0),MATCH(A72,'en double'!$A$1:$A$34,0))),0) + IFERROR(INDIRECT("'en double'!" &amp; ADDRESS(MATCH(C$3,'en double'!$A$1:$AF$1,0),MATCH(A72,'en double'!$A$1:$A$34,0))),0) + IFERROR(INDIRECT("'en double'!" &amp; ADDRESS(MATCH(D$3,'en double'!$A$1:$AF$1,0),MATCH(A72,'en double'!$A$1:$A$34,0))),0) + IFERROR(INDIRECT("'en double'!" &amp; ADDRESS(MATCH(E$3,'en double'!$A$1:$AF$1,0),MATCH(A72,'en double'!$A$1:$A$34,0))),0) + IFERROR(INDIRECT("'en double'!" &amp; ADDRESS(MATCH(A$1,'en double'!$A$1:$AF$1,0),MATCH(A72,'en double'!$A$1:$A$34,0))),0)) / SUM('en double'!$B$2:$AF$32)</f>
        <v>1.2024048096192384E-3</v>
      </c>
      <c r="D72" s="9">
        <f ca="1">(IFERROR(INDIRECT("'en double'!" &amp; ADDRESS(MATCH(A72,'en double'!$A$1:$A$34,0),MATCH(I$1,'en double'!$A$1:$AF$1,0))),0) + IFERROR(INDIRECT("'en double'!" &amp; ADDRESS(MATCH(A72,'en double'!$A$1:$A$34,0),MATCH(G$1,'en double'!$A$1:$AF$1,0))),0) + IFERROR(INDIRECT("'en double'!" &amp; ADDRESS(MATCH(A72,'en double'!$A$1:$A$34,0),MATCH(H$1,'en double'!$A$1:$AF$1,0))),0) + IFERROR(INDIRECT("'en double'!" &amp; ADDRESS(MATCH(A72,'en double'!$A$1:$A$34,0),MATCH(J$1,'en double'!$A$1:$AF$1,0))),0) + IFERROR(INDIRECT("'en double'!" &amp; ADDRESS(MATCH(A72,'en double'!$A$1:$A$34,0),MATCH(K$1,'en double'!$A$1:$AF$1,0))),0) + IFERROR(INDIRECT("'en double'!" &amp; ADDRESS(MATCH(A72,'en double'!$A$1:$A$34,0),MATCH(L$1,'en double'!$A$1:$AF$1,0))),0) + IFERROR(INDIRECT("'en double'!" &amp; ADDRESS(MATCH(A72,'en double'!$A$1:$A$34,0),MATCH(F$2,'en double'!$A$1:$AF$1,0))),0) + IFERROR(INDIRECT("'en double'!" &amp; ADDRESS(MATCH(A72,'en double'!$A$1:$A$34,0),MATCH(G$2,'en double'!$A$1:$AF$1,0))),0) + IFERROR(INDIRECT("'en double'!" &amp; ADDRESS(MATCH(A72,'en double'!$A$1:$A$34,0),MATCH(H$2,'en double'!$A$1:$AF$1,0))),0) + IFERROR(INDIRECT("'en double'!" &amp; ADDRESS(MATCH(A72,'en double'!$A$1:$A$34,0),MATCH(I$2,'en double'!$A$1:$AF$1,0))),0) + IFERROR(INDIRECT("'en double'!" &amp; ADDRESS(MATCH(A72,'en double'!$A$1:$A$34,0),MATCH(J$2,'en double'!$A$1:$AF$1,0))),0) + IFERROR(INDIRECT("'en double'!" &amp; ADDRESS(MATCH(A72,'en double'!$A$1:$A$34,0),MATCH(K$2,'en double'!$A$1:$AF$1,0))),0) + IFERROR(INDIRECT("'en double'!" &amp; ADDRESS(MATCH(A72,'en double'!$A$1:$A$34,0),MATCH(F$3,'en double'!$A$1:$AF$1,0))),0) + IFERROR(INDIRECT("'en double'!" &amp; ADDRESS(MATCH(A72,'en double'!$A$1:$A$34,0),MATCH(G$3,'en double'!$A$1:$AF$1,0))),0) + IFERROR(INDIRECT("'en double'!" &amp; ADDRESS(MATCH(A72,'en double'!$A$1:$A$34,0),MATCH(H$3,'en double'!$A$1:$AF$1,0))),0) + IFERROR(INDIRECT("'en double'!" &amp; ADDRESS(MATCH(A72,'en double'!$A$1:$A$34,0),MATCH(I$3,'en double'!$A$1:$AF$1,0))),0) + IFERROR(INDIRECT("'en double'!" &amp; ADDRESS(MATCH(A72,'en double'!$A$1:$A$34,0),MATCH(J$3,'en double'!$A$1:$AF$1,0))),0) + IFERROR(INDIRECT("'en double'!" &amp; ADDRESS(MATCH(A72,'en double'!$A$1:$A$34,0),MATCH(F$1,'en double'!$A$1:$AF$1,0))),0)) / SUM('en double'!$B$2:$AF$32)</f>
        <v>5.0100200400801599E-4</v>
      </c>
      <c r="E72" s="9">
        <f ca="1">(IFERROR(INDIRECT("'en double'!" &amp; ADDRESS(MATCH(A72,'en double'!$A$1:$A$34,0),MATCH(B$1,'en double'!$A$1:$AF$1,0))),0) + IFERROR(INDIRECT("'en double'!" &amp; ADDRESS(MATCH(A72,'en double'!$A$1:$A$34,0),MATCH(C$1,'en double'!$A$1:$AF$1,0))),0) + IFERROR(INDIRECT("'en double'!" &amp; ADDRESS(MATCH(A72,'en double'!$A$1:$A$34,0),MATCH(D$1,'en double'!$A$1:$AF$1,0))),0) + IFERROR(INDIRECT("'en double'!" &amp; ADDRESS(MATCH(A72,'en double'!$A$1:$A$34,0),MATCH(E$1,'en double'!$A$1:$AF$1,0))),0) + IFERROR(INDIRECT("'en double'!" &amp; ADDRESS(MATCH(A72,'en double'!$A$1:$A$34,0),MATCH(A$2,'en double'!$A$1:$AF$1,0))),0) + IFERROR(INDIRECT("'en double'!" &amp; ADDRESS(MATCH(A72,'en double'!$A$1:$A$34,0),MATCH(B$2,'en double'!$A$1:$AF$1,0))),0) + IFERROR(INDIRECT("'en double'!" &amp; ADDRESS(MATCH(A72,'en double'!$A$1:$A$34,0),MATCH(C$2,'en double'!$A$1:$AF$1,0))),0) + IFERROR(INDIRECT("'en double'!" &amp; ADDRESS(MATCH(A72,'en double'!$A$1:$A$34,0),MATCH(D$2,'en double'!$A$1:$AF$1,0))),0) + IFERROR(INDIRECT("'en double'!" &amp; ADDRESS(MATCH(A72,'en double'!$A$1:$A$34,0),MATCH(E$2,'en double'!$A$1:$AF$1,0))),0) + IFERROR(INDIRECT("'en double'!" &amp; ADDRESS(MATCH(A72,'en double'!$A$1:$A$34,0),MATCH(A$3,'en double'!$A$1:$AF$1,0))),0) + IFERROR(INDIRECT("'en double'!" &amp; ADDRESS(MATCH(A72,'en double'!$A$1:$A$34,0),MATCH(B$3,'en double'!$A$1:$AF$1,0))),0) + IFERROR(INDIRECT("'en double'!" &amp; ADDRESS(MATCH(A72,'en double'!$A$1:$A$34,0),MATCH(C$3,'en double'!$A$1:$AF$1,0))),0) + IFERROR(INDIRECT("'en double'!" &amp; ADDRESS(MATCH(A72,'en double'!$A$1:$A$34,0),MATCH(D$3,'en double'!$A$1:$AF$1,0))),0) + IFERROR(INDIRECT("'en double'!" &amp; ADDRESS(MATCH(A72,'en double'!$A$1:$A$34,0),MATCH(E$3,'en double'!$A$1:$AF$1,0))),0) + IFERROR(INDIRECT("'en double'!" &amp; ADDRESS(MATCH(A72,'en double'!$A$1:$A$34,0),MATCH(A$1,'en double'!$A$1:$AF$1,0))),0)) / SUM('en double'!$B$2:$AF$32)</f>
        <v>7.0140280561122243E-4</v>
      </c>
      <c r="F72" s="9">
        <f t="shared" ca="1" si="23"/>
        <v>-1.4028056112224449E-3</v>
      </c>
      <c r="M72" s="197"/>
      <c r="N72" s="153" t="s">
        <v>209</v>
      </c>
      <c r="O72" s="9">
        <f ca="1">(IFERROR(INDIRECT("'ru double'!" &amp; ADDRESS(MATCH(V$1,'ru double'!$A$1:$AF$1,0),MATCH(N72,'ru double'!$A$1:$A$34,0))),0) + IFERROR(INDIRECT("'ru double'!" &amp; ADDRESS(MATCH(T$1,'ru double'!$A$1:$AF$1,0),MATCH(N72,'ru double'!$A$1:$A$34,0))),0) + IFERROR(INDIRECT("'ru double'!" &amp; ADDRESS(MATCH(U$1,'ru double'!$A$1:$AF$1,0),MATCH(N72,'ru double'!$A$1:$A$34,0))),0) + IFERROR(INDIRECT("'ru double'!" &amp; ADDRESS(MATCH(W$1,'ru double'!$A$1:$AF$1,0),MATCH(N72,'ru double'!$A$1:$A$34,0))),0) + IFERROR(INDIRECT("'ru double'!" &amp; ADDRESS(MATCH(X$1,'ru double'!$A$1:$AF$1,0),MATCH(N72,'ru double'!$A$1:$A$34,0))),0) + IFERROR(INDIRECT("'ru double'!" &amp; ADDRESS(MATCH(Y$1,'ru double'!$A$1:$AF$1,0),MATCH(N72,'ru double'!$A$1:$A$34,0))),0) + IFERROR(INDIRECT("'ru double'!" &amp; ADDRESS(MATCH(S$2,'ru double'!$A$1:$AF$1,0),MATCH(N72,'ru double'!$A$1:$A$34,0))),0) + IFERROR(INDIRECT("'ru double'!" &amp; ADDRESS(MATCH(T$2,'ru double'!$A$1:$AF$1,0),MATCH(N72,'ru double'!$A$1:$A$34,0))),0) + IFERROR(INDIRECT("'ru double'!" &amp; ADDRESS(MATCH(U$2,'ru double'!$A$1:$AF$1,0),MATCH(N72,'ru double'!$A$1:$A$34,0))),0) + IFERROR(INDIRECT("'ru double'!" &amp; ADDRESS(MATCH(V$2,'ru double'!$A$1:$AF$1,0),MATCH(N72,'ru double'!$A$1:$A$34,0))),0) + IFERROR(INDIRECT("'ru double'!" &amp; ADDRESS(MATCH(W$2,'ru double'!$A$1:$AF$1,0),MATCH(N72,'ru double'!$A$1:$A$34,0))),0) + IFERROR(INDIRECT("'ru double'!" &amp; ADDRESS(MATCH(X$2,'ru double'!$A$1:$AF$1,0),MATCH(N72,'ru double'!$A$1:$A$34,0))),0) + IFERROR(INDIRECT("'ru double'!" &amp; ADDRESS(MATCH(S$3,'ru double'!$A$1:$AF$1,0),MATCH(N72,'ru double'!$A$1:$A$34,0))),0) + IFERROR(INDIRECT("'ru double'!" &amp; ADDRESS(MATCH(T$3,'ru double'!$A$1:$AF$1,0),MATCH(N72,'ru double'!$A$1:$A$34,0))),0) + IFERROR(INDIRECT("'ru double'!" &amp; ADDRESS(MATCH(U$3,'ru double'!$A$1:$AF$1,0),MATCH(N72,'ru double'!$A$1:$A$34,0))),0) + IFERROR(INDIRECT("'ru double'!" &amp; ADDRESS(MATCH(V$3,'ru double'!$A$1:$AF$1,0),MATCH(N72,'ru double'!$A$1:$A$34,0))),0) + IFERROR(INDIRECT("'ru double'!" &amp; ADDRESS(MATCH(W$3,'ru double'!$A$1:$AF$1,0),MATCH(N72,'ru double'!$A$1:$A$34,0))),0) + IFERROR(INDIRECT("'ru double'!" &amp; ADDRESS(MATCH(S$1,'ru double'!$A$1:$AF$1,0),MATCH(N72,'ru double'!$A$1:$A$34,0))),0)) / SUM('ru double'!$B$2:$AF$32)</f>
        <v>0</v>
      </c>
      <c r="P72" s="9">
        <f ca="1">(IFERROR(INDIRECT("'ru double'!" &amp; ADDRESS(MATCH(O$1,'ru double'!$A$1:$AF$1,0),MATCH(N72,'ru double'!$A$1:$A$34,0))),0) + IFERROR(INDIRECT("'ru double'!" &amp; ADDRESS(MATCH(P$1,'ru double'!$A$1:$AF$1,0),MATCH(N72,'ru double'!$A$1:$A$34,0))),0) + IFERROR(INDIRECT("'ru double'!" &amp; ADDRESS(MATCH(Q$1,'ru double'!$A$1:$AF$1,0),MATCH(N72,'ru double'!$A$1:$A$34,0))),0) + IFERROR(INDIRECT("'ru double'!" &amp; ADDRESS(MATCH(R$1,'ru double'!$A$1:$AF$1,0),MATCH(N72,'ru double'!$A$1:$A$34,0))),0) + IFERROR(INDIRECT("'ru double'!" &amp; ADDRESS(MATCH(N$2,'ru double'!$A$1:$AF$1,0),MATCH(N72,'ru double'!$A$1:$A$34,0))),0) + IFERROR(INDIRECT("'ru double'!" &amp; ADDRESS(MATCH(O$2,'ru double'!$A$1:$AF$1,0),MATCH(N72,'ru double'!$A$1:$A$34,0))),0) + IFERROR(INDIRECT("'ru double'!" &amp; ADDRESS(MATCH(P$2,'ru double'!$A$1:$AF$1,0),MATCH(N72,'ru double'!$A$1:$A$34,0))),0) + IFERROR(INDIRECT("'ru double'!" &amp; ADDRESS(MATCH(Q$2,'ru double'!$A$1:$AF$1,0),MATCH(N72,'ru double'!$A$1:$A$34,0))),0) + IFERROR(INDIRECT("'ru double'!" &amp; ADDRESS(MATCH(R$2,'ru double'!$A$1:$AF$1,0),MATCH(N72,'ru double'!$A$1:$A$34,0))),0) + IFERROR(INDIRECT("'ru double'!" &amp; ADDRESS(MATCH(N$3,'ru double'!$A$1:$AF$1,0),MATCH(N72,'ru double'!$A$1:$A$34,0))),0) + IFERROR(INDIRECT("'ru double'!" &amp; ADDRESS(MATCH(O$3,'ru double'!$A$1:$AF$1,0),MATCH(N72,'ru double'!$A$1:$A$34,0))),0) + IFERROR(INDIRECT("'ru double'!" &amp; ADDRESS(MATCH(P$3,'ru double'!$A$1:$AF$1,0),MATCH(N72,'ru double'!$A$1:$A$34,0))),0) + IFERROR(INDIRECT("'ru double'!" &amp; ADDRESS(MATCH(Q$3,'ru double'!$A$1:$AF$1,0),MATCH(N72,'ru double'!$A$1:$A$34,0))),0) + IFERROR(INDIRECT("'ru double'!" &amp; ADDRESS(MATCH(R$3,'ru double'!$A$1:$AF$1,0),MATCH(N72,'ru double'!$A$1:$A$34,0))),0) + IFERROR(INDIRECT("'ru double'!" &amp; ADDRESS(MATCH(N$1,'ru double'!$A$1:$AF$1,0),MATCH(N72,'ru double'!$A$1:$A$34,0))),0)) / SUM('ru double'!$B$2:$AF$32)</f>
        <v>1.4234161988773055E-2</v>
      </c>
      <c r="Q72" s="9">
        <f ca="1">(IFERROR(INDIRECT("'ru double'!" &amp; ADDRESS(MATCH(N72,'ru double'!$A$1:$A$34,0),MATCH(V$1,'ru double'!$A$1:$AF$1,0))),0) + IFERROR(INDIRECT("'ru double'!" &amp; ADDRESS(MATCH(N72,'ru double'!$A$1:$A$34,0),MATCH(T$1,'ru double'!$A$1:$AF$1,0))),0) + IFERROR(INDIRECT("'ru double'!" &amp; ADDRESS(MATCH(N72,'ru double'!$A$1:$A$34,0),MATCH(U$1,'ru double'!$A$1:$AF$1,0))),0) + IFERROR(INDIRECT("'ru double'!" &amp; ADDRESS(MATCH(N72,'ru double'!$A$1:$A$34,0),MATCH(W$1,'ru double'!$A$1:$AF$1,0))),0) + IFERROR(INDIRECT("'ru double'!" &amp; ADDRESS(MATCH(N72,'ru double'!$A$1:$A$34,0),MATCH(X$1,'ru double'!$A$1:$AF$1,0))),0) + IFERROR(INDIRECT("'ru double'!" &amp; ADDRESS(MATCH(N72,'ru double'!$A$1:$A$34,0),MATCH(Y$1,'ru double'!$A$1:$AF$1,0))),0) + IFERROR(INDIRECT("'ru double'!" &amp; ADDRESS(MATCH(N72,'ru double'!$A$1:$A$34,0),MATCH(S$2,'ru double'!$A$1:$AF$1,0))),0) + IFERROR(INDIRECT("'ru double'!" &amp; ADDRESS(MATCH(N72,'ru double'!$A$1:$A$34,0),MATCH(T$2,'ru double'!$A$1:$AF$1,0))),0) + IFERROR(INDIRECT("'ru double'!" &amp; ADDRESS(MATCH(N72,'ru double'!$A$1:$A$34,0),MATCH(U$2,'ru double'!$A$1:$AF$1,0))),0) + IFERROR(INDIRECT("'ru double'!" &amp; ADDRESS(MATCH(N72,'ru double'!$A$1:$A$34,0),MATCH(V$2,'ru double'!$A$1:$AF$1,0))),0) + IFERROR(INDIRECT("'ru double'!" &amp; ADDRESS(MATCH(N72,'ru double'!$A$1:$A$34,0),MATCH(W$2,'ru double'!$A$1:$AF$1,0))),0) + IFERROR(INDIRECT("'ru double'!" &amp; ADDRESS(MATCH(N72,'ru double'!$A$1:$A$34,0),MATCH(X$2,'ru double'!$A$1:$AF$1,0))),0) + IFERROR(INDIRECT("'ru double'!" &amp; ADDRESS(MATCH(N72,'ru double'!$A$1:$A$34,0),MATCH(S$3,'ru double'!$A$1:$AF$1,0))),0) + IFERROR(INDIRECT("'ru double'!" &amp; ADDRESS(MATCH(N72,'ru double'!$A$1:$A$34,0),MATCH(T$3,'ru double'!$A$1:$AF$1,0))),0) + IFERROR(INDIRECT("'ru double'!" &amp; ADDRESS(MATCH(N72,'ru double'!$A$1:$A$34,0),MATCH(U$3,'ru double'!$A$1:$AF$1,0))),0) + IFERROR(INDIRECT("'ru double'!" &amp; ADDRESS(MATCH(N72,'ru double'!$A$1:$A$34,0),MATCH(V$3,'ru double'!$A$1:$AF$1,0))),0) + IFERROR(INDIRECT("'ru double'!" &amp; ADDRESS(MATCH(N72,'ru double'!$A$1:$A$34,0),MATCH(W$3,'ru double'!$A$1:$AF$1,0))),0) + IFERROR(INDIRECT("'ru double'!" &amp; ADDRESS(MATCH(N72,'ru double'!$A$1:$A$34,0),MATCH(S$1,'ru double'!$A$1:$AF$1,0))),0)) / SUM('ru double'!$B$2:$AF$32)</f>
        <v>9.4226142742582196E-3</v>
      </c>
      <c r="R72" s="9">
        <f ca="1">(IFERROR(INDIRECT("'ru double'!" &amp; ADDRESS(MATCH(N72,'ru double'!$A$1:$A$34,0),MATCH(O$1,'ru double'!$A$1:$AF$1,0))),0) + IFERROR(INDIRECT("'ru double'!" &amp; ADDRESS(MATCH(N72,'ru double'!$A$1:$A$34,0),MATCH(P$1,'ru double'!$A$1:$AF$1,0))),0) + IFERROR(INDIRECT("'ru double'!" &amp; ADDRESS(MATCH(N72,'ru double'!$A$1:$A$34,0),MATCH(Q$1,'ru double'!$A$1:$AF$1,0))),0) + IFERROR(INDIRECT("'ru double'!" &amp; ADDRESS(MATCH(N72,'ru double'!$A$1:$A$34,0),MATCH(R$1,'ru double'!$A$1:$AF$1,0))),0) + IFERROR(INDIRECT("'ru double'!" &amp; ADDRESS(MATCH(N72,'ru double'!$A$1:$A$34,0),MATCH(N$2,'ru double'!$A$1:$AF$1,0))),0) + IFERROR(INDIRECT("'ru double'!" &amp; ADDRESS(MATCH(N72,'ru double'!$A$1:$A$34,0),MATCH(O$2,'ru double'!$A$1:$AF$1,0))),0) + IFERROR(INDIRECT("'ru double'!" &amp; ADDRESS(MATCH(N72,'ru double'!$A$1:$A$34,0),MATCH(P$2,'ru double'!$A$1:$AF$1,0))),0) + IFERROR(INDIRECT("'ru double'!" &amp; ADDRESS(MATCH(N72,'ru double'!$A$1:$A$34,0),MATCH(Q$2,'ru double'!$A$1:$AF$1,0))),0) + IFERROR(INDIRECT("'ru double'!" &amp; ADDRESS(MATCH(N72,'ru double'!$A$1:$A$34,0),MATCH(R$2,'ru double'!$A$1:$AF$1,0))),0) + IFERROR(INDIRECT("'ru double'!" &amp; ADDRESS(MATCH(N72,'ru double'!$A$1:$A$34,0),MATCH(N$3,'ru double'!$A$1:$AF$1,0))),0) + IFERROR(INDIRECT("'ru double'!" &amp; ADDRESS(MATCH(N72,'ru double'!$A$1:$A$34,0),MATCH(O$3,'ru double'!$A$1:$AF$1,0))),0) + IFERROR(INDIRECT("'ru double'!" &amp; ADDRESS(MATCH(N72,'ru double'!$A$1:$A$34,0),MATCH(P$3,'ru double'!$A$1:$AF$1,0))),0) + IFERROR(INDIRECT("'ru double'!" &amp; ADDRESS(MATCH(N72,'ru double'!$A$1:$A$34,0),MATCH(Q$3,'ru double'!$A$1:$AF$1,0))),0) + IFERROR(INDIRECT("'ru double'!" &amp; ADDRESS(MATCH(N72,'ru double'!$A$1:$A$34,0),MATCH(R$3,'ru double'!$A$1:$AF$1,0))),0) + IFERROR(INDIRECT("'ru double'!" &amp; ADDRESS(MATCH(N72,'ru double'!$A$1:$A$34,0),MATCH(N$1,'ru double'!$A$1:$AF$1,0))),0)) / SUM('ru double'!$B$2:$AF$32)</f>
        <v>4.4105854049719326E-3</v>
      </c>
      <c r="S72" s="9">
        <f t="shared" ca="1" si="24"/>
        <v>-9.2221331194867681E-3</v>
      </c>
    </row>
    <row r="73" spans="1:23" x14ac:dyDescent="0.25">
      <c r="A73" s="7" t="s">
        <v>277</v>
      </c>
      <c r="B73" s="9">
        <f ca="1">(IFERROR(INDIRECT("'en double'!" &amp; ADDRESS(MATCH(I$1,'en double'!$A$1:$AF$1,0),MATCH(A73,'en double'!$A$1:$A$34,0))),0) + IFERROR(INDIRECT("'en double'!" &amp; ADDRESS(MATCH(G$1,'en double'!$A$1:$AF$1,0),MATCH(A73,'en double'!$A$1:$A$34,0))),0) + IFERROR(INDIRECT("'en double'!" &amp; ADDRESS(MATCH(H$1,'en double'!$A$1:$AF$1,0),MATCH(A73,'en double'!$A$1:$A$34,0))),0) + IFERROR(INDIRECT("'en double'!" &amp; ADDRESS(MATCH(J$1,'en double'!$A$1:$AF$1,0),MATCH(A73,'en double'!$A$1:$A$34,0))),0) + IFERROR(INDIRECT("'en double'!" &amp; ADDRESS(MATCH(K$1,'en double'!$A$1:$AF$1,0),MATCH(A73,'en double'!$A$1:$A$34,0))),0) + IFERROR(INDIRECT("'en double'!" &amp; ADDRESS(MATCH(L$1,'en double'!$A$1:$AF$1,0),MATCH(A73,'en double'!$A$1:$A$34,0))),0) + IFERROR(INDIRECT("'en double'!" &amp; ADDRESS(MATCH(F$2,'en double'!$A$1:$AF$1,0),MATCH(A73,'en double'!$A$1:$A$34,0))),0) + IFERROR(INDIRECT("'en double'!" &amp; ADDRESS(MATCH(G$2,'en double'!$A$1:$AF$1,0),MATCH(A73,'en double'!$A$1:$A$34,0))),0) + IFERROR(INDIRECT("'en double'!" &amp; ADDRESS(MATCH(H$2,'en double'!$A$1:$AF$1,0),MATCH(A73,'en double'!$A$1:$A$34,0))),0) + IFERROR(INDIRECT("'en double'!" &amp; ADDRESS(MATCH(I$2,'en double'!$A$1:$AF$1,0),MATCH(A73,'en double'!$A$1:$A$34,0))),0) + IFERROR(INDIRECT("'en double'!" &amp; ADDRESS(MATCH(J$2,'en double'!$A$1:$AF$1,0),MATCH(A73,'en double'!$A$1:$A$34,0))),0) + IFERROR(INDIRECT("'en double'!" &amp; ADDRESS(MATCH(K$2,'en double'!$A$1:$AF$1,0),MATCH(A73,'en double'!$A$1:$A$34,0))),0) + IFERROR(INDIRECT("'en double'!" &amp; ADDRESS(MATCH(F$3,'en double'!$A$1:$AF$1,0),MATCH(A73,'en double'!$A$1:$A$34,0))),0) + IFERROR(INDIRECT("'en double'!" &amp; ADDRESS(MATCH(G$3,'en double'!$A$1:$AF$1,0),MATCH(A73,'en double'!$A$1:$A$34,0))),0) + IFERROR(INDIRECT("'en double'!" &amp; ADDRESS(MATCH(H$3,'en double'!$A$1:$AF$1,0),MATCH(A73,'en double'!$A$1:$A$34,0))),0) + IFERROR(INDIRECT("'en double'!" &amp; ADDRESS(MATCH(I$3,'en double'!$A$1:$AF$1,0),MATCH(A73,'en double'!$A$1:$A$34,0))),0) + IFERROR(INDIRECT("'en double'!" &amp; ADDRESS(MATCH(J$3,'en double'!$A$1:$AF$1,0),MATCH(A73,'en double'!$A$1:$A$34,0))),0) + IFERROR(INDIRECT("'en double'!" &amp; ADDRESS(MATCH(F$1,'en double'!$A$1:$AF$1,0),MATCH(A73,'en double'!$A$1:$A$34,0))),0)) / SUM('en double'!$B$2:$AF$32)</f>
        <v>1.1022044088176352E-3</v>
      </c>
      <c r="C73" s="9">
        <f ca="1">(IFERROR(INDIRECT("'en double'!" &amp; ADDRESS(MATCH(B$1,'en double'!$A$1:$AF$1,0),MATCH(A73,'en double'!$A$1:$A$34,0))),0) + IFERROR(INDIRECT("'en double'!" &amp; ADDRESS(MATCH(C$1,'en double'!$A$1:$AF$1,0),MATCH(A73,'en double'!$A$1:$A$34,0))),0) + IFERROR(INDIRECT("'en double'!" &amp; ADDRESS(MATCH(D$1,'en double'!$A$1:$AF$1,0),MATCH(A73,'en double'!$A$1:$A$34,0))),0) + IFERROR(INDIRECT("'en double'!" &amp; ADDRESS(MATCH(E$1,'en double'!$A$1:$AF$1,0),MATCH(A73,'en double'!$A$1:$A$34,0))),0) + IFERROR(INDIRECT("'en double'!" &amp; ADDRESS(MATCH(A$2,'en double'!$A$1:$AF$1,0),MATCH(A73,'en double'!$A$1:$A$34,0))),0) + IFERROR(INDIRECT("'en double'!" &amp; ADDRESS(MATCH(B$2,'en double'!$A$1:$AF$1,0),MATCH(A73,'en double'!$A$1:$A$34,0))),0) + IFERROR(INDIRECT("'en double'!" &amp; ADDRESS(MATCH(C$2,'en double'!$A$1:$AF$1,0),MATCH(A73,'en double'!$A$1:$A$34,0))),0) + IFERROR(INDIRECT("'en double'!" &amp; ADDRESS(MATCH(D$2,'en double'!$A$1:$AF$1,0),MATCH(A73,'en double'!$A$1:$A$34,0))),0) + IFERROR(INDIRECT("'en double'!" &amp; ADDRESS(MATCH(E$2,'en double'!$A$1:$AF$1,0),MATCH(A73,'en double'!$A$1:$A$34,0))),0) + IFERROR(INDIRECT("'en double'!" &amp; ADDRESS(MATCH(A$3,'en double'!$A$1:$AF$1,0),MATCH(A73,'en double'!$A$1:$A$34,0))),0) + IFERROR(INDIRECT("'en double'!" &amp; ADDRESS(MATCH(B$3,'en double'!$A$1:$AF$1,0),MATCH(A73,'en double'!$A$1:$A$34,0))),0) + IFERROR(INDIRECT("'en double'!" &amp; ADDRESS(MATCH(C$3,'en double'!$A$1:$AF$1,0),MATCH(A73,'en double'!$A$1:$A$34,0))),0) + IFERROR(INDIRECT("'en double'!" &amp; ADDRESS(MATCH(D$3,'en double'!$A$1:$AF$1,0),MATCH(A73,'en double'!$A$1:$A$34,0))),0) + IFERROR(INDIRECT("'en double'!" &amp; ADDRESS(MATCH(E$3,'en double'!$A$1:$AF$1,0),MATCH(A73,'en double'!$A$1:$A$34,0))),0) + IFERROR(INDIRECT("'en double'!" &amp; ADDRESS(MATCH(A$1,'en double'!$A$1:$AF$1,0),MATCH(A73,'en double'!$A$1:$A$34,0))),0)) / SUM('en double'!$B$2:$AF$32)</f>
        <v>8.0160320641282565E-4</v>
      </c>
      <c r="D73" s="9">
        <f ca="1">(IFERROR(INDIRECT("'en double'!" &amp; ADDRESS(MATCH(A73,'en double'!$A$1:$A$34,0),MATCH(I$1,'en double'!$A$1:$AF$1,0))),0) + IFERROR(INDIRECT("'en double'!" &amp; ADDRESS(MATCH(A73,'en double'!$A$1:$A$34,0),MATCH(G$1,'en double'!$A$1:$AF$1,0))),0) + IFERROR(INDIRECT("'en double'!" &amp; ADDRESS(MATCH(A73,'en double'!$A$1:$A$34,0),MATCH(H$1,'en double'!$A$1:$AF$1,0))),0) + IFERROR(INDIRECT("'en double'!" &amp; ADDRESS(MATCH(A73,'en double'!$A$1:$A$34,0),MATCH(J$1,'en double'!$A$1:$AF$1,0))),0) + IFERROR(INDIRECT("'en double'!" &amp; ADDRESS(MATCH(A73,'en double'!$A$1:$A$34,0),MATCH(K$1,'en double'!$A$1:$AF$1,0))),0) + IFERROR(INDIRECT("'en double'!" &amp; ADDRESS(MATCH(A73,'en double'!$A$1:$A$34,0),MATCH(L$1,'en double'!$A$1:$AF$1,0))),0) + IFERROR(INDIRECT("'en double'!" &amp; ADDRESS(MATCH(A73,'en double'!$A$1:$A$34,0),MATCH(F$2,'en double'!$A$1:$AF$1,0))),0) + IFERROR(INDIRECT("'en double'!" &amp; ADDRESS(MATCH(A73,'en double'!$A$1:$A$34,0),MATCH(G$2,'en double'!$A$1:$AF$1,0))),0) + IFERROR(INDIRECT("'en double'!" &amp; ADDRESS(MATCH(A73,'en double'!$A$1:$A$34,0),MATCH(H$2,'en double'!$A$1:$AF$1,0))),0) + IFERROR(INDIRECT("'en double'!" &amp; ADDRESS(MATCH(A73,'en double'!$A$1:$A$34,0),MATCH(I$2,'en double'!$A$1:$AF$1,0))),0) + IFERROR(INDIRECT("'en double'!" &amp; ADDRESS(MATCH(A73,'en double'!$A$1:$A$34,0),MATCH(J$2,'en double'!$A$1:$AF$1,0))),0) + IFERROR(INDIRECT("'en double'!" &amp; ADDRESS(MATCH(A73,'en double'!$A$1:$A$34,0),MATCH(K$2,'en double'!$A$1:$AF$1,0))),0) + IFERROR(INDIRECT("'en double'!" &amp; ADDRESS(MATCH(A73,'en double'!$A$1:$A$34,0),MATCH(F$3,'en double'!$A$1:$AF$1,0))),0) + IFERROR(INDIRECT("'en double'!" &amp; ADDRESS(MATCH(A73,'en double'!$A$1:$A$34,0),MATCH(G$3,'en double'!$A$1:$AF$1,0))),0) + IFERROR(INDIRECT("'en double'!" &amp; ADDRESS(MATCH(A73,'en double'!$A$1:$A$34,0),MATCH(H$3,'en double'!$A$1:$AF$1,0))),0) + IFERROR(INDIRECT("'en double'!" &amp; ADDRESS(MATCH(A73,'en double'!$A$1:$A$34,0),MATCH(I$3,'en double'!$A$1:$AF$1,0))),0) + IFERROR(INDIRECT("'en double'!" &amp; ADDRESS(MATCH(A73,'en double'!$A$1:$A$34,0),MATCH(J$3,'en double'!$A$1:$AF$1,0))),0) + IFERROR(INDIRECT("'en double'!" &amp; ADDRESS(MATCH(A73,'en double'!$A$1:$A$34,0),MATCH(F$1,'en double'!$A$1:$AF$1,0))),0)) / SUM('en double'!$B$2:$AF$32)</f>
        <v>0</v>
      </c>
      <c r="E73" s="9">
        <f ca="1">(IFERROR(INDIRECT("'en double'!" &amp; ADDRESS(MATCH(A73,'en double'!$A$1:$A$34,0),MATCH(B$1,'en double'!$A$1:$AF$1,0))),0) + IFERROR(INDIRECT("'en double'!" &amp; ADDRESS(MATCH(A73,'en double'!$A$1:$A$34,0),MATCH(C$1,'en double'!$A$1:$AF$1,0))),0) + IFERROR(INDIRECT("'en double'!" &amp; ADDRESS(MATCH(A73,'en double'!$A$1:$A$34,0),MATCH(D$1,'en double'!$A$1:$AF$1,0))),0) + IFERROR(INDIRECT("'en double'!" &amp; ADDRESS(MATCH(A73,'en double'!$A$1:$A$34,0),MATCH(E$1,'en double'!$A$1:$AF$1,0))),0) + IFERROR(INDIRECT("'en double'!" &amp; ADDRESS(MATCH(A73,'en double'!$A$1:$A$34,0),MATCH(A$2,'en double'!$A$1:$AF$1,0))),0) + IFERROR(INDIRECT("'en double'!" &amp; ADDRESS(MATCH(A73,'en double'!$A$1:$A$34,0),MATCH(B$2,'en double'!$A$1:$AF$1,0))),0) + IFERROR(INDIRECT("'en double'!" &amp; ADDRESS(MATCH(A73,'en double'!$A$1:$A$34,0),MATCH(C$2,'en double'!$A$1:$AF$1,0))),0) + IFERROR(INDIRECT("'en double'!" &amp; ADDRESS(MATCH(A73,'en double'!$A$1:$A$34,0),MATCH(D$2,'en double'!$A$1:$AF$1,0))),0) + IFERROR(INDIRECT("'en double'!" &amp; ADDRESS(MATCH(A73,'en double'!$A$1:$A$34,0),MATCH(E$2,'en double'!$A$1:$AF$1,0))),0) + IFERROR(INDIRECT("'en double'!" &amp; ADDRESS(MATCH(A73,'en double'!$A$1:$A$34,0),MATCH(A$3,'en double'!$A$1:$AF$1,0))),0) + IFERROR(INDIRECT("'en double'!" &amp; ADDRESS(MATCH(A73,'en double'!$A$1:$A$34,0),MATCH(B$3,'en double'!$A$1:$AF$1,0))),0) + IFERROR(INDIRECT("'en double'!" &amp; ADDRESS(MATCH(A73,'en double'!$A$1:$A$34,0),MATCH(C$3,'en double'!$A$1:$AF$1,0))),0) + IFERROR(INDIRECT("'en double'!" &amp; ADDRESS(MATCH(A73,'en double'!$A$1:$A$34,0),MATCH(D$3,'en double'!$A$1:$AF$1,0))),0) + IFERROR(INDIRECT("'en double'!" &amp; ADDRESS(MATCH(A73,'en double'!$A$1:$A$34,0),MATCH(E$3,'en double'!$A$1:$AF$1,0))),0) + IFERROR(INDIRECT("'en double'!" &amp; ADDRESS(MATCH(A73,'en double'!$A$1:$A$34,0),MATCH(A$1,'en double'!$A$1:$AF$1,0))),0)) / SUM('en double'!$B$2:$AF$32)</f>
        <v>1.8036072144288577E-3</v>
      </c>
      <c r="F73" s="9">
        <f t="shared" ca="1" si="23"/>
        <v>-1.5030060120240483E-3</v>
      </c>
      <c r="M73" s="197"/>
      <c r="N73" s="153" t="s">
        <v>221</v>
      </c>
      <c r="O73" s="9">
        <f ca="1">(IFERROR(INDIRECT("'ru double'!" &amp; ADDRESS(MATCH(V$1,'ru double'!$A$1:$AF$1,0),MATCH(N73,'ru double'!$A$1:$A$34,0))),0) + IFERROR(INDIRECT("'ru double'!" &amp; ADDRESS(MATCH(T$1,'ru double'!$A$1:$AF$1,0),MATCH(N73,'ru double'!$A$1:$A$34,0))),0) + IFERROR(INDIRECT("'ru double'!" &amp; ADDRESS(MATCH(U$1,'ru double'!$A$1:$AF$1,0),MATCH(N73,'ru double'!$A$1:$A$34,0))),0) + IFERROR(INDIRECT("'ru double'!" &amp; ADDRESS(MATCH(W$1,'ru double'!$A$1:$AF$1,0),MATCH(N73,'ru double'!$A$1:$A$34,0))),0) + IFERROR(INDIRECT("'ru double'!" &amp; ADDRESS(MATCH(X$1,'ru double'!$A$1:$AF$1,0),MATCH(N73,'ru double'!$A$1:$A$34,0))),0) + IFERROR(INDIRECT("'ru double'!" &amp; ADDRESS(MATCH(Y$1,'ru double'!$A$1:$AF$1,0),MATCH(N73,'ru double'!$A$1:$A$34,0))),0) + IFERROR(INDIRECT("'ru double'!" &amp; ADDRESS(MATCH(S$2,'ru double'!$A$1:$AF$1,0),MATCH(N73,'ru double'!$A$1:$A$34,0))),0) + IFERROR(INDIRECT("'ru double'!" &amp; ADDRESS(MATCH(T$2,'ru double'!$A$1:$AF$1,0),MATCH(N73,'ru double'!$A$1:$A$34,0))),0) + IFERROR(INDIRECT("'ru double'!" &amp; ADDRESS(MATCH(U$2,'ru double'!$A$1:$AF$1,0),MATCH(N73,'ru double'!$A$1:$A$34,0))),0) + IFERROR(INDIRECT("'ru double'!" &amp; ADDRESS(MATCH(V$2,'ru double'!$A$1:$AF$1,0),MATCH(N73,'ru double'!$A$1:$A$34,0))),0) + IFERROR(INDIRECT("'ru double'!" &amp; ADDRESS(MATCH(W$2,'ru double'!$A$1:$AF$1,0),MATCH(N73,'ru double'!$A$1:$A$34,0))),0) + IFERROR(INDIRECT("'ru double'!" &amp; ADDRESS(MATCH(X$2,'ru double'!$A$1:$AF$1,0),MATCH(N73,'ru double'!$A$1:$A$34,0))),0) + IFERROR(INDIRECT("'ru double'!" &amp; ADDRESS(MATCH(S$3,'ru double'!$A$1:$AF$1,0),MATCH(N73,'ru double'!$A$1:$A$34,0))),0) + IFERROR(INDIRECT("'ru double'!" &amp; ADDRESS(MATCH(T$3,'ru double'!$A$1:$AF$1,0),MATCH(N73,'ru double'!$A$1:$A$34,0))),0) + IFERROR(INDIRECT("'ru double'!" &amp; ADDRESS(MATCH(U$3,'ru double'!$A$1:$AF$1,0),MATCH(N73,'ru double'!$A$1:$A$34,0))),0) + IFERROR(INDIRECT("'ru double'!" &amp; ADDRESS(MATCH(V$3,'ru double'!$A$1:$AF$1,0),MATCH(N73,'ru double'!$A$1:$A$34,0))),0) + IFERROR(INDIRECT("'ru double'!" &amp; ADDRESS(MATCH(W$3,'ru double'!$A$1:$AF$1,0),MATCH(N73,'ru double'!$A$1:$A$34,0))),0) + IFERROR(INDIRECT("'ru double'!" &amp; ADDRESS(MATCH(S$1,'ru double'!$A$1:$AF$1,0),MATCH(N73,'ru double'!$A$1:$A$34,0))),0)) / SUM('ru double'!$B$2:$AF$32)</f>
        <v>1.4033680834001604E-3</v>
      </c>
      <c r="P73" s="9">
        <f ca="1">(IFERROR(INDIRECT("'ru double'!" &amp; ADDRESS(MATCH(O$1,'ru double'!$A$1:$AF$1,0),MATCH(N73,'ru double'!$A$1:$A$34,0))),0) + IFERROR(INDIRECT("'ru double'!" &amp; ADDRESS(MATCH(P$1,'ru double'!$A$1:$AF$1,0),MATCH(N73,'ru double'!$A$1:$A$34,0))),0) + IFERROR(INDIRECT("'ru double'!" &amp; ADDRESS(MATCH(Q$1,'ru double'!$A$1:$AF$1,0),MATCH(N73,'ru double'!$A$1:$A$34,0))),0) + IFERROR(INDIRECT("'ru double'!" &amp; ADDRESS(MATCH(R$1,'ru double'!$A$1:$AF$1,0),MATCH(N73,'ru double'!$A$1:$A$34,0))),0) + IFERROR(INDIRECT("'ru double'!" &amp; ADDRESS(MATCH(N$2,'ru double'!$A$1:$AF$1,0),MATCH(N73,'ru double'!$A$1:$A$34,0))),0) + IFERROR(INDIRECT("'ru double'!" &amp; ADDRESS(MATCH(O$2,'ru double'!$A$1:$AF$1,0),MATCH(N73,'ru double'!$A$1:$A$34,0))),0) + IFERROR(INDIRECT("'ru double'!" &amp; ADDRESS(MATCH(P$2,'ru double'!$A$1:$AF$1,0),MATCH(N73,'ru double'!$A$1:$A$34,0))),0) + IFERROR(INDIRECT("'ru double'!" &amp; ADDRESS(MATCH(Q$2,'ru double'!$A$1:$AF$1,0),MATCH(N73,'ru double'!$A$1:$A$34,0))),0) + IFERROR(INDIRECT("'ru double'!" &amp; ADDRESS(MATCH(R$2,'ru double'!$A$1:$AF$1,0),MATCH(N73,'ru double'!$A$1:$A$34,0))),0) + IFERROR(INDIRECT("'ru double'!" &amp; ADDRESS(MATCH(N$3,'ru double'!$A$1:$AF$1,0),MATCH(N73,'ru double'!$A$1:$A$34,0))),0) + IFERROR(INDIRECT("'ru double'!" &amp; ADDRESS(MATCH(O$3,'ru double'!$A$1:$AF$1,0),MATCH(N73,'ru double'!$A$1:$A$34,0))),0) + IFERROR(INDIRECT("'ru double'!" &amp; ADDRESS(MATCH(P$3,'ru double'!$A$1:$AF$1,0),MATCH(N73,'ru double'!$A$1:$A$34,0))),0) + IFERROR(INDIRECT("'ru double'!" &amp; ADDRESS(MATCH(Q$3,'ru double'!$A$1:$AF$1,0),MATCH(N73,'ru double'!$A$1:$A$34,0))),0) + IFERROR(INDIRECT("'ru double'!" &amp; ADDRESS(MATCH(R$3,'ru double'!$A$1:$AF$1,0),MATCH(N73,'ru double'!$A$1:$A$34,0))),0) + IFERROR(INDIRECT("'ru double'!" &amp; ADDRESS(MATCH(N$1,'ru double'!$A$1:$AF$1,0),MATCH(N73,'ru double'!$A$1:$A$34,0))),0)) / SUM('ru double'!$B$2:$AF$32)</f>
        <v>1.1828388131515637E-2</v>
      </c>
      <c r="Q73" s="9">
        <f ca="1">(IFERROR(INDIRECT("'ru double'!" &amp; ADDRESS(MATCH(N73,'ru double'!$A$1:$A$34,0),MATCH(V$1,'ru double'!$A$1:$AF$1,0))),0) + IFERROR(INDIRECT("'ru double'!" &amp; ADDRESS(MATCH(N73,'ru double'!$A$1:$A$34,0),MATCH(T$1,'ru double'!$A$1:$AF$1,0))),0) + IFERROR(INDIRECT("'ru double'!" &amp; ADDRESS(MATCH(N73,'ru double'!$A$1:$A$34,0),MATCH(U$1,'ru double'!$A$1:$AF$1,0))),0) + IFERROR(INDIRECT("'ru double'!" &amp; ADDRESS(MATCH(N73,'ru double'!$A$1:$A$34,0),MATCH(W$1,'ru double'!$A$1:$AF$1,0))),0) + IFERROR(INDIRECT("'ru double'!" &amp; ADDRESS(MATCH(N73,'ru double'!$A$1:$A$34,0),MATCH(X$1,'ru double'!$A$1:$AF$1,0))),0) + IFERROR(INDIRECT("'ru double'!" &amp; ADDRESS(MATCH(N73,'ru double'!$A$1:$A$34,0),MATCH(Y$1,'ru double'!$A$1:$AF$1,0))),0) + IFERROR(INDIRECT("'ru double'!" &amp; ADDRESS(MATCH(N73,'ru double'!$A$1:$A$34,0),MATCH(S$2,'ru double'!$A$1:$AF$1,0))),0) + IFERROR(INDIRECT("'ru double'!" &amp; ADDRESS(MATCH(N73,'ru double'!$A$1:$A$34,0),MATCH(T$2,'ru double'!$A$1:$AF$1,0))),0) + IFERROR(INDIRECT("'ru double'!" &amp; ADDRESS(MATCH(N73,'ru double'!$A$1:$A$34,0),MATCH(U$2,'ru double'!$A$1:$AF$1,0))),0) + IFERROR(INDIRECT("'ru double'!" &amp; ADDRESS(MATCH(N73,'ru double'!$A$1:$A$34,0),MATCH(V$2,'ru double'!$A$1:$AF$1,0))),0) + IFERROR(INDIRECT("'ru double'!" &amp; ADDRESS(MATCH(N73,'ru double'!$A$1:$A$34,0),MATCH(W$2,'ru double'!$A$1:$AF$1,0))),0) + IFERROR(INDIRECT("'ru double'!" &amp; ADDRESS(MATCH(N73,'ru double'!$A$1:$A$34,0),MATCH(X$2,'ru double'!$A$1:$AF$1,0))),0) + IFERROR(INDIRECT("'ru double'!" &amp; ADDRESS(MATCH(N73,'ru double'!$A$1:$A$34,0),MATCH(S$3,'ru double'!$A$1:$AF$1,0))),0) + IFERROR(INDIRECT("'ru double'!" &amp; ADDRESS(MATCH(N73,'ru double'!$A$1:$A$34,0),MATCH(T$3,'ru double'!$A$1:$AF$1,0))),0) + IFERROR(INDIRECT("'ru double'!" &amp; ADDRESS(MATCH(N73,'ru double'!$A$1:$A$34,0),MATCH(U$3,'ru double'!$A$1:$AF$1,0))),0) + IFERROR(INDIRECT("'ru double'!" &amp; ADDRESS(MATCH(N73,'ru double'!$A$1:$A$34,0),MATCH(V$3,'ru double'!$A$1:$AF$1,0))),0) + IFERROR(INDIRECT("'ru double'!" &amp; ADDRESS(MATCH(N73,'ru double'!$A$1:$A$34,0),MATCH(W$3,'ru double'!$A$1:$AF$1,0))),0) + IFERROR(INDIRECT("'ru double'!" &amp; ADDRESS(MATCH(N73,'ru double'!$A$1:$A$34,0),MATCH(S$1,'ru double'!$A$1:$AF$1,0))),0)) / SUM('ru double'!$B$2:$AF$32)</f>
        <v>7.0168404170008018E-3</v>
      </c>
      <c r="R73" s="9">
        <f ca="1">(IFERROR(INDIRECT("'ru double'!" &amp; ADDRESS(MATCH(N73,'ru double'!$A$1:$A$34,0),MATCH(O$1,'ru double'!$A$1:$AF$1,0))),0) + IFERROR(INDIRECT("'ru double'!" &amp; ADDRESS(MATCH(N73,'ru double'!$A$1:$A$34,0),MATCH(P$1,'ru double'!$A$1:$AF$1,0))),0) + IFERROR(INDIRECT("'ru double'!" &amp; ADDRESS(MATCH(N73,'ru double'!$A$1:$A$34,0),MATCH(Q$1,'ru double'!$A$1:$AF$1,0))),0) + IFERROR(INDIRECT("'ru double'!" &amp; ADDRESS(MATCH(N73,'ru double'!$A$1:$A$34,0),MATCH(R$1,'ru double'!$A$1:$AF$1,0))),0) + IFERROR(INDIRECT("'ru double'!" &amp; ADDRESS(MATCH(N73,'ru double'!$A$1:$A$34,0),MATCH(N$2,'ru double'!$A$1:$AF$1,0))),0) + IFERROR(INDIRECT("'ru double'!" &amp; ADDRESS(MATCH(N73,'ru double'!$A$1:$A$34,0),MATCH(O$2,'ru double'!$A$1:$AF$1,0))),0) + IFERROR(INDIRECT("'ru double'!" &amp; ADDRESS(MATCH(N73,'ru double'!$A$1:$A$34,0),MATCH(P$2,'ru double'!$A$1:$AF$1,0))),0) + IFERROR(INDIRECT("'ru double'!" &amp; ADDRESS(MATCH(N73,'ru double'!$A$1:$A$34,0),MATCH(Q$2,'ru double'!$A$1:$AF$1,0))),0) + IFERROR(INDIRECT("'ru double'!" &amp; ADDRESS(MATCH(N73,'ru double'!$A$1:$A$34,0),MATCH(R$2,'ru double'!$A$1:$AF$1,0))),0) + IFERROR(INDIRECT("'ru double'!" &amp; ADDRESS(MATCH(N73,'ru double'!$A$1:$A$34,0),MATCH(N$3,'ru double'!$A$1:$AF$1,0))),0) + IFERROR(INDIRECT("'ru double'!" &amp; ADDRESS(MATCH(N73,'ru double'!$A$1:$A$34,0),MATCH(O$3,'ru double'!$A$1:$AF$1,0))),0) + IFERROR(INDIRECT("'ru double'!" &amp; ADDRESS(MATCH(N73,'ru double'!$A$1:$A$34,0),MATCH(P$3,'ru double'!$A$1:$AF$1,0))),0) + IFERROR(INDIRECT("'ru double'!" &amp; ADDRESS(MATCH(N73,'ru double'!$A$1:$A$34,0),MATCH(Q$3,'ru double'!$A$1:$AF$1,0))),0) + IFERROR(INDIRECT("'ru double'!" &amp; ADDRESS(MATCH(N73,'ru double'!$A$1:$A$34,0),MATCH(R$3,'ru double'!$A$1:$AF$1,0))),0) + IFERROR(INDIRECT("'ru double'!" &amp; ADDRESS(MATCH(N73,'ru double'!$A$1:$A$34,0),MATCH(N$1,'ru double'!$A$1:$AF$1,0))),0)) / SUM('ru double'!$B$2:$AF$32)</f>
        <v>6.8163592622293503E-3</v>
      </c>
      <c r="S73" s="9">
        <f t="shared" ca="1" si="24"/>
        <v>-1.0224538893344026E-2</v>
      </c>
    </row>
    <row r="74" spans="1:23" x14ac:dyDescent="0.25">
      <c r="A74" s="7" t="s">
        <v>276</v>
      </c>
      <c r="B74" s="9">
        <f ca="1">(IFERROR(INDIRECT("'en double'!" &amp; ADDRESS(MATCH(I$1,'en double'!$A$1:$AF$1,0),MATCH(A74,'en double'!$A$1:$A$34,0))),0) + IFERROR(INDIRECT("'en double'!" &amp; ADDRESS(MATCH(G$1,'en double'!$A$1:$AF$1,0),MATCH(A74,'en double'!$A$1:$A$34,0))),0) + IFERROR(INDIRECT("'en double'!" &amp; ADDRESS(MATCH(H$1,'en double'!$A$1:$AF$1,0),MATCH(A74,'en double'!$A$1:$A$34,0))),0) + IFERROR(INDIRECT("'en double'!" &amp; ADDRESS(MATCH(J$1,'en double'!$A$1:$AF$1,0),MATCH(A74,'en double'!$A$1:$A$34,0))),0) + IFERROR(INDIRECT("'en double'!" &amp; ADDRESS(MATCH(K$1,'en double'!$A$1:$AF$1,0),MATCH(A74,'en double'!$A$1:$A$34,0))),0) + IFERROR(INDIRECT("'en double'!" &amp; ADDRESS(MATCH(L$1,'en double'!$A$1:$AF$1,0),MATCH(A74,'en double'!$A$1:$A$34,0))),0) + IFERROR(INDIRECT("'en double'!" &amp; ADDRESS(MATCH(F$2,'en double'!$A$1:$AF$1,0),MATCH(A74,'en double'!$A$1:$A$34,0))),0) + IFERROR(INDIRECT("'en double'!" &amp; ADDRESS(MATCH(G$2,'en double'!$A$1:$AF$1,0),MATCH(A74,'en double'!$A$1:$A$34,0))),0) + IFERROR(INDIRECT("'en double'!" &amp; ADDRESS(MATCH(H$2,'en double'!$A$1:$AF$1,0),MATCH(A74,'en double'!$A$1:$A$34,0))),0) + IFERROR(INDIRECT("'en double'!" &amp; ADDRESS(MATCH(I$2,'en double'!$A$1:$AF$1,0),MATCH(A74,'en double'!$A$1:$A$34,0))),0) + IFERROR(INDIRECT("'en double'!" &amp; ADDRESS(MATCH(J$2,'en double'!$A$1:$AF$1,0),MATCH(A74,'en double'!$A$1:$A$34,0))),0) + IFERROR(INDIRECT("'en double'!" &amp; ADDRESS(MATCH(K$2,'en double'!$A$1:$AF$1,0),MATCH(A74,'en double'!$A$1:$A$34,0))),0) + IFERROR(INDIRECT("'en double'!" &amp; ADDRESS(MATCH(F$3,'en double'!$A$1:$AF$1,0),MATCH(A74,'en double'!$A$1:$A$34,0))),0) + IFERROR(INDIRECT("'en double'!" &amp; ADDRESS(MATCH(G$3,'en double'!$A$1:$AF$1,0),MATCH(A74,'en double'!$A$1:$A$34,0))),0) + IFERROR(INDIRECT("'en double'!" &amp; ADDRESS(MATCH(H$3,'en double'!$A$1:$AF$1,0),MATCH(A74,'en double'!$A$1:$A$34,0))),0) + IFERROR(INDIRECT("'en double'!" &amp; ADDRESS(MATCH(I$3,'en double'!$A$1:$AF$1,0),MATCH(A74,'en double'!$A$1:$A$34,0))),0) + IFERROR(INDIRECT("'en double'!" &amp; ADDRESS(MATCH(J$3,'en double'!$A$1:$AF$1,0),MATCH(A74,'en double'!$A$1:$A$34,0))),0) + IFERROR(INDIRECT("'en double'!" &amp; ADDRESS(MATCH(F$1,'en double'!$A$1:$AF$1,0),MATCH(A74,'en double'!$A$1:$A$34,0))),0)) / SUM('en double'!$B$2:$AF$32)</f>
        <v>4.0080160320641282E-4</v>
      </c>
      <c r="C74" s="9">
        <f ca="1">(IFERROR(INDIRECT("'en double'!" &amp; ADDRESS(MATCH(B$1,'en double'!$A$1:$AF$1,0),MATCH(A74,'en double'!$A$1:$A$34,0))),0) + IFERROR(INDIRECT("'en double'!" &amp; ADDRESS(MATCH(C$1,'en double'!$A$1:$AF$1,0),MATCH(A74,'en double'!$A$1:$A$34,0))),0) + IFERROR(INDIRECT("'en double'!" &amp; ADDRESS(MATCH(D$1,'en double'!$A$1:$AF$1,0),MATCH(A74,'en double'!$A$1:$A$34,0))),0) + IFERROR(INDIRECT("'en double'!" &amp; ADDRESS(MATCH(E$1,'en double'!$A$1:$AF$1,0),MATCH(A74,'en double'!$A$1:$A$34,0))),0) + IFERROR(INDIRECT("'en double'!" &amp; ADDRESS(MATCH(A$2,'en double'!$A$1:$AF$1,0),MATCH(A74,'en double'!$A$1:$A$34,0))),0) + IFERROR(INDIRECT("'en double'!" &amp; ADDRESS(MATCH(B$2,'en double'!$A$1:$AF$1,0),MATCH(A74,'en double'!$A$1:$A$34,0))),0) + IFERROR(INDIRECT("'en double'!" &amp; ADDRESS(MATCH(C$2,'en double'!$A$1:$AF$1,0),MATCH(A74,'en double'!$A$1:$A$34,0))),0) + IFERROR(INDIRECT("'en double'!" &amp; ADDRESS(MATCH(D$2,'en double'!$A$1:$AF$1,0),MATCH(A74,'en double'!$A$1:$A$34,0))),0) + IFERROR(INDIRECT("'en double'!" &amp; ADDRESS(MATCH(E$2,'en double'!$A$1:$AF$1,0),MATCH(A74,'en double'!$A$1:$A$34,0))),0) + IFERROR(INDIRECT("'en double'!" &amp; ADDRESS(MATCH(A$3,'en double'!$A$1:$AF$1,0),MATCH(A74,'en double'!$A$1:$A$34,0))),0) + IFERROR(INDIRECT("'en double'!" &amp; ADDRESS(MATCH(B$3,'en double'!$A$1:$AF$1,0),MATCH(A74,'en double'!$A$1:$A$34,0))),0) + IFERROR(INDIRECT("'en double'!" &amp; ADDRESS(MATCH(C$3,'en double'!$A$1:$AF$1,0),MATCH(A74,'en double'!$A$1:$A$34,0))),0) + IFERROR(INDIRECT("'en double'!" &amp; ADDRESS(MATCH(D$3,'en double'!$A$1:$AF$1,0),MATCH(A74,'en double'!$A$1:$A$34,0))),0) + IFERROR(INDIRECT("'en double'!" &amp; ADDRESS(MATCH(E$3,'en double'!$A$1:$AF$1,0),MATCH(A74,'en double'!$A$1:$A$34,0))),0) + IFERROR(INDIRECT("'en double'!" &amp; ADDRESS(MATCH(A$1,'en double'!$A$1:$AF$1,0),MATCH(A74,'en double'!$A$1:$A$34,0))),0)) / SUM('en double'!$B$2:$AF$32)</f>
        <v>3.0060120240480961E-4</v>
      </c>
      <c r="D74" s="9">
        <f ca="1">(IFERROR(INDIRECT("'en double'!" &amp; ADDRESS(MATCH(A74,'en double'!$A$1:$A$34,0),MATCH(I$1,'en double'!$A$1:$AF$1,0))),0) + IFERROR(INDIRECT("'en double'!" &amp; ADDRESS(MATCH(A74,'en double'!$A$1:$A$34,0),MATCH(G$1,'en double'!$A$1:$AF$1,0))),0) + IFERROR(INDIRECT("'en double'!" &amp; ADDRESS(MATCH(A74,'en double'!$A$1:$A$34,0),MATCH(H$1,'en double'!$A$1:$AF$1,0))),0) + IFERROR(INDIRECT("'en double'!" &amp; ADDRESS(MATCH(A74,'en double'!$A$1:$A$34,0),MATCH(J$1,'en double'!$A$1:$AF$1,0))),0) + IFERROR(INDIRECT("'en double'!" &amp; ADDRESS(MATCH(A74,'en double'!$A$1:$A$34,0),MATCH(K$1,'en double'!$A$1:$AF$1,0))),0) + IFERROR(INDIRECT("'en double'!" &amp; ADDRESS(MATCH(A74,'en double'!$A$1:$A$34,0),MATCH(L$1,'en double'!$A$1:$AF$1,0))),0) + IFERROR(INDIRECT("'en double'!" &amp; ADDRESS(MATCH(A74,'en double'!$A$1:$A$34,0),MATCH(F$2,'en double'!$A$1:$AF$1,0))),0) + IFERROR(INDIRECT("'en double'!" &amp; ADDRESS(MATCH(A74,'en double'!$A$1:$A$34,0),MATCH(G$2,'en double'!$A$1:$AF$1,0))),0) + IFERROR(INDIRECT("'en double'!" &amp; ADDRESS(MATCH(A74,'en double'!$A$1:$A$34,0),MATCH(H$2,'en double'!$A$1:$AF$1,0))),0) + IFERROR(INDIRECT("'en double'!" &amp; ADDRESS(MATCH(A74,'en double'!$A$1:$A$34,0),MATCH(I$2,'en double'!$A$1:$AF$1,0))),0) + IFERROR(INDIRECT("'en double'!" &amp; ADDRESS(MATCH(A74,'en double'!$A$1:$A$34,0),MATCH(J$2,'en double'!$A$1:$AF$1,0))),0) + IFERROR(INDIRECT("'en double'!" &amp; ADDRESS(MATCH(A74,'en double'!$A$1:$A$34,0),MATCH(K$2,'en double'!$A$1:$AF$1,0))),0) + IFERROR(INDIRECT("'en double'!" &amp; ADDRESS(MATCH(A74,'en double'!$A$1:$A$34,0),MATCH(F$3,'en double'!$A$1:$AF$1,0))),0) + IFERROR(INDIRECT("'en double'!" &amp; ADDRESS(MATCH(A74,'en double'!$A$1:$A$34,0),MATCH(G$3,'en double'!$A$1:$AF$1,0))),0) + IFERROR(INDIRECT("'en double'!" &amp; ADDRESS(MATCH(A74,'en double'!$A$1:$A$34,0),MATCH(H$3,'en double'!$A$1:$AF$1,0))),0) + IFERROR(INDIRECT("'en double'!" &amp; ADDRESS(MATCH(A74,'en double'!$A$1:$A$34,0),MATCH(I$3,'en double'!$A$1:$AF$1,0))),0) + IFERROR(INDIRECT("'en double'!" &amp; ADDRESS(MATCH(A74,'en double'!$A$1:$A$34,0),MATCH(J$3,'en double'!$A$1:$AF$1,0))),0) + IFERROR(INDIRECT("'en double'!" &amp; ADDRESS(MATCH(A74,'en double'!$A$1:$A$34,0),MATCH(F$1,'en double'!$A$1:$AF$1,0))),0)) / SUM('en double'!$B$2:$AF$32)</f>
        <v>0</v>
      </c>
      <c r="E74" s="9">
        <f ca="1">(IFERROR(INDIRECT("'en double'!" &amp; ADDRESS(MATCH(A74,'en double'!$A$1:$A$34,0),MATCH(B$1,'en double'!$A$1:$AF$1,0))),0) + IFERROR(INDIRECT("'en double'!" &amp; ADDRESS(MATCH(A74,'en double'!$A$1:$A$34,0),MATCH(C$1,'en double'!$A$1:$AF$1,0))),0) + IFERROR(INDIRECT("'en double'!" &amp; ADDRESS(MATCH(A74,'en double'!$A$1:$A$34,0),MATCH(D$1,'en double'!$A$1:$AF$1,0))),0) + IFERROR(INDIRECT("'en double'!" &amp; ADDRESS(MATCH(A74,'en double'!$A$1:$A$34,0),MATCH(E$1,'en double'!$A$1:$AF$1,0))),0) + IFERROR(INDIRECT("'en double'!" &amp; ADDRESS(MATCH(A74,'en double'!$A$1:$A$34,0),MATCH(A$2,'en double'!$A$1:$AF$1,0))),0) + IFERROR(INDIRECT("'en double'!" &amp; ADDRESS(MATCH(A74,'en double'!$A$1:$A$34,0),MATCH(B$2,'en double'!$A$1:$AF$1,0))),0) + IFERROR(INDIRECT("'en double'!" &amp; ADDRESS(MATCH(A74,'en double'!$A$1:$A$34,0),MATCH(C$2,'en double'!$A$1:$AF$1,0))),0) + IFERROR(INDIRECT("'en double'!" &amp; ADDRESS(MATCH(A74,'en double'!$A$1:$A$34,0),MATCH(D$2,'en double'!$A$1:$AF$1,0))),0) + IFERROR(INDIRECT("'en double'!" &amp; ADDRESS(MATCH(A74,'en double'!$A$1:$A$34,0),MATCH(E$2,'en double'!$A$1:$AF$1,0))),0) + IFERROR(INDIRECT("'en double'!" &amp; ADDRESS(MATCH(A74,'en double'!$A$1:$A$34,0),MATCH(A$3,'en double'!$A$1:$AF$1,0))),0) + IFERROR(INDIRECT("'en double'!" &amp; ADDRESS(MATCH(A74,'en double'!$A$1:$A$34,0),MATCH(B$3,'en double'!$A$1:$AF$1,0))),0) + IFERROR(INDIRECT("'en double'!" &amp; ADDRESS(MATCH(A74,'en double'!$A$1:$A$34,0),MATCH(C$3,'en double'!$A$1:$AF$1,0))),0) + IFERROR(INDIRECT("'en double'!" &amp; ADDRESS(MATCH(A74,'en double'!$A$1:$A$34,0),MATCH(D$3,'en double'!$A$1:$AF$1,0))),0) + IFERROR(INDIRECT("'en double'!" &amp; ADDRESS(MATCH(A74,'en double'!$A$1:$A$34,0),MATCH(E$3,'en double'!$A$1:$AF$1,0))),0) + IFERROR(INDIRECT("'en double'!" &amp; ADDRESS(MATCH(A74,'en double'!$A$1:$A$34,0),MATCH(A$1,'en double'!$A$1:$AF$1,0))),0)) / SUM('en double'!$B$2:$AF$32)</f>
        <v>9.0180360721442887E-4</v>
      </c>
      <c r="F74" s="9">
        <f t="shared" ca="1" si="23"/>
        <v>-8.0160320641282565E-4</v>
      </c>
      <c r="M74" s="197"/>
      <c r="N74" s="153" t="s">
        <v>206</v>
      </c>
      <c r="O74" s="9">
        <f ca="1">(IFERROR(INDIRECT("'ru double'!" &amp; ADDRESS(MATCH(V$1,'ru double'!$A$1:$AF$1,0),MATCH(N74,'ru double'!$A$1:$A$34,0))),0) + IFERROR(INDIRECT("'ru double'!" &amp; ADDRESS(MATCH(T$1,'ru double'!$A$1:$AF$1,0),MATCH(N74,'ru double'!$A$1:$A$34,0))),0) + IFERROR(INDIRECT("'ru double'!" &amp; ADDRESS(MATCH(U$1,'ru double'!$A$1:$AF$1,0),MATCH(N74,'ru double'!$A$1:$A$34,0))),0) + IFERROR(INDIRECT("'ru double'!" &amp; ADDRESS(MATCH(W$1,'ru double'!$A$1:$AF$1,0),MATCH(N74,'ru double'!$A$1:$A$34,0))),0) + IFERROR(INDIRECT("'ru double'!" &amp; ADDRESS(MATCH(X$1,'ru double'!$A$1:$AF$1,0),MATCH(N74,'ru double'!$A$1:$A$34,0))),0) + IFERROR(INDIRECT("'ru double'!" &amp; ADDRESS(MATCH(Y$1,'ru double'!$A$1:$AF$1,0),MATCH(N74,'ru double'!$A$1:$A$34,0))),0) + IFERROR(INDIRECT("'ru double'!" &amp; ADDRESS(MATCH(S$2,'ru double'!$A$1:$AF$1,0),MATCH(N74,'ru double'!$A$1:$A$34,0))),0) + IFERROR(INDIRECT("'ru double'!" &amp; ADDRESS(MATCH(T$2,'ru double'!$A$1:$AF$1,0),MATCH(N74,'ru double'!$A$1:$A$34,0))),0) + IFERROR(INDIRECT("'ru double'!" &amp; ADDRESS(MATCH(U$2,'ru double'!$A$1:$AF$1,0),MATCH(N74,'ru double'!$A$1:$A$34,0))),0) + IFERROR(INDIRECT("'ru double'!" &amp; ADDRESS(MATCH(V$2,'ru double'!$A$1:$AF$1,0),MATCH(N74,'ru double'!$A$1:$A$34,0))),0) + IFERROR(INDIRECT("'ru double'!" &amp; ADDRESS(MATCH(W$2,'ru double'!$A$1:$AF$1,0),MATCH(N74,'ru double'!$A$1:$A$34,0))),0) + IFERROR(INDIRECT("'ru double'!" &amp; ADDRESS(MATCH(X$2,'ru double'!$A$1:$AF$1,0),MATCH(N74,'ru double'!$A$1:$A$34,0))),0) + IFERROR(INDIRECT("'ru double'!" &amp; ADDRESS(MATCH(S$3,'ru double'!$A$1:$AF$1,0),MATCH(N74,'ru double'!$A$1:$A$34,0))),0) + IFERROR(INDIRECT("'ru double'!" &amp; ADDRESS(MATCH(T$3,'ru double'!$A$1:$AF$1,0),MATCH(N74,'ru double'!$A$1:$A$34,0))),0) + IFERROR(INDIRECT("'ru double'!" &amp; ADDRESS(MATCH(U$3,'ru double'!$A$1:$AF$1,0),MATCH(N74,'ru double'!$A$1:$A$34,0))),0) + IFERROR(INDIRECT("'ru double'!" &amp; ADDRESS(MATCH(V$3,'ru double'!$A$1:$AF$1,0),MATCH(N74,'ru double'!$A$1:$A$34,0))),0) + IFERROR(INDIRECT("'ru double'!" &amp; ADDRESS(MATCH(W$3,'ru double'!$A$1:$AF$1,0),MATCH(N74,'ru double'!$A$1:$A$34,0))),0) + IFERROR(INDIRECT("'ru double'!" &amp; ADDRESS(MATCH(S$1,'ru double'!$A$1:$AF$1,0),MATCH(N74,'ru double'!$A$1:$A$34,0))),0)) / SUM('ru double'!$B$2:$AF$32)</f>
        <v>1.8043303929430633E-3</v>
      </c>
      <c r="P74" s="9">
        <f ca="1">(IFERROR(INDIRECT("'ru double'!" &amp; ADDRESS(MATCH(O$1,'ru double'!$A$1:$AF$1,0),MATCH(N74,'ru double'!$A$1:$A$34,0))),0) + IFERROR(INDIRECT("'ru double'!" &amp; ADDRESS(MATCH(P$1,'ru double'!$A$1:$AF$1,0),MATCH(N74,'ru double'!$A$1:$A$34,0))),0) + IFERROR(INDIRECT("'ru double'!" &amp; ADDRESS(MATCH(Q$1,'ru double'!$A$1:$AF$1,0),MATCH(N74,'ru double'!$A$1:$A$34,0))),0) + IFERROR(INDIRECT("'ru double'!" &amp; ADDRESS(MATCH(R$1,'ru double'!$A$1:$AF$1,0),MATCH(N74,'ru double'!$A$1:$A$34,0))),0) + IFERROR(INDIRECT("'ru double'!" &amp; ADDRESS(MATCH(N$2,'ru double'!$A$1:$AF$1,0),MATCH(N74,'ru double'!$A$1:$A$34,0))),0) + IFERROR(INDIRECT("'ru double'!" &amp; ADDRESS(MATCH(O$2,'ru double'!$A$1:$AF$1,0),MATCH(N74,'ru double'!$A$1:$A$34,0))),0) + IFERROR(INDIRECT("'ru double'!" &amp; ADDRESS(MATCH(P$2,'ru double'!$A$1:$AF$1,0),MATCH(N74,'ru double'!$A$1:$A$34,0))),0) + IFERROR(INDIRECT("'ru double'!" &amp; ADDRESS(MATCH(Q$2,'ru double'!$A$1:$AF$1,0),MATCH(N74,'ru double'!$A$1:$A$34,0))),0) + IFERROR(INDIRECT("'ru double'!" &amp; ADDRESS(MATCH(R$2,'ru double'!$A$1:$AF$1,0),MATCH(N74,'ru double'!$A$1:$A$34,0))),0) + IFERROR(INDIRECT("'ru double'!" &amp; ADDRESS(MATCH(N$3,'ru double'!$A$1:$AF$1,0),MATCH(N74,'ru double'!$A$1:$A$34,0))),0) + IFERROR(INDIRECT("'ru double'!" &amp; ADDRESS(MATCH(O$3,'ru double'!$A$1:$AF$1,0),MATCH(N74,'ru double'!$A$1:$A$34,0))),0) + IFERROR(INDIRECT("'ru double'!" &amp; ADDRESS(MATCH(P$3,'ru double'!$A$1:$AF$1,0),MATCH(N74,'ru double'!$A$1:$A$34,0))),0) + IFERROR(INDIRECT("'ru double'!" &amp; ADDRESS(MATCH(Q$3,'ru double'!$A$1:$AF$1,0),MATCH(N74,'ru double'!$A$1:$A$34,0))),0) + IFERROR(INDIRECT("'ru double'!" &amp; ADDRESS(MATCH(R$3,'ru double'!$A$1:$AF$1,0),MATCH(N74,'ru double'!$A$1:$A$34,0))),0) + IFERROR(INDIRECT("'ru double'!" &amp; ADDRESS(MATCH(N$1,'ru double'!$A$1:$AF$1,0),MATCH(N74,'ru double'!$A$1:$A$34,0))),0)) / SUM('ru double'!$B$2:$AF$32)</f>
        <v>5.6134723336006415E-3</v>
      </c>
      <c r="Q74" s="9">
        <f ca="1">(IFERROR(INDIRECT("'ru double'!" &amp; ADDRESS(MATCH(N74,'ru double'!$A$1:$A$34,0),MATCH(V$1,'ru double'!$A$1:$AF$1,0))),0) + IFERROR(INDIRECT("'ru double'!" &amp; ADDRESS(MATCH(N74,'ru double'!$A$1:$A$34,0),MATCH(T$1,'ru double'!$A$1:$AF$1,0))),0) + IFERROR(INDIRECT("'ru double'!" &amp; ADDRESS(MATCH(N74,'ru double'!$A$1:$A$34,0),MATCH(U$1,'ru double'!$A$1:$AF$1,0))),0) + IFERROR(INDIRECT("'ru double'!" &amp; ADDRESS(MATCH(N74,'ru double'!$A$1:$A$34,0),MATCH(W$1,'ru double'!$A$1:$AF$1,0))),0) + IFERROR(INDIRECT("'ru double'!" &amp; ADDRESS(MATCH(N74,'ru double'!$A$1:$A$34,0),MATCH(X$1,'ru double'!$A$1:$AF$1,0))),0) + IFERROR(INDIRECT("'ru double'!" &amp; ADDRESS(MATCH(N74,'ru double'!$A$1:$A$34,0),MATCH(Y$1,'ru double'!$A$1:$AF$1,0))),0) + IFERROR(INDIRECT("'ru double'!" &amp; ADDRESS(MATCH(N74,'ru double'!$A$1:$A$34,0),MATCH(S$2,'ru double'!$A$1:$AF$1,0))),0) + IFERROR(INDIRECT("'ru double'!" &amp; ADDRESS(MATCH(N74,'ru double'!$A$1:$A$34,0),MATCH(T$2,'ru double'!$A$1:$AF$1,0))),0) + IFERROR(INDIRECT("'ru double'!" &amp; ADDRESS(MATCH(N74,'ru double'!$A$1:$A$34,0),MATCH(U$2,'ru double'!$A$1:$AF$1,0))),0) + IFERROR(INDIRECT("'ru double'!" &amp; ADDRESS(MATCH(N74,'ru double'!$A$1:$A$34,0),MATCH(V$2,'ru double'!$A$1:$AF$1,0))),0) + IFERROR(INDIRECT("'ru double'!" &amp; ADDRESS(MATCH(N74,'ru double'!$A$1:$A$34,0),MATCH(W$2,'ru double'!$A$1:$AF$1,0))),0) + IFERROR(INDIRECT("'ru double'!" &amp; ADDRESS(MATCH(N74,'ru double'!$A$1:$A$34,0),MATCH(X$2,'ru double'!$A$1:$AF$1,0))),0) + IFERROR(INDIRECT("'ru double'!" &amp; ADDRESS(MATCH(N74,'ru double'!$A$1:$A$34,0),MATCH(S$3,'ru double'!$A$1:$AF$1,0))),0) + IFERROR(INDIRECT("'ru double'!" &amp; ADDRESS(MATCH(N74,'ru double'!$A$1:$A$34,0),MATCH(T$3,'ru double'!$A$1:$AF$1,0))),0) + IFERROR(INDIRECT("'ru double'!" &amp; ADDRESS(MATCH(N74,'ru double'!$A$1:$A$34,0),MATCH(U$3,'ru double'!$A$1:$AF$1,0))),0) + IFERROR(INDIRECT("'ru double'!" &amp; ADDRESS(MATCH(N74,'ru double'!$A$1:$A$34,0),MATCH(V$3,'ru double'!$A$1:$AF$1,0))),0) + IFERROR(INDIRECT("'ru double'!" &amp; ADDRESS(MATCH(N74,'ru double'!$A$1:$A$34,0),MATCH(W$3,'ru double'!$A$1:$AF$1,0))),0) + IFERROR(INDIRECT("'ru double'!" &amp; ADDRESS(MATCH(N74,'ru double'!$A$1:$A$34,0),MATCH(S$1,'ru double'!$A$1:$AF$1,0))),0)) / SUM('ru double'!$B$2:$AF$32)</f>
        <v>2.8067361668003207E-3</v>
      </c>
      <c r="R74" s="9">
        <f ca="1">(IFERROR(INDIRECT("'ru double'!" &amp; ADDRESS(MATCH(N74,'ru double'!$A$1:$A$34,0),MATCH(O$1,'ru double'!$A$1:$AF$1,0))),0) + IFERROR(INDIRECT("'ru double'!" &amp; ADDRESS(MATCH(N74,'ru double'!$A$1:$A$34,0),MATCH(P$1,'ru double'!$A$1:$AF$1,0))),0) + IFERROR(INDIRECT("'ru double'!" &amp; ADDRESS(MATCH(N74,'ru double'!$A$1:$A$34,0),MATCH(Q$1,'ru double'!$A$1:$AF$1,0))),0) + IFERROR(INDIRECT("'ru double'!" &amp; ADDRESS(MATCH(N74,'ru double'!$A$1:$A$34,0),MATCH(R$1,'ru double'!$A$1:$AF$1,0))),0) + IFERROR(INDIRECT("'ru double'!" &amp; ADDRESS(MATCH(N74,'ru double'!$A$1:$A$34,0),MATCH(N$2,'ru double'!$A$1:$AF$1,0))),0) + IFERROR(INDIRECT("'ru double'!" &amp; ADDRESS(MATCH(N74,'ru double'!$A$1:$A$34,0),MATCH(O$2,'ru double'!$A$1:$AF$1,0))),0) + IFERROR(INDIRECT("'ru double'!" &amp; ADDRESS(MATCH(N74,'ru double'!$A$1:$A$34,0),MATCH(P$2,'ru double'!$A$1:$AF$1,0))),0) + IFERROR(INDIRECT("'ru double'!" &amp; ADDRESS(MATCH(N74,'ru double'!$A$1:$A$34,0),MATCH(Q$2,'ru double'!$A$1:$AF$1,0))),0) + IFERROR(INDIRECT("'ru double'!" &amp; ADDRESS(MATCH(N74,'ru double'!$A$1:$A$34,0),MATCH(R$2,'ru double'!$A$1:$AF$1,0))),0) + IFERROR(INDIRECT("'ru double'!" &amp; ADDRESS(MATCH(N74,'ru double'!$A$1:$A$34,0),MATCH(N$3,'ru double'!$A$1:$AF$1,0))),0) + IFERROR(INDIRECT("'ru double'!" &amp; ADDRESS(MATCH(N74,'ru double'!$A$1:$A$34,0),MATCH(O$3,'ru double'!$A$1:$AF$1,0))),0) + IFERROR(INDIRECT("'ru double'!" &amp; ADDRESS(MATCH(N74,'ru double'!$A$1:$A$34,0),MATCH(P$3,'ru double'!$A$1:$AF$1,0))),0) + IFERROR(INDIRECT("'ru double'!" &amp; ADDRESS(MATCH(N74,'ru double'!$A$1:$A$34,0),MATCH(Q$3,'ru double'!$A$1:$AF$1,0))),0) + IFERROR(INDIRECT("'ru double'!" &amp; ADDRESS(MATCH(N74,'ru double'!$A$1:$A$34,0),MATCH(R$3,'ru double'!$A$1:$AF$1,0))),0) + IFERROR(INDIRECT("'ru double'!" &amp; ADDRESS(MATCH(N74,'ru double'!$A$1:$A$34,0),MATCH(N$1,'ru double'!$A$1:$AF$1,0))),0)) / SUM('ru double'!$B$2:$AF$32)</f>
        <v>4.4105854049719326E-3</v>
      </c>
      <c r="S74" s="9">
        <f t="shared" ca="1" si="24"/>
        <v>-5.41299117882919E-3</v>
      </c>
    </row>
    <row r="75" spans="1:23" x14ac:dyDescent="0.25">
      <c r="A75" s="7" t="s">
        <v>278</v>
      </c>
      <c r="B75" s="9">
        <f ca="1">(IFERROR(INDIRECT("'en double'!" &amp; ADDRESS(MATCH(I$1,'en double'!$A$1:$AF$1,0),MATCH(A75,'en double'!$A$1:$A$34,0))),0) + IFERROR(INDIRECT("'en double'!" &amp; ADDRESS(MATCH(G$1,'en double'!$A$1:$AF$1,0),MATCH(A75,'en double'!$A$1:$A$34,0))),0) + IFERROR(INDIRECT("'en double'!" &amp; ADDRESS(MATCH(H$1,'en double'!$A$1:$AF$1,0),MATCH(A75,'en double'!$A$1:$A$34,0))),0) + IFERROR(INDIRECT("'en double'!" &amp; ADDRESS(MATCH(J$1,'en double'!$A$1:$AF$1,0),MATCH(A75,'en double'!$A$1:$A$34,0))),0) + IFERROR(INDIRECT("'en double'!" &amp; ADDRESS(MATCH(K$1,'en double'!$A$1:$AF$1,0),MATCH(A75,'en double'!$A$1:$A$34,0))),0) + IFERROR(INDIRECT("'en double'!" &amp; ADDRESS(MATCH(L$1,'en double'!$A$1:$AF$1,0),MATCH(A75,'en double'!$A$1:$A$34,0))),0) + IFERROR(INDIRECT("'en double'!" &amp; ADDRESS(MATCH(F$2,'en double'!$A$1:$AF$1,0),MATCH(A75,'en double'!$A$1:$A$34,0))),0) + IFERROR(INDIRECT("'en double'!" &amp; ADDRESS(MATCH(G$2,'en double'!$A$1:$AF$1,0),MATCH(A75,'en double'!$A$1:$A$34,0))),0) + IFERROR(INDIRECT("'en double'!" &amp; ADDRESS(MATCH(H$2,'en double'!$A$1:$AF$1,0),MATCH(A75,'en double'!$A$1:$A$34,0))),0) + IFERROR(INDIRECT("'en double'!" &amp; ADDRESS(MATCH(I$2,'en double'!$A$1:$AF$1,0),MATCH(A75,'en double'!$A$1:$A$34,0))),0) + IFERROR(INDIRECT("'en double'!" &amp; ADDRESS(MATCH(J$2,'en double'!$A$1:$AF$1,0),MATCH(A75,'en double'!$A$1:$A$34,0))),0) + IFERROR(INDIRECT("'en double'!" &amp; ADDRESS(MATCH(K$2,'en double'!$A$1:$AF$1,0),MATCH(A75,'en double'!$A$1:$A$34,0))),0) + IFERROR(INDIRECT("'en double'!" &amp; ADDRESS(MATCH(F$3,'en double'!$A$1:$AF$1,0),MATCH(A75,'en double'!$A$1:$A$34,0))),0) + IFERROR(INDIRECT("'en double'!" &amp; ADDRESS(MATCH(G$3,'en double'!$A$1:$AF$1,0),MATCH(A75,'en double'!$A$1:$A$34,0))),0) + IFERROR(INDIRECT("'en double'!" &amp; ADDRESS(MATCH(H$3,'en double'!$A$1:$AF$1,0),MATCH(A75,'en double'!$A$1:$A$34,0))),0) + IFERROR(INDIRECT("'en double'!" &amp; ADDRESS(MATCH(I$3,'en double'!$A$1:$AF$1,0),MATCH(A75,'en double'!$A$1:$A$34,0))),0) + IFERROR(INDIRECT("'en double'!" &amp; ADDRESS(MATCH(J$3,'en double'!$A$1:$AF$1,0),MATCH(A75,'en double'!$A$1:$A$34,0))),0) + IFERROR(INDIRECT("'en double'!" &amp; ADDRESS(MATCH(F$1,'en double'!$A$1:$AF$1,0),MATCH(A75,'en double'!$A$1:$A$34,0))),0)) / SUM('en double'!$B$2:$AF$32)</f>
        <v>0</v>
      </c>
      <c r="C75" s="9">
        <f ca="1">(IFERROR(INDIRECT("'en double'!" &amp; ADDRESS(MATCH(B$1,'en double'!$A$1:$AF$1,0),MATCH(A75,'en double'!$A$1:$A$34,0))),0) + IFERROR(INDIRECT("'en double'!" &amp; ADDRESS(MATCH(C$1,'en double'!$A$1:$AF$1,0),MATCH(A75,'en double'!$A$1:$A$34,0))),0) + IFERROR(INDIRECT("'en double'!" &amp; ADDRESS(MATCH(D$1,'en double'!$A$1:$AF$1,0),MATCH(A75,'en double'!$A$1:$A$34,0))),0) + IFERROR(INDIRECT("'en double'!" &amp; ADDRESS(MATCH(E$1,'en double'!$A$1:$AF$1,0),MATCH(A75,'en double'!$A$1:$A$34,0))),0) + IFERROR(INDIRECT("'en double'!" &amp; ADDRESS(MATCH(A$2,'en double'!$A$1:$AF$1,0),MATCH(A75,'en double'!$A$1:$A$34,0))),0) + IFERROR(INDIRECT("'en double'!" &amp; ADDRESS(MATCH(B$2,'en double'!$A$1:$AF$1,0),MATCH(A75,'en double'!$A$1:$A$34,0))),0) + IFERROR(INDIRECT("'en double'!" &amp; ADDRESS(MATCH(C$2,'en double'!$A$1:$AF$1,0),MATCH(A75,'en double'!$A$1:$A$34,0))),0) + IFERROR(INDIRECT("'en double'!" &amp; ADDRESS(MATCH(D$2,'en double'!$A$1:$AF$1,0),MATCH(A75,'en double'!$A$1:$A$34,0))),0) + IFERROR(INDIRECT("'en double'!" &amp; ADDRESS(MATCH(E$2,'en double'!$A$1:$AF$1,0),MATCH(A75,'en double'!$A$1:$A$34,0))),0) + IFERROR(INDIRECT("'en double'!" &amp; ADDRESS(MATCH(A$3,'en double'!$A$1:$AF$1,0),MATCH(A75,'en double'!$A$1:$A$34,0))),0) + IFERROR(INDIRECT("'en double'!" &amp; ADDRESS(MATCH(B$3,'en double'!$A$1:$AF$1,0),MATCH(A75,'en double'!$A$1:$A$34,0))),0) + IFERROR(INDIRECT("'en double'!" &amp; ADDRESS(MATCH(C$3,'en double'!$A$1:$AF$1,0),MATCH(A75,'en double'!$A$1:$A$34,0))),0) + IFERROR(INDIRECT("'en double'!" &amp; ADDRESS(MATCH(D$3,'en double'!$A$1:$AF$1,0),MATCH(A75,'en double'!$A$1:$A$34,0))),0) + IFERROR(INDIRECT("'en double'!" &amp; ADDRESS(MATCH(E$3,'en double'!$A$1:$AF$1,0),MATCH(A75,'en double'!$A$1:$A$34,0))),0) + IFERROR(INDIRECT("'en double'!" &amp; ADDRESS(MATCH(A$1,'en double'!$A$1:$AF$1,0),MATCH(A75,'en double'!$A$1:$A$34,0))),0)) / SUM('en double'!$B$2:$AF$32)</f>
        <v>4.0080160320641282E-4</v>
      </c>
      <c r="D75" s="9">
        <f ca="1">(IFERROR(INDIRECT("'en double'!" &amp; ADDRESS(MATCH(A75,'en double'!$A$1:$A$34,0),MATCH(I$1,'en double'!$A$1:$AF$1,0))),0) + IFERROR(INDIRECT("'en double'!" &amp; ADDRESS(MATCH(A75,'en double'!$A$1:$A$34,0),MATCH(G$1,'en double'!$A$1:$AF$1,0))),0) + IFERROR(INDIRECT("'en double'!" &amp; ADDRESS(MATCH(A75,'en double'!$A$1:$A$34,0),MATCH(H$1,'en double'!$A$1:$AF$1,0))),0) + IFERROR(INDIRECT("'en double'!" &amp; ADDRESS(MATCH(A75,'en double'!$A$1:$A$34,0),MATCH(J$1,'en double'!$A$1:$AF$1,0))),0) + IFERROR(INDIRECT("'en double'!" &amp; ADDRESS(MATCH(A75,'en double'!$A$1:$A$34,0),MATCH(K$1,'en double'!$A$1:$AF$1,0))),0) + IFERROR(INDIRECT("'en double'!" &amp; ADDRESS(MATCH(A75,'en double'!$A$1:$A$34,0),MATCH(L$1,'en double'!$A$1:$AF$1,0))),0) + IFERROR(INDIRECT("'en double'!" &amp; ADDRESS(MATCH(A75,'en double'!$A$1:$A$34,0),MATCH(F$2,'en double'!$A$1:$AF$1,0))),0) + IFERROR(INDIRECT("'en double'!" &amp; ADDRESS(MATCH(A75,'en double'!$A$1:$A$34,0),MATCH(G$2,'en double'!$A$1:$AF$1,0))),0) + IFERROR(INDIRECT("'en double'!" &amp; ADDRESS(MATCH(A75,'en double'!$A$1:$A$34,0),MATCH(H$2,'en double'!$A$1:$AF$1,0))),0) + IFERROR(INDIRECT("'en double'!" &amp; ADDRESS(MATCH(A75,'en double'!$A$1:$A$34,0),MATCH(I$2,'en double'!$A$1:$AF$1,0))),0) + IFERROR(INDIRECT("'en double'!" &amp; ADDRESS(MATCH(A75,'en double'!$A$1:$A$34,0),MATCH(J$2,'en double'!$A$1:$AF$1,0))),0) + IFERROR(INDIRECT("'en double'!" &amp; ADDRESS(MATCH(A75,'en double'!$A$1:$A$34,0),MATCH(K$2,'en double'!$A$1:$AF$1,0))),0) + IFERROR(INDIRECT("'en double'!" &amp; ADDRESS(MATCH(A75,'en double'!$A$1:$A$34,0),MATCH(F$3,'en double'!$A$1:$AF$1,0))),0) + IFERROR(INDIRECT("'en double'!" &amp; ADDRESS(MATCH(A75,'en double'!$A$1:$A$34,0),MATCH(G$3,'en double'!$A$1:$AF$1,0))),0) + IFERROR(INDIRECT("'en double'!" &amp; ADDRESS(MATCH(A75,'en double'!$A$1:$A$34,0),MATCH(H$3,'en double'!$A$1:$AF$1,0))),0) + IFERROR(INDIRECT("'en double'!" &amp; ADDRESS(MATCH(A75,'en double'!$A$1:$A$34,0),MATCH(I$3,'en double'!$A$1:$AF$1,0))),0) + IFERROR(INDIRECT("'en double'!" &amp; ADDRESS(MATCH(A75,'en double'!$A$1:$A$34,0),MATCH(J$3,'en double'!$A$1:$AF$1,0))),0) + IFERROR(INDIRECT("'en double'!" &amp; ADDRESS(MATCH(A75,'en double'!$A$1:$A$34,0),MATCH(F$1,'en double'!$A$1:$AF$1,0))),0)) / SUM('en double'!$B$2:$AF$32)</f>
        <v>0</v>
      </c>
      <c r="E75" s="9">
        <f ca="1">(IFERROR(INDIRECT("'en double'!" &amp; ADDRESS(MATCH(A75,'en double'!$A$1:$A$34,0),MATCH(B$1,'en double'!$A$1:$AF$1,0))),0) + IFERROR(INDIRECT("'en double'!" &amp; ADDRESS(MATCH(A75,'en double'!$A$1:$A$34,0),MATCH(C$1,'en double'!$A$1:$AF$1,0))),0) + IFERROR(INDIRECT("'en double'!" &amp; ADDRESS(MATCH(A75,'en double'!$A$1:$A$34,0),MATCH(D$1,'en double'!$A$1:$AF$1,0))),0) + IFERROR(INDIRECT("'en double'!" &amp; ADDRESS(MATCH(A75,'en double'!$A$1:$A$34,0),MATCH(E$1,'en double'!$A$1:$AF$1,0))),0) + IFERROR(INDIRECT("'en double'!" &amp; ADDRESS(MATCH(A75,'en double'!$A$1:$A$34,0),MATCH(A$2,'en double'!$A$1:$AF$1,0))),0) + IFERROR(INDIRECT("'en double'!" &amp; ADDRESS(MATCH(A75,'en double'!$A$1:$A$34,0),MATCH(B$2,'en double'!$A$1:$AF$1,0))),0) + IFERROR(INDIRECT("'en double'!" &amp; ADDRESS(MATCH(A75,'en double'!$A$1:$A$34,0),MATCH(C$2,'en double'!$A$1:$AF$1,0))),0) + IFERROR(INDIRECT("'en double'!" &amp; ADDRESS(MATCH(A75,'en double'!$A$1:$A$34,0),MATCH(D$2,'en double'!$A$1:$AF$1,0))),0) + IFERROR(INDIRECT("'en double'!" &amp; ADDRESS(MATCH(A75,'en double'!$A$1:$A$34,0),MATCH(E$2,'en double'!$A$1:$AF$1,0))),0) + IFERROR(INDIRECT("'en double'!" &amp; ADDRESS(MATCH(A75,'en double'!$A$1:$A$34,0),MATCH(A$3,'en double'!$A$1:$AF$1,0))),0) + IFERROR(INDIRECT("'en double'!" &amp; ADDRESS(MATCH(A75,'en double'!$A$1:$A$34,0),MATCH(B$3,'en double'!$A$1:$AF$1,0))),0) + IFERROR(INDIRECT("'en double'!" &amp; ADDRESS(MATCH(A75,'en double'!$A$1:$A$34,0),MATCH(C$3,'en double'!$A$1:$AF$1,0))),0) + IFERROR(INDIRECT("'en double'!" &amp; ADDRESS(MATCH(A75,'en double'!$A$1:$A$34,0),MATCH(D$3,'en double'!$A$1:$AF$1,0))),0) + IFERROR(INDIRECT("'en double'!" &amp; ADDRESS(MATCH(A75,'en double'!$A$1:$A$34,0),MATCH(E$3,'en double'!$A$1:$AF$1,0))),0) + IFERROR(INDIRECT("'en double'!" &amp; ADDRESS(MATCH(A75,'en double'!$A$1:$A$34,0),MATCH(A$1,'en double'!$A$1:$AF$1,0))),0)) / SUM('en double'!$B$2:$AF$32)</f>
        <v>5.0100200400801599E-4</v>
      </c>
      <c r="F75" s="9">
        <f t="shared" ca="1" si="23"/>
        <v>-9.0180360721442876E-4</v>
      </c>
      <c r="M75" s="197"/>
      <c r="N75" s="153" t="s">
        <v>224</v>
      </c>
      <c r="O75" s="9">
        <f ca="1">(IFERROR(INDIRECT("'ru double'!" &amp; ADDRESS(MATCH(V$1,'ru double'!$A$1:$AF$1,0),MATCH(N75,'ru double'!$A$1:$A$34,0))),0) + IFERROR(INDIRECT("'ru double'!" &amp; ADDRESS(MATCH(T$1,'ru double'!$A$1:$AF$1,0),MATCH(N75,'ru double'!$A$1:$A$34,0))),0) + IFERROR(INDIRECT("'ru double'!" &amp; ADDRESS(MATCH(U$1,'ru double'!$A$1:$AF$1,0),MATCH(N75,'ru double'!$A$1:$A$34,0))),0) + IFERROR(INDIRECT("'ru double'!" &amp; ADDRESS(MATCH(W$1,'ru double'!$A$1:$AF$1,0),MATCH(N75,'ru double'!$A$1:$A$34,0))),0) + IFERROR(INDIRECT("'ru double'!" &amp; ADDRESS(MATCH(X$1,'ru double'!$A$1:$AF$1,0),MATCH(N75,'ru double'!$A$1:$A$34,0))),0) + IFERROR(INDIRECT("'ru double'!" &amp; ADDRESS(MATCH(Y$1,'ru double'!$A$1:$AF$1,0),MATCH(N75,'ru double'!$A$1:$A$34,0))),0) + IFERROR(INDIRECT("'ru double'!" &amp; ADDRESS(MATCH(S$2,'ru double'!$A$1:$AF$1,0),MATCH(N75,'ru double'!$A$1:$A$34,0))),0) + IFERROR(INDIRECT("'ru double'!" &amp; ADDRESS(MATCH(T$2,'ru double'!$A$1:$AF$1,0),MATCH(N75,'ru double'!$A$1:$A$34,0))),0) + IFERROR(INDIRECT("'ru double'!" &amp; ADDRESS(MATCH(U$2,'ru double'!$A$1:$AF$1,0),MATCH(N75,'ru double'!$A$1:$A$34,0))),0) + IFERROR(INDIRECT("'ru double'!" &amp; ADDRESS(MATCH(V$2,'ru double'!$A$1:$AF$1,0),MATCH(N75,'ru double'!$A$1:$A$34,0))),0) + IFERROR(INDIRECT("'ru double'!" &amp; ADDRESS(MATCH(W$2,'ru double'!$A$1:$AF$1,0),MATCH(N75,'ru double'!$A$1:$A$34,0))),0) + IFERROR(INDIRECT("'ru double'!" &amp; ADDRESS(MATCH(X$2,'ru double'!$A$1:$AF$1,0),MATCH(N75,'ru double'!$A$1:$A$34,0))),0) + IFERROR(INDIRECT("'ru double'!" &amp; ADDRESS(MATCH(S$3,'ru double'!$A$1:$AF$1,0),MATCH(N75,'ru double'!$A$1:$A$34,0))),0) + IFERROR(INDIRECT("'ru double'!" &amp; ADDRESS(MATCH(T$3,'ru double'!$A$1:$AF$1,0),MATCH(N75,'ru double'!$A$1:$A$34,0))),0) + IFERROR(INDIRECT("'ru double'!" &amp; ADDRESS(MATCH(U$3,'ru double'!$A$1:$AF$1,0),MATCH(N75,'ru double'!$A$1:$A$34,0))),0) + IFERROR(INDIRECT("'ru double'!" &amp; ADDRESS(MATCH(V$3,'ru double'!$A$1:$AF$1,0),MATCH(N75,'ru double'!$A$1:$A$34,0))),0) + IFERROR(INDIRECT("'ru double'!" &amp; ADDRESS(MATCH(W$3,'ru double'!$A$1:$AF$1,0),MATCH(N75,'ru double'!$A$1:$A$34,0))),0) + IFERROR(INDIRECT("'ru double'!" &amp; ADDRESS(MATCH(S$1,'ru double'!$A$1:$AF$1,0),MATCH(N75,'ru double'!$A$1:$A$34,0))),0)) / SUM('ru double'!$B$2:$AF$32)</f>
        <v>2.0048115477145148E-3</v>
      </c>
      <c r="P75" s="9">
        <f ca="1">(IFERROR(INDIRECT("'ru double'!" &amp; ADDRESS(MATCH(O$1,'ru double'!$A$1:$AF$1,0),MATCH(N75,'ru double'!$A$1:$A$34,0))),0) + IFERROR(INDIRECT("'ru double'!" &amp; ADDRESS(MATCH(P$1,'ru double'!$A$1:$AF$1,0),MATCH(N75,'ru double'!$A$1:$A$34,0))),0) + IFERROR(INDIRECT("'ru double'!" &amp; ADDRESS(MATCH(Q$1,'ru double'!$A$1:$AF$1,0),MATCH(N75,'ru double'!$A$1:$A$34,0))),0) + IFERROR(INDIRECT("'ru double'!" &amp; ADDRESS(MATCH(R$1,'ru double'!$A$1:$AF$1,0),MATCH(N75,'ru double'!$A$1:$A$34,0))),0) + IFERROR(INDIRECT("'ru double'!" &amp; ADDRESS(MATCH(N$2,'ru double'!$A$1:$AF$1,0),MATCH(N75,'ru double'!$A$1:$A$34,0))),0) + IFERROR(INDIRECT("'ru double'!" &amp; ADDRESS(MATCH(O$2,'ru double'!$A$1:$AF$1,0),MATCH(N75,'ru double'!$A$1:$A$34,0))),0) + IFERROR(INDIRECT("'ru double'!" &amp; ADDRESS(MATCH(P$2,'ru double'!$A$1:$AF$1,0),MATCH(N75,'ru double'!$A$1:$A$34,0))),0) + IFERROR(INDIRECT("'ru double'!" &amp; ADDRESS(MATCH(Q$2,'ru double'!$A$1:$AF$1,0),MATCH(N75,'ru double'!$A$1:$A$34,0))),0) + IFERROR(INDIRECT("'ru double'!" &amp; ADDRESS(MATCH(R$2,'ru double'!$A$1:$AF$1,0),MATCH(N75,'ru double'!$A$1:$A$34,0))),0) + IFERROR(INDIRECT("'ru double'!" &amp; ADDRESS(MATCH(N$3,'ru double'!$A$1:$AF$1,0),MATCH(N75,'ru double'!$A$1:$A$34,0))),0) + IFERROR(INDIRECT("'ru double'!" &amp; ADDRESS(MATCH(O$3,'ru double'!$A$1:$AF$1,0),MATCH(N75,'ru double'!$A$1:$A$34,0))),0) + IFERROR(INDIRECT("'ru double'!" &amp; ADDRESS(MATCH(P$3,'ru double'!$A$1:$AF$1,0),MATCH(N75,'ru double'!$A$1:$A$34,0))),0) + IFERROR(INDIRECT("'ru double'!" &amp; ADDRESS(MATCH(Q$3,'ru double'!$A$1:$AF$1,0),MATCH(N75,'ru double'!$A$1:$A$34,0))),0) + IFERROR(INDIRECT("'ru double'!" &amp; ADDRESS(MATCH(R$3,'ru double'!$A$1:$AF$1,0),MATCH(N75,'ru double'!$A$1:$A$34,0))),0) + IFERROR(INDIRECT("'ru double'!" &amp; ADDRESS(MATCH(N$1,'ru double'!$A$1:$AF$1,0),MATCH(N75,'ru double'!$A$1:$A$34,0))),0)) / SUM('ru double'!$B$2:$AF$32)</f>
        <v>6.0144346431435444E-3</v>
      </c>
      <c r="Q75" s="9">
        <f ca="1">(IFERROR(INDIRECT("'ru double'!" &amp; ADDRESS(MATCH(N75,'ru double'!$A$1:$A$34,0),MATCH(V$1,'ru double'!$A$1:$AF$1,0))),0) + IFERROR(INDIRECT("'ru double'!" &amp; ADDRESS(MATCH(N75,'ru double'!$A$1:$A$34,0),MATCH(T$1,'ru double'!$A$1:$AF$1,0))),0) + IFERROR(INDIRECT("'ru double'!" &amp; ADDRESS(MATCH(N75,'ru double'!$A$1:$A$34,0),MATCH(U$1,'ru double'!$A$1:$AF$1,0))),0) + IFERROR(INDIRECT("'ru double'!" &amp; ADDRESS(MATCH(N75,'ru double'!$A$1:$A$34,0),MATCH(W$1,'ru double'!$A$1:$AF$1,0))),0) + IFERROR(INDIRECT("'ru double'!" &amp; ADDRESS(MATCH(N75,'ru double'!$A$1:$A$34,0),MATCH(X$1,'ru double'!$A$1:$AF$1,0))),0) + IFERROR(INDIRECT("'ru double'!" &amp; ADDRESS(MATCH(N75,'ru double'!$A$1:$A$34,0),MATCH(Y$1,'ru double'!$A$1:$AF$1,0))),0) + IFERROR(INDIRECT("'ru double'!" &amp; ADDRESS(MATCH(N75,'ru double'!$A$1:$A$34,0),MATCH(S$2,'ru double'!$A$1:$AF$1,0))),0) + IFERROR(INDIRECT("'ru double'!" &amp; ADDRESS(MATCH(N75,'ru double'!$A$1:$A$34,0),MATCH(T$2,'ru double'!$A$1:$AF$1,0))),0) + IFERROR(INDIRECT("'ru double'!" &amp; ADDRESS(MATCH(N75,'ru double'!$A$1:$A$34,0),MATCH(U$2,'ru double'!$A$1:$AF$1,0))),0) + IFERROR(INDIRECT("'ru double'!" &amp; ADDRESS(MATCH(N75,'ru double'!$A$1:$A$34,0),MATCH(V$2,'ru double'!$A$1:$AF$1,0))),0) + IFERROR(INDIRECT("'ru double'!" &amp; ADDRESS(MATCH(N75,'ru double'!$A$1:$A$34,0),MATCH(W$2,'ru double'!$A$1:$AF$1,0))),0) + IFERROR(INDIRECT("'ru double'!" &amp; ADDRESS(MATCH(N75,'ru double'!$A$1:$A$34,0),MATCH(X$2,'ru double'!$A$1:$AF$1,0))),0) + IFERROR(INDIRECT("'ru double'!" &amp; ADDRESS(MATCH(N75,'ru double'!$A$1:$A$34,0),MATCH(S$3,'ru double'!$A$1:$AF$1,0))),0) + IFERROR(INDIRECT("'ru double'!" &amp; ADDRESS(MATCH(N75,'ru double'!$A$1:$A$34,0),MATCH(T$3,'ru double'!$A$1:$AF$1,0))),0) + IFERROR(INDIRECT("'ru double'!" &amp; ADDRESS(MATCH(N75,'ru double'!$A$1:$A$34,0),MATCH(U$3,'ru double'!$A$1:$AF$1,0))),0) + IFERROR(INDIRECT("'ru double'!" &amp; ADDRESS(MATCH(N75,'ru double'!$A$1:$A$34,0),MATCH(V$3,'ru double'!$A$1:$AF$1,0))),0) + IFERROR(INDIRECT("'ru double'!" &amp; ADDRESS(MATCH(N75,'ru double'!$A$1:$A$34,0),MATCH(W$3,'ru double'!$A$1:$AF$1,0))),0) + IFERROR(INDIRECT("'ru double'!" &amp; ADDRESS(MATCH(N75,'ru double'!$A$1:$A$34,0),MATCH(S$1,'ru double'!$A$1:$AF$1,0))),0)) / SUM('ru double'!$B$2:$AF$32)</f>
        <v>1.0024057738572574E-3</v>
      </c>
      <c r="R75" s="9">
        <f ca="1">(IFERROR(INDIRECT("'ru double'!" &amp; ADDRESS(MATCH(N75,'ru double'!$A$1:$A$34,0),MATCH(O$1,'ru double'!$A$1:$AF$1,0))),0) + IFERROR(INDIRECT("'ru double'!" &amp; ADDRESS(MATCH(N75,'ru double'!$A$1:$A$34,0),MATCH(P$1,'ru double'!$A$1:$AF$1,0))),0) + IFERROR(INDIRECT("'ru double'!" &amp; ADDRESS(MATCH(N75,'ru double'!$A$1:$A$34,0),MATCH(Q$1,'ru double'!$A$1:$AF$1,0))),0) + IFERROR(INDIRECT("'ru double'!" &amp; ADDRESS(MATCH(N75,'ru double'!$A$1:$A$34,0),MATCH(R$1,'ru double'!$A$1:$AF$1,0))),0) + IFERROR(INDIRECT("'ru double'!" &amp; ADDRESS(MATCH(N75,'ru double'!$A$1:$A$34,0),MATCH(N$2,'ru double'!$A$1:$AF$1,0))),0) + IFERROR(INDIRECT("'ru double'!" &amp; ADDRESS(MATCH(N75,'ru double'!$A$1:$A$34,0),MATCH(O$2,'ru double'!$A$1:$AF$1,0))),0) + IFERROR(INDIRECT("'ru double'!" &amp; ADDRESS(MATCH(N75,'ru double'!$A$1:$A$34,0),MATCH(P$2,'ru double'!$A$1:$AF$1,0))),0) + IFERROR(INDIRECT("'ru double'!" &amp; ADDRESS(MATCH(N75,'ru double'!$A$1:$A$34,0),MATCH(Q$2,'ru double'!$A$1:$AF$1,0))),0) + IFERROR(INDIRECT("'ru double'!" &amp; ADDRESS(MATCH(N75,'ru double'!$A$1:$A$34,0),MATCH(R$2,'ru double'!$A$1:$AF$1,0))),0) + IFERROR(INDIRECT("'ru double'!" &amp; ADDRESS(MATCH(N75,'ru double'!$A$1:$A$34,0),MATCH(N$3,'ru double'!$A$1:$AF$1,0))),0) + IFERROR(INDIRECT("'ru double'!" &amp; ADDRESS(MATCH(N75,'ru double'!$A$1:$A$34,0),MATCH(O$3,'ru double'!$A$1:$AF$1,0))),0) + IFERROR(INDIRECT("'ru double'!" &amp; ADDRESS(MATCH(N75,'ru double'!$A$1:$A$34,0),MATCH(P$3,'ru double'!$A$1:$AF$1,0))),0) + IFERROR(INDIRECT("'ru double'!" &amp; ADDRESS(MATCH(N75,'ru double'!$A$1:$A$34,0),MATCH(Q$3,'ru double'!$A$1:$AF$1,0))),0) + IFERROR(INDIRECT("'ru double'!" &amp; ADDRESS(MATCH(N75,'ru double'!$A$1:$A$34,0),MATCH(R$3,'ru double'!$A$1:$AF$1,0))),0) + IFERROR(INDIRECT("'ru double'!" &amp; ADDRESS(MATCH(N75,'ru double'!$A$1:$A$34,0),MATCH(N$1,'ru double'!$A$1:$AF$1,0))),0)) / SUM('ru double'!$B$2:$AF$32)</f>
        <v>6.8163592622293503E-3</v>
      </c>
      <c r="S75" s="9">
        <f t="shared" ca="1" si="24"/>
        <v>-9.8235765838011226E-3</v>
      </c>
    </row>
    <row r="76" spans="1:23" x14ac:dyDescent="0.25">
      <c r="M76" s="197"/>
      <c r="N76" s="153" t="s">
        <v>229</v>
      </c>
      <c r="O76" s="9">
        <f ca="1">(IFERROR(INDIRECT("'ru double'!" &amp; ADDRESS(MATCH(V$1,'ru double'!$A$1:$AF$1,0),MATCH(N76,'ru double'!$A$1:$A$34,0))),0) + IFERROR(INDIRECT("'ru double'!" &amp; ADDRESS(MATCH(T$1,'ru double'!$A$1:$AF$1,0),MATCH(N76,'ru double'!$A$1:$A$34,0))),0) + IFERROR(INDIRECT("'ru double'!" &amp; ADDRESS(MATCH(U$1,'ru double'!$A$1:$AF$1,0),MATCH(N76,'ru double'!$A$1:$A$34,0))),0) + IFERROR(INDIRECT("'ru double'!" &amp; ADDRESS(MATCH(W$1,'ru double'!$A$1:$AF$1,0),MATCH(N76,'ru double'!$A$1:$A$34,0))),0) + IFERROR(INDIRECT("'ru double'!" &amp; ADDRESS(MATCH(X$1,'ru double'!$A$1:$AF$1,0),MATCH(N76,'ru double'!$A$1:$A$34,0))),0) + IFERROR(INDIRECT("'ru double'!" &amp; ADDRESS(MATCH(Y$1,'ru double'!$A$1:$AF$1,0),MATCH(N76,'ru double'!$A$1:$A$34,0))),0) + IFERROR(INDIRECT("'ru double'!" &amp; ADDRESS(MATCH(S$2,'ru double'!$A$1:$AF$1,0),MATCH(N76,'ru double'!$A$1:$A$34,0))),0) + IFERROR(INDIRECT("'ru double'!" &amp; ADDRESS(MATCH(T$2,'ru double'!$A$1:$AF$1,0),MATCH(N76,'ru double'!$A$1:$A$34,0))),0) + IFERROR(INDIRECT("'ru double'!" &amp; ADDRESS(MATCH(U$2,'ru double'!$A$1:$AF$1,0),MATCH(N76,'ru double'!$A$1:$A$34,0))),0) + IFERROR(INDIRECT("'ru double'!" &amp; ADDRESS(MATCH(V$2,'ru double'!$A$1:$AF$1,0),MATCH(N76,'ru double'!$A$1:$A$34,0))),0) + IFERROR(INDIRECT("'ru double'!" &amp; ADDRESS(MATCH(W$2,'ru double'!$A$1:$AF$1,0),MATCH(N76,'ru double'!$A$1:$A$34,0))),0) + IFERROR(INDIRECT("'ru double'!" &amp; ADDRESS(MATCH(X$2,'ru double'!$A$1:$AF$1,0),MATCH(N76,'ru double'!$A$1:$A$34,0))),0) + IFERROR(INDIRECT("'ru double'!" &amp; ADDRESS(MATCH(S$3,'ru double'!$A$1:$AF$1,0),MATCH(N76,'ru double'!$A$1:$A$34,0))),0) + IFERROR(INDIRECT("'ru double'!" &amp; ADDRESS(MATCH(T$3,'ru double'!$A$1:$AF$1,0),MATCH(N76,'ru double'!$A$1:$A$34,0))),0) + IFERROR(INDIRECT("'ru double'!" &amp; ADDRESS(MATCH(U$3,'ru double'!$A$1:$AF$1,0),MATCH(N76,'ru double'!$A$1:$A$34,0))),0) + IFERROR(INDIRECT("'ru double'!" &amp; ADDRESS(MATCH(V$3,'ru double'!$A$1:$AF$1,0),MATCH(N76,'ru double'!$A$1:$A$34,0))),0) + IFERROR(INDIRECT("'ru double'!" &amp; ADDRESS(MATCH(W$3,'ru double'!$A$1:$AF$1,0),MATCH(N76,'ru double'!$A$1:$A$34,0))),0) + IFERROR(INDIRECT("'ru double'!" &amp; ADDRESS(MATCH(S$1,'ru double'!$A$1:$AF$1,0),MATCH(N76,'ru double'!$A$1:$A$34,0))),0)) / SUM('ru double'!$B$2:$AF$32)</f>
        <v>8.0192461908580592E-4</v>
      </c>
      <c r="P76" s="9">
        <f ca="1">(IFERROR(INDIRECT("'ru double'!" &amp; ADDRESS(MATCH(O$1,'ru double'!$A$1:$AF$1,0),MATCH(N76,'ru double'!$A$1:$A$34,0))),0) + IFERROR(INDIRECT("'ru double'!" &amp; ADDRESS(MATCH(P$1,'ru double'!$A$1:$AF$1,0),MATCH(N76,'ru double'!$A$1:$A$34,0))),0) + IFERROR(INDIRECT("'ru double'!" &amp; ADDRESS(MATCH(Q$1,'ru double'!$A$1:$AF$1,0),MATCH(N76,'ru double'!$A$1:$A$34,0))),0) + IFERROR(INDIRECT("'ru double'!" &amp; ADDRESS(MATCH(R$1,'ru double'!$A$1:$AF$1,0),MATCH(N76,'ru double'!$A$1:$A$34,0))),0) + IFERROR(INDIRECT("'ru double'!" &amp; ADDRESS(MATCH(N$2,'ru double'!$A$1:$AF$1,0),MATCH(N76,'ru double'!$A$1:$A$34,0))),0) + IFERROR(INDIRECT("'ru double'!" &amp; ADDRESS(MATCH(O$2,'ru double'!$A$1:$AF$1,0),MATCH(N76,'ru double'!$A$1:$A$34,0))),0) + IFERROR(INDIRECT("'ru double'!" &amp; ADDRESS(MATCH(P$2,'ru double'!$A$1:$AF$1,0),MATCH(N76,'ru double'!$A$1:$A$34,0))),0) + IFERROR(INDIRECT("'ru double'!" &amp; ADDRESS(MATCH(Q$2,'ru double'!$A$1:$AF$1,0),MATCH(N76,'ru double'!$A$1:$A$34,0))),0) + IFERROR(INDIRECT("'ru double'!" &amp; ADDRESS(MATCH(R$2,'ru double'!$A$1:$AF$1,0),MATCH(N76,'ru double'!$A$1:$A$34,0))),0) + IFERROR(INDIRECT("'ru double'!" &amp; ADDRESS(MATCH(N$3,'ru double'!$A$1:$AF$1,0),MATCH(N76,'ru double'!$A$1:$A$34,0))),0) + IFERROR(INDIRECT("'ru double'!" &amp; ADDRESS(MATCH(O$3,'ru double'!$A$1:$AF$1,0),MATCH(N76,'ru double'!$A$1:$A$34,0))),0) + IFERROR(INDIRECT("'ru double'!" &amp; ADDRESS(MATCH(P$3,'ru double'!$A$1:$AF$1,0),MATCH(N76,'ru double'!$A$1:$A$34,0))),0) + IFERROR(INDIRECT("'ru double'!" &amp; ADDRESS(MATCH(Q$3,'ru double'!$A$1:$AF$1,0),MATCH(N76,'ru double'!$A$1:$A$34,0))),0) + IFERROR(INDIRECT("'ru double'!" &amp; ADDRESS(MATCH(R$3,'ru double'!$A$1:$AF$1,0),MATCH(N76,'ru double'!$A$1:$A$34,0))),0) + IFERROR(INDIRECT("'ru double'!" &amp; ADDRESS(MATCH(N$1,'ru double'!$A$1:$AF$1,0),MATCH(N76,'ru double'!$A$1:$A$34,0))),0)) / SUM('ru double'!$B$2:$AF$32)</f>
        <v>5.2125100240577385E-3</v>
      </c>
      <c r="Q76" s="9">
        <f ca="1">(IFERROR(INDIRECT("'ru double'!" &amp; ADDRESS(MATCH(N76,'ru double'!$A$1:$A$34,0),MATCH(V$1,'ru double'!$A$1:$AF$1,0))),0) + IFERROR(INDIRECT("'ru double'!" &amp; ADDRESS(MATCH(N76,'ru double'!$A$1:$A$34,0),MATCH(T$1,'ru double'!$A$1:$AF$1,0))),0) + IFERROR(INDIRECT("'ru double'!" &amp; ADDRESS(MATCH(N76,'ru double'!$A$1:$A$34,0),MATCH(U$1,'ru double'!$A$1:$AF$1,0))),0) + IFERROR(INDIRECT("'ru double'!" &amp; ADDRESS(MATCH(N76,'ru double'!$A$1:$A$34,0),MATCH(W$1,'ru double'!$A$1:$AF$1,0))),0) + IFERROR(INDIRECT("'ru double'!" &amp; ADDRESS(MATCH(N76,'ru double'!$A$1:$A$34,0),MATCH(X$1,'ru double'!$A$1:$AF$1,0))),0) + IFERROR(INDIRECT("'ru double'!" &amp; ADDRESS(MATCH(N76,'ru double'!$A$1:$A$34,0),MATCH(Y$1,'ru double'!$A$1:$AF$1,0))),0) + IFERROR(INDIRECT("'ru double'!" &amp; ADDRESS(MATCH(N76,'ru double'!$A$1:$A$34,0),MATCH(S$2,'ru double'!$A$1:$AF$1,0))),0) + IFERROR(INDIRECT("'ru double'!" &amp; ADDRESS(MATCH(N76,'ru double'!$A$1:$A$34,0),MATCH(T$2,'ru double'!$A$1:$AF$1,0))),0) + IFERROR(INDIRECT("'ru double'!" &amp; ADDRESS(MATCH(N76,'ru double'!$A$1:$A$34,0),MATCH(U$2,'ru double'!$A$1:$AF$1,0))),0) + IFERROR(INDIRECT("'ru double'!" &amp; ADDRESS(MATCH(N76,'ru double'!$A$1:$A$34,0),MATCH(V$2,'ru double'!$A$1:$AF$1,0))),0) + IFERROR(INDIRECT("'ru double'!" &amp; ADDRESS(MATCH(N76,'ru double'!$A$1:$A$34,0),MATCH(W$2,'ru double'!$A$1:$AF$1,0))),0) + IFERROR(INDIRECT("'ru double'!" &amp; ADDRESS(MATCH(N76,'ru double'!$A$1:$A$34,0),MATCH(X$2,'ru double'!$A$1:$AF$1,0))),0) + IFERROR(INDIRECT("'ru double'!" &amp; ADDRESS(MATCH(N76,'ru double'!$A$1:$A$34,0),MATCH(S$3,'ru double'!$A$1:$AF$1,0))),0) + IFERROR(INDIRECT("'ru double'!" &amp; ADDRESS(MATCH(N76,'ru double'!$A$1:$A$34,0),MATCH(T$3,'ru double'!$A$1:$AF$1,0))),0) + IFERROR(INDIRECT("'ru double'!" &amp; ADDRESS(MATCH(N76,'ru double'!$A$1:$A$34,0),MATCH(U$3,'ru double'!$A$1:$AF$1,0))),0) + IFERROR(INDIRECT("'ru double'!" &amp; ADDRESS(MATCH(N76,'ru double'!$A$1:$A$34,0),MATCH(V$3,'ru double'!$A$1:$AF$1,0))),0) + IFERROR(INDIRECT("'ru double'!" &amp; ADDRESS(MATCH(N76,'ru double'!$A$1:$A$34,0),MATCH(W$3,'ru double'!$A$1:$AF$1,0))),0) + IFERROR(INDIRECT("'ru double'!" &amp; ADDRESS(MATCH(N76,'ru double'!$A$1:$A$34,0),MATCH(S$1,'ru double'!$A$1:$AF$1,0))),0)) / SUM('ru double'!$B$2:$AF$32)</f>
        <v>5.012028869286287E-3</v>
      </c>
      <c r="R76" s="9">
        <f ca="1">(IFERROR(INDIRECT("'ru double'!" &amp; ADDRESS(MATCH(N76,'ru double'!$A$1:$A$34,0),MATCH(O$1,'ru double'!$A$1:$AF$1,0))),0) + IFERROR(INDIRECT("'ru double'!" &amp; ADDRESS(MATCH(N76,'ru double'!$A$1:$A$34,0),MATCH(P$1,'ru double'!$A$1:$AF$1,0))),0) + IFERROR(INDIRECT("'ru double'!" &amp; ADDRESS(MATCH(N76,'ru double'!$A$1:$A$34,0),MATCH(Q$1,'ru double'!$A$1:$AF$1,0))),0) + IFERROR(INDIRECT("'ru double'!" &amp; ADDRESS(MATCH(N76,'ru double'!$A$1:$A$34,0),MATCH(R$1,'ru double'!$A$1:$AF$1,0))),0) + IFERROR(INDIRECT("'ru double'!" &amp; ADDRESS(MATCH(N76,'ru double'!$A$1:$A$34,0),MATCH(N$2,'ru double'!$A$1:$AF$1,0))),0) + IFERROR(INDIRECT("'ru double'!" &amp; ADDRESS(MATCH(N76,'ru double'!$A$1:$A$34,0),MATCH(O$2,'ru double'!$A$1:$AF$1,0))),0) + IFERROR(INDIRECT("'ru double'!" &amp; ADDRESS(MATCH(N76,'ru double'!$A$1:$A$34,0),MATCH(P$2,'ru double'!$A$1:$AF$1,0))),0) + IFERROR(INDIRECT("'ru double'!" &amp; ADDRESS(MATCH(N76,'ru double'!$A$1:$A$34,0),MATCH(Q$2,'ru double'!$A$1:$AF$1,0))),0) + IFERROR(INDIRECT("'ru double'!" &amp; ADDRESS(MATCH(N76,'ru double'!$A$1:$A$34,0),MATCH(R$2,'ru double'!$A$1:$AF$1,0))),0) + IFERROR(INDIRECT("'ru double'!" &amp; ADDRESS(MATCH(N76,'ru double'!$A$1:$A$34,0),MATCH(N$3,'ru double'!$A$1:$AF$1,0))),0) + IFERROR(INDIRECT("'ru double'!" &amp; ADDRESS(MATCH(N76,'ru double'!$A$1:$A$34,0),MATCH(O$3,'ru double'!$A$1:$AF$1,0))),0) + IFERROR(INDIRECT("'ru double'!" &amp; ADDRESS(MATCH(N76,'ru double'!$A$1:$A$34,0),MATCH(P$3,'ru double'!$A$1:$AF$1,0))),0) + IFERROR(INDIRECT("'ru double'!" &amp; ADDRESS(MATCH(N76,'ru double'!$A$1:$A$34,0),MATCH(Q$3,'ru double'!$A$1:$AF$1,0))),0) + IFERROR(INDIRECT("'ru double'!" &amp; ADDRESS(MATCH(N76,'ru double'!$A$1:$A$34,0),MATCH(R$3,'ru double'!$A$1:$AF$1,0))),0) + IFERROR(INDIRECT("'ru double'!" &amp; ADDRESS(MATCH(N76,'ru double'!$A$1:$A$34,0),MATCH(N$1,'ru double'!$A$1:$AF$1,0))),0)) / SUM('ru double'!$B$2:$AF$32)</f>
        <v>1.4033680834001604E-3</v>
      </c>
      <c r="S76" s="9">
        <f t="shared" ca="1" si="24"/>
        <v>-8.0192461908580592E-4</v>
      </c>
    </row>
    <row r="77" spans="1:23" x14ac:dyDescent="0.25">
      <c r="C77" s="63"/>
      <c r="M77" s="197"/>
      <c r="N77" s="153" t="s">
        <v>222</v>
      </c>
      <c r="O77" s="9">
        <f ca="1">(IFERROR(INDIRECT("'ru double'!" &amp; ADDRESS(MATCH(V$1,'ru double'!$A$1:$AF$1,0),MATCH(N77,'ru double'!$A$1:$A$34,0))),0) + IFERROR(INDIRECT("'ru double'!" &amp; ADDRESS(MATCH(T$1,'ru double'!$A$1:$AF$1,0),MATCH(N77,'ru double'!$A$1:$A$34,0))),0) + IFERROR(INDIRECT("'ru double'!" &amp; ADDRESS(MATCH(U$1,'ru double'!$A$1:$AF$1,0),MATCH(N77,'ru double'!$A$1:$A$34,0))),0) + IFERROR(INDIRECT("'ru double'!" &amp; ADDRESS(MATCH(W$1,'ru double'!$A$1:$AF$1,0),MATCH(N77,'ru double'!$A$1:$A$34,0))),0) + IFERROR(INDIRECT("'ru double'!" &amp; ADDRESS(MATCH(X$1,'ru double'!$A$1:$AF$1,0),MATCH(N77,'ru double'!$A$1:$A$34,0))),0) + IFERROR(INDIRECT("'ru double'!" &amp; ADDRESS(MATCH(Y$1,'ru double'!$A$1:$AF$1,0),MATCH(N77,'ru double'!$A$1:$A$34,0))),0) + IFERROR(INDIRECT("'ru double'!" &amp; ADDRESS(MATCH(S$2,'ru double'!$A$1:$AF$1,0),MATCH(N77,'ru double'!$A$1:$A$34,0))),0) + IFERROR(INDIRECT("'ru double'!" &amp; ADDRESS(MATCH(T$2,'ru double'!$A$1:$AF$1,0),MATCH(N77,'ru double'!$A$1:$A$34,0))),0) + IFERROR(INDIRECT("'ru double'!" &amp; ADDRESS(MATCH(U$2,'ru double'!$A$1:$AF$1,0),MATCH(N77,'ru double'!$A$1:$A$34,0))),0) + IFERROR(INDIRECT("'ru double'!" &amp; ADDRESS(MATCH(V$2,'ru double'!$A$1:$AF$1,0),MATCH(N77,'ru double'!$A$1:$A$34,0))),0) + IFERROR(INDIRECT("'ru double'!" &amp; ADDRESS(MATCH(W$2,'ru double'!$A$1:$AF$1,0),MATCH(N77,'ru double'!$A$1:$A$34,0))),0) + IFERROR(INDIRECT("'ru double'!" &amp; ADDRESS(MATCH(X$2,'ru double'!$A$1:$AF$1,0),MATCH(N77,'ru double'!$A$1:$A$34,0))),0) + IFERROR(INDIRECT("'ru double'!" &amp; ADDRESS(MATCH(S$3,'ru double'!$A$1:$AF$1,0),MATCH(N77,'ru double'!$A$1:$A$34,0))),0) + IFERROR(INDIRECT("'ru double'!" &amp; ADDRESS(MATCH(T$3,'ru double'!$A$1:$AF$1,0),MATCH(N77,'ru double'!$A$1:$A$34,0))),0) + IFERROR(INDIRECT("'ru double'!" &amp; ADDRESS(MATCH(U$3,'ru double'!$A$1:$AF$1,0),MATCH(N77,'ru double'!$A$1:$A$34,0))),0) + IFERROR(INDIRECT("'ru double'!" &amp; ADDRESS(MATCH(V$3,'ru double'!$A$1:$AF$1,0),MATCH(N77,'ru double'!$A$1:$A$34,0))),0) + IFERROR(INDIRECT("'ru double'!" &amp; ADDRESS(MATCH(W$3,'ru double'!$A$1:$AF$1,0),MATCH(N77,'ru double'!$A$1:$A$34,0))),0) + IFERROR(INDIRECT("'ru double'!" &amp; ADDRESS(MATCH(S$1,'ru double'!$A$1:$AF$1,0),MATCH(N77,'ru double'!$A$1:$A$34,0))),0)) / SUM('ru double'!$B$2:$AF$32)</f>
        <v>2.0048115477145148E-3</v>
      </c>
      <c r="P77" s="9">
        <f ca="1">(IFERROR(INDIRECT("'ru double'!" &amp; ADDRESS(MATCH(O$1,'ru double'!$A$1:$AF$1,0),MATCH(N77,'ru double'!$A$1:$A$34,0))),0) + IFERROR(INDIRECT("'ru double'!" &amp; ADDRESS(MATCH(P$1,'ru double'!$A$1:$AF$1,0),MATCH(N77,'ru double'!$A$1:$A$34,0))),0) + IFERROR(INDIRECT("'ru double'!" &amp; ADDRESS(MATCH(Q$1,'ru double'!$A$1:$AF$1,0),MATCH(N77,'ru double'!$A$1:$A$34,0))),0) + IFERROR(INDIRECT("'ru double'!" &amp; ADDRESS(MATCH(R$1,'ru double'!$A$1:$AF$1,0),MATCH(N77,'ru double'!$A$1:$A$34,0))),0) + IFERROR(INDIRECT("'ru double'!" &amp; ADDRESS(MATCH(N$2,'ru double'!$A$1:$AF$1,0),MATCH(N77,'ru double'!$A$1:$A$34,0))),0) + IFERROR(INDIRECT("'ru double'!" &amp; ADDRESS(MATCH(O$2,'ru double'!$A$1:$AF$1,0),MATCH(N77,'ru double'!$A$1:$A$34,0))),0) + IFERROR(INDIRECT("'ru double'!" &amp; ADDRESS(MATCH(P$2,'ru double'!$A$1:$AF$1,0),MATCH(N77,'ru double'!$A$1:$A$34,0))),0) + IFERROR(INDIRECT("'ru double'!" &amp; ADDRESS(MATCH(Q$2,'ru double'!$A$1:$AF$1,0),MATCH(N77,'ru double'!$A$1:$A$34,0))),0) + IFERROR(INDIRECT("'ru double'!" &amp; ADDRESS(MATCH(R$2,'ru double'!$A$1:$AF$1,0),MATCH(N77,'ru double'!$A$1:$A$34,0))),0) + IFERROR(INDIRECT("'ru double'!" &amp; ADDRESS(MATCH(N$3,'ru double'!$A$1:$AF$1,0),MATCH(N77,'ru double'!$A$1:$A$34,0))),0) + IFERROR(INDIRECT("'ru double'!" &amp; ADDRESS(MATCH(O$3,'ru double'!$A$1:$AF$1,0),MATCH(N77,'ru double'!$A$1:$A$34,0))),0) + IFERROR(INDIRECT("'ru double'!" &amp; ADDRESS(MATCH(P$3,'ru double'!$A$1:$AF$1,0),MATCH(N77,'ru double'!$A$1:$A$34,0))),0) + IFERROR(INDIRECT("'ru double'!" &amp; ADDRESS(MATCH(Q$3,'ru double'!$A$1:$AF$1,0),MATCH(N77,'ru double'!$A$1:$A$34,0))),0) + IFERROR(INDIRECT("'ru double'!" &amp; ADDRESS(MATCH(R$3,'ru double'!$A$1:$AF$1,0),MATCH(N77,'ru double'!$A$1:$A$34,0))),0) + IFERROR(INDIRECT("'ru double'!" &amp; ADDRESS(MATCH(N$1,'ru double'!$A$1:$AF$1,0),MATCH(N77,'ru double'!$A$1:$A$34,0))),0)) / SUM('ru double'!$B$2:$AF$32)</f>
        <v>3.4081796311146752E-3</v>
      </c>
      <c r="Q77" s="9">
        <f ca="1">(IFERROR(INDIRECT("'ru double'!" &amp; ADDRESS(MATCH(N77,'ru double'!$A$1:$A$34,0),MATCH(V$1,'ru double'!$A$1:$AF$1,0))),0) + IFERROR(INDIRECT("'ru double'!" &amp; ADDRESS(MATCH(N77,'ru double'!$A$1:$A$34,0),MATCH(T$1,'ru double'!$A$1:$AF$1,0))),0) + IFERROR(INDIRECT("'ru double'!" &amp; ADDRESS(MATCH(N77,'ru double'!$A$1:$A$34,0),MATCH(U$1,'ru double'!$A$1:$AF$1,0))),0) + IFERROR(INDIRECT("'ru double'!" &amp; ADDRESS(MATCH(N77,'ru double'!$A$1:$A$34,0),MATCH(W$1,'ru double'!$A$1:$AF$1,0))),0) + IFERROR(INDIRECT("'ru double'!" &amp; ADDRESS(MATCH(N77,'ru double'!$A$1:$A$34,0),MATCH(X$1,'ru double'!$A$1:$AF$1,0))),0) + IFERROR(INDIRECT("'ru double'!" &amp; ADDRESS(MATCH(N77,'ru double'!$A$1:$A$34,0),MATCH(Y$1,'ru double'!$A$1:$AF$1,0))),0) + IFERROR(INDIRECT("'ru double'!" &amp; ADDRESS(MATCH(N77,'ru double'!$A$1:$A$34,0),MATCH(S$2,'ru double'!$A$1:$AF$1,0))),0) + IFERROR(INDIRECT("'ru double'!" &amp; ADDRESS(MATCH(N77,'ru double'!$A$1:$A$34,0),MATCH(T$2,'ru double'!$A$1:$AF$1,0))),0) + IFERROR(INDIRECT("'ru double'!" &amp; ADDRESS(MATCH(N77,'ru double'!$A$1:$A$34,0),MATCH(U$2,'ru double'!$A$1:$AF$1,0))),0) + IFERROR(INDIRECT("'ru double'!" &amp; ADDRESS(MATCH(N77,'ru double'!$A$1:$A$34,0),MATCH(V$2,'ru double'!$A$1:$AF$1,0))),0) + IFERROR(INDIRECT("'ru double'!" &amp; ADDRESS(MATCH(N77,'ru double'!$A$1:$A$34,0),MATCH(W$2,'ru double'!$A$1:$AF$1,0))),0) + IFERROR(INDIRECT("'ru double'!" &amp; ADDRESS(MATCH(N77,'ru double'!$A$1:$A$34,0),MATCH(X$2,'ru double'!$A$1:$AF$1,0))),0) + IFERROR(INDIRECT("'ru double'!" &amp; ADDRESS(MATCH(N77,'ru double'!$A$1:$A$34,0),MATCH(S$3,'ru double'!$A$1:$AF$1,0))),0) + IFERROR(INDIRECT("'ru double'!" &amp; ADDRESS(MATCH(N77,'ru double'!$A$1:$A$34,0),MATCH(T$3,'ru double'!$A$1:$AF$1,0))),0) + IFERROR(INDIRECT("'ru double'!" &amp; ADDRESS(MATCH(N77,'ru double'!$A$1:$A$34,0),MATCH(U$3,'ru double'!$A$1:$AF$1,0))),0) + IFERROR(INDIRECT("'ru double'!" &amp; ADDRESS(MATCH(N77,'ru double'!$A$1:$A$34,0),MATCH(V$3,'ru double'!$A$1:$AF$1,0))),0) + IFERROR(INDIRECT("'ru double'!" &amp; ADDRESS(MATCH(N77,'ru double'!$A$1:$A$34,0),MATCH(W$3,'ru double'!$A$1:$AF$1,0))),0) + IFERROR(INDIRECT("'ru double'!" &amp; ADDRESS(MATCH(N77,'ru double'!$A$1:$A$34,0),MATCH(S$1,'ru double'!$A$1:$AF$1,0))),0)) / SUM('ru double'!$B$2:$AF$32)</f>
        <v>4.0096230954290296E-4</v>
      </c>
      <c r="R77" s="9">
        <f ca="1">(IFERROR(INDIRECT("'ru double'!" &amp; ADDRESS(MATCH(N77,'ru double'!$A$1:$A$34,0),MATCH(O$1,'ru double'!$A$1:$AF$1,0))),0) + IFERROR(INDIRECT("'ru double'!" &amp; ADDRESS(MATCH(N77,'ru double'!$A$1:$A$34,0),MATCH(P$1,'ru double'!$A$1:$AF$1,0))),0) + IFERROR(INDIRECT("'ru double'!" &amp; ADDRESS(MATCH(N77,'ru double'!$A$1:$A$34,0),MATCH(Q$1,'ru double'!$A$1:$AF$1,0))),0) + IFERROR(INDIRECT("'ru double'!" &amp; ADDRESS(MATCH(N77,'ru double'!$A$1:$A$34,0),MATCH(R$1,'ru double'!$A$1:$AF$1,0))),0) + IFERROR(INDIRECT("'ru double'!" &amp; ADDRESS(MATCH(N77,'ru double'!$A$1:$A$34,0),MATCH(N$2,'ru double'!$A$1:$AF$1,0))),0) + IFERROR(INDIRECT("'ru double'!" &amp; ADDRESS(MATCH(N77,'ru double'!$A$1:$A$34,0),MATCH(O$2,'ru double'!$A$1:$AF$1,0))),0) + IFERROR(INDIRECT("'ru double'!" &amp; ADDRESS(MATCH(N77,'ru double'!$A$1:$A$34,0),MATCH(P$2,'ru double'!$A$1:$AF$1,0))),0) + IFERROR(INDIRECT("'ru double'!" &amp; ADDRESS(MATCH(N77,'ru double'!$A$1:$A$34,0),MATCH(Q$2,'ru double'!$A$1:$AF$1,0))),0) + IFERROR(INDIRECT("'ru double'!" &amp; ADDRESS(MATCH(N77,'ru double'!$A$1:$A$34,0),MATCH(R$2,'ru double'!$A$1:$AF$1,0))),0) + IFERROR(INDIRECT("'ru double'!" &amp; ADDRESS(MATCH(N77,'ru double'!$A$1:$A$34,0),MATCH(N$3,'ru double'!$A$1:$AF$1,0))),0) + IFERROR(INDIRECT("'ru double'!" &amp; ADDRESS(MATCH(N77,'ru double'!$A$1:$A$34,0),MATCH(O$3,'ru double'!$A$1:$AF$1,0))),0) + IFERROR(INDIRECT("'ru double'!" &amp; ADDRESS(MATCH(N77,'ru double'!$A$1:$A$34,0),MATCH(P$3,'ru double'!$A$1:$AF$1,0))),0) + IFERROR(INDIRECT("'ru double'!" &amp; ADDRESS(MATCH(N77,'ru double'!$A$1:$A$34,0),MATCH(Q$3,'ru double'!$A$1:$AF$1,0))),0) + IFERROR(INDIRECT("'ru double'!" &amp; ADDRESS(MATCH(N77,'ru double'!$A$1:$A$34,0),MATCH(R$3,'ru double'!$A$1:$AF$1,0))),0) + IFERROR(INDIRECT("'ru double'!" &amp; ADDRESS(MATCH(N77,'ru double'!$A$1:$A$34,0),MATCH(N$1,'ru double'!$A$1:$AF$1,0))),0)) / SUM('ru double'!$B$2:$AF$32)</f>
        <v>4.6110665597433841E-3</v>
      </c>
      <c r="S77" s="9">
        <f t="shared" ca="1" si="24"/>
        <v>-5.6134723336006415E-3</v>
      </c>
    </row>
    <row r="78" spans="1:23" x14ac:dyDescent="0.25">
      <c r="M78" s="197"/>
      <c r="N78" s="153" t="s">
        <v>225</v>
      </c>
      <c r="O78" s="9">
        <f ca="1">(IFERROR(INDIRECT("'ru double'!" &amp; ADDRESS(MATCH(V$1,'ru double'!$A$1:$AF$1,0),MATCH(N78,'ru double'!$A$1:$A$34,0))),0) + IFERROR(INDIRECT("'ru double'!" &amp; ADDRESS(MATCH(T$1,'ru double'!$A$1:$AF$1,0),MATCH(N78,'ru double'!$A$1:$A$34,0))),0) + IFERROR(INDIRECT("'ru double'!" &amp; ADDRESS(MATCH(U$1,'ru double'!$A$1:$AF$1,0),MATCH(N78,'ru double'!$A$1:$A$34,0))),0) + IFERROR(INDIRECT("'ru double'!" &amp; ADDRESS(MATCH(W$1,'ru double'!$A$1:$AF$1,0),MATCH(N78,'ru double'!$A$1:$A$34,0))),0) + IFERROR(INDIRECT("'ru double'!" &amp; ADDRESS(MATCH(X$1,'ru double'!$A$1:$AF$1,0),MATCH(N78,'ru double'!$A$1:$A$34,0))),0) + IFERROR(INDIRECT("'ru double'!" &amp; ADDRESS(MATCH(Y$1,'ru double'!$A$1:$AF$1,0),MATCH(N78,'ru double'!$A$1:$A$34,0))),0) + IFERROR(INDIRECT("'ru double'!" &amp; ADDRESS(MATCH(S$2,'ru double'!$A$1:$AF$1,0),MATCH(N78,'ru double'!$A$1:$A$34,0))),0) + IFERROR(INDIRECT("'ru double'!" &amp; ADDRESS(MATCH(T$2,'ru double'!$A$1:$AF$1,0),MATCH(N78,'ru double'!$A$1:$A$34,0))),0) + IFERROR(INDIRECT("'ru double'!" &amp; ADDRESS(MATCH(U$2,'ru double'!$A$1:$AF$1,0),MATCH(N78,'ru double'!$A$1:$A$34,0))),0) + IFERROR(INDIRECT("'ru double'!" &amp; ADDRESS(MATCH(V$2,'ru double'!$A$1:$AF$1,0),MATCH(N78,'ru double'!$A$1:$A$34,0))),0) + IFERROR(INDIRECT("'ru double'!" &amp; ADDRESS(MATCH(W$2,'ru double'!$A$1:$AF$1,0),MATCH(N78,'ru double'!$A$1:$A$34,0))),0) + IFERROR(INDIRECT("'ru double'!" &amp; ADDRESS(MATCH(X$2,'ru double'!$A$1:$AF$1,0),MATCH(N78,'ru double'!$A$1:$A$34,0))),0) + IFERROR(INDIRECT("'ru double'!" &amp; ADDRESS(MATCH(S$3,'ru double'!$A$1:$AF$1,0),MATCH(N78,'ru double'!$A$1:$A$34,0))),0) + IFERROR(INDIRECT("'ru double'!" &amp; ADDRESS(MATCH(T$3,'ru double'!$A$1:$AF$1,0),MATCH(N78,'ru double'!$A$1:$A$34,0))),0) + IFERROR(INDIRECT("'ru double'!" &amp; ADDRESS(MATCH(U$3,'ru double'!$A$1:$AF$1,0),MATCH(N78,'ru double'!$A$1:$A$34,0))),0) + IFERROR(INDIRECT("'ru double'!" &amp; ADDRESS(MATCH(V$3,'ru double'!$A$1:$AF$1,0),MATCH(N78,'ru double'!$A$1:$A$34,0))),0) + IFERROR(INDIRECT("'ru double'!" &amp; ADDRESS(MATCH(W$3,'ru double'!$A$1:$AF$1,0),MATCH(N78,'ru double'!$A$1:$A$34,0))),0) + IFERROR(INDIRECT("'ru double'!" &amp; ADDRESS(MATCH(S$1,'ru double'!$A$1:$AF$1,0),MATCH(N78,'ru double'!$A$1:$A$34,0))),0)) / SUM('ru double'!$B$2:$AF$32)</f>
        <v>4.0096230954290296E-4</v>
      </c>
      <c r="P78" s="9">
        <f ca="1">(IFERROR(INDIRECT("'ru double'!" &amp; ADDRESS(MATCH(O$1,'ru double'!$A$1:$AF$1,0),MATCH(N78,'ru double'!$A$1:$A$34,0))),0) + IFERROR(INDIRECT("'ru double'!" &amp; ADDRESS(MATCH(P$1,'ru double'!$A$1:$AF$1,0),MATCH(N78,'ru double'!$A$1:$A$34,0))),0) + IFERROR(INDIRECT("'ru double'!" &amp; ADDRESS(MATCH(Q$1,'ru double'!$A$1:$AF$1,0),MATCH(N78,'ru double'!$A$1:$A$34,0))),0) + IFERROR(INDIRECT("'ru double'!" &amp; ADDRESS(MATCH(R$1,'ru double'!$A$1:$AF$1,0),MATCH(N78,'ru double'!$A$1:$A$34,0))),0) + IFERROR(INDIRECT("'ru double'!" &amp; ADDRESS(MATCH(N$2,'ru double'!$A$1:$AF$1,0),MATCH(N78,'ru double'!$A$1:$A$34,0))),0) + IFERROR(INDIRECT("'ru double'!" &amp; ADDRESS(MATCH(O$2,'ru double'!$A$1:$AF$1,0),MATCH(N78,'ru double'!$A$1:$A$34,0))),0) + IFERROR(INDIRECT("'ru double'!" &amp; ADDRESS(MATCH(P$2,'ru double'!$A$1:$AF$1,0),MATCH(N78,'ru double'!$A$1:$A$34,0))),0) + IFERROR(INDIRECT("'ru double'!" &amp; ADDRESS(MATCH(Q$2,'ru double'!$A$1:$AF$1,0),MATCH(N78,'ru double'!$A$1:$A$34,0))),0) + IFERROR(INDIRECT("'ru double'!" &amp; ADDRESS(MATCH(R$2,'ru double'!$A$1:$AF$1,0),MATCH(N78,'ru double'!$A$1:$A$34,0))),0) + IFERROR(INDIRECT("'ru double'!" &amp; ADDRESS(MATCH(N$3,'ru double'!$A$1:$AF$1,0),MATCH(N78,'ru double'!$A$1:$A$34,0))),0) + IFERROR(INDIRECT("'ru double'!" &amp; ADDRESS(MATCH(O$3,'ru double'!$A$1:$AF$1,0),MATCH(N78,'ru double'!$A$1:$A$34,0))),0) + IFERROR(INDIRECT("'ru double'!" &amp; ADDRESS(MATCH(P$3,'ru double'!$A$1:$AF$1,0),MATCH(N78,'ru double'!$A$1:$A$34,0))),0) + IFERROR(INDIRECT("'ru double'!" &amp; ADDRESS(MATCH(Q$3,'ru double'!$A$1:$AF$1,0),MATCH(N78,'ru double'!$A$1:$A$34,0))),0) + IFERROR(INDIRECT("'ru double'!" &amp; ADDRESS(MATCH(R$3,'ru double'!$A$1:$AF$1,0),MATCH(N78,'ru double'!$A$1:$A$34,0))),0) + IFERROR(INDIRECT("'ru double'!" &amp; ADDRESS(MATCH(N$1,'ru double'!$A$1:$AF$1,0),MATCH(N78,'ru double'!$A$1:$A$34,0))),0)) / SUM('ru double'!$B$2:$AF$32)</f>
        <v>3.0072173215717722E-3</v>
      </c>
      <c r="Q78" s="9">
        <f ca="1">(IFERROR(INDIRECT("'ru double'!" &amp; ADDRESS(MATCH(N78,'ru double'!$A$1:$A$34,0),MATCH(V$1,'ru double'!$A$1:$AF$1,0))),0) + IFERROR(INDIRECT("'ru double'!" &amp; ADDRESS(MATCH(N78,'ru double'!$A$1:$A$34,0),MATCH(T$1,'ru double'!$A$1:$AF$1,0))),0) + IFERROR(INDIRECT("'ru double'!" &amp; ADDRESS(MATCH(N78,'ru double'!$A$1:$A$34,0),MATCH(U$1,'ru double'!$A$1:$AF$1,0))),0) + IFERROR(INDIRECT("'ru double'!" &amp; ADDRESS(MATCH(N78,'ru double'!$A$1:$A$34,0),MATCH(W$1,'ru double'!$A$1:$AF$1,0))),0) + IFERROR(INDIRECT("'ru double'!" &amp; ADDRESS(MATCH(N78,'ru double'!$A$1:$A$34,0),MATCH(X$1,'ru double'!$A$1:$AF$1,0))),0) + IFERROR(INDIRECT("'ru double'!" &amp; ADDRESS(MATCH(N78,'ru double'!$A$1:$A$34,0),MATCH(Y$1,'ru double'!$A$1:$AF$1,0))),0) + IFERROR(INDIRECT("'ru double'!" &amp; ADDRESS(MATCH(N78,'ru double'!$A$1:$A$34,0),MATCH(S$2,'ru double'!$A$1:$AF$1,0))),0) + IFERROR(INDIRECT("'ru double'!" &amp; ADDRESS(MATCH(N78,'ru double'!$A$1:$A$34,0),MATCH(T$2,'ru double'!$A$1:$AF$1,0))),0) + IFERROR(INDIRECT("'ru double'!" &amp; ADDRESS(MATCH(N78,'ru double'!$A$1:$A$34,0),MATCH(U$2,'ru double'!$A$1:$AF$1,0))),0) + IFERROR(INDIRECT("'ru double'!" &amp; ADDRESS(MATCH(N78,'ru double'!$A$1:$A$34,0),MATCH(V$2,'ru double'!$A$1:$AF$1,0))),0) + IFERROR(INDIRECT("'ru double'!" &amp; ADDRESS(MATCH(N78,'ru double'!$A$1:$A$34,0),MATCH(W$2,'ru double'!$A$1:$AF$1,0))),0) + IFERROR(INDIRECT("'ru double'!" &amp; ADDRESS(MATCH(N78,'ru double'!$A$1:$A$34,0),MATCH(X$2,'ru double'!$A$1:$AF$1,0))),0) + IFERROR(INDIRECT("'ru double'!" &amp; ADDRESS(MATCH(N78,'ru double'!$A$1:$A$34,0),MATCH(S$3,'ru double'!$A$1:$AF$1,0))),0) + IFERROR(INDIRECT("'ru double'!" &amp; ADDRESS(MATCH(N78,'ru double'!$A$1:$A$34,0),MATCH(T$3,'ru double'!$A$1:$AF$1,0))),0) + IFERROR(INDIRECT("'ru double'!" &amp; ADDRESS(MATCH(N78,'ru double'!$A$1:$A$34,0),MATCH(U$3,'ru double'!$A$1:$AF$1,0))),0) + IFERROR(INDIRECT("'ru double'!" &amp; ADDRESS(MATCH(N78,'ru double'!$A$1:$A$34,0),MATCH(V$3,'ru double'!$A$1:$AF$1,0))),0) + IFERROR(INDIRECT("'ru double'!" &amp; ADDRESS(MATCH(N78,'ru double'!$A$1:$A$34,0),MATCH(W$3,'ru double'!$A$1:$AF$1,0))),0) + IFERROR(INDIRECT("'ru double'!" &amp; ADDRESS(MATCH(N78,'ru double'!$A$1:$A$34,0),MATCH(S$1,'ru double'!$A$1:$AF$1,0))),0)) / SUM('ru double'!$B$2:$AF$32)</f>
        <v>2.0048115477145148E-4</v>
      </c>
      <c r="R78" s="9">
        <f ca="1">(IFERROR(INDIRECT("'ru double'!" &amp; ADDRESS(MATCH(N78,'ru double'!$A$1:$A$34,0),MATCH(O$1,'ru double'!$A$1:$AF$1,0))),0) + IFERROR(INDIRECT("'ru double'!" &amp; ADDRESS(MATCH(N78,'ru double'!$A$1:$A$34,0),MATCH(P$1,'ru double'!$A$1:$AF$1,0))),0) + IFERROR(INDIRECT("'ru double'!" &amp; ADDRESS(MATCH(N78,'ru double'!$A$1:$A$34,0),MATCH(Q$1,'ru double'!$A$1:$AF$1,0))),0) + IFERROR(INDIRECT("'ru double'!" &amp; ADDRESS(MATCH(N78,'ru double'!$A$1:$A$34,0),MATCH(R$1,'ru double'!$A$1:$AF$1,0))),0) + IFERROR(INDIRECT("'ru double'!" &amp; ADDRESS(MATCH(N78,'ru double'!$A$1:$A$34,0),MATCH(N$2,'ru double'!$A$1:$AF$1,0))),0) + IFERROR(INDIRECT("'ru double'!" &amp; ADDRESS(MATCH(N78,'ru double'!$A$1:$A$34,0),MATCH(O$2,'ru double'!$A$1:$AF$1,0))),0) + IFERROR(INDIRECT("'ru double'!" &amp; ADDRESS(MATCH(N78,'ru double'!$A$1:$A$34,0),MATCH(P$2,'ru double'!$A$1:$AF$1,0))),0) + IFERROR(INDIRECT("'ru double'!" &amp; ADDRESS(MATCH(N78,'ru double'!$A$1:$A$34,0),MATCH(Q$2,'ru double'!$A$1:$AF$1,0))),0) + IFERROR(INDIRECT("'ru double'!" &amp; ADDRESS(MATCH(N78,'ru double'!$A$1:$A$34,0),MATCH(R$2,'ru double'!$A$1:$AF$1,0))),0) + IFERROR(INDIRECT("'ru double'!" &amp; ADDRESS(MATCH(N78,'ru double'!$A$1:$A$34,0),MATCH(N$3,'ru double'!$A$1:$AF$1,0))),0) + IFERROR(INDIRECT("'ru double'!" &amp; ADDRESS(MATCH(N78,'ru double'!$A$1:$A$34,0),MATCH(O$3,'ru double'!$A$1:$AF$1,0))),0) + IFERROR(INDIRECT("'ru double'!" &amp; ADDRESS(MATCH(N78,'ru double'!$A$1:$A$34,0),MATCH(P$3,'ru double'!$A$1:$AF$1,0))),0) + IFERROR(INDIRECT("'ru double'!" &amp; ADDRESS(MATCH(N78,'ru double'!$A$1:$A$34,0),MATCH(Q$3,'ru double'!$A$1:$AF$1,0))),0) + IFERROR(INDIRECT("'ru double'!" &amp; ADDRESS(MATCH(N78,'ru double'!$A$1:$A$34,0),MATCH(R$3,'ru double'!$A$1:$AF$1,0))),0) + IFERROR(INDIRECT("'ru double'!" &amp; ADDRESS(MATCH(N78,'ru double'!$A$1:$A$34,0),MATCH(N$1,'ru double'!$A$1:$AF$1,0))),0)) / SUM('ru double'!$B$2:$AF$32)</f>
        <v>3.6086607858861267E-3</v>
      </c>
      <c r="S78" s="9">
        <f t="shared" ca="1" si="24"/>
        <v>-6.0144346431435444E-3</v>
      </c>
    </row>
    <row r="79" spans="1:23" x14ac:dyDescent="0.25">
      <c r="M79" s="197"/>
      <c r="N79" s="153" t="s">
        <v>228</v>
      </c>
      <c r="O79" s="9">
        <f ca="1">(IFERROR(INDIRECT("'ru double'!" &amp; ADDRESS(MATCH(V$1,'ru double'!$A$1:$AF$1,0),MATCH(N79,'ru double'!$A$1:$A$34,0))),0) + IFERROR(INDIRECT("'ru double'!" &amp; ADDRESS(MATCH(T$1,'ru double'!$A$1:$AF$1,0),MATCH(N79,'ru double'!$A$1:$A$34,0))),0) + IFERROR(INDIRECT("'ru double'!" &amp; ADDRESS(MATCH(U$1,'ru double'!$A$1:$AF$1,0),MATCH(N79,'ru double'!$A$1:$A$34,0))),0) + IFERROR(INDIRECT("'ru double'!" &amp; ADDRESS(MATCH(W$1,'ru double'!$A$1:$AF$1,0),MATCH(N79,'ru double'!$A$1:$A$34,0))),0) + IFERROR(INDIRECT("'ru double'!" &amp; ADDRESS(MATCH(X$1,'ru double'!$A$1:$AF$1,0),MATCH(N79,'ru double'!$A$1:$A$34,0))),0) + IFERROR(INDIRECT("'ru double'!" &amp; ADDRESS(MATCH(Y$1,'ru double'!$A$1:$AF$1,0),MATCH(N79,'ru double'!$A$1:$A$34,0))),0) + IFERROR(INDIRECT("'ru double'!" &amp; ADDRESS(MATCH(S$2,'ru double'!$A$1:$AF$1,0),MATCH(N79,'ru double'!$A$1:$A$34,0))),0) + IFERROR(INDIRECT("'ru double'!" &amp; ADDRESS(MATCH(T$2,'ru double'!$A$1:$AF$1,0),MATCH(N79,'ru double'!$A$1:$A$34,0))),0) + IFERROR(INDIRECT("'ru double'!" &amp; ADDRESS(MATCH(U$2,'ru double'!$A$1:$AF$1,0),MATCH(N79,'ru double'!$A$1:$A$34,0))),0) + IFERROR(INDIRECT("'ru double'!" &amp; ADDRESS(MATCH(V$2,'ru double'!$A$1:$AF$1,0),MATCH(N79,'ru double'!$A$1:$A$34,0))),0) + IFERROR(INDIRECT("'ru double'!" &amp; ADDRESS(MATCH(W$2,'ru double'!$A$1:$AF$1,0),MATCH(N79,'ru double'!$A$1:$A$34,0))),0) + IFERROR(INDIRECT("'ru double'!" &amp; ADDRESS(MATCH(X$2,'ru double'!$A$1:$AF$1,0),MATCH(N79,'ru double'!$A$1:$A$34,0))),0) + IFERROR(INDIRECT("'ru double'!" &amp; ADDRESS(MATCH(S$3,'ru double'!$A$1:$AF$1,0),MATCH(N79,'ru double'!$A$1:$A$34,0))),0) + IFERROR(INDIRECT("'ru double'!" &amp; ADDRESS(MATCH(T$3,'ru double'!$A$1:$AF$1,0),MATCH(N79,'ru double'!$A$1:$A$34,0))),0) + IFERROR(INDIRECT("'ru double'!" &amp; ADDRESS(MATCH(U$3,'ru double'!$A$1:$AF$1,0),MATCH(N79,'ru double'!$A$1:$A$34,0))),0) + IFERROR(INDIRECT("'ru double'!" &amp; ADDRESS(MATCH(V$3,'ru double'!$A$1:$AF$1,0),MATCH(N79,'ru double'!$A$1:$A$34,0))),0) + IFERROR(INDIRECT("'ru double'!" &amp; ADDRESS(MATCH(W$3,'ru double'!$A$1:$AF$1,0),MATCH(N79,'ru double'!$A$1:$A$34,0))),0) + IFERROR(INDIRECT("'ru double'!" &amp; ADDRESS(MATCH(S$1,'ru double'!$A$1:$AF$1,0),MATCH(N79,'ru double'!$A$1:$A$34,0))),0)) / SUM('ru double'!$B$2:$AF$32)</f>
        <v>6.0144346431435444E-4</v>
      </c>
      <c r="P79" s="9">
        <f ca="1">(IFERROR(INDIRECT("'ru double'!" &amp; ADDRESS(MATCH(O$1,'ru double'!$A$1:$AF$1,0),MATCH(N79,'ru double'!$A$1:$A$34,0))),0) + IFERROR(INDIRECT("'ru double'!" &amp; ADDRESS(MATCH(P$1,'ru double'!$A$1:$AF$1,0),MATCH(N79,'ru double'!$A$1:$A$34,0))),0) + IFERROR(INDIRECT("'ru double'!" &amp; ADDRESS(MATCH(Q$1,'ru double'!$A$1:$AF$1,0),MATCH(N79,'ru double'!$A$1:$A$34,0))),0) + IFERROR(INDIRECT("'ru double'!" &amp; ADDRESS(MATCH(R$1,'ru double'!$A$1:$AF$1,0),MATCH(N79,'ru double'!$A$1:$A$34,0))),0) + IFERROR(INDIRECT("'ru double'!" &amp; ADDRESS(MATCH(N$2,'ru double'!$A$1:$AF$1,0),MATCH(N79,'ru double'!$A$1:$A$34,0))),0) + IFERROR(INDIRECT("'ru double'!" &amp; ADDRESS(MATCH(O$2,'ru double'!$A$1:$AF$1,0),MATCH(N79,'ru double'!$A$1:$A$34,0))),0) + IFERROR(INDIRECT("'ru double'!" &amp; ADDRESS(MATCH(P$2,'ru double'!$A$1:$AF$1,0),MATCH(N79,'ru double'!$A$1:$A$34,0))),0) + IFERROR(INDIRECT("'ru double'!" &amp; ADDRESS(MATCH(Q$2,'ru double'!$A$1:$AF$1,0),MATCH(N79,'ru double'!$A$1:$A$34,0))),0) + IFERROR(INDIRECT("'ru double'!" &amp; ADDRESS(MATCH(R$2,'ru double'!$A$1:$AF$1,0),MATCH(N79,'ru double'!$A$1:$A$34,0))),0) + IFERROR(INDIRECT("'ru double'!" &amp; ADDRESS(MATCH(N$3,'ru double'!$A$1:$AF$1,0),MATCH(N79,'ru double'!$A$1:$A$34,0))),0) + IFERROR(INDIRECT("'ru double'!" &amp; ADDRESS(MATCH(O$3,'ru double'!$A$1:$AF$1,0),MATCH(N79,'ru double'!$A$1:$A$34,0))),0) + IFERROR(INDIRECT("'ru double'!" &amp; ADDRESS(MATCH(P$3,'ru double'!$A$1:$AF$1,0),MATCH(N79,'ru double'!$A$1:$A$34,0))),0) + IFERROR(INDIRECT("'ru double'!" &amp; ADDRESS(MATCH(Q$3,'ru double'!$A$1:$AF$1,0),MATCH(N79,'ru double'!$A$1:$A$34,0))),0) + IFERROR(INDIRECT("'ru double'!" &amp; ADDRESS(MATCH(R$3,'ru double'!$A$1:$AF$1,0),MATCH(N79,'ru double'!$A$1:$A$34,0))),0) + IFERROR(INDIRECT("'ru double'!" &amp; ADDRESS(MATCH(N$1,'ru double'!$A$1:$AF$1,0),MATCH(N79,'ru double'!$A$1:$A$34,0))),0)) / SUM('ru double'!$B$2:$AF$32)</f>
        <v>1.6038492381716118E-3</v>
      </c>
      <c r="Q79" s="9">
        <f ca="1">(IFERROR(INDIRECT("'ru double'!" &amp; ADDRESS(MATCH(N79,'ru double'!$A$1:$A$34,0),MATCH(V$1,'ru double'!$A$1:$AF$1,0))),0) + IFERROR(INDIRECT("'ru double'!" &amp; ADDRESS(MATCH(N79,'ru double'!$A$1:$A$34,0),MATCH(T$1,'ru double'!$A$1:$AF$1,0))),0) + IFERROR(INDIRECT("'ru double'!" &amp; ADDRESS(MATCH(N79,'ru double'!$A$1:$A$34,0),MATCH(U$1,'ru double'!$A$1:$AF$1,0))),0) + IFERROR(INDIRECT("'ru double'!" &amp; ADDRESS(MATCH(N79,'ru double'!$A$1:$A$34,0),MATCH(W$1,'ru double'!$A$1:$AF$1,0))),0) + IFERROR(INDIRECT("'ru double'!" &amp; ADDRESS(MATCH(N79,'ru double'!$A$1:$A$34,0),MATCH(X$1,'ru double'!$A$1:$AF$1,0))),0) + IFERROR(INDIRECT("'ru double'!" &amp; ADDRESS(MATCH(N79,'ru double'!$A$1:$A$34,0),MATCH(Y$1,'ru double'!$A$1:$AF$1,0))),0) + IFERROR(INDIRECT("'ru double'!" &amp; ADDRESS(MATCH(N79,'ru double'!$A$1:$A$34,0),MATCH(S$2,'ru double'!$A$1:$AF$1,0))),0) + IFERROR(INDIRECT("'ru double'!" &amp; ADDRESS(MATCH(N79,'ru double'!$A$1:$A$34,0),MATCH(T$2,'ru double'!$A$1:$AF$1,0))),0) + IFERROR(INDIRECT("'ru double'!" &amp; ADDRESS(MATCH(N79,'ru double'!$A$1:$A$34,0),MATCH(U$2,'ru double'!$A$1:$AF$1,0))),0) + IFERROR(INDIRECT("'ru double'!" &amp; ADDRESS(MATCH(N79,'ru double'!$A$1:$A$34,0),MATCH(V$2,'ru double'!$A$1:$AF$1,0))),0) + IFERROR(INDIRECT("'ru double'!" &amp; ADDRESS(MATCH(N79,'ru double'!$A$1:$A$34,0),MATCH(W$2,'ru double'!$A$1:$AF$1,0))),0) + IFERROR(INDIRECT("'ru double'!" &amp; ADDRESS(MATCH(N79,'ru double'!$A$1:$A$34,0),MATCH(X$2,'ru double'!$A$1:$AF$1,0))),0) + IFERROR(INDIRECT("'ru double'!" &amp; ADDRESS(MATCH(N79,'ru double'!$A$1:$A$34,0),MATCH(S$3,'ru double'!$A$1:$AF$1,0))),0) + IFERROR(INDIRECT("'ru double'!" &amp; ADDRESS(MATCH(N79,'ru double'!$A$1:$A$34,0),MATCH(T$3,'ru double'!$A$1:$AF$1,0))),0) + IFERROR(INDIRECT("'ru double'!" &amp; ADDRESS(MATCH(N79,'ru double'!$A$1:$A$34,0),MATCH(U$3,'ru double'!$A$1:$AF$1,0))),0) + IFERROR(INDIRECT("'ru double'!" &amp; ADDRESS(MATCH(N79,'ru double'!$A$1:$A$34,0),MATCH(V$3,'ru double'!$A$1:$AF$1,0))),0) + IFERROR(INDIRECT("'ru double'!" &amp; ADDRESS(MATCH(N79,'ru double'!$A$1:$A$34,0),MATCH(W$3,'ru double'!$A$1:$AF$1,0))),0) + IFERROR(INDIRECT("'ru double'!" &amp; ADDRESS(MATCH(N79,'ru double'!$A$1:$A$34,0),MATCH(S$1,'ru double'!$A$1:$AF$1,0))),0)) / SUM('ru double'!$B$2:$AF$32)</f>
        <v>2.4057738572574178E-3</v>
      </c>
      <c r="R79" s="9">
        <f ca="1">(IFERROR(INDIRECT("'ru double'!" &amp; ADDRESS(MATCH(N79,'ru double'!$A$1:$A$34,0),MATCH(O$1,'ru double'!$A$1:$AF$1,0))),0) + IFERROR(INDIRECT("'ru double'!" &amp; ADDRESS(MATCH(N79,'ru double'!$A$1:$A$34,0),MATCH(P$1,'ru double'!$A$1:$AF$1,0))),0) + IFERROR(INDIRECT("'ru double'!" &amp; ADDRESS(MATCH(N79,'ru double'!$A$1:$A$34,0),MATCH(Q$1,'ru double'!$A$1:$AF$1,0))),0) + IFERROR(INDIRECT("'ru double'!" &amp; ADDRESS(MATCH(N79,'ru double'!$A$1:$A$34,0),MATCH(R$1,'ru double'!$A$1:$AF$1,0))),0) + IFERROR(INDIRECT("'ru double'!" &amp; ADDRESS(MATCH(N79,'ru double'!$A$1:$A$34,0),MATCH(N$2,'ru double'!$A$1:$AF$1,0))),0) + IFERROR(INDIRECT("'ru double'!" &amp; ADDRESS(MATCH(N79,'ru double'!$A$1:$A$34,0),MATCH(O$2,'ru double'!$A$1:$AF$1,0))),0) + IFERROR(INDIRECT("'ru double'!" &amp; ADDRESS(MATCH(N79,'ru double'!$A$1:$A$34,0),MATCH(P$2,'ru double'!$A$1:$AF$1,0))),0) + IFERROR(INDIRECT("'ru double'!" &amp; ADDRESS(MATCH(N79,'ru double'!$A$1:$A$34,0),MATCH(Q$2,'ru double'!$A$1:$AF$1,0))),0) + IFERROR(INDIRECT("'ru double'!" &amp; ADDRESS(MATCH(N79,'ru double'!$A$1:$A$34,0),MATCH(R$2,'ru double'!$A$1:$AF$1,0))),0) + IFERROR(INDIRECT("'ru double'!" &amp; ADDRESS(MATCH(N79,'ru double'!$A$1:$A$34,0),MATCH(N$3,'ru double'!$A$1:$AF$1,0))),0) + IFERROR(INDIRECT("'ru double'!" &amp; ADDRESS(MATCH(N79,'ru double'!$A$1:$A$34,0),MATCH(O$3,'ru double'!$A$1:$AF$1,0))),0) + IFERROR(INDIRECT("'ru double'!" &amp; ADDRESS(MATCH(N79,'ru double'!$A$1:$A$34,0),MATCH(P$3,'ru double'!$A$1:$AF$1,0))),0) + IFERROR(INDIRECT("'ru double'!" &amp; ADDRESS(MATCH(N79,'ru double'!$A$1:$A$34,0),MATCH(Q$3,'ru double'!$A$1:$AF$1,0))),0) + IFERROR(INDIRECT("'ru double'!" &amp; ADDRESS(MATCH(N79,'ru double'!$A$1:$A$34,0),MATCH(R$3,'ru double'!$A$1:$AF$1,0))),0) + IFERROR(INDIRECT("'ru double'!" &amp; ADDRESS(MATCH(N79,'ru double'!$A$1:$A$34,0),MATCH(N$1,'ru double'!$A$1:$AF$1,0))),0)) / SUM('ru double'!$B$2:$AF$32)</f>
        <v>0</v>
      </c>
      <c r="S79" s="9">
        <f t="shared" ca="1" si="24"/>
        <v>1.4033680834001604E-3</v>
      </c>
    </row>
    <row r="80" spans="1:23" x14ac:dyDescent="0.25">
      <c r="M80" s="197"/>
      <c r="N80" s="153" t="s">
        <v>220</v>
      </c>
      <c r="O80" s="9">
        <f ca="1">(IFERROR(INDIRECT("'ru double'!" &amp; ADDRESS(MATCH(V$1,'ru double'!$A$1:$AF$1,0),MATCH(N80,'ru double'!$A$1:$A$34,0))),0) + IFERROR(INDIRECT("'ru double'!" &amp; ADDRESS(MATCH(T$1,'ru double'!$A$1:$AF$1,0),MATCH(N80,'ru double'!$A$1:$A$34,0))),0) + IFERROR(INDIRECT("'ru double'!" &amp; ADDRESS(MATCH(U$1,'ru double'!$A$1:$AF$1,0),MATCH(N80,'ru double'!$A$1:$A$34,0))),0) + IFERROR(INDIRECT("'ru double'!" &amp; ADDRESS(MATCH(W$1,'ru double'!$A$1:$AF$1,0),MATCH(N80,'ru double'!$A$1:$A$34,0))),0) + IFERROR(INDIRECT("'ru double'!" &amp; ADDRESS(MATCH(X$1,'ru double'!$A$1:$AF$1,0),MATCH(N80,'ru double'!$A$1:$A$34,0))),0) + IFERROR(INDIRECT("'ru double'!" &amp; ADDRESS(MATCH(Y$1,'ru double'!$A$1:$AF$1,0),MATCH(N80,'ru double'!$A$1:$A$34,0))),0) + IFERROR(INDIRECT("'ru double'!" &amp; ADDRESS(MATCH(S$2,'ru double'!$A$1:$AF$1,0),MATCH(N80,'ru double'!$A$1:$A$34,0))),0) + IFERROR(INDIRECT("'ru double'!" &amp; ADDRESS(MATCH(T$2,'ru double'!$A$1:$AF$1,0),MATCH(N80,'ru double'!$A$1:$A$34,0))),0) + IFERROR(INDIRECT("'ru double'!" &amp; ADDRESS(MATCH(U$2,'ru double'!$A$1:$AF$1,0),MATCH(N80,'ru double'!$A$1:$A$34,0))),0) + IFERROR(INDIRECT("'ru double'!" &amp; ADDRESS(MATCH(V$2,'ru double'!$A$1:$AF$1,0),MATCH(N80,'ru double'!$A$1:$A$34,0))),0) + IFERROR(INDIRECT("'ru double'!" &amp; ADDRESS(MATCH(W$2,'ru double'!$A$1:$AF$1,0),MATCH(N80,'ru double'!$A$1:$A$34,0))),0) + IFERROR(INDIRECT("'ru double'!" &amp; ADDRESS(MATCH(X$2,'ru double'!$A$1:$AF$1,0),MATCH(N80,'ru double'!$A$1:$A$34,0))),0) + IFERROR(INDIRECT("'ru double'!" &amp; ADDRESS(MATCH(S$3,'ru double'!$A$1:$AF$1,0),MATCH(N80,'ru double'!$A$1:$A$34,0))),0) + IFERROR(INDIRECT("'ru double'!" &amp; ADDRESS(MATCH(T$3,'ru double'!$A$1:$AF$1,0),MATCH(N80,'ru double'!$A$1:$A$34,0))),0) + IFERROR(INDIRECT("'ru double'!" &amp; ADDRESS(MATCH(U$3,'ru double'!$A$1:$AF$1,0),MATCH(N80,'ru double'!$A$1:$A$34,0))),0) + IFERROR(INDIRECT("'ru double'!" &amp; ADDRESS(MATCH(V$3,'ru double'!$A$1:$AF$1,0),MATCH(N80,'ru double'!$A$1:$A$34,0))),0) + IFERROR(INDIRECT("'ru double'!" &amp; ADDRESS(MATCH(W$3,'ru double'!$A$1:$AF$1,0),MATCH(N80,'ru double'!$A$1:$A$34,0))),0) + IFERROR(INDIRECT("'ru double'!" &amp; ADDRESS(MATCH(S$1,'ru double'!$A$1:$AF$1,0),MATCH(N80,'ru double'!$A$1:$A$34,0))),0)) / SUM('ru double'!$B$2:$AF$32)</f>
        <v>4.0096230954290296E-4</v>
      </c>
      <c r="P80" s="9">
        <f ca="1">(IFERROR(INDIRECT("'ru double'!" &amp; ADDRESS(MATCH(O$1,'ru double'!$A$1:$AF$1,0),MATCH(N80,'ru double'!$A$1:$A$34,0))),0) + IFERROR(INDIRECT("'ru double'!" &amp; ADDRESS(MATCH(P$1,'ru double'!$A$1:$AF$1,0),MATCH(N80,'ru double'!$A$1:$A$34,0))),0) + IFERROR(INDIRECT("'ru double'!" &amp; ADDRESS(MATCH(Q$1,'ru double'!$A$1:$AF$1,0),MATCH(N80,'ru double'!$A$1:$A$34,0))),0) + IFERROR(INDIRECT("'ru double'!" &amp; ADDRESS(MATCH(R$1,'ru double'!$A$1:$AF$1,0),MATCH(N80,'ru double'!$A$1:$A$34,0))),0) + IFERROR(INDIRECT("'ru double'!" &amp; ADDRESS(MATCH(N$2,'ru double'!$A$1:$AF$1,0),MATCH(N80,'ru double'!$A$1:$A$34,0))),0) + IFERROR(INDIRECT("'ru double'!" &amp; ADDRESS(MATCH(O$2,'ru double'!$A$1:$AF$1,0),MATCH(N80,'ru double'!$A$1:$A$34,0))),0) + IFERROR(INDIRECT("'ru double'!" &amp; ADDRESS(MATCH(P$2,'ru double'!$A$1:$AF$1,0),MATCH(N80,'ru double'!$A$1:$A$34,0))),0) + IFERROR(INDIRECT("'ru double'!" &amp; ADDRESS(MATCH(Q$2,'ru double'!$A$1:$AF$1,0),MATCH(N80,'ru double'!$A$1:$A$34,0))),0) + IFERROR(INDIRECT("'ru double'!" &amp; ADDRESS(MATCH(R$2,'ru double'!$A$1:$AF$1,0),MATCH(N80,'ru double'!$A$1:$A$34,0))),0) + IFERROR(INDIRECT("'ru double'!" &amp; ADDRESS(MATCH(N$3,'ru double'!$A$1:$AF$1,0),MATCH(N80,'ru double'!$A$1:$A$34,0))),0) + IFERROR(INDIRECT("'ru double'!" &amp; ADDRESS(MATCH(O$3,'ru double'!$A$1:$AF$1,0),MATCH(N80,'ru double'!$A$1:$A$34,0))),0) + IFERROR(INDIRECT("'ru double'!" &amp; ADDRESS(MATCH(P$3,'ru double'!$A$1:$AF$1,0),MATCH(N80,'ru double'!$A$1:$A$34,0))),0) + IFERROR(INDIRECT("'ru double'!" &amp; ADDRESS(MATCH(Q$3,'ru double'!$A$1:$AF$1,0),MATCH(N80,'ru double'!$A$1:$A$34,0))),0) + IFERROR(INDIRECT("'ru double'!" &amp; ADDRESS(MATCH(R$3,'ru double'!$A$1:$AF$1,0),MATCH(N80,'ru double'!$A$1:$A$34,0))),0) + IFERROR(INDIRECT("'ru double'!" &amp; ADDRESS(MATCH(N$1,'ru double'!$A$1:$AF$1,0),MATCH(N80,'ru double'!$A$1:$A$34,0))),0)) / SUM('ru double'!$B$2:$AF$32)</f>
        <v>1.2028869286287089E-3</v>
      </c>
      <c r="Q80" s="9">
        <f ca="1">(IFERROR(INDIRECT("'ru double'!" &amp; ADDRESS(MATCH(N80,'ru double'!$A$1:$A$34,0),MATCH(V$1,'ru double'!$A$1:$AF$1,0))),0) + IFERROR(INDIRECT("'ru double'!" &amp; ADDRESS(MATCH(N80,'ru double'!$A$1:$A$34,0),MATCH(T$1,'ru double'!$A$1:$AF$1,0))),0) + IFERROR(INDIRECT("'ru double'!" &amp; ADDRESS(MATCH(N80,'ru double'!$A$1:$A$34,0),MATCH(U$1,'ru double'!$A$1:$AF$1,0))),0) + IFERROR(INDIRECT("'ru double'!" &amp; ADDRESS(MATCH(N80,'ru double'!$A$1:$A$34,0),MATCH(W$1,'ru double'!$A$1:$AF$1,0))),0) + IFERROR(INDIRECT("'ru double'!" &amp; ADDRESS(MATCH(N80,'ru double'!$A$1:$A$34,0),MATCH(X$1,'ru double'!$A$1:$AF$1,0))),0) + IFERROR(INDIRECT("'ru double'!" &amp; ADDRESS(MATCH(N80,'ru double'!$A$1:$A$34,0),MATCH(Y$1,'ru double'!$A$1:$AF$1,0))),0) + IFERROR(INDIRECT("'ru double'!" &amp; ADDRESS(MATCH(N80,'ru double'!$A$1:$A$34,0),MATCH(S$2,'ru double'!$A$1:$AF$1,0))),0) + IFERROR(INDIRECT("'ru double'!" &amp; ADDRESS(MATCH(N80,'ru double'!$A$1:$A$34,0),MATCH(T$2,'ru double'!$A$1:$AF$1,0))),0) + IFERROR(INDIRECT("'ru double'!" &amp; ADDRESS(MATCH(N80,'ru double'!$A$1:$A$34,0),MATCH(U$2,'ru double'!$A$1:$AF$1,0))),0) + IFERROR(INDIRECT("'ru double'!" &amp; ADDRESS(MATCH(N80,'ru double'!$A$1:$A$34,0),MATCH(V$2,'ru double'!$A$1:$AF$1,0))),0) + IFERROR(INDIRECT("'ru double'!" &amp; ADDRESS(MATCH(N80,'ru double'!$A$1:$A$34,0),MATCH(W$2,'ru double'!$A$1:$AF$1,0))),0) + IFERROR(INDIRECT("'ru double'!" &amp; ADDRESS(MATCH(N80,'ru double'!$A$1:$A$34,0),MATCH(X$2,'ru double'!$A$1:$AF$1,0))),0) + IFERROR(INDIRECT("'ru double'!" &amp; ADDRESS(MATCH(N80,'ru double'!$A$1:$A$34,0),MATCH(S$3,'ru double'!$A$1:$AF$1,0))),0) + IFERROR(INDIRECT("'ru double'!" &amp; ADDRESS(MATCH(N80,'ru double'!$A$1:$A$34,0),MATCH(T$3,'ru double'!$A$1:$AF$1,0))),0) + IFERROR(INDIRECT("'ru double'!" &amp; ADDRESS(MATCH(N80,'ru double'!$A$1:$A$34,0),MATCH(U$3,'ru double'!$A$1:$AF$1,0))),0) + IFERROR(INDIRECT("'ru double'!" &amp; ADDRESS(MATCH(N80,'ru double'!$A$1:$A$34,0),MATCH(V$3,'ru double'!$A$1:$AF$1,0))),0) + IFERROR(INDIRECT("'ru double'!" &amp; ADDRESS(MATCH(N80,'ru double'!$A$1:$A$34,0),MATCH(W$3,'ru double'!$A$1:$AF$1,0))),0) + IFERROR(INDIRECT("'ru double'!" &amp; ADDRESS(MATCH(N80,'ru double'!$A$1:$A$34,0),MATCH(S$1,'ru double'!$A$1:$AF$1,0))),0)) / SUM('ru double'!$B$2:$AF$32)</f>
        <v>4.0096230954290296E-4</v>
      </c>
      <c r="R80" s="9">
        <f ca="1">(IFERROR(INDIRECT("'ru double'!" &amp; ADDRESS(MATCH(N80,'ru double'!$A$1:$A$34,0),MATCH(O$1,'ru double'!$A$1:$AF$1,0))),0) + IFERROR(INDIRECT("'ru double'!" &amp; ADDRESS(MATCH(N80,'ru double'!$A$1:$A$34,0),MATCH(P$1,'ru double'!$A$1:$AF$1,0))),0) + IFERROR(INDIRECT("'ru double'!" &amp; ADDRESS(MATCH(N80,'ru double'!$A$1:$A$34,0),MATCH(Q$1,'ru double'!$A$1:$AF$1,0))),0) + IFERROR(INDIRECT("'ru double'!" &amp; ADDRESS(MATCH(N80,'ru double'!$A$1:$A$34,0),MATCH(R$1,'ru double'!$A$1:$AF$1,0))),0) + IFERROR(INDIRECT("'ru double'!" &amp; ADDRESS(MATCH(N80,'ru double'!$A$1:$A$34,0),MATCH(N$2,'ru double'!$A$1:$AF$1,0))),0) + IFERROR(INDIRECT("'ru double'!" &amp; ADDRESS(MATCH(N80,'ru double'!$A$1:$A$34,0),MATCH(O$2,'ru double'!$A$1:$AF$1,0))),0) + IFERROR(INDIRECT("'ru double'!" &amp; ADDRESS(MATCH(N80,'ru double'!$A$1:$A$34,0),MATCH(P$2,'ru double'!$A$1:$AF$1,0))),0) + IFERROR(INDIRECT("'ru double'!" &amp; ADDRESS(MATCH(N80,'ru double'!$A$1:$A$34,0),MATCH(Q$2,'ru double'!$A$1:$AF$1,0))),0) + IFERROR(INDIRECT("'ru double'!" &amp; ADDRESS(MATCH(N80,'ru double'!$A$1:$A$34,0),MATCH(R$2,'ru double'!$A$1:$AF$1,0))),0) + IFERROR(INDIRECT("'ru double'!" &amp; ADDRESS(MATCH(N80,'ru double'!$A$1:$A$34,0),MATCH(N$3,'ru double'!$A$1:$AF$1,0))),0) + IFERROR(INDIRECT("'ru double'!" &amp; ADDRESS(MATCH(N80,'ru double'!$A$1:$A$34,0),MATCH(O$3,'ru double'!$A$1:$AF$1,0))),0) + IFERROR(INDIRECT("'ru double'!" &amp; ADDRESS(MATCH(N80,'ru double'!$A$1:$A$34,0),MATCH(P$3,'ru double'!$A$1:$AF$1,0))),0) + IFERROR(INDIRECT("'ru double'!" &amp; ADDRESS(MATCH(N80,'ru double'!$A$1:$A$34,0),MATCH(Q$3,'ru double'!$A$1:$AF$1,0))),0) + IFERROR(INDIRECT("'ru double'!" &amp; ADDRESS(MATCH(N80,'ru double'!$A$1:$A$34,0),MATCH(R$3,'ru double'!$A$1:$AF$1,0))),0) + IFERROR(INDIRECT("'ru double'!" &amp; ADDRESS(MATCH(N80,'ru double'!$A$1:$A$34,0),MATCH(N$1,'ru double'!$A$1:$AF$1,0))),0)) / SUM('ru double'!$B$2:$AF$32)</f>
        <v>1.4033680834001604E-3</v>
      </c>
      <c r="S80" s="9">
        <f t="shared" ca="1" si="24"/>
        <v>-1.8043303929430633E-3</v>
      </c>
    </row>
    <row r="81" spans="13:19" x14ac:dyDescent="0.25">
      <c r="M81" s="197"/>
      <c r="N81" s="153" t="s">
        <v>244</v>
      </c>
      <c r="O81" s="9">
        <f ca="1">(IFERROR(INDIRECT("'ru double'!" &amp; ADDRESS(MATCH(V$1,'ru double'!$A$1:$AF$1,0),MATCH(N81,'ru double'!$A$1:$A$34,0))),0) + IFERROR(INDIRECT("'ru double'!" &amp; ADDRESS(MATCH(T$1,'ru double'!$A$1:$AF$1,0),MATCH(N81,'ru double'!$A$1:$A$34,0))),0) + IFERROR(INDIRECT("'ru double'!" &amp; ADDRESS(MATCH(U$1,'ru double'!$A$1:$AF$1,0),MATCH(N81,'ru double'!$A$1:$A$34,0))),0) + IFERROR(INDIRECT("'ru double'!" &amp; ADDRESS(MATCH(W$1,'ru double'!$A$1:$AF$1,0),MATCH(N81,'ru double'!$A$1:$A$34,0))),0) + IFERROR(INDIRECT("'ru double'!" &amp; ADDRESS(MATCH(X$1,'ru double'!$A$1:$AF$1,0),MATCH(N81,'ru double'!$A$1:$A$34,0))),0) + IFERROR(INDIRECT("'ru double'!" &amp; ADDRESS(MATCH(Y$1,'ru double'!$A$1:$AF$1,0),MATCH(N81,'ru double'!$A$1:$A$34,0))),0) + IFERROR(INDIRECT("'ru double'!" &amp; ADDRESS(MATCH(S$2,'ru double'!$A$1:$AF$1,0),MATCH(N81,'ru double'!$A$1:$A$34,0))),0) + IFERROR(INDIRECT("'ru double'!" &amp; ADDRESS(MATCH(T$2,'ru double'!$A$1:$AF$1,0),MATCH(N81,'ru double'!$A$1:$A$34,0))),0) + IFERROR(INDIRECT("'ru double'!" &amp; ADDRESS(MATCH(U$2,'ru double'!$A$1:$AF$1,0),MATCH(N81,'ru double'!$A$1:$A$34,0))),0) + IFERROR(INDIRECT("'ru double'!" &amp; ADDRESS(MATCH(V$2,'ru double'!$A$1:$AF$1,0),MATCH(N81,'ru double'!$A$1:$A$34,0))),0) + IFERROR(INDIRECT("'ru double'!" &amp; ADDRESS(MATCH(W$2,'ru double'!$A$1:$AF$1,0),MATCH(N81,'ru double'!$A$1:$A$34,0))),0) + IFERROR(INDIRECT("'ru double'!" &amp; ADDRESS(MATCH(X$2,'ru double'!$A$1:$AF$1,0),MATCH(N81,'ru double'!$A$1:$A$34,0))),0) + IFERROR(INDIRECT("'ru double'!" &amp; ADDRESS(MATCH(S$3,'ru double'!$A$1:$AF$1,0),MATCH(N81,'ru double'!$A$1:$A$34,0))),0) + IFERROR(INDIRECT("'ru double'!" &amp; ADDRESS(MATCH(T$3,'ru double'!$A$1:$AF$1,0),MATCH(N81,'ru double'!$A$1:$A$34,0))),0) + IFERROR(INDIRECT("'ru double'!" &amp; ADDRESS(MATCH(U$3,'ru double'!$A$1:$AF$1,0),MATCH(N81,'ru double'!$A$1:$A$34,0))),0) + IFERROR(INDIRECT("'ru double'!" &amp; ADDRESS(MATCH(V$3,'ru double'!$A$1:$AF$1,0),MATCH(N81,'ru double'!$A$1:$A$34,0))),0) + IFERROR(INDIRECT("'ru double'!" &amp; ADDRESS(MATCH(W$3,'ru double'!$A$1:$AF$1,0),MATCH(N81,'ru double'!$A$1:$A$34,0))),0) + IFERROR(INDIRECT("'ru double'!" &amp; ADDRESS(MATCH(S$1,'ru double'!$A$1:$AF$1,0),MATCH(N81,'ru double'!$A$1:$A$34,0))),0)) / SUM('ru double'!$B$2:$AF$32)</f>
        <v>0</v>
      </c>
      <c r="P81" s="9">
        <f ca="1">(IFERROR(INDIRECT("'ru double'!" &amp; ADDRESS(MATCH(O$1,'ru double'!$A$1:$AF$1,0),MATCH(N81,'ru double'!$A$1:$A$34,0))),0) + IFERROR(INDIRECT("'ru double'!" &amp; ADDRESS(MATCH(P$1,'ru double'!$A$1:$AF$1,0),MATCH(N81,'ru double'!$A$1:$A$34,0))),0) + IFERROR(INDIRECT("'ru double'!" &amp; ADDRESS(MATCH(Q$1,'ru double'!$A$1:$AF$1,0),MATCH(N81,'ru double'!$A$1:$A$34,0))),0) + IFERROR(INDIRECT("'ru double'!" &amp; ADDRESS(MATCH(R$1,'ru double'!$A$1:$AF$1,0),MATCH(N81,'ru double'!$A$1:$A$34,0))),0) + IFERROR(INDIRECT("'ru double'!" &amp; ADDRESS(MATCH(N$2,'ru double'!$A$1:$AF$1,0),MATCH(N81,'ru double'!$A$1:$A$34,0))),0) + IFERROR(INDIRECT("'ru double'!" &amp; ADDRESS(MATCH(O$2,'ru double'!$A$1:$AF$1,0),MATCH(N81,'ru double'!$A$1:$A$34,0))),0) + IFERROR(INDIRECT("'ru double'!" &amp; ADDRESS(MATCH(P$2,'ru double'!$A$1:$AF$1,0),MATCH(N81,'ru double'!$A$1:$A$34,0))),0) + IFERROR(INDIRECT("'ru double'!" &amp; ADDRESS(MATCH(Q$2,'ru double'!$A$1:$AF$1,0),MATCH(N81,'ru double'!$A$1:$A$34,0))),0) + IFERROR(INDIRECT("'ru double'!" &amp; ADDRESS(MATCH(R$2,'ru double'!$A$1:$AF$1,0),MATCH(N81,'ru double'!$A$1:$A$34,0))),0) + IFERROR(INDIRECT("'ru double'!" &amp; ADDRESS(MATCH(N$3,'ru double'!$A$1:$AF$1,0),MATCH(N81,'ru double'!$A$1:$A$34,0))),0) + IFERROR(INDIRECT("'ru double'!" &amp; ADDRESS(MATCH(O$3,'ru double'!$A$1:$AF$1,0),MATCH(N81,'ru double'!$A$1:$A$34,0))),0) + IFERROR(INDIRECT("'ru double'!" &amp; ADDRESS(MATCH(P$3,'ru double'!$A$1:$AF$1,0),MATCH(N81,'ru double'!$A$1:$A$34,0))),0) + IFERROR(INDIRECT("'ru double'!" &amp; ADDRESS(MATCH(Q$3,'ru double'!$A$1:$AF$1,0),MATCH(N81,'ru double'!$A$1:$A$34,0))),0) + IFERROR(INDIRECT("'ru double'!" &amp; ADDRESS(MATCH(R$3,'ru double'!$A$1:$AF$1,0),MATCH(N81,'ru double'!$A$1:$A$34,0))),0) + IFERROR(INDIRECT("'ru double'!" &amp; ADDRESS(MATCH(N$1,'ru double'!$A$1:$AF$1,0),MATCH(N81,'ru double'!$A$1:$A$34,0))),0)) / SUM('ru double'!$B$2:$AF$32)</f>
        <v>0</v>
      </c>
      <c r="Q81" s="9">
        <f ca="1">(IFERROR(INDIRECT("'ru double'!" &amp; ADDRESS(MATCH(N81,'ru double'!$A$1:$A$34,0),MATCH(V$1,'ru double'!$A$1:$AF$1,0))),0) + IFERROR(INDIRECT("'ru double'!" &amp; ADDRESS(MATCH(N81,'ru double'!$A$1:$A$34,0),MATCH(T$1,'ru double'!$A$1:$AF$1,0))),0) + IFERROR(INDIRECT("'ru double'!" &amp; ADDRESS(MATCH(N81,'ru double'!$A$1:$A$34,0),MATCH(U$1,'ru double'!$A$1:$AF$1,0))),0) + IFERROR(INDIRECT("'ru double'!" &amp; ADDRESS(MATCH(N81,'ru double'!$A$1:$A$34,0),MATCH(W$1,'ru double'!$A$1:$AF$1,0))),0) + IFERROR(INDIRECT("'ru double'!" &amp; ADDRESS(MATCH(N81,'ru double'!$A$1:$A$34,0),MATCH(X$1,'ru double'!$A$1:$AF$1,0))),0) + IFERROR(INDIRECT("'ru double'!" &amp; ADDRESS(MATCH(N81,'ru double'!$A$1:$A$34,0),MATCH(Y$1,'ru double'!$A$1:$AF$1,0))),0) + IFERROR(INDIRECT("'ru double'!" &amp; ADDRESS(MATCH(N81,'ru double'!$A$1:$A$34,0),MATCH(S$2,'ru double'!$A$1:$AF$1,0))),0) + IFERROR(INDIRECT("'ru double'!" &amp; ADDRESS(MATCH(N81,'ru double'!$A$1:$A$34,0),MATCH(T$2,'ru double'!$A$1:$AF$1,0))),0) + IFERROR(INDIRECT("'ru double'!" &amp; ADDRESS(MATCH(N81,'ru double'!$A$1:$A$34,0),MATCH(U$2,'ru double'!$A$1:$AF$1,0))),0) + IFERROR(INDIRECT("'ru double'!" &amp; ADDRESS(MATCH(N81,'ru double'!$A$1:$A$34,0),MATCH(V$2,'ru double'!$A$1:$AF$1,0))),0) + IFERROR(INDIRECT("'ru double'!" &amp; ADDRESS(MATCH(N81,'ru double'!$A$1:$A$34,0),MATCH(W$2,'ru double'!$A$1:$AF$1,0))),0) + IFERROR(INDIRECT("'ru double'!" &amp; ADDRESS(MATCH(N81,'ru double'!$A$1:$A$34,0),MATCH(X$2,'ru double'!$A$1:$AF$1,0))),0) + IFERROR(INDIRECT("'ru double'!" &amp; ADDRESS(MATCH(N81,'ru double'!$A$1:$A$34,0),MATCH(S$3,'ru double'!$A$1:$AF$1,0))),0) + IFERROR(INDIRECT("'ru double'!" &amp; ADDRESS(MATCH(N81,'ru double'!$A$1:$A$34,0),MATCH(T$3,'ru double'!$A$1:$AF$1,0))),0) + IFERROR(INDIRECT("'ru double'!" &amp; ADDRESS(MATCH(N81,'ru double'!$A$1:$A$34,0),MATCH(U$3,'ru double'!$A$1:$AF$1,0))),0) + IFERROR(INDIRECT("'ru double'!" &amp; ADDRESS(MATCH(N81,'ru double'!$A$1:$A$34,0),MATCH(V$3,'ru double'!$A$1:$AF$1,0))),0) + IFERROR(INDIRECT("'ru double'!" &amp; ADDRESS(MATCH(N81,'ru double'!$A$1:$A$34,0),MATCH(W$3,'ru double'!$A$1:$AF$1,0))),0) + IFERROR(INDIRECT("'ru double'!" &amp; ADDRESS(MATCH(N81,'ru double'!$A$1:$A$34,0),MATCH(S$1,'ru double'!$A$1:$AF$1,0))),0)) / SUM('ru double'!$B$2:$AF$32)</f>
        <v>0</v>
      </c>
      <c r="R81" s="9">
        <f ca="1">(IFERROR(INDIRECT("'ru double'!" &amp; ADDRESS(MATCH(N81,'ru double'!$A$1:$A$34,0),MATCH(O$1,'ru double'!$A$1:$AF$1,0))),0) + IFERROR(INDIRECT("'ru double'!" &amp; ADDRESS(MATCH(N81,'ru double'!$A$1:$A$34,0),MATCH(P$1,'ru double'!$A$1:$AF$1,0))),0) + IFERROR(INDIRECT("'ru double'!" &amp; ADDRESS(MATCH(N81,'ru double'!$A$1:$A$34,0),MATCH(Q$1,'ru double'!$A$1:$AF$1,0))),0) + IFERROR(INDIRECT("'ru double'!" &amp; ADDRESS(MATCH(N81,'ru double'!$A$1:$A$34,0),MATCH(R$1,'ru double'!$A$1:$AF$1,0))),0) + IFERROR(INDIRECT("'ru double'!" &amp; ADDRESS(MATCH(N81,'ru double'!$A$1:$A$34,0),MATCH(N$2,'ru double'!$A$1:$AF$1,0))),0) + IFERROR(INDIRECT("'ru double'!" &amp; ADDRESS(MATCH(N81,'ru double'!$A$1:$A$34,0),MATCH(O$2,'ru double'!$A$1:$AF$1,0))),0) + IFERROR(INDIRECT("'ru double'!" &amp; ADDRESS(MATCH(N81,'ru double'!$A$1:$A$34,0),MATCH(P$2,'ru double'!$A$1:$AF$1,0))),0) + IFERROR(INDIRECT("'ru double'!" &amp; ADDRESS(MATCH(N81,'ru double'!$A$1:$A$34,0),MATCH(Q$2,'ru double'!$A$1:$AF$1,0))),0) + IFERROR(INDIRECT("'ru double'!" &amp; ADDRESS(MATCH(N81,'ru double'!$A$1:$A$34,0),MATCH(R$2,'ru double'!$A$1:$AF$1,0))),0) + IFERROR(INDIRECT("'ru double'!" &amp; ADDRESS(MATCH(N81,'ru double'!$A$1:$A$34,0),MATCH(N$3,'ru double'!$A$1:$AF$1,0))),0) + IFERROR(INDIRECT("'ru double'!" &amp; ADDRESS(MATCH(N81,'ru double'!$A$1:$A$34,0),MATCH(O$3,'ru double'!$A$1:$AF$1,0))),0) + IFERROR(INDIRECT("'ru double'!" &amp; ADDRESS(MATCH(N81,'ru double'!$A$1:$A$34,0),MATCH(P$3,'ru double'!$A$1:$AF$1,0))),0) + IFERROR(INDIRECT("'ru double'!" &amp; ADDRESS(MATCH(N81,'ru double'!$A$1:$A$34,0),MATCH(Q$3,'ru double'!$A$1:$AF$1,0))),0) + IFERROR(INDIRECT("'ru double'!" &amp; ADDRESS(MATCH(N81,'ru double'!$A$1:$A$34,0),MATCH(R$3,'ru double'!$A$1:$AF$1,0))),0) + IFERROR(INDIRECT("'ru double'!" &amp; ADDRESS(MATCH(N81,'ru double'!$A$1:$A$34,0),MATCH(N$1,'ru double'!$A$1:$AF$1,0))),0)) / SUM('ru double'!$B$2:$AF$32)</f>
        <v>0</v>
      </c>
      <c r="S81" s="9">
        <f t="shared" ca="1" si="24"/>
        <v>0</v>
      </c>
    </row>
    <row r="82" spans="13:19" x14ac:dyDescent="0.25">
      <c r="M82" s="197"/>
      <c r="N82" s="153" t="s">
        <v>245</v>
      </c>
      <c r="O82" s="9">
        <f ca="1">(IFERROR(INDIRECT("'ru double'!" &amp; ADDRESS(MATCH(V$1,'ru double'!$A$1:$AF$1,0),MATCH(N82,'ru double'!$A$1:$A$34,0))),0) + IFERROR(INDIRECT("'ru double'!" &amp; ADDRESS(MATCH(T$1,'ru double'!$A$1:$AF$1,0),MATCH(N82,'ru double'!$A$1:$A$34,0))),0) + IFERROR(INDIRECT("'ru double'!" &amp; ADDRESS(MATCH(U$1,'ru double'!$A$1:$AF$1,0),MATCH(N82,'ru double'!$A$1:$A$34,0))),0) + IFERROR(INDIRECT("'ru double'!" &amp; ADDRESS(MATCH(W$1,'ru double'!$A$1:$AF$1,0),MATCH(N82,'ru double'!$A$1:$A$34,0))),0) + IFERROR(INDIRECT("'ru double'!" &amp; ADDRESS(MATCH(X$1,'ru double'!$A$1:$AF$1,0),MATCH(N82,'ru double'!$A$1:$A$34,0))),0) + IFERROR(INDIRECT("'ru double'!" &amp; ADDRESS(MATCH(Y$1,'ru double'!$A$1:$AF$1,0),MATCH(N82,'ru double'!$A$1:$A$34,0))),0) + IFERROR(INDIRECT("'ru double'!" &amp; ADDRESS(MATCH(S$2,'ru double'!$A$1:$AF$1,0),MATCH(N82,'ru double'!$A$1:$A$34,0))),0) + IFERROR(INDIRECT("'ru double'!" &amp; ADDRESS(MATCH(T$2,'ru double'!$A$1:$AF$1,0),MATCH(N82,'ru double'!$A$1:$A$34,0))),0) + IFERROR(INDIRECT("'ru double'!" &amp; ADDRESS(MATCH(U$2,'ru double'!$A$1:$AF$1,0),MATCH(N82,'ru double'!$A$1:$A$34,0))),0) + IFERROR(INDIRECT("'ru double'!" &amp; ADDRESS(MATCH(V$2,'ru double'!$A$1:$AF$1,0),MATCH(N82,'ru double'!$A$1:$A$34,0))),0) + IFERROR(INDIRECT("'ru double'!" &amp; ADDRESS(MATCH(W$2,'ru double'!$A$1:$AF$1,0),MATCH(N82,'ru double'!$A$1:$A$34,0))),0) + IFERROR(INDIRECT("'ru double'!" &amp; ADDRESS(MATCH(X$2,'ru double'!$A$1:$AF$1,0),MATCH(N82,'ru double'!$A$1:$A$34,0))),0) + IFERROR(INDIRECT("'ru double'!" &amp; ADDRESS(MATCH(S$3,'ru double'!$A$1:$AF$1,0),MATCH(N82,'ru double'!$A$1:$A$34,0))),0) + IFERROR(INDIRECT("'ru double'!" &amp; ADDRESS(MATCH(T$3,'ru double'!$A$1:$AF$1,0),MATCH(N82,'ru double'!$A$1:$A$34,0))),0) + IFERROR(INDIRECT("'ru double'!" &amp; ADDRESS(MATCH(U$3,'ru double'!$A$1:$AF$1,0),MATCH(N82,'ru double'!$A$1:$A$34,0))),0) + IFERROR(INDIRECT("'ru double'!" &amp; ADDRESS(MATCH(V$3,'ru double'!$A$1:$AF$1,0),MATCH(N82,'ru double'!$A$1:$A$34,0))),0) + IFERROR(INDIRECT("'ru double'!" &amp; ADDRESS(MATCH(W$3,'ru double'!$A$1:$AF$1,0),MATCH(N82,'ru double'!$A$1:$A$34,0))),0) + IFERROR(INDIRECT("'ru double'!" &amp; ADDRESS(MATCH(S$1,'ru double'!$A$1:$AF$1,0),MATCH(N82,'ru double'!$A$1:$A$34,0))),0)) / SUM('ru double'!$B$2:$AF$32)</f>
        <v>0</v>
      </c>
      <c r="P82" s="9">
        <f ca="1">(IFERROR(INDIRECT("'ru double'!" &amp; ADDRESS(MATCH(O$1,'ru double'!$A$1:$AF$1,0),MATCH(N82,'ru double'!$A$1:$A$34,0))),0) + IFERROR(INDIRECT("'ru double'!" &amp; ADDRESS(MATCH(P$1,'ru double'!$A$1:$AF$1,0),MATCH(N82,'ru double'!$A$1:$A$34,0))),0) + IFERROR(INDIRECT("'ru double'!" &amp; ADDRESS(MATCH(Q$1,'ru double'!$A$1:$AF$1,0),MATCH(N82,'ru double'!$A$1:$A$34,0))),0) + IFERROR(INDIRECT("'ru double'!" &amp; ADDRESS(MATCH(R$1,'ru double'!$A$1:$AF$1,0),MATCH(N82,'ru double'!$A$1:$A$34,0))),0) + IFERROR(INDIRECT("'ru double'!" &amp; ADDRESS(MATCH(N$2,'ru double'!$A$1:$AF$1,0),MATCH(N82,'ru double'!$A$1:$A$34,0))),0) + IFERROR(INDIRECT("'ru double'!" &amp; ADDRESS(MATCH(O$2,'ru double'!$A$1:$AF$1,0),MATCH(N82,'ru double'!$A$1:$A$34,0))),0) + IFERROR(INDIRECT("'ru double'!" &amp; ADDRESS(MATCH(P$2,'ru double'!$A$1:$AF$1,0),MATCH(N82,'ru double'!$A$1:$A$34,0))),0) + IFERROR(INDIRECT("'ru double'!" &amp; ADDRESS(MATCH(Q$2,'ru double'!$A$1:$AF$1,0),MATCH(N82,'ru double'!$A$1:$A$34,0))),0) + IFERROR(INDIRECT("'ru double'!" &amp; ADDRESS(MATCH(R$2,'ru double'!$A$1:$AF$1,0),MATCH(N82,'ru double'!$A$1:$A$34,0))),0) + IFERROR(INDIRECT("'ru double'!" &amp; ADDRESS(MATCH(N$3,'ru double'!$A$1:$AF$1,0),MATCH(N82,'ru double'!$A$1:$A$34,0))),0) + IFERROR(INDIRECT("'ru double'!" &amp; ADDRESS(MATCH(O$3,'ru double'!$A$1:$AF$1,0),MATCH(N82,'ru double'!$A$1:$A$34,0))),0) + IFERROR(INDIRECT("'ru double'!" &amp; ADDRESS(MATCH(P$3,'ru double'!$A$1:$AF$1,0),MATCH(N82,'ru double'!$A$1:$A$34,0))),0) + IFERROR(INDIRECT("'ru double'!" &amp; ADDRESS(MATCH(Q$3,'ru double'!$A$1:$AF$1,0),MATCH(N82,'ru double'!$A$1:$A$34,0))),0) + IFERROR(INDIRECT("'ru double'!" &amp; ADDRESS(MATCH(R$3,'ru double'!$A$1:$AF$1,0),MATCH(N82,'ru double'!$A$1:$A$34,0))),0) + IFERROR(INDIRECT("'ru double'!" &amp; ADDRESS(MATCH(N$1,'ru double'!$A$1:$AF$1,0),MATCH(N82,'ru double'!$A$1:$A$34,0))),0)) / SUM('ru double'!$B$2:$AF$32)</f>
        <v>0</v>
      </c>
      <c r="Q82" s="9">
        <f ca="1">(IFERROR(INDIRECT("'ru double'!" &amp; ADDRESS(MATCH(N82,'ru double'!$A$1:$A$34,0),MATCH(V$1,'ru double'!$A$1:$AF$1,0))),0) + IFERROR(INDIRECT("'ru double'!" &amp; ADDRESS(MATCH(N82,'ru double'!$A$1:$A$34,0),MATCH(T$1,'ru double'!$A$1:$AF$1,0))),0) + IFERROR(INDIRECT("'ru double'!" &amp; ADDRESS(MATCH(N82,'ru double'!$A$1:$A$34,0),MATCH(U$1,'ru double'!$A$1:$AF$1,0))),0) + IFERROR(INDIRECT("'ru double'!" &amp; ADDRESS(MATCH(N82,'ru double'!$A$1:$A$34,0),MATCH(W$1,'ru double'!$A$1:$AF$1,0))),0) + IFERROR(INDIRECT("'ru double'!" &amp; ADDRESS(MATCH(N82,'ru double'!$A$1:$A$34,0),MATCH(X$1,'ru double'!$A$1:$AF$1,0))),0) + IFERROR(INDIRECT("'ru double'!" &amp; ADDRESS(MATCH(N82,'ru double'!$A$1:$A$34,0),MATCH(Y$1,'ru double'!$A$1:$AF$1,0))),0) + IFERROR(INDIRECT("'ru double'!" &amp; ADDRESS(MATCH(N82,'ru double'!$A$1:$A$34,0),MATCH(S$2,'ru double'!$A$1:$AF$1,0))),0) + IFERROR(INDIRECT("'ru double'!" &amp; ADDRESS(MATCH(N82,'ru double'!$A$1:$A$34,0),MATCH(T$2,'ru double'!$A$1:$AF$1,0))),0) + IFERROR(INDIRECT("'ru double'!" &amp; ADDRESS(MATCH(N82,'ru double'!$A$1:$A$34,0),MATCH(U$2,'ru double'!$A$1:$AF$1,0))),0) + IFERROR(INDIRECT("'ru double'!" &amp; ADDRESS(MATCH(N82,'ru double'!$A$1:$A$34,0),MATCH(V$2,'ru double'!$A$1:$AF$1,0))),0) + IFERROR(INDIRECT("'ru double'!" &amp; ADDRESS(MATCH(N82,'ru double'!$A$1:$A$34,0),MATCH(W$2,'ru double'!$A$1:$AF$1,0))),0) + IFERROR(INDIRECT("'ru double'!" &amp; ADDRESS(MATCH(N82,'ru double'!$A$1:$A$34,0),MATCH(X$2,'ru double'!$A$1:$AF$1,0))),0) + IFERROR(INDIRECT("'ru double'!" &amp; ADDRESS(MATCH(N82,'ru double'!$A$1:$A$34,0),MATCH(S$3,'ru double'!$A$1:$AF$1,0))),0) + IFERROR(INDIRECT("'ru double'!" &amp; ADDRESS(MATCH(N82,'ru double'!$A$1:$A$34,0),MATCH(T$3,'ru double'!$A$1:$AF$1,0))),0) + IFERROR(INDIRECT("'ru double'!" &amp; ADDRESS(MATCH(N82,'ru double'!$A$1:$A$34,0),MATCH(U$3,'ru double'!$A$1:$AF$1,0))),0) + IFERROR(INDIRECT("'ru double'!" &amp; ADDRESS(MATCH(N82,'ru double'!$A$1:$A$34,0),MATCH(V$3,'ru double'!$A$1:$AF$1,0))),0) + IFERROR(INDIRECT("'ru double'!" &amp; ADDRESS(MATCH(N82,'ru double'!$A$1:$A$34,0),MATCH(W$3,'ru double'!$A$1:$AF$1,0))),0) + IFERROR(INDIRECT("'ru double'!" &amp; ADDRESS(MATCH(N82,'ru double'!$A$1:$A$34,0),MATCH(S$1,'ru double'!$A$1:$AF$1,0))),0)) / SUM('ru double'!$B$2:$AF$32)</f>
        <v>0</v>
      </c>
      <c r="R82" s="9">
        <f ca="1">(IFERROR(INDIRECT("'ru double'!" &amp; ADDRESS(MATCH(N82,'ru double'!$A$1:$A$34,0),MATCH(O$1,'ru double'!$A$1:$AF$1,0))),0) + IFERROR(INDIRECT("'ru double'!" &amp; ADDRESS(MATCH(N82,'ru double'!$A$1:$A$34,0),MATCH(P$1,'ru double'!$A$1:$AF$1,0))),0) + IFERROR(INDIRECT("'ru double'!" &amp; ADDRESS(MATCH(N82,'ru double'!$A$1:$A$34,0),MATCH(Q$1,'ru double'!$A$1:$AF$1,0))),0) + IFERROR(INDIRECT("'ru double'!" &amp; ADDRESS(MATCH(N82,'ru double'!$A$1:$A$34,0),MATCH(R$1,'ru double'!$A$1:$AF$1,0))),0) + IFERROR(INDIRECT("'ru double'!" &amp; ADDRESS(MATCH(N82,'ru double'!$A$1:$A$34,0),MATCH(N$2,'ru double'!$A$1:$AF$1,0))),0) + IFERROR(INDIRECT("'ru double'!" &amp; ADDRESS(MATCH(N82,'ru double'!$A$1:$A$34,0),MATCH(O$2,'ru double'!$A$1:$AF$1,0))),0) + IFERROR(INDIRECT("'ru double'!" &amp; ADDRESS(MATCH(N82,'ru double'!$A$1:$A$34,0),MATCH(P$2,'ru double'!$A$1:$AF$1,0))),0) + IFERROR(INDIRECT("'ru double'!" &amp; ADDRESS(MATCH(N82,'ru double'!$A$1:$A$34,0),MATCH(Q$2,'ru double'!$A$1:$AF$1,0))),0) + IFERROR(INDIRECT("'ru double'!" &amp; ADDRESS(MATCH(N82,'ru double'!$A$1:$A$34,0),MATCH(R$2,'ru double'!$A$1:$AF$1,0))),0) + IFERROR(INDIRECT("'ru double'!" &amp; ADDRESS(MATCH(N82,'ru double'!$A$1:$A$34,0),MATCH(N$3,'ru double'!$A$1:$AF$1,0))),0) + IFERROR(INDIRECT("'ru double'!" &amp; ADDRESS(MATCH(N82,'ru double'!$A$1:$A$34,0),MATCH(O$3,'ru double'!$A$1:$AF$1,0))),0) + IFERROR(INDIRECT("'ru double'!" &amp; ADDRESS(MATCH(N82,'ru double'!$A$1:$A$34,0),MATCH(P$3,'ru double'!$A$1:$AF$1,0))),0) + IFERROR(INDIRECT("'ru double'!" &amp; ADDRESS(MATCH(N82,'ru double'!$A$1:$A$34,0),MATCH(Q$3,'ru double'!$A$1:$AF$1,0))),0) + IFERROR(INDIRECT("'ru double'!" &amp; ADDRESS(MATCH(N82,'ru double'!$A$1:$A$34,0),MATCH(R$3,'ru double'!$A$1:$AF$1,0))),0) + IFERROR(INDIRECT("'ru double'!" &amp; ADDRESS(MATCH(N82,'ru double'!$A$1:$A$34,0),MATCH(N$1,'ru double'!$A$1:$AF$1,0))),0)) / SUM('ru double'!$B$2:$AF$32)</f>
        <v>0</v>
      </c>
      <c r="S82" s="9">
        <f t="shared" ca="1" si="24"/>
        <v>0</v>
      </c>
    </row>
  </sheetData>
  <mergeCells count="37">
    <mergeCell ref="N36:Y36"/>
    <mergeCell ref="N40:Y40"/>
    <mergeCell ref="N44:Y44"/>
    <mergeCell ref="A32:L32"/>
    <mergeCell ref="A36:L36"/>
    <mergeCell ref="A40:L40"/>
    <mergeCell ref="A44:L44"/>
    <mergeCell ref="N32:Y32"/>
    <mergeCell ref="AK6:AL7"/>
    <mergeCell ref="AK8:AL8"/>
    <mergeCell ref="A22:B22"/>
    <mergeCell ref="A23:B23"/>
    <mergeCell ref="N18:Y18"/>
    <mergeCell ref="N22:O22"/>
    <mergeCell ref="N23:O23"/>
    <mergeCell ref="F6:J6"/>
    <mergeCell ref="AF6:AJ6"/>
    <mergeCell ref="N24:Y24"/>
    <mergeCell ref="N28:Y28"/>
    <mergeCell ref="K9:L9"/>
    <mergeCell ref="K6:L7"/>
    <mergeCell ref="K8:L8"/>
    <mergeCell ref="A24:L24"/>
    <mergeCell ref="A28:L28"/>
    <mergeCell ref="S6:W6"/>
    <mergeCell ref="X6:Y7"/>
    <mergeCell ref="X8:Y8"/>
    <mergeCell ref="A18:L18"/>
    <mergeCell ref="AJ4:AL4"/>
    <mergeCell ref="D4:E4"/>
    <mergeCell ref="F4:G4"/>
    <mergeCell ref="J4:L4"/>
    <mergeCell ref="Q4:R4"/>
    <mergeCell ref="S4:T4"/>
    <mergeCell ref="W4:Y4"/>
    <mergeCell ref="AD4:AE4"/>
    <mergeCell ref="AF4:AG4"/>
  </mergeCells>
  <conditionalFormatting sqref="A19:L21">
    <cfRule type="cellIs" dxfId="2" priority="5" operator="lessThan">
      <formula>0</formula>
    </cfRule>
  </conditionalFormatting>
  <conditionalFormatting sqref="F50:F7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Y21">
    <cfRule type="cellIs" dxfId="1" priority="3" operator="lessThan">
      <formula>0</formula>
    </cfRule>
  </conditionalFormatting>
  <conditionalFormatting sqref="S50:S8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0:G75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2B1D-12E6-47D2-846F-85C1C80ECF44}">
  <sheetPr codeName="Sheet7">
    <tabColor theme="0" tint="-0.249977111117893"/>
  </sheetPr>
  <dimension ref="A1:X45"/>
  <sheetViews>
    <sheetView topLeftCell="A7" workbookViewId="0">
      <selection activeCell="A33" sqref="A33:L33"/>
    </sheetView>
  </sheetViews>
  <sheetFormatPr defaultColWidth="10.7109375" defaultRowHeight="15" x14ac:dyDescent="0.25"/>
  <cols>
    <col min="1" max="12" width="8.7109375" style="160" customWidth="1"/>
    <col min="13" max="13" width="10.7109375" style="173"/>
    <col min="14" max="14" width="10.7109375" style="132"/>
    <col min="15" max="15" width="10.7109375" style="174"/>
    <col min="16" max="16" width="10.7109375" style="132"/>
    <col min="17" max="17" width="10.7109375" style="175"/>
    <col min="18" max="18" width="10.7109375" style="132"/>
    <col min="19" max="19" width="10.7109375" style="175"/>
    <col min="20" max="22" width="10.7109375" style="132"/>
    <col min="23" max="23" width="10.7109375" style="175"/>
    <col min="24" max="24" width="10.7109375" style="132"/>
    <col min="25" max="16384" width="10.7109375" style="160"/>
  </cols>
  <sheetData>
    <row r="1" spans="1:24" x14ac:dyDescent="0.25">
      <c r="A1" s="250" t="s">
        <v>314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48" t="s">
        <v>316</v>
      </c>
      <c r="N1" s="242"/>
      <c r="O1" s="251" t="s">
        <v>319</v>
      </c>
      <c r="P1" s="252"/>
      <c r="Q1" s="246" t="s">
        <v>323</v>
      </c>
      <c r="R1" s="242"/>
      <c r="S1" s="246" t="s">
        <v>326</v>
      </c>
      <c r="T1" s="242"/>
      <c r="U1" s="242"/>
      <c r="V1" s="242"/>
      <c r="W1" s="246" t="s">
        <v>328</v>
      </c>
      <c r="X1" s="242"/>
    </row>
    <row r="2" spans="1:24" x14ac:dyDescent="0.25">
      <c r="A2" s="31" t="s">
        <v>6</v>
      </c>
      <c r="B2" s="16" t="s">
        <v>7</v>
      </c>
      <c r="C2" s="16" t="s">
        <v>8</v>
      </c>
      <c r="D2" s="29" t="s">
        <v>9</v>
      </c>
      <c r="E2" s="26" t="s">
        <v>10</v>
      </c>
      <c r="F2" s="32" t="s">
        <v>11</v>
      </c>
      <c r="G2" s="27" t="s">
        <v>12</v>
      </c>
      <c r="H2" s="16" t="s">
        <v>13</v>
      </c>
      <c r="I2" s="17" t="s">
        <v>14</v>
      </c>
      <c r="J2" s="32" t="s">
        <v>15</v>
      </c>
      <c r="K2" s="36"/>
      <c r="L2" s="37"/>
      <c r="M2" s="106" t="s">
        <v>317</v>
      </c>
      <c r="N2" s="91">
        <v>0.58153526414693546</v>
      </c>
      <c r="O2" s="108" t="s">
        <v>320</v>
      </c>
      <c r="P2" s="91">
        <v>0.22065139862395164</v>
      </c>
      <c r="Q2" s="110" t="s">
        <v>324</v>
      </c>
      <c r="R2" s="91">
        <v>0.51182374295234401</v>
      </c>
      <c r="S2" s="112">
        <v>1</v>
      </c>
      <c r="T2" s="91">
        <v>0.26038026797054387</v>
      </c>
      <c r="U2" s="93">
        <v>4</v>
      </c>
      <c r="V2" s="91">
        <v>0.15658129408836624</v>
      </c>
      <c r="W2" s="110" t="s">
        <v>238</v>
      </c>
      <c r="X2" s="92">
        <v>0.5120240480961924</v>
      </c>
    </row>
    <row r="3" spans="1:24" x14ac:dyDescent="0.25">
      <c r="A3" s="18" t="s">
        <v>18</v>
      </c>
      <c r="B3" s="19" t="s">
        <v>19</v>
      </c>
      <c r="C3" s="19" t="s">
        <v>20</v>
      </c>
      <c r="D3" s="20" t="s">
        <v>21</v>
      </c>
      <c r="E3" s="21" t="s">
        <v>22</v>
      </c>
      <c r="F3" s="22" t="s">
        <v>23</v>
      </c>
      <c r="G3" s="18" t="s">
        <v>24</v>
      </c>
      <c r="H3" s="19" t="s">
        <v>25</v>
      </c>
      <c r="I3" s="18" t="s">
        <v>26</v>
      </c>
      <c r="J3" s="20"/>
      <c r="K3" s="22"/>
      <c r="L3" s="23"/>
      <c r="M3" s="107" t="s">
        <v>318</v>
      </c>
      <c r="N3" s="64">
        <v>0.41846156918639799</v>
      </c>
      <c r="O3" s="108" t="s">
        <v>322</v>
      </c>
      <c r="P3" s="92">
        <v>8.4964482859071724E-2</v>
      </c>
      <c r="Q3" s="110" t="s">
        <v>191</v>
      </c>
      <c r="R3" s="92">
        <v>0.33649898560914665</v>
      </c>
      <c r="S3" s="113">
        <v>2</v>
      </c>
      <c r="T3" s="92">
        <v>0.36456080430206994</v>
      </c>
      <c r="U3" s="94">
        <v>5</v>
      </c>
      <c r="V3" s="92">
        <v>4.1551290894740002E-2</v>
      </c>
      <c r="W3" s="156" t="s">
        <v>239</v>
      </c>
      <c r="X3" s="95">
        <v>0.4879759519038076</v>
      </c>
    </row>
    <row r="4" spans="1:24" s="132" customFormat="1" ht="15.75" thickBot="1" x14ac:dyDescent="0.3">
      <c r="A4" s="96" t="s">
        <v>29</v>
      </c>
      <c r="B4" s="97" t="s">
        <v>30</v>
      </c>
      <c r="C4" s="97" t="s">
        <v>31</v>
      </c>
      <c r="D4" s="98" t="s">
        <v>32</v>
      </c>
      <c r="E4" s="99" t="s">
        <v>33</v>
      </c>
      <c r="F4" s="100" t="s">
        <v>34</v>
      </c>
      <c r="G4" s="101" t="s">
        <v>35</v>
      </c>
      <c r="H4" s="97"/>
      <c r="I4" s="102"/>
      <c r="J4" s="100"/>
      <c r="K4" s="103"/>
      <c r="L4" s="103"/>
      <c r="M4" s="116" t="s">
        <v>190</v>
      </c>
      <c r="N4" s="172">
        <f>ABS(N3-N2)</f>
        <v>0.16307369496053747</v>
      </c>
      <c r="O4" s="109" t="s">
        <v>190</v>
      </c>
      <c r="P4" s="104">
        <f>P2-P3</f>
        <v>0.1356869157648799</v>
      </c>
      <c r="Q4" s="111" t="s">
        <v>325</v>
      </c>
      <c r="R4" s="104">
        <v>0.15167410477184279</v>
      </c>
      <c r="S4" s="114">
        <v>3</v>
      </c>
      <c r="T4" s="104">
        <v>0.12962083572243316</v>
      </c>
      <c r="U4" s="105">
        <v>6</v>
      </c>
      <c r="V4" s="104">
        <v>4.7302340355180245E-2</v>
      </c>
      <c r="W4" s="111" t="s">
        <v>327</v>
      </c>
      <c r="X4" s="104">
        <v>7.8557114228456917E-2</v>
      </c>
    </row>
    <row r="5" spans="1:24" ht="15.75" thickTop="1" x14ac:dyDescent="0.25">
      <c r="A5" s="250" t="s">
        <v>315</v>
      </c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48" t="s">
        <v>316</v>
      </c>
      <c r="N5" s="242"/>
      <c r="O5" s="249" t="s">
        <v>319</v>
      </c>
      <c r="P5" s="242"/>
      <c r="Q5" s="246" t="s">
        <v>323</v>
      </c>
      <c r="R5" s="242"/>
      <c r="S5" s="246" t="s">
        <v>326</v>
      </c>
      <c r="T5" s="242"/>
      <c r="U5" s="242"/>
      <c r="V5" s="242"/>
      <c r="W5" s="246" t="s">
        <v>328</v>
      </c>
      <c r="X5" s="242"/>
    </row>
    <row r="6" spans="1:24" x14ac:dyDescent="0.25">
      <c r="A6" s="31" t="s">
        <v>6</v>
      </c>
      <c r="B6" s="16" t="s">
        <v>20</v>
      </c>
      <c r="C6" s="16" t="s">
        <v>9</v>
      </c>
      <c r="D6" s="29" t="s">
        <v>7</v>
      </c>
      <c r="E6" s="26" t="s">
        <v>33</v>
      </c>
      <c r="F6" s="32" t="s">
        <v>24</v>
      </c>
      <c r="G6" s="27" t="s">
        <v>21</v>
      </c>
      <c r="H6" s="16" t="s">
        <v>12</v>
      </c>
      <c r="I6" s="17" t="s">
        <v>15</v>
      </c>
      <c r="J6" s="32"/>
      <c r="K6" s="36"/>
      <c r="L6" s="37"/>
      <c r="M6" s="106" t="s">
        <v>317</v>
      </c>
      <c r="N6" s="91">
        <v>0.52083353188933257</v>
      </c>
      <c r="O6" s="108" t="s">
        <v>320</v>
      </c>
      <c r="P6" s="91">
        <v>0.18589533981191711</v>
      </c>
      <c r="Q6" s="110" t="s">
        <v>324</v>
      </c>
      <c r="R6" s="91">
        <v>0.21711968620409103</v>
      </c>
      <c r="S6" s="112">
        <v>1</v>
      </c>
      <c r="T6" s="91">
        <v>0.6222480684609315</v>
      </c>
      <c r="U6" s="93">
        <v>4</v>
      </c>
      <c r="V6" s="91">
        <v>2.6106449201896198E-2</v>
      </c>
      <c r="W6" s="110" t="s">
        <v>238</v>
      </c>
      <c r="X6" s="92">
        <v>0.53947895791583167</v>
      </c>
    </row>
    <row r="7" spans="1:24" x14ac:dyDescent="0.25">
      <c r="A7" s="18" t="s">
        <v>18</v>
      </c>
      <c r="B7" s="19" t="s">
        <v>19</v>
      </c>
      <c r="C7" s="19" t="s">
        <v>23</v>
      </c>
      <c r="D7" s="20" t="s">
        <v>10</v>
      </c>
      <c r="E7" s="21" t="s">
        <v>22</v>
      </c>
      <c r="F7" s="22" t="s">
        <v>11</v>
      </c>
      <c r="G7" s="18" t="s">
        <v>34</v>
      </c>
      <c r="H7" s="19" t="s">
        <v>8</v>
      </c>
      <c r="I7" s="18" t="s">
        <v>14</v>
      </c>
      <c r="J7" s="20" t="s">
        <v>13</v>
      </c>
      <c r="K7" s="22"/>
      <c r="L7" s="23"/>
      <c r="M7" s="106" t="s">
        <v>318</v>
      </c>
      <c r="N7" s="92">
        <v>0.47916330144400082</v>
      </c>
      <c r="O7" s="108" t="s">
        <v>322</v>
      </c>
      <c r="P7" s="92">
        <v>8.4964482859071724E-2</v>
      </c>
      <c r="Q7" s="110" t="s">
        <v>191</v>
      </c>
      <c r="R7" s="92">
        <v>0.66271672952902994</v>
      </c>
      <c r="S7" s="113">
        <v>2</v>
      </c>
      <c r="T7" s="92">
        <v>0.19595123992596747</v>
      </c>
      <c r="U7" s="94">
        <v>5</v>
      </c>
      <c r="V7" s="92">
        <v>2.7722997660772374E-3</v>
      </c>
      <c r="W7" s="156" t="s">
        <v>239</v>
      </c>
      <c r="X7" s="95">
        <v>0.46052104208416828</v>
      </c>
    </row>
    <row r="8" spans="1:24" ht="15.75" thickBot="1" x14ac:dyDescent="0.3">
      <c r="A8" s="96" t="s">
        <v>29</v>
      </c>
      <c r="B8" s="97" t="s">
        <v>30</v>
      </c>
      <c r="C8" s="97" t="s">
        <v>35</v>
      </c>
      <c r="D8" s="98" t="s">
        <v>31</v>
      </c>
      <c r="E8" s="99" t="s">
        <v>32</v>
      </c>
      <c r="F8" s="100" t="s">
        <v>25</v>
      </c>
      <c r="G8" s="101" t="s">
        <v>26</v>
      </c>
      <c r="H8" s="97"/>
      <c r="I8" s="102"/>
      <c r="J8" s="100"/>
      <c r="K8" s="103"/>
      <c r="L8" s="103"/>
      <c r="M8" s="116" t="s">
        <v>190</v>
      </c>
      <c r="N8" s="172">
        <f>ABS(N7-N6)</f>
        <v>4.1670230445331746E-2</v>
      </c>
      <c r="O8" s="109" t="s">
        <v>190</v>
      </c>
      <c r="P8" s="104">
        <f>P6-P7</f>
        <v>0.10093085695284539</v>
      </c>
      <c r="Q8" s="111" t="s">
        <v>325</v>
      </c>
      <c r="R8" s="104">
        <v>0.12016041760021248</v>
      </c>
      <c r="S8" s="114">
        <v>3</v>
      </c>
      <c r="T8" s="104">
        <v>0.11534395503456113</v>
      </c>
      <c r="U8" s="105">
        <v>6</v>
      </c>
      <c r="V8" s="104">
        <v>3.7574820943899967E-2</v>
      </c>
      <c r="W8" s="111" t="s">
        <v>327</v>
      </c>
      <c r="X8" s="104">
        <v>3.6773547094188376E-2</v>
      </c>
    </row>
    <row r="9" spans="1:24" ht="15.75" thickTop="1" x14ac:dyDescent="0.25">
      <c r="A9" s="250" t="s">
        <v>329</v>
      </c>
      <c r="B9" s="250"/>
      <c r="C9" s="250"/>
      <c r="D9" s="250"/>
      <c r="E9" s="250"/>
      <c r="F9" s="250"/>
      <c r="G9" s="250"/>
      <c r="H9" s="250"/>
      <c r="I9" s="250"/>
      <c r="J9" s="250"/>
      <c r="K9" s="250"/>
      <c r="L9" s="250"/>
      <c r="M9" s="248" t="s">
        <v>316</v>
      </c>
      <c r="N9" s="242"/>
      <c r="O9" s="249" t="s">
        <v>319</v>
      </c>
      <c r="P9" s="242"/>
      <c r="Q9" s="246" t="s">
        <v>323</v>
      </c>
      <c r="R9" s="242"/>
      <c r="S9" s="246" t="s">
        <v>326</v>
      </c>
      <c r="T9" s="242"/>
      <c r="U9" s="242"/>
      <c r="V9" s="242"/>
      <c r="W9" s="246" t="s">
        <v>328</v>
      </c>
      <c r="X9" s="242"/>
    </row>
    <row r="10" spans="1:24" x14ac:dyDescent="0.25">
      <c r="A10" s="31" t="s">
        <v>6</v>
      </c>
      <c r="B10" s="16" t="s">
        <v>7</v>
      </c>
      <c r="C10" s="16" t="s">
        <v>21</v>
      </c>
      <c r="D10" s="29" t="s">
        <v>15</v>
      </c>
      <c r="E10" s="26" t="s">
        <v>22</v>
      </c>
      <c r="F10" s="32" t="s">
        <v>24</v>
      </c>
      <c r="G10" s="27" t="s">
        <v>26</v>
      </c>
      <c r="H10" s="16" t="s">
        <v>12</v>
      </c>
      <c r="I10" s="17" t="s">
        <v>11</v>
      </c>
      <c r="J10" s="32"/>
      <c r="K10" s="36"/>
      <c r="L10" s="37"/>
      <c r="M10" s="106" t="s">
        <v>317</v>
      </c>
      <c r="N10" s="91">
        <v>0.48188735933086169</v>
      </c>
      <c r="O10" s="108" t="s">
        <v>320</v>
      </c>
      <c r="P10" s="91">
        <v>0.20220835504286741</v>
      </c>
      <c r="Q10" s="110" t="s">
        <v>324</v>
      </c>
      <c r="R10" s="91">
        <v>0.1790684269537744</v>
      </c>
      <c r="S10" s="112">
        <v>1</v>
      </c>
      <c r="T10" s="91">
        <v>0.63142343007646451</v>
      </c>
      <c r="U10" s="93">
        <v>4</v>
      </c>
      <c r="V10" s="91">
        <v>3.0907049991861366E-2</v>
      </c>
      <c r="W10" s="110" t="s">
        <v>238</v>
      </c>
      <c r="X10" s="92">
        <v>0.55591182364729463</v>
      </c>
    </row>
    <row r="11" spans="1:24" x14ac:dyDescent="0.25">
      <c r="A11" s="18" t="s">
        <v>18</v>
      </c>
      <c r="B11" s="19" t="s">
        <v>9</v>
      </c>
      <c r="C11" s="19" t="s">
        <v>19</v>
      </c>
      <c r="D11" s="20" t="s">
        <v>10</v>
      </c>
      <c r="E11" s="21" t="s">
        <v>20</v>
      </c>
      <c r="F11" s="22" t="s">
        <v>23</v>
      </c>
      <c r="G11" s="18" t="s">
        <v>34</v>
      </c>
      <c r="H11" s="19" t="s">
        <v>8</v>
      </c>
      <c r="I11" s="18" t="s">
        <v>13</v>
      </c>
      <c r="J11" s="20" t="s">
        <v>14</v>
      </c>
      <c r="K11" s="22"/>
      <c r="L11" s="23"/>
      <c r="M11" s="106" t="s">
        <v>318</v>
      </c>
      <c r="N11" s="92">
        <v>0.51810947400247165</v>
      </c>
      <c r="O11" s="108" t="s">
        <v>322</v>
      </c>
      <c r="P11" s="92">
        <v>8.4964482859071724E-2</v>
      </c>
      <c r="Q11" s="110" t="s">
        <v>191</v>
      </c>
      <c r="R11" s="92">
        <v>0.7277215541629658</v>
      </c>
      <c r="S11" s="113">
        <v>2</v>
      </c>
      <c r="T11" s="92">
        <v>0.18830076789752448</v>
      </c>
      <c r="U11" s="94">
        <v>5</v>
      </c>
      <c r="V11" s="92">
        <v>2.7722997660772374E-3</v>
      </c>
      <c r="W11" s="156" t="s">
        <v>239</v>
      </c>
      <c r="X11" s="95">
        <v>0.44408817635270548</v>
      </c>
    </row>
    <row r="12" spans="1:24" ht="15.75" thickBot="1" x14ac:dyDescent="0.3">
      <c r="A12" s="96" t="s">
        <v>29</v>
      </c>
      <c r="B12" s="97" t="s">
        <v>30</v>
      </c>
      <c r="C12" s="97" t="s">
        <v>31</v>
      </c>
      <c r="D12" s="98" t="s">
        <v>32</v>
      </c>
      <c r="E12" s="99" t="s">
        <v>33</v>
      </c>
      <c r="F12" s="100" t="s">
        <v>25</v>
      </c>
      <c r="G12" s="101" t="s">
        <v>35</v>
      </c>
      <c r="H12" s="97"/>
      <c r="I12" s="102"/>
      <c r="J12" s="100"/>
      <c r="K12" s="103"/>
      <c r="L12" s="103"/>
      <c r="M12" s="116" t="s">
        <v>190</v>
      </c>
      <c r="N12" s="172">
        <f>ABS(N11-N10)</f>
        <v>3.6222114671609962E-2</v>
      </c>
      <c r="O12" s="109" t="s">
        <v>190</v>
      </c>
      <c r="P12" s="104">
        <f>P10-P11</f>
        <v>0.11724387218379569</v>
      </c>
      <c r="Q12" s="111" t="s">
        <v>325</v>
      </c>
      <c r="R12" s="104">
        <v>9.3206852216593236E-2</v>
      </c>
      <c r="S12" s="114">
        <v>3</v>
      </c>
      <c r="T12" s="104">
        <v>9.929094524622567E-2</v>
      </c>
      <c r="U12" s="105">
        <v>6</v>
      </c>
      <c r="V12" s="104">
        <v>4.7302340355180245E-2</v>
      </c>
      <c r="W12" s="111" t="s">
        <v>327</v>
      </c>
      <c r="X12" s="104">
        <v>3.1062124248496994E-2</v>
      </c>
    </row>
    <row r="13" spans="1:24" ht="15.75" thickTop="1" x14ac:dyDescent="0.25">
      <c r="A13" s="250" t="s">
        <v>330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48" t="s">
        <v>316</v>
      </c>
      <c r="N13" s="242"/>
      <c r="O13" s="249" t="s">
        <v>319</v>
      </c>
      <c r="P13" s="242"/>
      <c r="Q13" s="246" t="s">
        <v>323</v>
      </c>
      <c r="R13" s="242"/>
      <c r="S13" s="246" t="s">
        <v>326</v>
      </c>
      <c r="T13" s="242"/>
      <c r="U13" s="242"/>
      <c r="V13" s="242"/>
      <c r="W13" s="246" t="s">
        <v>328</v>
      </c>
      <c r="X13" s="242"/>
    </row>
    <row r="14" spans="1:24" x14ac:dyDescent="0.25">
      <c r="A14" s="31"/>
      <c r="B14" s="16"/>
      <c r="C14" s="16"/>
      <c r="D14" s="29" t="s">
        <v>15</v>
      </c>
      <c r="E14" s="26" t="s">
        <v>11</v>
      </c>
      <c r="F14" s="32" t="s">
        <v>21</v>
      </c>
      <c r="G14" s="27" t="s">
        <v>22</v>
      </c>
      <c r="H14" s="16" t="s">
        <v>31</v>
      </c>
      <c r="I14" s="17" t="s">
        <v>9</v>
      </c>
      <c r="J14" s="32" t="s">
        <v>26</v>
      </c>
      <c r="K14" s="36"/>
      <c r="L14" s="37"/>
      <c r="M14" s="106" t="s">
        <v>317</v>
      </c>
      <c r="N14" s="91">
        <v>0.43312103112428751</v>
      </c>
      <c r="O14" s="108" t="s">
        <v>320</v>
      </c>
      <c r="P14" s="91">
        <v>0.17984882711119554</v>
      </c>
      <c r="Q14" s="110" t="s">
        <v>324</v>
      </c>
      <c r="R14" s="91">
        <v>0.21944757054317723</v>
      </c>
      <c r="S14" s="112">
        <v>1</v>
      </c>
      <c r="T14" s="91">
        <v>0.58001010541572651</v>
      </c>
      <c r="U14" s="93">
        <v>4</v>
      </c>
      <c r="V14" s="91">
        <v>3.6711643515790898E-2</v>
      </c>
      <c r="W14" s="110" t="s">
        <v>238</v>
      </c>
      <c r="X14" s="92">
        <v>0.64759519038076152</v>
      </c>
    </row>
    <row r="15" spans="1:24" x14ac:dyDescent="0.25">
      <c r="A15" s="18" t="s">
        <v>18</v>
      </c>
      <c r="B15" s="19" t="s">
        <v>14</v>
      </c>
      <c r="C15" s="19" t="s">
        <v>8</v>
      </c>
      <c r="D15" s="20" t="s">
        <v>12</v>
      </c>
      <c r="E15" s="21" t="s">
        <v>13</v>
      </c>
      <c r="F15" s="22" t="s">
        <v>20</v>
      </c>
      <c r="G15" s="18" t="s">
        <v>23</v>
      </c>
      <c r="H15" s="19" t="s">
        <v>10</v>
      </c>
      <c r="I15" s="18" t="s">
        <v>34</v>
      </c>
      <c r="J15" s="20" t="s">
        <v>19</v>
      </c>
      <c r="K15" s="22"/>
      <c r="L15" s="23"/>
      <c r="M15" s="106" t="s">
        <v>318</v>
      </c>
      <c r="N15" s="92">
        <v>0.56687580220904588</v>
      </c>
      <c r="O15" s="108" t="s">
        <v>322</v>
      </c>
      <c r="P15" s="92">
        <v>7.6071753771130457E-2</v>
      </c>
      <c r="Q15" s="110" t="s">
        <v>191</v>
      </c>
      <c r="R15" s="92">
        <v>0.69248712962054126</v>
      </c>
      <c r="S15" s="113">
        <v>2</v>
      </c>
      <c r="T15" s="92">
        <v>0.20656632541678205</v>
      </c>
      <c r="U15" s="94">
        <v>5</v>
      </c>
      <c r="V15" s="92">
        <v>6.4209809706022497E-2</v>
      </c>
      <c r="W15" s="156" t="s">
        <v>239</v>
      </c>
      <c r="X15" s="95">
        <v>0.35240480961923848</v>
      </c>
    </row>
    <row r="16" spans="1:24" ht="15.75" thickBot="1" x14ac:dyDescent="0.3">
      <c r="A16" s="96"/>
      <c r="B16" s="97" t="s">
        <v>6</v>
      </c>
      <c r="C16" s="97" t="s">
        <v>24</v>
      </c>
      <c r="D16" s="98" t="s">
        <v>25</v>
      </c>
      <c r="E16" s="99" t="s">
        <v>30</v>
      </c>
      <c r="F16" s="100" t="s">
        <v>33</v>
      </c>
      <c r="G16" s="101" t="s">
        <v>35</v>
      </c>
      <c r="H16" s="97" t="s">
        <v>7</v>
      </c>
      <c r="I16" s="102" t="s">
        <v>32</v>
      </c>
      <c r="J16" s="100" t="s">
        <v>29</v>
      </c>
      <c r="K16" s="103"/>
      <c r="L16" s="103"/>
      <c r="M16" s="116" t="s">
        <v>190</v>
      </c>
      <c r="N16" s="172">
        <f>ABS(N15-N14)</f>
        <v>0.13375477108475836</v>
      </c>
      <c r="O16" s="109" t="s">
        <v>190</v>
      </c>
      <c r="P16" s="104">
        <f>P14-P15</f>
        <v>0.10377707334006508</v>
      </c>
      <c r="Q16" s="111" t="s">
        <v>325</v>
      </c>
      <c r="R16" s="104">
        <v>8.8062133169614962E-2</v>
      </c>
      <c r="S16" s="114">
        <v>3</v>
      </c>
      <c r="T16" s="104">
        <v>7.6107363900618105E-2</v>
      </c>
      <c r="U16" s="105">
        <v>6</v>
      </c>
      <c r="V16" s="104">
        <v>3.6391585378393335E-2</v>
      </c>
      <c r="W16" s="111" t="s">
        <v>327</v>
      </c>
      <c r="X16" s="104">
        <v>3.8176352705410824E-2</v>
      </c>
    </row>
    <row r="17" spans="1:24" ht="15.75" thickTop="1" x14ac:dyDescent="0.25">
      <c r="A17" s="250" t="s">
        <v>331</v>
      </c>
      <c r="B17" s="250"/>
      <c r="C17" s="250"/>
      <c r="D17" s="250"/>
      <c r="E17" s="250"/>
      <c r="F17" s="250"/>
      <c r="G17" s="250"/>
      <c r="H17" s="250"/>
      <c r="I17" s="250"/>
      <c r="J17" s="250"/>
      <c r="K17" s="250"/>
      <c r="L17" s="250"/>
      <c r="M17" s="248" t="s">
        <v>316</v>
      </c>
      <c r="N17" s="242"/>
      <c r="O17" s="249" t="s">
        <v>319</v>
      </c>
      <c r="P17" s="242"/>
      <c r="Q17" s="246" t="s">
        <v>323</v>
      </c>
      <c r="R17" s="242"/>
      <c r="S17" s="246" t="s">
        <v>326</v>
      </c>
      <c r="T17" s="242"/>
      <c r="U17" s="242"/>
      <c r="V17" s="242"/>
      <c r="W17" s="246" t="s">
        <v>328</v>
      </c>
      <c r="X17" s="242"/>
    </row>
    <row r="18" spans="1:24" x14ac:dyDescent="0.25">
      <c r="A18" s="31" t="s">
        <v>6</v>
      </c>
      <c r="B18" s="16" t="s">
        <v>7</v>
      </c>
      <c r="C18" s="16" t="s">
        <v>20</v>
      </c>
      <c r="D18" s="29" t="s">
        <v>21</v>
      </c>
      <c r="E18" s="26" t="s">
        <v>25</v>
      </c>
      <c r="F18" s="32" t="s">
        <v>24</v>
      </c>
      <c r="G18" s="27" t="s">
        <v>12</v>
      </c>
      <c r="H18" s="16" t="s">
        <v>9</v>
      </c>
      <c r="I18" s="17" t="s">
        <v>26</v>
      </c>
      <c r="J18" s="32"/>
      <c r="K18" s="36"/>
      <c r="L18" s="37"/>
      <c r="M18" s="106" t="s">
        <v>317</v>
      </c>
      <c r="N18" s="91">
        <v>0.52610465164700349</v>
      </c>
      <c r="O18" s="108" t="s">
        <v>320</v>
      </c>
      <c r="P18" s="91">
        <v>0.19076305200482382</v>
      </c>
      <c r="Q18" s="110" t="s">
        <v>324</v>
      </c>
      <c r="R18" s="91">
        <v>0.23252655967185962</v>
      </c>
      <c r="S18" s="112">
        <v>1</v>
      </c>
      <c r="T18" s="91">
        <v>0.62224806846093139</v>
      </c>
      <c r="U18" s="93">
        <v>4</v>
      </c>
      <c r="V18" s="91">
        <v>3.0856488435984743E-2</v>
      </c>
      <c r="W18" s="110" t="s">
        <v>238</v>
      </c>
      <c r="X18" s="92">
        <v>0.53817635270541087</v>
      </c>
    </row>
    <row r="19" spans="1:24" x14ac:dyDescent="0.25">
      <c r="A19" s="18" t="s">
        <v>18</v>
      </c>
      <c r="B19" s="19" t="s">
        <v>19</v>
      </c>
      <c r="C19" s="19" t="s">
        <v>8</v>
      </c>
      <c r="D19" s="20" t="s">
        <v>10</v>
      </c>
      <c r="E19" s="21" t="s">
        <v>22</v>
      </c>
      <c r="F19" s="22" t="s">
        <v>11</v>
      </c>
      <c r="G19" s="18" t="s">
        <v>34</v>
      </c>
      <c r="H19" s="19" t="s">
        <v>13</v>
      </c>
      <c r="I19" s="18" t="s">
        <v>14</v>
      </c>
      <c r="J19" s="20" t="s">
        <v>23</v>
      </c>
      <c r="K19" s="22"/>
      <c r="L19" s="23"/>
      <c r="M19" s="106" t="s">
        <v>318</v>
      </c>
      <c r="N19" s="92">
        <v>0.47389218168632996</v>
      </c>
      <c r="O19" s="108" t="s">
        <v>322</v>
      </c>
      <c r="P19" s="92">
        <v>8.4964482859071724E-2</v>
      </c>
      <c r="Q19" s="110" t="s">
        <v>191</v>
      </c>
      <c r="R19" s="92">
        <v>0.66271672952902994</v>
      </c>
      <c r="S19" s="113">
        <v>2</v>
      </c>
      <c r="T19" s="92">
        <v>0.21043403473449396</v>
      </c>
      <c r="U19" s="94">
        <v>5</v>
      </c>
      <c r="V19" s="92">
        <v>2.7722997660772374E-3</v>
      </c>
      <c r="W19" s="156" t="s">
        <v>239</v>
      </c>
      <c r="X19" s="95">
        <v>0.46182364729458913</v>
      </c>
    </row>
    <row r="20" spans="1:24" ht="15.75" thickBot="1" x14ac:dyDescent="0.3">
      <c r="A20" s="96" t="s">
        <v>29</v>
      </c>
      <c r="B20" s="97" t="s">
        <v>30</v>
      </c>
      <c r="C20" s="97" t="s">
        <v>31</v>
      </c>
      <c r="D20" s="98" t="s">
        <v>32</v>
      </c>
      <c r="E20" s="99" t="s">
        <v>33</v>
      </c>
      <c r="F20" s="100" t="s">
        <v>15</v>
      </c>
      <c r="G20" s="101" t="s">
        <v>35</v>
      </c>
      <c r="H20" s="97"/>
      <c r="I20" s="102"/>
      <c r="J20" s="100"/>
      <c r="K20" s="103"/>
      <c r="L20" s="103"/>
      <c r="M20" s="116" t="s">
        <v>190</v>
      </c>
      <c r="N20" s="172">
        <f>ABS(N19-N18)</f>
        <v>5.2212469960673524E-2</v>
      </c>
      <c r="O20" s="109" t="s">
        <v>190</v>
      </c>
      <c r="P20" s="104">
        <f>P18-P19</f>
        <v>0.1057985691457521</v>
      </c>
      <c r="Q20" s="111" t="s">
        <v>325</v>
      </c>
      <c r="R20" s="104">
        <v>0.10475354413244389</v>
      </c>
      <c r="S20" s="114">
        <v>3</v>
      </c>
      <c r="T20" s="104">
        <v>8.6383601580665798E-2</v>
      </c>
      <c r="U20" s="105">
        <v>6</v>
      </c>
      <c r="V20" s="104">
        <v>4.7302340355180245E-2</v>
      </c>
      <c r="W20" s="111" t="s">
        <v>327</v>
      </c>
      <c r="X20" s="104">
        <v>7.0641282565130262E-2</v>
      </c>
    </row>
    <row r="21" spans="1:24" ht="15.75" thickTop="1" x14ac:dyDescent="0.25">
      <c r="A21" s="250" t="s">
        <v>332</v>
      </c>
      <c r="B21" s="250"/>
      <c r="C21" s="250"/>
      <c r="D21" s="250"/>
      <c r="E21" s="250"/>
      <c r="F21" s="250"/>
      <c r="G21" s="250"/>
      <c r="H21" s="250"/>
      <c r="I21" s="250"/>
      <c r="J21" s="250"/>
      <c r="K21" s="250"/>
      <c r="L21" s="250"/>
      <c r="M21" s="248" t="s">
        <v>316</v>
      </c>
      <c r="N21" s="242"/>
      <c r="O21" s="249" t="s">
        <v>319</v>
      </c>
      <c r="P21" s="242"/>
      <c r="Q21" s="246" t="s">
        <v>323</v>
      </c>
      <c r="R21" s="242"/>
      <c r="S21" s="246" t="s">
        <v>326</v>
      </c>
      <c r="T21" s="242"/>
      <c r="U21" s="242"/>
      <c r="V21" s="242"/>
      <c r="W21" s="246" t="s">
        <v>328</v>
      </c>
      <c r="X21" s="242"/>
    </row>
    <row r="22" spans="1:24" x14ac:dyDescent="0.25">
      <c r="A22" s="31" t="s">
        <v>6</v>
      </c>
      <c r="B22" s="16" t="s">
        <v>7</v>
      </c>
      <c r="C22" s="16" t="s">
        <v>20</v>
      </c>
      <c r="D22" s="29" t="s">
        <v>21</v>
      </c>
      <c r="E22" s="26" t="s">
        <v>33</v>
      </c>
      <c r="F22" s="32"/>
      <c r="G22" s="27" t="s">
        <v>35</v>
      </c>
      <c r="H22" s="16" t="s">
        <v>11</v>
      </c>
      <c r="I22" s="17" t="s">
        <v>22</v>
      </c>
      <c r="J22" s="32" t="s">
        <v>15</v>
      </c>
      <c r="K22" s="36"/>
      <c r="L22" s="37"/>
      <c r="M22" s="106" t="s">
        <v>317</v>
      </c>
      <c r="N22" s="91">
        <v>0.44047720066080731</v>
      </c>
      <c r="O22" s="108" t="s">
        <v>320</v>
      </c>
      <c r="P22" s="91">
        <v>0.19143614001807005</v>
      </c>
      <c r="Q22" s="110" t="s">
        <v>324</v>
      </c>
      <c r="R22" s="91">
        <v>0.18762032373803983</v>
      </c>
      <c r="S22" s="112">
        <v>1</v>
      </c>
      <c r="T22" s="91">
        <v>0.63142343007646451</v>
      </c>
      <c r="U22" s="93">
        <v>4</v>
      </c>
      <c r="V22" s="91">
        <v>8.9185961866023289E-2</v>
      </c>
      <c r="W22" s="110" t="s">
        <v>238</v>
      </c>
      <c r="X22" s="92">
        <v>0.53356713426853708</v>
      </c>
    </row>
    <row r="23" spans="1:24" x14ac:dyDescent="0.25">
      <c r="A23" s="18" t="s">
        <v>18</v>
      </c>
      <c r="B23" s="19" t="s">
        <v>9</v>
      </c>
      <c r="C23" s="19" t="s">
        <v>10</v>
      </c>
      <c r="D23" s="20" t="s">
        <v>19</v>
      </c>
      <c r="E23" s="21"/>
      <c r="F23" s="22"/>
      <c r="G23" s="18" t="s">
        <v>34</v>
      </c>
      <c r="H23" s="19" t="s">
        <v>8</v>
      </c>
      <c r="I23" s="18" t="s">
        <v>14</v>
      </c>
      <c r="J23" s="20" t="s">
        <v>13</v>
      </c>
      <c r="K23" s="22"/>
      <c r="L23" s="23"/>
      <c r="M23" s="106" t="s">
        <v>318</v>
      </c>
      <c r="N23" s="92">
        <v>0.55951963267252625</v>
      </c>
      <c r="O23" s="108" t="s">
        <v>322</v>
      </c>
      <c r="P23" s="92">
        <v>8.4964482859071724E-2</v>
      </c>
      <c r="Q23" s="110" t="s">
        <v>191</v>
      </c>
      <c r="R23" s="92">
        <v>0.63142343007646451</v>
      </c>
      <c r="S23" s="113">
        <v>2</v>
      </c>
      <c r="T23" s="92">
        <v>0.1029869908867041</v>
      </c>
      <c r="U23" s="94">
        <v>5</v>
      </c>
      <c r="V23" s="92">
        <v>2.1812989939607043E-2</v>
      </c>
      <c r="W23" s="156" t="s">
        <v>239</v>
      </c>
      <c r="X23" s="95">
        <v>0.46643286573146298</v>
      </c>
    </row>
    <row r="24" spans="1:24" ht="15.75" thickBot="1" x14ac:dyDescent="0.3">
      <c r="A24" s="96" t="s">
        <v>29</v>
      </c>
      <c r="B24" s="97" t="s">
        <v>30</v>
      </c>
      <c r="C24" s="97" t="s">
        <v>32</v>
      </c>
      <c r="D24" s="98" t="s">
        <v>31</v>
      </c>
      <c r="E24" s="99"/>
      <c r="F24" s="100" t="s">
        <v>26</v>
      </c>
      <c r="G24" s="101" t="s">
        <v>23</v>
      </c>
      <c r="H24" s="97" t="s">
        <v>24</v>
      </c>
      <c r="I24" s="102" t="s">
        <v>25</v>
      </c>
      <c r="J24" s="100" t="s">
        <v>12</v>
      </c>
      <c r="K24" s="103"/>
      <c r="L24" s="103"/>
      <c r="M24" s="116" t="s">
        <v>190</v>
      </c>
      <c r="N24" s="172">
        <f>ABS(N23-N22)</f>
        <v>0.11904243201171893</v>
      </c>
      <c r="O24" s="109" t="s">
        <v>190</v>
      </c>
      <c r="P24" s="104">
        <f>P22-P23</f>
        <v>0.10647165715899833</v>
      </c>
      <c r="Q24" s="111" t="s">
        <v>325</v>
      </c>
      <c r="R24" s="104">
        <v>0.18095307951882914</v>
      </c>
      <c r="S24" s="114">
        <v>3</v>
      </c>
      <c r="T24" s="104">
        <v>0.13180452318516267</v>
      </c>
      <c r="U24" s="105">
        <v>6</v>
      </c>
      <c r="V24" s="104">
        <v>2.2782937379371891E-2</v>
      </c>
      <c r="W24" s="111" t="s">
        <v>327</v>
      </c>
      <c r="X24" s="104">
        <v>3.3166332665330665E-2</v>
      </c>
    </row>
    <row r="25" spans="1:24" ht="15.75" thickTop="1" x14ac:dyDescent="0.25">
      <c r="A25" s="250" t="s">
        <v>333</v>
      </c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48" t="s">
        <v>316</v>
      </c>
      <c r="N25" s="242"/>
      <c r="O25" s="249" t="s">
        <v>319</v>
      </c>
      <c r="P25" s="242"/>
      <c r="Q25" s="246" t="s">
        <v>323</v>
      </c>
      <c r="R25" s="242"/>
      <c r="S25" s="246" t="s">
        <v>326</v>
      </c>
      <c r="T25" s="242"/>
      <c r="U25" s="242"/>
      <c r="V25" s="242"/>
      <c r="W25" s="246" t="s">
        <v>328</v>
      </c>
      <c r="X25" s="242"/>
    </row>
    <row r="26" spans="1:24" x14ac:dyDescent="0.25">
      <c r="A26" s="31" t="s">
        <v>30</v>
      </c>
      <c r="B26" s="16" t="s">
        <v>32</v>
      </c>
      <c r="C26" s="16" t="s">
        <v>26</v>
      </c>
      <c r="D26" s="29" t="s">
        <v>31</v>
      </c>
      <c r="E26" s="26" t="s">
        <v>7</v>
      </c>
      <c r="F26" s="32" t="s">
        <v>25</v>
      </c>
      <c r="G26" s="27" t="s">
        <v>23</v>
      </c>
      <c r="H26" s="16" t="s">
        <v>22</v>
      </c>
      <c r="I26" s="17" t="s">
        <v>21</v>
      </c>
      <c r="J26" s="32" t="s">
        <v>6</v>
      </c>
      <c r="K26" s="36"/>
      <c r="L26" s="37"/>
      <c r="M26" s="106" t="s">
        <v>317</v>
      </c>
      <c r="N26" s="91">
        <v>0.50670210042784658</v>
      </c>
      <c r="O26" s="108" t="s">
        <v>320</v>
      </c>
      <c r="P26" s="91">
        <v>0.26812379288506011</v>
      </c>
      <c r="Q26" s="110" t="s">
        <v>324</v>
      </c>
      <c r="R26" s="91">
        <v>0.21373969305149484</v>
      </c>
      <c r="S26" s="112">
        <v>1</v>
      </c>
      <c r="T26" s="91">
        <v>0.565023160407498</v>
      </c>
      <c r="U26" s="93">
        <v>4</v>
      </c>
      <c r="V26" s="91">
        <v>3.9177430964301006E-2</v>
      </c>
      <c r="W26" s="110" t="s">
        <v>238</v>
      </c>
      <c r="X26" s="92">
        <v>0.58727454909819654</v>
      </c>
    </row>
    <row r="27" spans="1:24" x14ac:dyDescent="0.25">
      <c r="A27" s="18" t="s">
        <v>12</v>
      </c>
      <c r="B27" s="19" t="s">
        <v>13</v>
      </c>
      <c r="C27" s="19" t="s">
        <v>18</v>
      </c>
      <c r="D27" s="20" t="s">
        <v>8</v>
      </c>
      <c r="E27" s="21" t="s">
        <v>14</v>
      </c>
      <c r="F27" s="22" t="s">
        <v>19</v>
      </c>
      <c r="G27" s="18" t="s">
        <v>34</v>
      </c>
      <c r="H27" s="19" t="s">
        <v>9</v>
      </c>
      <c r="I27" s="18" t="s">
        <v>10</v>
      </c>
      <c r="J27" s="20" t="s">
        <v>20</v>
      </c>
      <c r="K27" s="22" t="s">
        <v>11</v>
      </c>
      <c r="L27" s="23"/>
      <c r="M27" s="106" t="s">
        <v>318</v>
      </c>
      <c r="N27" s="92">
        <v>0.49329473290548681</v>
      </c>
      <c r="O27" s="108" t="s">
        <v>322</v>
      </c>
      <c r="P27" s="92">
        <v>3.1176293560128552E-2</v>
      </c>
      <c r="Q27" s="110" t="s">
        <v>191</v>
      </c>
      <c r="R27" s="92">
        <v>0.72140079219120723</v>
      </c>
      <c r="S27" s="113">
        <v>2</v>
      </c>
      <c r="T27" s="92">
        <v>0.25148152499588894</v>
      </c>
      <c r="U27" s="94">
        <v>5</v>
      </c>
      <c r="V27" s="92">
        <v>1.2113296985139204E-2</v>
      </c>
      <c r="W27" s="156" t="s">
        <v>239</v>
      </c>
      <c r="X27" s="95">
        <v>0.41272545090180357</v>
      </c>
    </row>
    <row r="28" spans="1:24" ht="15.75" thickBot="1" x14ac:dyDescent="0.3">
      <c r="A28" s="96"/>
      <c r="B28" s="97"/>
      <c r="C28" s="97"/>
      <c r="D28" s="98" t="s">
        <v>15</v>
      </c>
      <c r="E28" s="99" t="s">
        <v>29</v>
      </c>
      <c r="F28" s="100" t="s">
        <v>33</v>
      </c>
      <c r="G28" s="101" t="s">
        <v>35</v>
      </c>
      <c r="H28" s="97"/>
      <c r="I28" s="102"/>
      <c r="J28" s="100" t="s">
        <v>24</v>
      </c>
      <c r="K28" s="103"/>
      <c r="L28" s="103"/>
      <c r="M28" s="116" t="s">
        <v>190</v>
      </c>
      <c r="N28" s="172">
        <f>ABS(N27-N26)</f>
        <v>1.340736752235977E-2</v>
      </c>
      <c r="O28" s="109" t="s">
        <v>190</v>
      </c>
      <c r="P28" s="104">
        <f>P26-P27</f>
        <v>0.23694749932493156</v>
      </c>
      <c r="Q28" s="111" t="s">
        <v>325</v>
      </c>
      <c r="R28" s="104">
        <v>6.4856348090631372E-2</v>
      </c>
      <c r="S28" s="114">
        <v>3</v>
      </c>
      <c r="T28" s="104">
        <v>0.13115783674284864</v>
      </c>
      <c r="U28" s="105">
        <v>6</v>
      </c>
      <c r="V28" s="104">
        <v>1.0435832376575872E-3</v>
      </c>
      <c r="W28" s="111" t="s">
        <v>327</v>
      </c>
      <c r="X28" s="104">
        <v>8.6773547094188372E-2</v>
      </c>
    </row>
    <row r="29" spans="1:24" ht="15.75" thickTop="1" x14ac:dyDescent="0.25">
      <c r="A29" s="250" t="s">
        <v>334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  <c r="L29" s="250"/>
      <c r="M29" s="248" t="s">
        <v>316</v>
      </c>
      <c r="N29" s="242"/>
      <c r="O29" s="249" t="s">
        <v>319</v>
      </c>
      <c r="P29" s="242"/>
      <c r="Q29" s="246" t="s">
        <v>323</v>
      </c>
      <c r="R29" s="242"/>
      <c r="S29" s="246" t="s">
        <v>326</v>
      </c>
      <c r="T29" s="242"/>
      <c r="U29" s="242"/>
      <c r="V29" s="242"/>
      <c r="W29" s="246" t="s">
        <v>328</v>
      </c>
      <c r="X29" s="242"/>
    </row>
    <row r="30" spans="1:24" x14ac:dyDescent="0.25">
      <c r="A30" s="31" t="s">
        <v>6</v>
      </c>
      <c r="B30" s="16" t="s">
        <v>7</v>
      </c>
      <c r="C30" s="16" t="s">
        <v>15</v>
      </c>
      <c r="D30" s="29" t="s">
        <v>9</v>
      </c>
      <c r="E30" s="26" t="s">
        <v>21</v>
      </c>
      <c r="F30" s="32" t="s">
        <v>11</v>
      </c>
      <c r="G30" s="27" t="s">
        <v>12</v>
      </c>
      <c r="H30" s="16" t="s">
        <v>25</v>
      </c>
      <c r="I30" s="17" t="s">
        <v>26</v>
      </c>
      <c r="J30" s="32"/>
      <c r="K30" s="36"/>
      <c r="L30" s="37"/>
      <c r="M30" s="106" t="s">
        <v>317</v>
      </c>
      <c r="N30" s="91">
        <v>0.48188735933086174</v>
      </c>
      <c r="O30" s="108" t="s">
        <v>320</v>
      </c>
      <c r="P30" s="91">
        <v>0.22065139862395167</v>
      </c>
      <c r="Q30" s="110" t="s">
        <v>324</v>
      </c>
      <c r="R30" s="91">
        <v>0.23039578423965831</v>
      </c>
      <c r="S30" s="112">
        <v>1</v>
      </c>
      <c r="T30" s="91">
        <v>0.60776947749615817</v>
      </c>
      <c r="U30" s="93">
        <v>4</v>
      </c>
      <c r="V30" s="91">
        <v>2.4009176620619584E-2</v>
      </c>
      <c r="W30" s="110" t="s">
        <v>238</v>
      </c>
      <c r="X30" s="92">
        <v>0.55591182364729463</v>
      </c>
    </row>
    <row r="31" spans="1:24" x14ac:dyDescent="0.25">
      <c r="A31" s="18" t="s">
        <v>18</v>
      </c>
      <c r="B31" s="19" t="s">
        <v>19</v>
      </c>
      <c r="C31" s="19" t="s">
        <v>20</v>
      </c>
      <c r="D31" s="20" t="s">
        <v>10</v>
      </c>
      <c r="E31" s="21" t="s">
        <v>22</v>
      </c>
      <c r="F31" s="22" t="s">
        <v>23</v>
      </c>
      <c r="G31" s="18" t="s">
        <v>34</v>
      </c>
      <c r="H31" s="19" t="s">
        <v>13</v>
      </c>
      <c r="I31" s="18" t="s">
        <v>14</v>
      </c>
      <c r="J31" s="20" t="s">
        <v>8</v>
      </c>
      <c r="K31" s="22"/>
      <c r="L31" s="23"/>
      <c r="M31" s="106" t="s">
        <v>318</v>
      </c>
      <c r="N31" s="92">
        <v>0.51810947400247165</v>
      </c>
      <c r="O31" s="108" t="s">
        <v>322</v>
      </c>
      <c r="P31" s="92">
        <v>8.4964482859071724E-2</v>
      </c>
      <c r="Q31" s="110" t="s">
        <v>191</v>
      </c>
      <c r="R31" s="92">
        <v>0.68388819513476107</v>
      </c>
      <c r="S31" s="113">
        <v>2</v>
      </c>
      <c r="T31" s="92">
        <v>0.17042351080129109</v>
      </c>
      <c r="U31" s="94">
        <v>5</v>
      </c>
      <c r="V31" s="92">
        <v>2.0871492337651096E-2</v>
      </c>
      <c r="W31" s="156" t="s">
        <v>239</v>
      </c>
      <c r="X31" s="95">
        <v>0.44408817635270542</v>
      </c>
    </row>
    <row r="32" spans="1:24" ht="15.75" thickBot="1" x14ac:dyDescent="0.3">
      <c r="A32" s="96" t="s">
        <v>29</v>
      </c>
      <c r="B32" s="97" t="s">
        <v>30</v>
      </c>
      <c r="C32" s="97" t="s">
        <v>31</v>
      </c>
      <c r="D32" s="98" t="s">
        <v>32</v>
      </c>
      <c r="E32" s="99" t="s">
        <v>33</v>
      </c>
      <c r="F32" s="100" t="s">
        <v>24</v>
      </c>
      <c r="G32" s="101" t="s">
        <v>35</v>
      </c>
      <c r="H32" s="97"/>
      <c r="I32" s="102"/>
      <c r="J32" s="100"/>
      <c r="K32" s="103"/>
      <c r="L32" s="103"/>
      <c r="M32" s="116" t="s">
        <v>190</v>
      </c>
      <c r="N32" s="172">
        <f>ABS(N31-N30)</f>
        <v>3.6222114671609906E-2</v>
      </c>
      <c r="O32" s="109" t="s">
        <v>190</v>
      </c>
      <c r="P32" s="104">
        <f>P30-P31</f>
        <v>0.13568691576487996</v>
      </c>
      <c r="Q32" s="111" t="s">
        <v>325</v>
      </c>
      <c r="R32" s="104">
        <v>8.5712853958914093E-2</v>
      </c>
      <c r="S32" s="114">
        <v>3</v>
      </c>
      <c r="T32" s="104">
        <v>0.12962083572243316</v>
      </c>
      <c r="U32" s="105">
        <v>6</v>
      </c>
      <c r="V32" s="104">
        <v>4.7302340355180245E-2</v>
      </c>
      <c r="W32" s="111" t="s">
        <v>327</v>
      </c>
      <c r="X32" s="104">
        <v>5.2505010020040085E-2</v>
      </c>
    </row>
    <row r="33" spans="1:24" ht="15.75" thickTop="1" x14ac:dyDescent="0.25">
      <c r="A33" s="247" t="s">
        <v>312</v>
      </c>
      <c r="B33" s="247"/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248" t="s">
        <v>316</v>
      </c>
      <c r="N33" s="242"/>
      <c r="O33" s="249" t="s">
        <v>319</v>
      </c>
      <c r="P33" s="242"/>
      <c r="Q33" s="246" t="s">
        <v>323</v>
      </c>
      <c r="R33" s="242"/>
      <c r="S33" s="246" t="s">
        <v>326</v>
      </c>
      <c r="T33" s="242"/>
      <c r="U33" s="242"/>
      <c r="V33" s="242"/>
      <c r="W33" s="246" t="s">
        <v>328</v>
      </c>
      <c r="X33" s="242"/>
    </row>
    <row r="34" spans="1:24" x14ac:dyDescent="0.25">
      <c r="A34" s="31" t="s">
        <v>6</v>
      </c>
      <c r="B34" s="16" t="s">
        <v>15</v>
      </c>
      <c r="C34" s="16" t="s">
        <v>23</v>
      </c>
      <c r="D34" s="29" t="s">
        <v>11</v>
      </c>
      <c r="E34" s="26" t="s">
        <v>30</v>
      </c>
      <c r="F34" s="32" t="s">
        <v>29</v>
      </c>
      <c r="G34" s="27" t="s">
        <v>7</v>
      </c>
      <c r="H34" s="16" t="s">
        <v>26</v>
      </c>
      <c r="I34" s="17" t="s">
        <v>20</v>
      </c>
      <c r="J34" s="32" t="s">
        <v>32</v>
      </c>
      <c r="K34" s="36"/>
      <c r="L34" s="37"/>
      <c r="M34" s="106" t="s">
        <v>317</v>
      </c>
      <c r="N34" s="91">
        <v>0.50010664212165201</v>
      </c>
      <c r="O34" s="108" t="s">
        <v>320</v>
      </c>
      <c r="P34" s="91">
        <v>0.14321221227217767</v>
      </c>
      <c r="Q34" s="110" t="s">
        <v>324</v>
      </c>
      <c r="R34" s="91">
        <v>0.20203786590201206</v>
      </c>
      <c r="S34" s="112">
        <v>1</v>
      </c>
      <c r="T34" s="91">
        <v>0.63142343007646451</v>
      </c>
      <c r="U34" s="93">
        <v>4</v>
      </c>
      <c r="V34" s="91">
        <v>2.8548973309180516E-2</v>
      </c>
      <c r="W34" s="110" t="s">
        <v>238</v>
      </c>
      <c r="X34" s="92">
        <v>0.64458917835671348</v>
      </c>
    </row>
    <row r="35" spans="1:24" x14ac:dyDescent="0.25">
      <c r="A35" s="18" t="s">
        <v>8</v>
      </c>
      <c r="B35" s="19" t="s">
        <v>18</v>
      </c>
      <c r="C35" s="19" t="s">
        <v>14</v>
      </c>
      <c r="D35" s="20" t="s">
        <v>13</v>
      </c>
      <c r="E35" s="21" t="s">
        <v>12</v>
      </c>
      <c r="F35" s="22" t="s">
        <v>35</v>
      </c>
      <c r="G35" s="18" t="s">
        <v>19</v>
      </c>
      <c r="H35" s="19" t="s">
        <v>10</v>
      </c>
      <c r="I35" s="18" t="s">
        <v>9</v>
      </c>
      <c r="J35" s="20" t="s">
        <v>34</v>
      </c>
      <c r="K35" s="22" t="s">
        <v>31</v>
      </c>
      <c r="L35" s="23"/>
      <c r="M35" s="106" t="s">
        <v>318</v>
      </c>
      <c r="N35" s="92">
        <v>0.49989019121168143</v>
      </c>
      <c r="O35" s="108" t="s">
        <v>321</v>
      </c>
      <c r="P35" s="92">
        <v>0.10346750679598489</v>
      </c>
      <c r="Q35" s="110" t="s">
        <v>191</v>
      </c>
      <c r="R35" s="92">
        <v>0.72920014797115518</v>
      </c>
      <c r="S35" s="113">
        <v>2</v>
      </c>
      <c r="T35" s="92">
        <v>0.24428022260907806</v>
      </c>
      <c r="U35" s="94">
        <v>5</v>
      </c>
      <c r="V35" s="92">
        <v>1.2340498013367462E-2</v>
      </c>
      <c r="W35" s="156" t="s">
        <v>239</v>
      </c>
      <c r="X35" s="95">
        <v>0.35541082164328652</v>
      </c>
    </row>
    <row r="36" spans="1:24" ht="15.75" thickBot="1" x14ac:dyDescent="0.3">
      <c r="A36" s="96" t="s">
        <v>24</v>
      </c>
      <c r="B36" s="97"/>
      <c r="C36" s="97"/>
      <c r="D36" s="98" t="s">
        <v>22</v>
      </c>
      <c r="E36" s="99"/>
      <c r="F36" s="100" t="s">
        <v>25</v>
      </c>
      <c r="G36" s="101" t="s">
        <v>21</v>
      </c>
      <c r="H36" s="97"/>
      <c r="I36" s="102"/>
      <c r="J36" s="100" t="s">
        <v>33</v>
      </c>
      <c r="K36" s="103"/>
      <c r="L36" s="103"/>
      <c r="M36" s="116" t="s">
        <v>190</v>
      </c>
      <c r="N36" s="172">
        <f>ABS(N35-N34)</f>
        <v>2.1645090997057803E-4</v>
      </c>
      <c r="O36" s="109" t="s">
        <v>190</v>
      </c>
      <c r="P36" s="104">
        <f>P34-P35</f>
        <v>3.9744705476192785E-2</v>
      </c>
      <c r="Q36" s="111" t="s">
        <v>325</v>
      </c>
      <c r="R36" s="104">
        <v>6.8758819460166126E-2</v>
      </c>
      <c r="S36" s="114">
        <v>3</v>
      </c>
      <c r="T36" s="104">
        <v>8.3403709325242936E-2</v>
      </c>
      <c r="U36" s="105">
        <v>6</v>
      </c>
      <c r="V36" s="104">
        <v>0</v>
      </c>
      <c r="W36" s="111" t="s">
        <v>327</v>
      </c>
      <c r="X36" s="104">
        <v>4.0180360721442883E-2</v>
      </c>
    </row>
    <row r="37" spans="1:24" ht="15.75" thickTop="1" x14ac:dyDescent="0.25">
      <c r="A37" s="247" t="s">
        <v>235</v>
      </c>
      <c r="B37" s="247"/>
      <c r="C37" s="247"/>
      <c r="D37" s="247"/>
      <c r="E37" s="247"/>
      <c r="F37" s="247"/>
      <c r="G37" s="247"/>
      <c r="H37" s="247"/>
      <c r="I37" s="247"/>
      <c r="J37" s="247"/>
      <c r="K37" s="247"/>
      <c r="L37" s="247"/>
      <c r="M37" s="248" t="s">
        <v>316</v>
      </c>
      <c r="N37" s="242"/>
      <c r="O37" s="249" t="s">
        <v>319</v>
      </c>
      <c r="P37" s="242"/>
      <c r="Q37" s="246" t="s">
        <v>323</v>
      </c>
      <c r="R37" s="242"/>
      <c r="S37" s="246" t="s">
        <v>326</v>
      </c>
      <c r="T37" s="242"/>
      <c r="U37" s="242"/>
      <c r="V37" s="242"/>
      <c r="W37" s="246" t="s">
        <v>328</v>
      </c>
      <c r="X37" s="242"/>
    </row>
    <row r="38" spans="1:24" x14ac:dyDescent="0.25">
      <c r="A38" s="31" t="s">
        <v>6</v>
      </c>
      <c r="B38" s="16" t="s">
        <v>25</v>
      </c>
      <c r="C38" s="16" t="s">
        <v>10</v>
      </c>
      <c r="D38" s="29" t="s">
        <v>11</v>
      </c>
      <c r="E38" s="26" t="s">
        <v>29</v>
      </c>
      <c r="F38" s="32" t="s">
        <v>22</v>
      </c>
      <c r="G38" s="27" t="s">
        <v>15</v>
      </c>
      <c r="H38" s="16" t="s">
        <v>23</v>
      </c>
      <c r="I38" s="17" t="s">
        <v>20</v>
      </c>
      <c r="J38" s="32" t="s">
        <v>32</v>
      </c>
      <c r="K38" s="36"/>
      <c r="L38" s="37"/>
      <c r="M38" s="106" t="s">
        <v>317</v>
      </c>
      <c r="N38" s="91">
        <v>0.50142216745907697</v>
      </c>
      <c r="O38" s="108" t="s">
        <v>320</v>
      </c>
      <c r="P38" s="91">
        <v>0.15950460929817148</v>
      </c>
      <c r="Q38" s="110" t="s">
        <v>324</v>
      </c>
      <c r="R38" s="91">
        <v>0.26685754002051532</v>
      </c>
      <c r="S38" s="112">
        <v>1</v>
      </c>
      <c r="T38" s="91">
        <v>0.5863694031288631</v>
      </c>
      <c r="U38" s="93">
        <v>4</v>
      </c>
      <c r="V38" s="91">
        <v>4.0221014201958595E-2</v>
      </c>
      <c r="W38" s="110" t="s">
        <v>238</v>
      </c>
      <c r="X38" s="92">
        <v>0.67224448897795597</v>
      </c>
    </row>
    <row r="39" spans="1:24" x14ac:dyDescent="0.25">
      <c r="A39" s="18" t="s">
        <v>14</v>
      </c>
      <c r="B39" s="19" t="s">
        <v>8</v>
      </c>
      <c r="C39" s="19" t="s">
        <v>13</v>
      </c>
      <c r="D39" s="20" t="s">
        <v>18</v>
      </c>
      <c r="E39" s="21" t="s">
        <v>12</v>
      </c>
      <c r="F39" s="22" t="s">
        <v>35</v>
      </c>
      <c r="G39" s="18" t="s">
        <v>26</v>
      </c>
      <c r="H39" s="19" t="s">
        <v>34</v>
      </c>
      <c r="I39" s="18" t="s">
        <v>9</v>
      </c>
      <c r="J39" s="20" t="s">
        <v>19</v>
      </c>
      <c r="K39" s="22" t="s">
        <v>31</v>
      </c>
      <c r="L39" s="23"/>
      <c r="M39" s="106" t="s">
        <v>318</v>
      </c>
      <c r="N39" s="92">
        <v>0.49857466587425636</v>
      </c>
      <c r="O39" s="108" t="s">
        <v>321</v>
      </c>
      <c r="P39" s="92">
        <v>7.7710862154689558E-2</v>
      </c>
      <c r="Q39" s="110" t="s">
        <v>191</v>
      </c>
      <c r="R39" s="92">
        <v>0.67078837838773131</v>
      </c>
      <c r="S39" s="113">
        <v>2</v>
      </c>
      <c r="T39" s="92">
        <v>0.27778755764082863</v>
      </c>
      <c r="U39" s="94">
        <v>5</v>
      </c>
      <c r="V39" s="92">
        <v>3.2027274888675399E-2</v>
      </c>
      <c r="W39" s="156" t="s">
        <v>239</v>
      </c>
      <c r="X39" s="95">
        <v>0.32775551102204414</v>
      </c>
    </row>
    <row r="40" spans="1:24" ht="15.75" thickBot="1" x14ac:dyDescent="0.3">
      <c r="A40" s="96" t="s">
        <v>24</v>
      </c>
      <c r="B40" s="97"/>
      <c r="C40" s="97"/>
      <c r="D40" s="98" t="s">
        <v>30</v>
      </c>
      <c r="E40" s="99"/>
      <c r="F40" s="100" t="s">
        <v>7</v>
      </c>
      <c r="G40" s="101" t="s">
        <v>21</v>
      </c>
      <c r="H40" s="97"/>
      <c r="I40" s="102"/>
      <c r="J40" s="100" t="s">
        <v>33</v>
      </c>
      <c r="K40" s="103"/>
      <c r="L40" s="103"/>
      <c r="M40" s="116" t="s">
        <v>190</v>
      </c>
      <c r="N40" s="172">
        <f>ABS(N39-N38)</f>
        <v>2.8475015848206109E-3</v>
      </c>
      <c r="O40" s="109" t="s">
        <v>190</v>
      </c>
      <c r="P40" s="104">
        <f>P38-P39</f>
        <v>8.1793747143481921E-2</v>
      </c>
      <c r="Q40" s="111" t="s">
        <v>325</v>
      </c>
      <c r="R40" s="104">
        <v>6.2350914925086716E-2</v>
      </c>
      <c r="S40" s="114">
        <v>3</v>
      </c>
      <c r="T40" s="104">
        <v>6.3591583473007571E-2</v>
      </c>
      <c r="U40" s="105">
        <v>6</v>
      </c>
      <c r="V40" s="104">
        <v>0</v>
      </c>
      <c r="W40" s="111" t="s">
        <v>327</v>
      </c>
      <c r="X40" s="104">
        <v>4.5991983967935871E-2</v>
      </c>
    </row>
    <row r="41" spans="1:24" ht="15.75" thickTop="1" x14ac:dyDescent="0.25">
      <c r="A41" s="247" t="s">
        <v>335</v>
      </c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8" t="s">
        <v>316</v>
      </c>
      <c r="N41" s="242"/>
      <c r="O41" s="249" t="s">
        <v>319</v>
      </c>
      <c r="P41" s="242"/>
      <c r="Q41" s="246" t="s">
        <v>323</v>
      </c>
      <c r="R41" s="242"/>
      <c r="S41" s="246" t="s">
        <v>326</v>
      </c>
      <c r="T41" s="242"/>
      <c r="U41" s="242"/>
      <c r="V41" s="242"/>
      <c r="W41" s="246" t="s">
        <v>328</v>
      </c>
      <c r="X41" s="242"/>
    </row>
    <row r="42" spans="1:24" x14ac:dyDescent="0.25">
      <c r="A42" s="31" t="s">
        <v>6</v>
      </c>
      <c r="B42" s="16" t="s">
        <v>15</v>
      </c>
      <c r="C42" s="16" t="s">
        <v>22</v>
      </c>
      <c r="D42" s="29" t="s">
        <v>25</v>
      </c>
      <c r="E42" s="26" t="s">
        <v>30</v>
      </c>
      <c r="F42" s="32" t="s">
        <v>24</v>
      </c>
      <c r="G42" s="27" t="s">
        <v>33</v>
      </c>
      <c r="H42" s="16" t="s">
        <v>31</v>
      </c>
      <c r="I42" s="17" t="s">
        <v>21</v>
      </c>
      <c r="J42" s="32" t="s">
        <v>29</v>
      </c>
      <c r="K42" s="36"/>
      <c r="L42" s="37"/>
      <c r="M42" s="106" t="s">
        <v>317</v>
      </c>
      <c r="N42" s="91">
        <v>0.50760064037933117</v>
      </c>
      <c r="O42" s="108" t="s">
        <v>320</v>
      </c>
      <c r="P42" s="91">
        <v>0.17848546596590006</v>
      </c>
      <c r="Q42" s="110" t="s">
        <v>324</v>
      </c>
      <c r="R42" s="91">
        <v>0.12298797366961065</v>
      </c>
      <c r="S42" s="112">
        <v>1</v>
      </c>
      <c r="T42" s="91">
        <v>0.6314234300764644</v>
      </c>
      <c r="U42" s="93">
        <v>4</v>
      </c>
      <c r="V42" s="91">
        <v>5.3357586567449045E-2</v>
      </c>
      <c r="W42" s="110" t="s">
        <v>238</v>
      </c>
      <c r="X42" s="92">
        <v>0.64358717434869739</v>
      </c>
    </row>
    <row r="43" spans="1:24" x14ac:dyDescent="0.25">
      <c r="A43" s="18" t="s">
        <v>8</v>
      </c>
      <c r="B43" s="19" t="s">
        <v>13</v>
      </c>
      <c r="C43" s="19" t="s">
        <v>14</v>
      </c>
      <c r="D43" s="20" t="s">
        <v>18</v>
      </c>
      <c r="E43" s="21" t="s">
        <v>23</v>
      </c>
      <c r="F43" s="22" t="s">
        <v>26</v>
      </c>
      <c r="G43" s="18" t="s">
        <v>34</v>
      </c>
      <c r="H43" s="19" t="s">
        <v>10</v>
      </c>
      <c r="I43" s="18" t="s">
        <v>19</v>
      </c>
      <c r="J43" s="20" t="s">
        <v>9</v>
      </c>
      <c r="K43" s="22" t="s">
        <v>20</v>
      </c>
      <c r="L43" s="23"/>
      <c r="M43" s="106" t="s">
        <v>318</v>
      </c>
      <c r="N43" s="92">
        <v>0.49239619295400222</v>
      </c>
      <c r="O43" s="108" t="s">
        <v>321</v>
      </c>
      <c r="P43" s="92">
        <v>8.3027253439366844E-2</v>
      </c>
      <c r="Q43" s="110" t="s">
        <v>191</v>
      </c>
      <c r="R43" s="92">
        <v>0.7706048788695854</v>
      </c>
      <c r="S43" s="113">
        <v>2</v>
      </c>
      <c r="T43" s="92">
        <v>0.23144367453337533</v>
      </c>
      <c r="U43" s="94">
        <v>5</v>
      </c>
      <c r="V43" s="92">
        <v>3.8158830037348249E-3</v>
      </c>
      <c r="W43" s="156" t="s">
        <v>239</v>
      </c>
      <c r="X43" s="95">
        <v>0.35641282565130261</v>
      </c>
    </row>
    <row r="44" spans="1:24" ht="15.75" thickBot="1" x14ac:dyDescent="0.3">
      <c r="A44" s="96" t="s">
        <v>11</v>
      </c>
      <c r="B44" s="97"/>
      <c r="C44" s="97"/>
      <c r="D44" s="98" t="s">
        <v>12</v>
      </c>
      <c r="E44" s="99"/>
      <c r="F44" s="100" t="s">
        <v>7</v>
      </c>
      <c r="G44" s="101" t="s">
        <v>35</v>
      </c>
      <c r="H44" s="97"/>
      <c r="I44" s="102"/>
      <c r="J44" s="100" t="s">
        <v>32</v>
      </c>
      <c r="K44" s="103"/>
      <c r="L44" s="103"/>
      <c r="M44" s="116" t="s">
        <v>190</v>
      </c>
      <c r="N44" s="172">
        <f>ABS(N43-N42)</f>
        <v>1.5204447425328949E-2</v>
      </c>
      <c r="O44" s="109" t="s">
        <v>190</v>
      </c>
      <c r="P44" s="104">
        <f>P42-P43</f>
        <v>9.545821252653322E-2</v>
      </c>
      <c r="Q44" s="111" t="s">
        <v>325</v>
      </c>
      <c r="R44" s="104">
        <v>0.1064039807941374</v>
      </c>
      <c r="S44" s="114">
        <v>3</v>
      </c>
      <c r="T44" s="104">
        <v>7.9956259152309778E-2</v>
      </c>
      <c r="U44" s="105">
        <v>6</v>
      </c>
      <c r="V44" s="104">
        <v>0</v>
      </c>
      <c r="W44" s="111" t="s">
        <v>327</v>
      </c>
      <c r="X44" s="104">
        <v>4.4088176352705406E-2</v>
      </c>
    </row>
    <row r="45" spans="1:24" ht="15.75" thickTop="1" x14ac:dyDescent="0.25"/>
  </sheetData>
  <mergeCells count="66">
    <mergeCell ref="W37:X37"/>
    <mergeCell ref="M41:N41"/>
    <mergeCell ref="O41:P41"/>
    <mergeCell ref="Q41:R41"/>
    <mergeCell ref="S41:V41"/>
    <mergeCell ref="W41:X41"/>
    <mergeCell ref="W29:X29"/>
    <mergeCell ref="A33:L33"/>
    <mergeCell ref="M33:N33"/>
    <mergeCell ref="O33:P33"/>
    <mergeCell ref="Q33:R33"/>
    <mergeCell ref="S33:V33"/>
    <mergeCell ref="W33:X33"/>
    <mergeCell ref="A29:L29"/>
    <mergeCell ref="M29:N29"/>
    <mergeCell ref="O29:P29"/>
    <mergeCell ref="Q29:R29"/>
    <mergeCell ref="W17:X17"/>
    <mergeCell ref="W21:X21"/>
    <mergeCell ref="A25:L25"/>
    <mergeCell ref="M25:N25"/>
    <mergeCell ref="O25:P25"/>
    <mergeCell ref="Q25:R25"/>
    <mergeCell ref="S25:V25"/>
    <mergeCell ref="W25:X25"/>
    <mergeCell ref="A21:L21"/>
    <mergeCell ref="M21:N21"/>
    <mergeCell ref="O21:P21"/>
    <mergeCell ref="Q21:R21"/>
    <mergeCell ref="S21:V21"/>
    <mergeCell ref="A17:L17"/>
    <mergeCell ref="M17:N17"/>
    <mergeCell ref="O17:P17"/>
    <mergeCell ref="W9:X9"/>
    <mergeCell ref="A13:L13"/>
    <mergeCell ref="M13:N13"/>
    <mergeCell ref="O13:P13"/>
    <mergeCell ref="Q13:R13"/>
    <mergeCell ref="S13:V13"/>
    <mergeCell ref="W13:X13"/>
    <mergeCell ref="A9:L9"/>
    <mergeCell ref="M9:N9"/>
    <mergeCell ref="O9:P9"/>
    <mergeCell ref="Q9:R9"/>
    <mergeCell ref="S9:V9"/>
    <mergeCell ref="W1:X1"/>
    <mergeCell ref="A5:L5"/>
    <mergeCell ref="M5:N5"/>
    <mergeCell ref="O5:P5"/>
    <mergeCell ref="Q5:R5"/>
    <mergeCell ref="S5:V5"/>
    <mergeCell ref="W5:X5"/>
    <mergeCell ref="S1:V1"/>
    <mergeCell ref="Q1:R1"/>
    <mergeCell ref="O1:P1"/>
    <mergeCell ref="M1:N1"/>
    <mergeCell ref="A1:L1"/>
    <mergeCell ref="Q17:R17"/>
    <mergeCell ref="S17:V17"/>
    <mergeCell ref="Q37:R37"/>
    <mergeCell ref="S37:V37"/>
    <mergeCell ref="A41:L41"/>
    <mergeCell ref="A37:L37"/>
    <mergeCell ref="S29:V29"/>
    <mergeCell ref="M37:N37"/>
    <mergeCell ref="O37:P37"/>
  </mergeCells>
  <conditionalFormatting sqref="X4 X8 X12 X16 X20 X24 X28 X32 X36 X40 X44">
    <cfRule type="colorScale" priority="5">
      <colorScale>
        <cfvo type="min"/>
        <cfvo type="max"/>
        <color rgb="FF63BE7B"/>
        <color rgb="FFFCFCFF"/>
      </colorScale>
    </cfRule>
  </conditionalFormatting>
  <conditionalFormatting sqref="X2 X6 X10 X14 X18 X22 X26 X30 X34 X38 X42">
    <cfRule type="colorScale" priority="4">
      <colorScale>
        <cfvo type="min"/>
        <cfvo type="max"/>
        <color rgb="FFFCFCFF"/>
        <color rgb="FF63BE7B"/>
      </colorScale>
    </cfRule>
  </conditionalFormatting>
  <conditionalFormatting sqref="X39 X43 X35 X31 X27 X23 X19 X15 X11 X7 X3">
    <cfRule type="colorScale" priority="3">
      <colorScale>
        <cfvo type="min"/>
        <cfvo type="max"/>
        <color rgb="FF63BE7B"/>
        <color rgb="FFFCFCFF"/>
      </colorScale>
    </cfRule>
  </conditionalFormatting>
  <conditionalFormatting sqref="P4 P8 P12 P16 P20 P24 P28 P32 P36 P40 P4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4 N8 N12 N16 N20 N24 N28 N32 N36 N40 N44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B849-D2AB-4C46-97B9-92684A1B0C94}">
  <sheetPr codeName="Sheet8">
    <tabColor theme="0" tint="-0.249977111117893"/>
  </sheetPr>
  <dimension ref="A1:X21"/>
  <sheetViews>
    <sheetView workbookViewId="0">
      <selection activeCell="A13" sqref="A13:L13"/>
    </sheetView>
  </sheetViews>
  <sheetFormatPr defaultColWidth="10.7109375" defaultRowHeight="15" x14ac:dyDescent="0.25"/>
  <cols>
    <col min="1" max="12" width="8.7109375" style="160" customWidth="1"/>
    <col min="13" max="16384" width="10.7109375" style="160"/>
  </cols>
  <sheetData>
    <row r="1" spans="1:24" x14ac:dyDescent="0.25">
      <c r="A1" s="250" t="s">
        <v>336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48" t="s">
        <v>316</v>
      </c>
      <c r="N1" s="242"/>
      <c r="O1" s="251" t="s">
        <v>319</v>
      </c>
      <c r="P1" s="252"/>
      <c r="Q1" s="246" t="s">
        <v>323</v>
      </c>
      <c r="R1" s="242"/>
      <c r="S1" s="246" t="s">
        <v>326</v>
      </c>
      <c r="T1" s="242"/>
      <c r="U1" s="242"/>
      <c r="V1" s="242"/>
      <c r="W1" s="246" t="s">
        <v>328</v>
      </c>
      <c r="X1" s="242"/>
    </row>
    <row r="2" spans="1:24" x14ac:dyDescent="0.25">
      <c r="A2" s="31" t="s">
        <v>49</v>
      </c>
      <c r="B2" s="16" t="s">
        <v>50</v>
      </c>
      <c r="C2" s="16" t="s">
        <v>51</v>
      </c>
      <c r="D2" s="29" t="s">
        <v>52</v>
      </c>
      <c r="E2" s="26" t="s">
        <v>53</v>
      </c>
      <c r="F2" s="32" t="s">
        <v>54</v>
      </c>
      <c r="G2" s="27" t="s">
        <v>55</v>
      </c>
      <c r="H2" s="16" t="s">
        <v>56</v>
      </c>
      <c r="I2" s="17" t="s">
        <v>57</v>
      </c>
      <c r="J2" s="32" t="s">
        <v>58</v>
      </c>
      <c r="K2" s="36" t="s">
        <v>59</v>
      </c>
      <c r="L2" s="37" t="s">
        <v>60</v>
      </c>
      <c r="M2" s="106" t="s">
        <v>317</v>
      </c>
      <c r="N2" s="91">
        <v>0.53102952935967529</v>
      </c>
      <c r="O2" s="108" t="s">
        <v>320</v>
      </c>
      <c r="P2" s="91">
        <v>0.33268405575859455</v>
      </c>
      <c r="Q2" s="110" t="s">
        <v>324</v>
      </c>
      <c r="R2" s="91">
        <v>0.28201869039093747</v>
      </c>
      <c r="S2" s="112">
        <v>1</v>
      </c>
      <c r="T2" s="91">
        <v>0.34446489892695697</v>
      </c>
      <c r="U2" s="93">
        <v>4</v>
      </c>
      <c r="V2" s="91">
        <v>0.16393640024451922</v>
      </c>
      <c r="W2" s="110" t="s">
        <v>238</v>
      </c>
      <c r="X2" s="92">
        <v>0.53588612670408997</v>
      </c>
    </row>
    <row r="3" spans="1:24" x14ac:dyDescent="0.25">
      <c r="A3" s="18" t="s">
        <v>61</v>
      </c>
      <c r="B3" s="19" t="s">
        <v>62</v>
      </c>
      <c r="C3" s="19" t="s">
        <v>63</v>
      </c>
      <c r="D3" s="20" t="s">
        <v>64</v>
      </c>
      <c r="E3" s="21" t="s">
        <v>65</v>
      </c>
      <c r="F3" s="22" t="s">
        <v>66</v>
      </c>
      <c r="G3" s="18" t="s">
        <v>67</v>
      </c>
      <c r="H3" s="19" t="s">
        <v>68</v>
      </c>
      <c r="I3" s="18" t="s">
        <v>69</v>
      </c>
      <c r="J3" s="20" t="s">
        <v>70</v>
      </c>
      <c r="K3" s="22" t="s">
        <v>71</v>
      </c>
      <c r="L3" s="23"/>
      <c r="M3" s="107" t="s">
        <v>318</v>
      </c>
      <c r="N3" s="64">
        <v>0.46737253743924917</v>
      </c>
      <c r="O3" s="108" t="s">
        <v>321</v>
      </c>
      <c r="P3" s="92">
        <v>3.5609653907982708E-2</v>
      </c>
      <c r="Q3" s="110" t="s">
        <v>191</v>
      </c>
      <c r="R3" s="92">
        <v>0.42316881708195941</v>
      </c>
      <c r="S3" s="113">
        <v>2</v>
      </c>
      <c r="T3" s="92">
        <v>0.11745197364361912</v>
      </c>
      <c r="U3" s="94">
        <v>5</v>
      </c>
      <c r="V3" s="92">
        <v>9.6016439465185774E-2</v>
      </c>
      <c r="W3" s="156" t="s">
        <v>239</v>
      </c>
      <c r="X3" s="95">
        <v>0.46411387329591014</v>
      </c>
    </row>
    <row r="4" spans="1:24" ht="15.75" thickBot="1" x14ac:dyDescent="0.3">
      <c r="A4" s="96" t="s">
        <v>72</v>
      </c>
      <c r="B4" s="97" t="s">
        <v>73</v>
      </c>
      <c r="C4" s="97" t="s">
        <v>74</v>
      </c>
      <c r="D4" s="98" t="s">
        <v>75</v>
      </c>
      <c r="E4" s="99" t="s">
        <v>76</v>
      </c>
      <c r="F4" s="100" t="s">
        <v>77</v>
      </c>
      <c r="G4" s="101" t="s">
        <v>78</v>
      </c>
      <c r="H4" s="97" t="s">
        <v>79</v>
      </c>
      <c r="I4" s="102" t="s">
        <v>80</v>
      </c>
      <c r="J4" s="100"/>
      <c r="K4" s="103"/>
      <c r="L4" s="103"/>
      <c r="M4" s="116" t="s">
        <v>190</v>
      </c>
      <c r="N4" s="172">
        <f>ABS(N3-N2)</f>
        <v>6.365699192042612E-2</v>
      </c>
      <c r="O4" s="109" t="s">
        <v>190</v>
      </c>
      <c r="P4" s="104">
        <f>P2-P3</f>
        <v>0.29707440185061185</v>
      </c>
      <c r="Q4" s="111" t="s">
        <v>325</v>
      </c>
      <c r="R4" s="104">
        <v>0.29321455932602752</v>
      </c>
      <c r="S4" s="114">
        <v>3</v>
      </c>
      <c r="T4" s="104">
        <v>0.10097745399029759</v>
      </c>
      <c r="U4" s="105">
        <v>6</v>
      </c>
      <c r="V4" s="104">
        <v>0.17525573083976018</v>
      </c>
      <c r="W4" s="111" t="s">
        <v>327</v>
      </c>
      <c r="X4" s="104">
        <v>0.18644747393744987</v>
      </c>
    </row>
    <row r="5" spans="1:24" ht="15.75" thickTop="1" x14ac:dyDescent="0.25">
      <c r="A5" s="250" t="s">
        <v>337</v>
      </c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48" t="s">
        <v>316</v>
      </c>
      <c r="N5" s="242"/>
      <c r="O5" s="249" t="s">
        <v>319</v>
      </c>
      <c r="P5" s="242"/>
      <c r="Q5" s="246" t="s">
        <v>323</v>
      </c>
      <c r="R5" s="242"/>
      <c r="S5" s="246" t="s">
        <v>326</v>
      </c>
      <c r="T5" s="242"/>
      <c r="U5" s="242"/>
      <c r="V5" s="242"/>
      <c r="W5" s="246" t="s">
        <v>345</v>
      </c>
      <c r="X5" s="242"/>
    </row>
    <row r="6" spans="1:24" x14ac:dyDescent="0.25">
      <c r="A6" s="31" t="s">
        <v>70</v>
      </c>
      <c r="B6" s="16" t="s">
        <v>73</v>
      </c>
      <c r="C6" s="16" t="s">
        <v>55</v>
      </c>
      <c r="D6" s="29" t="s">
        <v>341</v>
      </c>
      <c r="E6" s="26" t="s">
        <v>59</v>
      </c>
      <c r="F6" s="32" t="s">
        <v>65</v>
      </c>
      <c r="G6" s="27" t="s">
        <v>69</v>
      </c>
      <c r="H6" s="16" t="s">
        <v>79</v>
      </c>
      <c r="I6" s="17" t="s">
        <v>344</v>
      </c>
      <c r="J6" s="32"/>
      <c r="K6" s="36"/>
      <c r="L6" s="37"/>
      <c r="M6" s="106" t="s">
        <v>317</v>
      </c>
      <c r="N6" s="91">
        <f>56.0696949526738%+ru!B34+ru!B24+ru!B33+ru!B31</f>
        <v>0.57872446008094325</v>
      </c>
      <c r="O6" s="108" t="s">
        <v>320</v>
      </c>
      <c r="P6" s="91">
        <f>24.5193552942351%+ru!B31+ru!B34</f>
        <v>0.24874107818205113</v>
      </c>
      <c r="Q6" s="110" t="s">
        <v>324</v>
      </c>
      <c r="R6" s="91">
        <f>14.8232734999677%+ru!B34+ru!B30</f>
        <v>0.15182870608811758</v>
      </c>
      <c r="S6" s="112">
        <v>1</v>
      </c>
      <c r="T6" s="91">
        <f>54.4936044311571%+ru!B24+ru!B33+ru!B31+ru!B32+ru!B29</f>
        <v>0.57062677799860106</v>
      </c>
      <c r="U6" s="93">
        <v>4</v>
      </c>
      <c r="V6" s="91">
        <v>5.7256482925259977E-2</v>
      </c>
      <c r="W6" s="110" t="s">
        <v>238</v>
      </c>
      <c r="X6" s="92">
        <v>0.62910986367281474</v>
      </c>
    </row>
    <row r="7" spans="1:24" x14ac:dyDescent="0.25">
      <c r="A7" s="18" t="s">
        <v>77</v>
      </c>
      <c r="B7" s="19" t="s">
        <v>338</v>
      </c>
      <c r="C7" s="19" t="s">
        <v>339</v>
      </c>
      <c r="D7" s="20" t="s">
        <v>340</v>
      </c>
      <c r="E7" s="21" t="s">
        <v>64</v>
      </c>
      <c r="F7" s="22" t="s">
        <v>68</v>
      </c>
      <c r="G7" s="18" t="s">
        <v>342</v>
      </c>
      <c r="H7" s="19" t="s">
        <v>343</v>
      </c>
      <c r="I7" s="18" t="s">
        <v>66</v>
      </c>
      <c r="J7" s="20" t="s">
        <v>63</v>
      </c>
      <c r="K7" s="22"/>
      <c r="L7" s="23"/>
      <c r="M7" s="106" t="s">
        <v>318</v>
      </c>
      <c r="N7" s="92">
        <f>41.0016345697791%+ru!B30+ru!B29+ru!B32</f>
        <v>0.42127553991905653</v>
      </c>
      <c r="O7" s="108" t="s">
        <v>322</v>
      </c>
      <c r="P7" s="92">
        <v>4.6176349026094583E-2</v>
      </c>
      <c r="Q7" s="110" t="s">
        <v>191</v>
      </c>
      <c r="R7" s="92">
        <f>67.0757999694995%+ru!B24+ru!B33+ru!B31+ru!B29+ru!B32</f>
        <v>0.69644873338202495</v>
      </c>
      <c r="S7" s="113">
        <v>2</v>
      </c>
      <c r="T7" s="92">
        <f>18.1336873972844%+ru!B30</f>
        <v>0.18463367537269909</v>
      </c>
      <c r="U7" s="94">
        <v>5</v>
      </c>
      <c r="V7" s="92">
        <v>3.6082277195020544E-2</v>
      </c>
      <c r="W7" s="156" t="s">
        <v>239</v>
      </c>
      <c r="X7" s="95">
        <v>0.3173616680032077</v>
      </c>
    </row>
    <row r="8" spans="1:24" ht="15.75" thickBot="1" x14ac:dyDescent="0.3">
      <c r="A8" s="96" t="s">
        <v>58</v>
      </c>
      <c r="B8" s="97" t="s">
        <v>62</v>
      </c>
      <c r="C8" s="97" t="s">
        <v>72</v>
      </c>
      <c r="D8" s="98" t="s">
        <v>51</v>
      </c>
      <c r="E8" s="99" t="s">
        <v>80</v>
      </c>
      <c r="F8" s="100" t="s">
        <v>75</v>
      </c>
      <c r="G8" s="101" t="s">
        <v>52</v>
      </c>
      <c r="H8" s="97"/>
      <c r="I8" s="102"/>
      <c r="J8" s="100"/>
      <c r="K8" s="103"/>
      <c r="L8" s="103"/>
      <c r="M8" s="116" t="s">
        <v>190</v>
      </c>
      <c r="N8" s="172">
        <f>ABS(N7-N6)</f>
        <v>0.15744892016188672</v>
      </c>
      <c r="O8" s="109" t="s">
        <v>190</v>
      </c>
      <c r="P8" s="104">
        <f>P6-P7</f>
        <v>0.20256472915595655</v>
      </c>
      <c r="Q8" s="111" t="s">
        <v>325</v>
      </c>
      <c r="R8" s="104">
        <v>0.1517225605298575</v>
      </c>
      <c r="S8" s="114">
        <v>3</v>
      </c>
      <c r="T8" s="104">
        <f>10.5327481933612%+ru!B34</f>
        <v>0.10562665162219753</v>
      </c>
      <c r="U8" s="105">
        <v>6</v>
      </c>
      <c r="V8" s="104">
        <v>4.5774134886221236E-2</v>
      </c>
      <c r="W8" s="111" t="s">
        <v>327</v>
      </c>
      <c r="X8" s="104">
        <v>4.2700000000000002E-2</v>
      </c>
    </row>
    <row r="9" spans="1:24" ht="15.75" thickTop="1" x14ac:dyDescent="0.25">
      <c r="A9" s="247" t="s">
        <v>312</v>
      </c>
      <c r="B9" s="247"/>
      <c r="C9" s="247"/>
      <c r="D9" s="247"/>
      <c r="E9" s="247"/>
      <c r="F9" s="247"/>
      <c r="G9" s="247"/>
      <c r="H9" s="247"/>
      <c r="I9" s="247"/>
      <c r="J9" s="247"/>
      <c r="K9" s="247"/>
      <c r="L9" s="247"/>
      <c r="M9" s="248" t="s">
        <v>316</v>
      </c>
      <c r="N9" s="242"/>
      <c r="O9" s="249" t="s">
        <v>319</v>
      </c>
      <c r="P9" s="242"/>
      <c r="Q9" s="246" t="s">
        <v>323</v>
      </c>
      <c r="R9" s="242"/>
      <c r="S9" s="246" t="s">
        <v>326</v>
      </c>
      <c r="T9" s="242"/>
      <c r="U9" s="242"/>
      <c r="V9" s="242"/>
      <c r="W9" s="246" t="s">
        <v>328</v>
      </c>
      <c r="X9" s="242"/>
    </row>
    <row r="10" spans="1:24" x14ac:dyDescent="0.25">
      <c r="A10" s="31" t="s">
        <v>57</v>
      </c>
      <c r="B10" s="16" t="s">
        <v>51</v>
      </c>
      <c r="C10" s="16" t="s">
        <v>74</v>
      </c>
      <c r="D10" s="29" t="s">
        <v>78</v>
      </c>
      <c r="E10" s="26" t="s">
        <v>80</v>
      </c>
      <c r="F10" s="32" t="s">
        <v>73</v>
      </c>
      <c r="G10" s="27" t="s">
        <v>65</v>
      </c>
      <c r="H10" s="16" t="s">
        <v>52</v>
      </c>
      <c r="I10" s="17" t="s">
        <v>75</v>
      </c>
      <c r="J10" s="32" t="s">
        <v>49</v>
      </c>
      <c r="K10" s="36" t="s">
        <v>59</v>
      </c>
      <c r="L10" s="37" t="s">
        <v>60</v>
      </c>
      <c r="M10" s="106" t="s">
        <v>317</v>
      </c>
      <c r="N10" s="91">
        <v>0.50483406953002086</v>
      </c>
      <c r="O10" s="108" t="s">
        <v>320</v>
      </c>
      <c r="P10" s="91">
        <v>0.14107588156190939</v>
      </c>
      <c r="Q10" s="110" t="s">
        <v>324</v>
      </c>
      <c r="R10" s="91">
        <v>0.2331965208541264</v>
      </c>
      <c r="S10" s="112">
        <v>1</v>
      </c>
      <c r="T10" s="91">
        <v>0.5683259940381169</v>
      </c>
      <c r="U10" s="93">
        <v>4</v>
      </c>
      <c r="V10" s="91">
        <v>4.8411470412482706E-2</v>
      </c>
      <c r="W10" s="110" t="s">
        <v>238</v>
      </c>
      <c r="X10" s="92">
        <v>0.74819566960705686</v>
      </c>
    </row>
    <row r="11" spans="1:24" x14ac:dyDescent="0.25">
      <c r="A11" s="18" t="s">
        <v>64</v>
      </c>
      <c r="B11" s="19" t="s">
        <v>67</v>
      </c>
      <c r="C11" s="19" t="s">
        <v>76</v>
      </c>
      <c r="D11" s="20" t="s">
        <v>53</v>
      </c>
      <c r="E11" s="21" t="s">
        <v>72</v>
      </c>
      <c r="F11" s="22" t="s">
        <v>69</v>
      </c>
      <c r="G11" s="18" t="s">
        <v>63</v>
      </c>
      <c r="H11" s="19" t="s">
        <v>54</v>
      </c>
      <c r="I11" s="18" t="s">
        <v>77</v>
      </c>
      <c r="J11" s="20" t="s">
        <v>68</v>
      </c>
      <c r="K11" s="22" t="s">
        <v>66</v>
      </c>
      <c r="L11" s="23"/>
      <c r="M11" s="106" t="s">
        <v>318</v>
      </c>
      <c r="N11" s="92">
        <v>0.49516593046997937</v>
      </c>
      <c r="O11" s="108" t="s">
        <v>321</v>
      </c>
      <c r="P11" s="92">
        <v>0.10074753625670869</v>
      </c>
      <c r="Q11" s="110" t="s">
        <v>191</v>
      </c>
      <c r="R11" s="92">
        <v>0.66688965477434581</v>
      </c>
      <c r="S11" s="113">
        <v>2</v>
      </c>
      <c r="T11" s="92">
        <v>0.24290420012300407</v>
      </c>
      <c r="U11" s="94">
        <v>5</v>
      </c>
      <c r="V11" s="92">
        <v>2.9597572832709057E-2</v>
      </c>
      <c r="W11" s="156" t="s">
        <v>239</v>
      </c>
      <c r="X11" s="95">
        <v>0.25180433039294309</v>
      </c>
    </row>
    <row r="12" spans="1:24" ht="15.75" thickBot="1" x14ac:dyDescent="0.3">
      <c r="A12" s="96" t="s">
        <v>62</v>
      </c>
      <c r="B12" s="97" t="s">
        <v>50</v>
      </c>
      <c r="C12" s="97" t="s">
        <v>71</v>
      </c>
      <c r="D12" s="98" t="s">
        <v>0</v>
      </c>
      <c r="E12" s="99" t="s">
        <v>61</v>
      </c>
      <c r="F12" s="100" t="s">
        <v>56</v>
      </c>
      <c r="G12" s="101" t="s">
        <v>79</v>
      </c>
      <c r="H12" s="97" t="s">
        <v>55</v>
      </c>
      <c r="I12" s="102" t="s">
        <v>70</v>
      </c>
      <c r="J12" s="100" t="s">
        <v>58</v>
      </c>
      <c r="K12" s="103"/>
      <c r="L12" s="103"/>
      <c r="M12" s="116" t="s">
        <v>190</v>
      </c>
      <c r="N12" s="172">
        <f>ABS(N11-N10)</f>
        <v>9.6681390600414918E-3</v>
      </c>
      <c r="O12" s="109" t="s">
        <v>190</v>
      </c>
      <c r="P12" s="104">
        <f>P10-P11</f>
        <v>4.03283453052007E-2</v>
      </c>
      <c r="Q12" s="111" t="s">
        <v>325</v>
      </c>
      <c r="R12" s="104">
        <v>9.9913824371527987E-2</v>
      </c>
      <c r="S12" s="114">
        <v>3</v>
      </c>
      <c r="T12" s="104">
        <v>6.2261598860950916E-2</v>
      </c>
      <c r="U12" s="105">
        <v>6</v>
      </c>
      <c r="V12" s="104">
        <v>4.8199994044151026E-2</v>
      </c>
      <c r="W12" s="111" t="s">
        <v>327</v>
      </c>
      <c r="X12" s="104">
        <v>2.6463512429831595E-2</v>
      </c>
    </row>
    <row r="13" spans="1:24" ht="15.75" thickTop="1" x14ac:dyDescent="0.25">
      <c r="A13" s="247" t="s">
        <v>313</v>
      </c>
      <c r="B13" s="247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8" t="s">
        <v>316</v>
      </c>
      <c r="N13" s="242"/>
      <c r="O13" s="249" t="s">
        <v>319</v>
      </c>
      <c r="P13" s="242"/>
      <c r="Q13" s="246" t="s">
        <v>323</v>
      </c>
      <c r="R13" s="242"/>
      <c r="S13" s="246" t="s">
        <v>326</v>
      </c>
      <c r="T13" s="242"/>
      <c r="U13" s="242"/>
      <c r="V13" s="242"/>
      <c r="W13" s="246" t="s">
        <v>328</v>
      </c>
      <c r="X13" s="242"/>
    </row>
    <row r="14" spans="1:24" x14ac:dyDescent="0.25">
      <c r="A14" s="31" t="s">
        <v>80</v>
      </c>
      <c r="B14" s="16" t="s">
        <v>65</v>
      </c>
      <c r="C14" s="16" t="s">
        <v>59</v>
      </c>
      <c r="D14" s="29" t="s">
        <v>62</v>
      </c>
      <c r="E14" s="26" t="s">
        <v>72</v>
      </c>
      <c r="F14" s="32" t="s">
        <v>58</v>
      </c>
      <c r="G14" s="27" t="s">
        <v>56</v>
      </c>
      <c r="H14" s="16" t="s">
        <v>68</v>
      </c>
      <c r="I14" s="17" t="s">
        <v>69</v>
      </c>
      <c r="J14" s="32" t="s">
        <v>63</v>
      </c>
      <c r="K14" s="36" t="s">
        <v>70</v>
      </c>
      <c r="L14" s="37" t="s">
        <v>60</v>
      </c>
      <c r="M14" s="106" t="s">
        <v>317</v>
      </c>
      <c r="N14" s="91">
        <v>0.50745400130730078</v>
      </c>
      <c r="O14" s="108" t="s">
        <v>320</v>
      </c>
      <c r="P14" s="91">
        <v>0.17334625909097995</v>
      </c>
      <c r="Q14" s="110" t="s">
        <v>324</v>
      </c>
      <c r="R14" s="91">
        <v>0.2369276008740939</v>
      </c>
      <c r="S14" s="112">
        <v>1</v>
      </c>
      <c r="T14" s="91">
        <v>0.57862427206381239</v>
      </c>
      <c r="U14" s="93">
        <v>4</v>
      </c>
      <c r="V14" s="91">
        <v>8.4551579855399447E-2</v>
      </c>
      <c r="W14" s="110" t="s">
        <v>238</v>
      </c>
      <c r="X14" s="92">
        <v>0.7135124298315958</v>
      </c>
    </row>
    <row r="15" spans="1:24" x14ac:dyDescent="0.25">
      <c r="A15" s="18" t="s">
        <v>53</v>
      </c>
      <c r="B15" s="19" t="s">
        <v>64</v>
      </c>
      <c r="C15" s="19" t="s">
        <v>67</v>
      </c>
      <c r="D15" s="20" t="s">
        <v>76</v>
      </c>
      <c r="E15" s="21" t="s">
        <v>51</v>
      </c>
      <c r="F15" s="22" t="s">
        <v>75</v>
      </c>
      <c r="G15" s="18" t="s">
        <v>74</v>
      </c>
      <c r="H15" s="19" t="s">
        <v>77</v>
      </c>
      <c r="I15" s="18" t="s">
        <v>66</v>
      </c>
      <c r="J15" s="20" t="s">
        <v>54</v>
      </c>
      <c r="K15" s="22" t="s">
        <v>50</v>
      </c>
      <c r="L15" s="23"/>
      <c r="M15" s="106" t="s">
        <v>318</v>
      </c>
      <c r="N15" s="92">
        <v>0.49254599869269944</v>
      </c>
      <c r="O15" s="108" t="s">
        <v>321</v>
      </c>
      <c r="P15" s="92">
        <v>8.2151088612260795E-2</v>
      </c>
      <c r="Q15" s="110" t="s">
        <v>191</v>
      </c>
      <c r="R15" s="92">
        <v>0.63915899067476822</v>
      </c>
      <c r="S15" s="113">
        <v>2</v>
      </c>
      <c r="T15" s="92">
        <v>0.17385022810054385</v>
      </c>
      <c r="U15" s="94">
        <v>5</v>
      </c>
      <c r="V15" s="92">
        <v>6.7549651136784794E-2</v>
      </c>
      <c r="W15" s="156" t="s">
        <v>239</v>
      </c>
      <c r="X15" s="95">
        <v>0.28648757016840409</v>
      </c>
    </row>
    <row r="16" spans="1:24" ht="15.75" thickBot="1" x14ac:dyDescent="0.3">
      <c r="A16" s="96" t="s">
        <v>49</v>
      </c>
      <c r="B16" s="97" t="s">
        <v>71</v>
      </c>
      <c r="C16" s="97" t="s">
        <v>0</v>
      </c>
      <c r="D16" s="98" t="s">
        <v>55</v>
      </c>
      <c r="E16" s="99" t="s">
        <v>78</v>
      </c>
      <c r="F16" s="100" t="s">
        <v>52</v>
      </c>
      <c r="G16" s="101" t="s">
        <v>61</v>
      </c>
      <c r="H16" s="97" t="s">
        <v>73</v>
      </c>
      <c r="I16" s="102" t="s">
        <v>57</v>
      </c>
      <c r="J16" s="100" t="s">
        <v>79</v>
      </c>
      <c r="K16" s="103"/>
      <c r="L16" s="103"/>
      <c r="M16" s="116" t="s">
        <v>190</v>
      </c>
      <c r="N16" s="172">
        <f>ABS(N15-N14)</f>
        <v>1.4908002614601346E-2</v>
      </c>
      <c r="O16" s="109" t="s">
        <v>190</v>
      </c>
      <c r="P16" s="104">
        <f>P14-P15</f>
        <v>9.1195170478719154E-2</v>
      </c>
      <c r="Q16" s="111" t="s">
        <v>325</v>
      </c>
      <c r="R16" s="104">
        <v>0.12391340845113812</v>
      </c>
      <c r="S16" s="114">
        <v>3</v>
      </c>
      <c r="T16" s="104">
        <v>4.8203604157647739E-2</v>
      </c>
      <c r="U16" s="105">
        <v>6</v>
      </c>
      <c r="V16" s="104">
        <v>4.6921494997226518E-2</v>
      </c>
      <c r="W16" s="111" t="s">
        <v>327</v>
      </c>
      <c r="X16" s="104">
        <v>4.5910184442662386E-2</v>
      </c>
    </row>
    <row r="17" spans="1:24" ht="15.75" thickTop="1" x14ac:dyDescent="0.25">
      <c r="A17" s="247" t="s">
        <v>235</v>
      </c>
      <c r="B17" s="247"/>
      <c r="C17" s="247"/>
      <c r="D17" s="247"/>
      <c r="E17" s="247"/>
      <c r="F17" s="247"/>
      <c r="G17" s="247"/>
      <c r="H17" s="247"/>
      <c r="I17" s="247"/>
      <c r="J17" s="247"/>
      <c r="K17" s="247"/>
      <c r="L17" s="247"/>
      <c r="M17" s="248" t="s">
        <v>316</v>
      </c>
      <c r="N17" s="242"/>
      <c r="O17" s="249" t="s">
        <v>319</v>
      </c>
      <c r="P17" s="242"/>
      <c r="Q17" s="246" t="s">
        <v>323</v>
      </c>
      <c r="R17" s="242"/>
      <c r="S17" s="246" t="s">
        <v>326</v>
      </c>
      <c r="T17" s="242"/>
      <c r="U17" s="242"/>
      <c r="V17" s="242"/>
      <c r="W17" s="246" t="s">
        <v>328</v>
      </c>
      <c r="X17" s="242"/>
    </row>
    <row r="18" spans="1:24" x14ac:dyDescent="0.25">
      <c r="A18" s="31" t="s">
        <v>80</v>
      </c>
      <c r="B18" s="16" t="s">
        <v>72</v>
      </c>
      <c r="C18" s="16" t="s">
        <v>51</v>
      </c>
      <c r="D18" s="29" t="s">
        <v>0</v>
      </c>
      <c r="E18" s="26" t="s">
        <v>62</v>
      </c>
      <c r="F18" s="32" t="s">
        <v>61</v>
      </c>
      <c r="G18" s="27" t="s">
        <v>58</v>
      </c>
      <c r="H18" s="16" t="s">
        <v>69</v>
      </c>
      <c r="I18" s="17" t="s">
        <v>55</v>
      </c>
      <c r="J18" s="32" t="s">
        <v>73</v>
      </c>
      <c r="K18" s="36" t="s">
        <v>57</v>
      </c>
      <c r="L18" s="37" t="s">
        <v>60</v>
      </c>
      <c r="M18" s="106" t="s">
        <v>317</v>
      </c>
      <c r="N18" s="91">
        <v>0.53541189767391728</v>
      </c>
      <c r="O18" s="108" t="s">
        <v>320</v>
      </c>
      <c r="P18" s="91">
        <v>0.18616274252957721</v>
      </c>
      <c r="Q18" s="110" t="s">
        <v>324</v>
      </c>
      <c r="R18" s="91">
        <v>0.15547960345173623</v>
      </c>
      <c r="S18" s="112">
        <v>1</v>
      </c>
      <c r="T18" s="91">
        <v>0.57053865915440949</v>
      </c>
      <c r="U18" s="93">
        <v>4</v>
      </c>
      <c r="V18" s="91">
        <v>6.6821506334863334E-2</v>
      </c>
      <c r="W18" s="110" t="s">
        <v>238</v>
      </c>
      <c r="X18" s="92">
        <v>0.72614274258219735</v>
      </c>
    </row>
    <row r="19" spans="1:24" x14ac:dyDescent="0.25">
      <c r="A19" s="18" t="s">
        <v>76</v>
      </c>
      <c r="B19" s="19" t="s">
        <v>53</v>
      </c>
      <c r="C19" s="19" t="s">
        <v>67</v>
      </c>
      <c r="D19" s="20" t="s">
        <v>64</v>
      </c>
      <c r="E19" s="21" t="s">
        <v>74</v>
      </c>
      <c r="F19" s="22" t="s">
        <v>63</v>
      </c>
      <c r="G19" s="18" t="s">
        <v>68</v>
      </c>
      <c r="H19" s="19" t="s">
        <v>77</v>
      </c>
      <c r="I19" s="18" t="s">
        <v>54</v>
      </c>
      <c r="J19" s="20" t="s">
        <v>66</v>
      </c>
      <c r="K19" s="22" t="s">
        <v>52</v>
      </c>
      <c r="L19" s="23"/>
      <c r="M19" s="106" t="s">
        <v>318</v>
      </c>
      <c r="N19" s="92">
        <v>0.46458810232608294</v>
      </c>
      <c r="O19" s="108" t="s">
        <v>321</v>
      </c>
      <c r="P19" s="92">
        <v>9.2326548444262746E-2</v>
      </c>
      <c r="Q19" s="110" t="s">
        <v>191</v>
      </c>
      <c r="R19" s="92">
        <v>0.70546499350700365</v>
      </c>
      <c r="S19" s="113">
        <v>2</v>
      </c>
      <c r="T19" s="92">
        <v>0.22705944679090931</v>
      </c>
      <c r="U19" s="94">
        <v>5</v>
      </c>
      <c r="V19" s="92">
        <v>2.2159371929493375E-2</v>
      </c>
      <c r="W19" s="156" t="s">
        <v>239</v>
      </c>
      <c r="X19" s="95">
        <v>0.2738572574178027</v>
      </c>
    </row>
    <row r="20" spans="1:24" ht="15.75" thickBot="1" x14ac:dyDescent="0.3">
      <c r="A20" s="96" t="s">
        <v>78</v>
      </c>
      <c r="B20" s="97" t="s">
        <v>59</v>
      </c>
      <c r="C20" s="97" t="s">
        <v>50</v>
      </c>
      <c r="D20" s="98" t="s">
        <v>65</v>
      </c>
      <c r="E20" s="99" t="s">
        <v>71</v>
      </c>
      <c r="F20" s="100" t="s">
        <v>79</v>
      </c>
      <c r="G20" s="101" t="s">
        <v>75</v>
      </c>
      <c r="H20" s="97" t="s">
        <v>70</v>
      </c>
      <c r="I20" s="102" t="s">
        <v>56</v>
      </c>
      <c r="J20" s="100" t="s">
        <v>49</v>
      </c>
      <c r="K20" s="103"/>
      <c r="L20" s="103"/>
      <c r="M20" s="116" t="s">
        <v>190</v>
      </c>
      <c r="N20" s="172">
        <f>ABS(N19-N18)</f>
        <v>7.082379534783434E-2</v>
      </c>
      <c r="O20" s="109" t="s">
        <v>190</v>
      </c>
      <c r="P20" s="104">
        <f>P18-P19</f>
        <v>9.3836194085314462E-2</v>
      </c>
      <c r="Q20" s="111" t="s">
        <v>325</v>
      </c>
      <c r="R20" s="104">
        <v>0.13905540304126035</v>
      </c>
      <c r="S20" s="114">
        <v>3</v>
      </c>
      <c r="T20" s="104">
        <v>7.6094655234855327E-2</v>
      </c>
      <c r="U20" s="105">
        <v>6</v>
      </c>
      <c r="V20" s="104">
        <v>3.7027190866883844E-2</v>
      </c>
      <c r="W20" s="111" t="s">
        <v>327</v>
      </c>
      <c r="X20" s="104">
        <v>4.3704891740176416E-2</v>
      </c>
    </row>
    <row r="21" spans="1:24" ht="15.75" thickTop="1" x14ac:dyDescent="0.25"/>
  </sheetData>
  <mergeCells count="30">
    <mergeCell ref="W17:X17"/>
    <mergeCell ref="A13:L13"/>
    <mergeCell ref="M13:N13"/>
    <mergeCell ref="O13:P13"/>
    <mergeCell ref="Q13:R13"/>
    <mergeCell ref="S13:V13"/>
    <mergeCell ref="W13:X13"/>
    <mergeCell ref="A17:L17"/>
    <mergeCell ref="M17:N17"/>
    <mergeCell ref="O17:P17"/>
    <mergeCell ref="Q17:R17"/>
    <mergeCell ref="S17:V17"/>
    <mergeCell ref="W9:X9"/>
    <mergeCell ref="A5:L5"/>
    <mergeCell ref="M5:N5"/>
    <mergeCell ref="O5:P5"/>
    <mergeCell ref="Q5:R5"/>
    <mergeCell ref="S5:V5"/>
    <mergeCell ref="W5:X5"/>
    <mergeCell ref="A9:L9"/>
    <mergeCell ref="M9:N9"/>
    <mergeCell ref="O9:P9"/>
    <mergeCell ref="Q9:R9"/>
    <mergeCell ref="S9:V9"/>
    <mergeCell ref="W1:X1"/>
    <mergeCell ref="A1:L1"/>
    <mergeCell ref="M1:N1"/>
    <mergeCell ref="O1:P1"/>
    <mergeCell ref="Q1:R1"/>
    <mergeCell ref="S1:V1"/>
  </mergeCells>
  <conditionalFormatting sqref="N4 N8 N12 N16 N20">
    <cfRule type="colorScale" priority="5">
      <colorScale>
        <cfvo type="min"/>
        <cfvo type="max"/>
        <color rgb="FF63BE7B"/>
        <color rgb="FFFCFCFF"/>
      </colorScale>
    </cfRule>
  </conditionalFormatting>
  <conditionalFormatting sqref="P4 P8 P12 P16 P20">
    <cfRule type="colorScale" priority="4">
      <colorScale>
        <cfvo type="min"/>
        <cfvo type="max"/>
        <color rgb="FF63BE7B"/>
        <color rgb="FFFCFCFF"/>
      </colorScale>
    </cfRule>
  </conditionalFormatting>
  <conditionalFormatting sqref="X4 X8 X12 X16 X20">
    <cfRule type="colorScale" priority="3">
      <colorScale>
        <cfvo type="min"/>
        <cfvo type="max"/>
        <color rgb="FF63BE7B"/>
        <color rgb="FFFCFCFF"/>
      </colorScale>
    </cfRule>
  </conditionalFormatting>
  <conditionalFormatting sqref="X15 X19 X11 X7 X3">
    <cfRule type="colorScale" priority="2">
      <colorScale>
        <cfvo type="min"/>
        <cfvo type="max"/>
        <color rgb="FF63BE7B"/>
        <color rgb="FFFCFCFF"/>
      </colorScale>
    </cfRule>
  </conditionalFormatting>
  <conditionalFormatting sqref="X10 X14 X6 X2 X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layout</vt:lpstr>
      <vt:lpstr>en</vt:lpstr>
      <vt:lpstr>ru</vt:lpstr>
      <vt:lpstr>ua</vt:lpstr>
      <vt:lpstr>en double</vt:lpstr>
      <vt:lpstr>ru double</vt:lpstr>
      <vt:lpstr>phonetic</vt:lpstr>
      <vt:lpstr>en archive</vt:lpstr>
      <vt:lpstr>ru archive</vt:lpstr>
      <vt:lpstr>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Archpastor</dc:creator>
  <cp:lastModifiedBy>Archpastor</cp:lastModifiedBy>
  <dcterms:created xsi:type="dcterms:W3CDTF">2015-06-05T18:17:20Z</dcterms:created>
  <dcterms:modified xsi:type="dcterms:W3CDTF">2021-08-24T19:16:08Z</dcterms:modified>
</cp:coreProperties>
</file>