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tvault.sharepoint.com/sites/UrbanAudioSensingTeam/Shared Documents/General/"/>
    </mc:Choice>
  </mc:AlternateContent>
  <xr:revisionPtr revIDLastSave="1027" documentId="11_83C3268ACBC2F5D49C18B72ACEB9E2CDDA4320F1" xr6:coauthVersionLast="47" xr6:coauthVersionMax="47" xr10:uidLastSave="{6D0AC4A4-685B-44C4-9EF0-50C62073ABEE}"/>
  <bookViews>
    <workbookView xWindow="1760" yWindow="1540" windowWidth="30920" windowHeight="18700" firstSheet="1" xr2:uid="{00000000-000D-0000-FFFF-FFFF00000000}"/>
  </bookViews>
  <sheets>
    <sheet name="metadata" sheetId="1" r:id="rId1"/>
    <sheet name="summary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20" i="1" l="1"/>
  <c r="K99" i="1"/>
  <c r="K78" i="1"/>
  <c r="K57" i="1"/>
  <c r="K22" i="1"/>
  <c r="N120" i="1"/>
  <c r="N106" i="1"/>
  <c r="N85" i="1"/>
  <c r="N64" i="1"/>
  <c r="N43" i="1"/>
  <c r="N8" i="1"/>
  <c r="L8" i="1"/>
  <c r="K121" i="1"/>
  <c r="H73" i="1"/>
  <c r="H72" i="1"/>
  <c r="H71" i="1"/>
  <c r="H70" i="1"/>
  <c r="H69" i="1"/>
  <c r="H68" i="1"/>
  <c r="H67" i="1"/>
  <c r="H66" i="1"/>
  <c r="H65" i="1"/>
  <c r="H63" i="1"/>
  <c r="H62" i="1"/>
  <c r="H61" i="1"/>
  <c r="H60" i="1"/>
  <c r="H59" i="1"/>
  <c r="H58" i="1"/>
  <c r="H49" i="1"/>
  <c r="H48" i="1"/>
  <c r="H47" i="1"/>
  <c r="H46" i="1"/>
  <c r="H45" i="1"/>
  <c r="H44" i="1"/>
  <c r="H52" i="1"/>
  <c r="H51" i="1"/>
  <c r="H50" i="1"/>
  <c r="H37" i="1"/>
  <c r="H38" i="1"/>
  <c r="H39" i="1"/>
  <c r="H40" i="1"/>
  <c r="H41" i="1"/>
  <c r="H42" i="1"/>
  <c r="D12" i="2" l="1"/>
</calcChain>
</file>

<file path=xl/sharedStrings.xml><?xml version="1.0" encoding="utf-8"?>
<sst xmlns="http://schemas.openxmlformats.org/spreadsheetml/2006/main" count="401" uniqueCount="76">
  <si>
    <t xml:space="preserve">Test Start Date </t>
  </si>
  <si>
    <t>Location</t>
  </si>
  <si>
    <t>Position</t>
  </si>
  <si>
    <t>Recorder Label</t>
  </si>
  <si>
    <t>GPS LAT</t>
  </si>
  <si>
    <t>GPS LONG</t>
  </si>
  <si>
    <t>Whistle Count</t>
  </si>
  <si>
    <t>Start Time (whistle)</t>
  </si>
  <si>
    <t>End Time</t>
  </si>
  <si>
    <t>whistle frame</t>
  </si>
  <si>
    <t>total frame</t>
  </si>
  <si>
    <t>time</t>
  </si>
  <si>
    <t>Klaus Courtyard</t>
  </si>
  <si>
    <t>Recorder 4</t>
  </si>
  <si>
    <t>Rec 8</t>
  </si>
  <si>
    <t>Recorder 5</t>
  </si>
  <si>
    <t>Rec 1</t>
  </si>
  <si>
    <t>Recorder 2</t>
  </si>
  <si>
    <t>Rec 9</t>
  </si>
  <si>
    <t>Recorder 1</t>
  </si>
  <si>
    <t>Rec 3</t>
  </si>
  <si>
    <t>Recorder 3</t>
  </si>
  <si>
    <t>Rec 6</t>
  </si>
  <si>
    <t>Recorder 6</t>
  </si>
  <si>
    <t>Rec 2</t>
  </si>
  <si>
    <t xml:space="preserve">Klaus Courtyard </t>
  </si>
  <si>
    <t>Camera</t>
  </si>
  <si>
    <t>Gopro5</t>
  </si>
  <si>
    <t>Tech Walkway</t>
  </si>
  <si>
    <t>Rec D1</t>
  </si>
  <si>
    <t>Rec 10</t>
  </si>
  <si>
    <t>Rec D2</t>
  </si>
  <si>
    <t>Rec 13</t>
  </si>
  <si>
    <t>Rec C1</t>
  </si>
  <si>
    <t>Rec 11</t>
  </si>
  <si>
    <t>Rec C2</t>
  </si>
  <si>
    <t>Rec 12</t>
  </si>
  <si>
    <t>Rec B2</t>
  </si>
  <si>
    <t>Rec 4</t>
  </si>
  <si>
    <t>Rec B1</t>
  </si>
  <si>
    <t>Rec 15</t>
  </si>
  <si>
    <t>Rec A3</t>
  </si>
  <si>
    <t>Rec 5</t>
  </si>
  <si>
    <t>Rec A2</t>
  </si>
  <si>
    <t>Rec 7</t>
  </si>
  <si>
    <t>Rec A1</t>
  </si>
  <si>
    <t>Rec 14</t>
  </si>
  <si>
    <t>Cam D</t>
  </si>
  <si>
    <t>Gopro4</t>
  </si>
  <si>
    <t>Cam C</t>
  </si>
  <si>
    <t>Gopro6</t>
  </si>
  <si>
    <t>Cam B</t>
  </si>
  <si>
    <t>Gopro1</t>
  </si>
  <si>
    <t>Cam A</t>
  </si>
  <si>
    <t>Gopro3</t>
  </si>
  <si>
    <t>x</t>
  </si>
  <si>
    <t>&lt;- not recorded</t>
  </si>
  <si>
    <t>&lt;- recorded for short time (battery not fully charged)</t>
  </si>
  <si>
    <t>6/22/2023  22:59:51 PM</t>
  </si>
  <si>
    <t xml:space="preserve">&lt;- camera angle </t>
  </si>
  <si>
    <t>Session (Date)</t>
  </si>
  <si>
    <t># Video Recorders</t>
  </si>
  <si>
    <t>Video Frames</t>
  </si>
  <si>
    <t>Video Files Size</t>
  </si>
  <si>
    <t># Audio Recordings</t>
  </si>
  <si>
    <t>Audio time</t>
  </si>
  <si>
    <t>Audio File Size</t>
  </si>
  <si>
    <t>1 (5/24-5/26)</t>
  </si>
  <si>
    <t>Cadell</t>
  </si>
  <si>
    <t>xx TB</t>
  </si>
  <si>
    <t>TechWalkway</t>
  </si>
  <si>
    <t>2 (6/1-6/3)</t>
  </si>
  <si>
    <t>3 (6/7-6/9)</t>
  </si>
  <si>
    <t>4 (6/21-6/23)</t>
  </si>
  <si>
    <t>5 (6/28-6/30)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</si>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</sst>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"/>
  </numFmts>
  <fonts count="10">
    <font>
      <sz val="11"/>
      <color theme="1"/>
      <name val="Calibri"/>
      <family val="2"/>
      <scheme val="minor"/>
    </font>
    <font>
      <b/>
      <sz val="11"/>
      <color rgb="FF000000"/>
      <name val="Calibri"/>
    </font>
    <font>
      <b/>
      <sz val="11"/>
      <color theme="1"/>
      <name val="Calibri"/>
    </font>
    <font>
      <sz val="11"/>
      <color theme="1"/>
      <name val="Calibri"/>
    </font>
    <font>
      <u/>
      <sz val="13"/>
      <color theme="1"/>
      <name val="Calibri"/>
    </font>
    <font>
      <sz val="13"/>
      <color theme="1"/>
      <name val="Calibri"/>
    </font>
    <font>
      <sz val="11"/>
      <color rgb="FF444444"/>
      <name val="Calibri"/>
      <family val="2"/>
      <charset val="1"/>
    </font>
    <font>
      <sz val="11"/>
      <color rgb="FF000000"/>
      <name val="Arial"/>
      <family val="2"/>
      <charset val="1"/>
    </font>
    <font>
      <sz val="10.5"/>
      <color rgb="FF000000"/>
      <name val="Arial"/>
      <family val="2"/>
      <charset val="1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14" fontId="3" fillId="0" borderId="0" xfId="0" applyNumberFormat="1" applyFont="1"/>
    <xf numFmtId="164" fontId="3" fillId="0" borderId="0" xfId="0" applyNumberFormat="1" applyFont="1"/>
    <xf numFmtId="0" fontId="4" fillId="0" borderId="0" xfId="0" applyFont="1"/>
    <xf numFmtId="20" fontId="3" fillId="0" borderId="0" xfId="0" applyNumberFormat="1" applyFont="1"/>
    <xf numFmtId="0" fontId="5" fillId="0" borderId="0" xfId="0" applyFont="1"/>
    <xf numFmtId="22" fontId="3" fillId="0" borderId="0" xfId="0" applyNumberFormat="1" applyFont="1"/>
    <xf numFmtId="14" fontId="0" fillId="0" borderId="0" xfId="0" applyNumberFormat="1"/>
    <xf numFmtId="0" fontId="6" fillId="0" borderId="0" xfId="0" applyFont="1"/>
    <xf numFmtId="0" fontId="7" fillId="0" borderId="0" xfId="0" applyFont="1" applyAlignment="1">
      <alignment readingOrder="1"/>
    </xf>
    <xf numFmtId="3" fontId="8" fillId="0" borderId="0" xfId="0" applyNumberFormat="1" applyFont="1" applyAlignment="1">
      <alignment readingOrder="1"/>
    </xf>
    <xf numFmtId="3" fontId="0" fillId="0" borderId="0" xfId="0" applyNumberFormat="1"/>
    <xf numFmtId="0" fontId="9" fillId="0" borderId="0" xfId="0" applyFont="1"/>
    <xf numFmtId="0" fontId="7" fillId="0" borderId="0" xfId="0" applyFont="1" applyAlignment="1">
      <alignment readingOrder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200025</xdr:colOff>
      <xdr:row>0</xdr:row>
      <xdr:rowOff>38100</xdr:rowOff>
    </xdr:from>
    <xdr:to>
      <xdr:col>22</xdr:col>
      <xdr:colOff>314325</xdr:colOff>
      <xdr:row>15</xdr:row>
      <xdr:rowOff>133350</xdr:rowOff>
    </xdr:to>
    <xdr:pic>
      <xdr:nvPicPr>
        <xdr:cNvPr id="24" name="Picture 2">
          <a:extLst>
            <a:ext uri="{FF2B5EF4-FFF2-40B4-BE49-F238E27FC236}">
              <a16:creationId xmlns:a16="http://schemas.microsoft.com/office/drawing/2014/main" id="{67D3AA56-3A4F-DD39-BA9D-4A24D67B497E}"/>
            </a:ext>
            <a:ext uri="{147F2762-F138-4A5C-976F-8EAC2B608ADB}">
              <a16:predDERef xmlns:a16="http://schemas.microsoft.com/office/drawing/2014/main" pred="{373D527B-070E-E5E5-CD84-35F283D95D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92050" y="38100"/>
          <a:ext cx="4838700" cy="3352800"/>
        </a:xfrm>
        <a:prstGeom prst="rect">
          <a:avLst/>
        </a:prstGeom>
      </xdr:spPr>
    </xdr:pic>
    <xdr:clientData/>
  </xdr:twoCellAnchor>
  <xdr:twoCellAnchor editAs="oneCell">
    <xdr:from>
      <xdr:col>14</xdr:col>
      <xdr:colOff>161925</xdr:colOff>
      <xdr:row>16</xdr:row>
      <xdr:rowOff>95250</xdr:rowOff>
    </xdr:from>
    <xdr:to>
      <xdr:col>23</xdr:col>
      <xdr:colOff>352425</xdr:colOff>
      <xdr:row>45</xdr:row>
      <xdr:rowOff>66675</xdr:rowOff>
    </xdr:to>
    <xdr:pic>
      <xdr:nvPicPr>
        <xdr:cNvPr id="25" name="Picture 2">
          <a:extLst>
            <a:ext uri="{FF2B5EF4-FFF2-40B4-BE49-F238E27FC236}">
              <a16:creationId xmlns:a16="http://schemas.microsoft.com/office/drawing/2014/main" id="{F9FADAC9-C994-E779-9124-AC9EE8AB5DBA}"/>
            </a:ext>
            <a:ext uri="{147F2762-F138-4A5C-976F-8EAC2B608ADB}">
              <a16:predDERef xmlns:a16="http://schemas.microsoft.com/office/drawing/2014/main" pred="{67D3AA56-3A4F-DD39-BA9D-4A24D67B49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553950" y="3571875"/>
          <a:ext cx="5505450" cy="3228975"/>
        </a:xfrm>
        <a:prstGeom prst="rect">
          <a:avLst/>
        </a:prstGeom>
      </xdr:spPr>
    </xdr:pic>
    <xdr:clientData/>
  </xdr:twoCellAnchor>
  <xdr:twoCellAnchor editAs="oneCell">
    <xdr:from>
      <xdr:col>14</xdr:col>
      <xdr:colOff>133350</xdr:colOff>
      <xdr:row>45</xdr:row>
      <xdr:rowOff>180975</xdr:rowOff>
    </xdr:from>
    <xdr:to>
      <xdr:col>23</xdr:col>
      <xdr:colOff>419100</xdr:colOff>
      <xdr:row>59</xdr:row>
      <xdr:rowOff>133350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38CF849-E1E7-9A17-68E2-96B1BC6732F3}"/>
            </a:ext>
            <a:ext uri="{147F2762-F138-4A5C-976F-8EAC2B608ADB}">
              <a16:predDERef xmlns:a16="http://schemas.microsoft.com/office/drawing/2014/main" pred="{F9FADAC9-C994-E779-9124-AC9EE8AB5D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525375" y="6915150"/>
          <a:ext cx="5600700" cy="29908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34"/>
  <sheetViews>
    <sheetView tabSelected="1" workbookViewId="0">
      <selection activeCell="L1" sqref="L1"/>
    </sheetView>
  </sheetViews>
  <sheetFormatPr defaultColWidth="8.85546875" defaultRowHeight="15"/>
  <cols>
    <col min="1" max="1" width="14.7109375" style="3" customWidth="1"/>
    <col min="2" max="2" width="20.28515625" style="3" customWidth="1"/>
    <col min="3" max="3" width="18" style="3" customWidth="1"/>
    <col min="4" max="4" width="14.42578125" style="3" customWidth="1"/>
    <col min="5" max="5" width="13.42578125" style="3" customWidth="1"/>
    <col min="6" max="6" width="14" style="3" customWidth="1"/>
    <col min="7" max="7" width="13.28515625" style="3" customWidth="1"/>
    <col min="8" max="8" width="18.7109375" style="3" customWidth="1"/>
    <col min="9" max="9" width="14.7109375" style="3" customWidth="1"/>
    <col min="10" max="16384" width="8.85546875" style="3"/>
  </cols>
  <sheetData>
    <row r="1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1" t="s">
        <v>9</v>
      </c>
      <c r="K1" s="2" t="s">
        <v>10</v>
      </c>
      <c r="L1" s="3" t="s">
        <v>11</v>
      </c>
    </row>
    <row r="2" spans="1:14" ht="17.25">
      <c r="A2" s="4">
        <v>45070</v>
      </c>
      <c r="B2" s="3" t="s">
        <v>12</v>
      </c>
      <c r="C2" s="3" t="s">
        <v>13</v>
      </c>
      <c r="D2" s="5" t="s">
        <v>14</v>
      </c>
      <c r="E2" s="6">
        <v>33.776673000000002</v>
      </c>
      <c r="F2" s="6">
        <v>-84.396547999999996</v>
      </c>
      <c r="G2" s="6">
        <v>1</v>
      </c>
      <c r="H2" s="7">
        <v>0.48125000000000001</v>
      </c>
    </row>
    <row r="3" spans="1:14" ht="17.25">
      <c r="A3" s="4">
        <v>45070</v>
      </c>
      <c r="B3" s="3" t="s">
        <v>12</v>
      </c>
      <c r="C3" s="3" t="s">
        <v>15</v>
      </c>
      <c r="D3" s="5" t="s">
        <v>16</v>
      </c>
      <c r="E3" s="8">
        <v>33.776623999999998</v>
      </c>
      <c r="F3" s="8">
        <v>-84.396664000000001</v>
      </c>
      <c r="G3" s="8">
        <v>1</v>
      </c>
      <c r="H3" s="7">
        <v>0.48125000000000001</v>
      </c>
    </row>
    <row r="4" spans="1:14" ht="17.25">
      <c r="A4" s="4">
        <v>45070</v>
      </c>
      <c r="B4" s="3" t="s">
        <v>12</v>
      </c>
      <c r="C4" s="3" t="s">
        <v>17</v>
      </c>
      <c r="D4" s="5" t="s">
        <v>18</v>
      </c>
      <c r="E4" s="8">
        <v>33.776733</v>
      </c>
      <c r="F4" s="8">
        <v>-84.396668000000005</v>
      </c>
      <c r="G4" s="8">
        <v>1</v>
      </c>
      <c r="H4" s="7">
        <v>0.48125000000000001</v>
      </c>
    </row>
    <row r="5" spans="1:14" ht="17.25">
      <c r="A5" s="4">
        <v>45070</v>
      </c>
      <c r="B5" s="3" t="s">
        <v>12</v>
      </c>
      <c r="C5" s="3" t="s">
        <v>19</v>
      </c>
      <c r="D5" s="5" t="s">
        <v>20</v>
      </c>
      <c r="E5" s="8">
        <v>33.776859000000002</v>
      </c>
      <c r="F5" s="8">
        <v>-84.396632999999994</v>
      </c>
      <c r="G5" s="8">
        <v>1</v>
      </c>
      <c r="H5" s="7">
        <v>0.48125000000000001</v>
      </c>
    </row>
    <row r="6" spans="1:14" ht="17.25">
      <c r="A6" s="4">
        <v>45070</v>
      </c>
      <c r="B6" s="3" t="s">
        <v>12</v>
      </c>
      <c r="C6" s="3" t="s">
        <v>21</v>
      </c>
      <c r="D6" s="5" t="s">
        <v>22</v>
      </c>
      <c r="E6" s="8">
        <v>33.776915000000002</v>
      </c>
      <c r="F6" s="8">
        <v>-84.396755999999996</v>
      </c>
      <c r="G6" s="8">
        <v>1</v>
      </c>
      <c r="H6" s="7">
        <v>0.48125000000000001</v>
      </c>
    </row>
    <row r="7" spans="1:14" ht="17.25">
      <c r="A7" s="4">
        <v>45070</v>
      </c>
      <c r="B7" s="3" t="s">
        <v>12</v>
      </c>
      <c r="C7" s="3" t="s">
        <v>23</v>
      </c>
      <c r="D7" s="5" t="s">
        <v>24</v>
      </c>
      <c r="E7" s="8">
        <v>33.776922999999996</v>
      </c>
      <c r="F7" s="8">
        <v>-84.396923999999999</v>
      </c>
      <c r="G7" s="8">
        <v>1</v>
      </c>
      <c r="H7" s="7">
        <v>0.48125000000000001</v>
      </c>
    </row>
    <row r="8" spans="1:14" ht="17.25">
      <c r="A8" s="4">
        <v>45070</v>
      </c>
      <c r="B8" s="3" t="s">
        <v>25</v>
      </c>
      <c r="C8" s="3" t="s">
        <v>26</v>
      </c>
      <c r="D8" s="3" t="s">
        <v>27</v>
      </c>
      <c r="E8" s="8">
        <v>33.777085</v>
      </c>
      <c r="F8" s="8">
        <v>-84.396707000000006</v>
      </c>
      <c r="G8" s="8">
        <v>1</v>
      </c>
      <c r="H8" s="7">
        <v>0.48125000000000001</v>
      </c>
      <c r="I8" s="9">
        <v>45072.338391203702</v>
      </c>
      <c r="J8" s="3">
        <v>422</v>
      </c>
      <c r="K8" s="3">
        <v>160462</v>
      </c>
      <c r="L8" s="3">
        <f>K8/60/60</f>
        <v>44.57277777777778</v>
      </c>
      <c r="N8" s="3">
        <f>15*(SUM(K8,K18:K21)/5/60/60)</f>
        <v>647.50250000000005</v>
      </c>
    </row>
    <row r="9" spans="1:14" ht="17.25">
      <c r="A9" s="4">
        <v>45070</v>
      </c>
      <c r="B9" s="3" t="s">
        <v>28</v>
      </c>
      <c r="C9" s="3" t="s">
        <v>29</v>
      </c>
      <c r="D9" s="5" t="s">
        <v>30</v>
      </c>
      <c r="E9" s="8">
        <v>33.774024799999999</v>
      </c>
      <c r="F9" s="8">
        <v>-84.397846599999994</v>
      </c>
      <c r="G9" s="8">
        <v>4</v>
      </c>
      <c r="H9" s="7">
        <v>0.52569444444444446</v>
      </c>
    </row>
    <row r="10" spans="1:14" ht="17.25">
      <c r="A10" s="4">
        <v>45070</v>
      </c>
      <c r="B10" s="3" t="s">
        <v>28</v>
      </c>
      <c r="C10" s="3" t="s">
        <v>31</v>
      </c>
      <c r="D10" s="5" t="s">
        <v>32</v>
      </c>
      <c r="E10" s="8">
        <v>33.774014800000003</v>
      </c>
      <c r="F10" s="8">
        <v>-84.397665000000003</v>
      </c>
      <c r="G10" s="8">
        <v>4</v>
      </c>
      <c r="H10" s="7">
        <v>0.52569444444444446</v>
      </c>
    </row>
    <row r="11" spans="1:14" ht="17.25">
      <c r="A11" s="4">
        <v>45070</v>
      </c>
      <c r="B11" s="3" t="s">
        <v>28</v>
      </c>
      <c r="C11" s="3" t="s">
        <v>33</v>
      </c>
      <c r="D11" s="5" t="s">
        <v>34</v>
      </c>
      <c r="E11" s="8">
        <v>33.773951799999999</v>
      </c>
      <c r="F11" s="8">
        <v>-84.397485599999996</v>
      </c>
      <c r="G11" s="3">
        <v>3</v>
      </c>
      <c r="H11" s="7">
        <v>0.52361111111111114</v>
      </c>
    </row>
    <row r="12" spans="1:14" ht="17.25">
      <c r="A12" s="4">
        <v>45070</v>
      </c>
      <c r="B12" s="3" t="s">
        <v>28</v>
      </c>
      <c r="C12" s="3" t="s">
        <v>35</v>
      </c>
      <c r="D12" s="5" t="s">
        <v>36</v>
      </c>
      <c r="E12" s="8">
        <v>33.774052400000002</v>
      </c>
      <c r="F12" s="8">
        <v>-84.397311599999995</v>
      </c>
      <c r="G12" s="3">
        <v>3</v>
      </c>
      <c r="H12" s="7">
        <v>0.52361111111111114</v>
      </c>
    </row>
    <row r="13" spans="1:14" ht="17.25">
      <c r="A13" s="4">
        <v>45070</v>
      </c>
      <c r="B13" s="3" t="s">
        <v>28</v>
      </c>
      <c r="C13" s="3" t="s">
        <v>37</v>
      </c>
      <c r="D13" s="5" t="s">
        <v>38</v>
      </c>
      <c r="E13" s="8">
        <v>33.773952100000002</v>
      </c>
      <c r="F13" s="8">
        <v>-84.397168800000003</v>
      </c>
      <c r="G13" s="3">
        <v>2</v>
      </c>
      <c r="H13" s="7">
        <v>0.52152777777777781</v>
      </c>
    </row>
    <row r="14" spans="1:14" ht="17.25">
      <c r="A14" s="4">
        <v>45070</v>
      </c>
      <c r="B14" s="3" t="s">
        <v>28</v>
      </c>
      <c r="C14" s="3" t="s">
        <v>39</v>
      </c>
      <c r="D14" s="5" t="s">
        <v>40</v>
      </c>
      <c r="E14" s="8">
        <v>33.774050199999998</v>
      </c>
      <c r="F14" s="8">
        <v>-84.396997799999994</v>
      </c>
      <c r="G14" s="3">
        <v>2</v>
      </c>
      <c r="H14" s="7">
        <v>0.52152777777777781</v>
      </c>
    </row>
    <row r="15" spans="1:14" ht="17.25">
      <c r="A15" s="4">
        <v>45070</v>
      </c>
      <c r="B15" s="3" t="s">
        <v>28</v>
      </c>
      <c r="C15" s="3" t="s">
        <v>41</v>
      </c>
      <c r="D15" s="5" t="s">
        <v>42</v>
      </c>
      <c r="E15" s="8">
        <v>33.774054399999997</v>
      </c>
      <c r="F15" s="8">
        <v>-84.396778499999996</v>
      </c>
      <c r="G15" s="3">
        <v>1</v>
      </c>
      <c r="H15" s="7">
        <v>0.52013888888888882</v>
      </c>
    </row>
    <row r="16" spans="1:14" ht="17.25">
      <c r="A16" s="4">
        <v>45070</v>
      </c>
      <c r="B16" s="3" t="s">
        <v>28</v>
      </c>
      <c r="C16" s="3" t="s">
        <v>43</v>
      </c>
      <c r="D16" s="5" t="s">
        <v>44</v>
      </c>
      <c r="E16" s="8">
        <v>33.7740407</v>
      </c>
      <c r="F16" s="8">
        <v>-84.396653799999996</v>
      </c>
      <c r="G16" s="3">
        <v>1</v>
      </c>
      <c r="H16" s="7">
        <v>0.52013888888888882</v>
      </c>
    </row>
    <row r="17" spans="1:11" ht="17.25">
      <c r="A17" s="4">
        <v>45070</v>
      </c>
      <c r="B17" s="3" t="s">
        <v>28</v>
      </c>
      <c r="C17" s="3" t="s">
        <v>45</v>
      </c>
      <c r="D17" s="5" t="s">
        <v>46</v>
      </c>
      <c r="E17" s="8">
        <v>33.774046800000001</v>
      </c>
      <c r="F17" s="8">
        <v>-84.396488899999994</v>
      </c>
      <c r="G17" s="3">
        <v>1</v>
      </c>
      <c r="H17" s="7">
        <v>0.52013888888888882</v>
      </c>
    </row>
    <row r="18" spans="1:11" ht="17.25">
      <c r="A18" s="4">
        <v>45070</v>
      </c>
      <c r="B18" s="3" t="s">
        <v>28</v>
      </c>
      <c r="C18" s="3" t="s">
        <v>47</v>
      </c>
      <c r="D18" s="3" t="s">
        <v>48</v>
      </c>
      <c r="E18" s="8">
        <v>33.773943000000003</v>
      </c>
      <c r="F18" s="8">
        <v>-84.398050999999995</v>
      </c>
      <c r="G18" s="3">
        <v>4</v>
      </c>
      <c r="H18" s="7">
        <v>0.52569444444444446</v>
      </c>
      <c r="I18" s="9">
        <v>45072.32917824074</v>
      </c>
      <c r="J18" s="3">
        <v>2772</v>
      </c>
      <c r="K18" s="3">
        <v>155823</v>
      </c>
    </row>
    <row r="19" spans="1:11" ht="17.25">
      <c r="A19" s="4">
        <v>45070</v>
      </c>
      <c r="B19" s="3" t="s">
        <v>28</v>
      </c>
      <c r="C19" s="3" t="s">
        <v>49</v>
      </c>
      <c r="D19" s="3" t="s">
        <v>50</v>
      </c>
      <c r="E19" s="8">
        <v>33.773988000000003</v>
      </c>
      <c r="F19" s="8">
        <v>-84.397687000000005</v>
      </c>
      <c r="G19" s="3">
        <v>3</v>
      </c>
      <c r="H19" s="7">
        <v>0.52361111111111114</v>
      </c>
      <c r="I19" s="9">
        <v>45072.211585648147</v>
      </c>
      <c r="J19" s="3">
        <v>1999</v>
      </c>
      <c r="K19" s="3">
        <v>145846</v>
      </c>
    </row>
    <row r="20" spans="1:11" ht="17.25">
      <c r="A20" s="4">
        <v>45070</v>
      </c>
      <c r="B20" s="3" t="s">
        <v>28</v>
      </c>
      <c r="C20" s="3" t="s">
        <v>51</v>
      </c>
      <c r="D20" s="3" t="s">
        <v>52</v>
      </c>
      <c r="E20" s="8">
        <v>33.774054399999997</v>
      </c>
      <c r="F20" s="8">
        <v>-84.396778499999996</v>
      </c>
      <c r="G20" s="3">
        <v>2</v>
      </c>
      <c r="H20" s="7">
        <v>0.52152777777777781</v>
      </c>
      <c r="I20" s="9">
        <v>45072.373449074075</v>
      </c>
      <c r="J20" s="3">
        <v>1214</v>
      </c>
      <c r="K20" s="3">
        <v>160011</v>
      </c>
    </row>
    <row r="21" spans="1:11" ht="17.25">
      <c r="A21" s="4">
        <v>45070</v>
      </c>
      <c r="B21" s="3" t="s">
        <v>28</v>
      </c>
      <c r="C21" s="3" t="s">
        <v>53</v>
      </c>
      <c r="D21" s="3" t="s">
        <v>54</v>
      </c>
      <c r="E21" s="8">
        <v>33.773938999999999</v>
      </c>
      <c r="F21" s="8">
        <v>-84.396362999999994</v>
      </c>
      <c r="G21" s="3">
        <v>1</v>
      </c>
      <c r="H21" s="7">
        <v>0.52013888888888882</v>
      </c>
      <c r="I21" s="9">
        <v>45072.3125</v>
      </c>
      <c r="J21" s="3">
        <v>556</v>
      </c>
      <c r="K21" s="3">
        <v>154861</v>
      </c>
    </row>
    <row r="22" spans="1:11">
      <c r="K22" s="3">
        <f>SUM(K18:K21)</f>
        <v>616541</v>
      </c>
    </row>
    <row r="23" spans="1:11" ht="17.25" hidden="1">
      <c r="A23" s="4">
        <v>45047</v>
      </c>
      <c r="B23" s="3" t="s">
        <v>28</v>
      </c>
      <c r="C23" s="3" t="s">
        <v>29</v>
      </c>
      <c r="E23" s="8">
        <v>33.774024799999999</v>
      </c>
      <c r="F23" s="8">
        <v>-84.397846599999994</v>
      </c>
      <c r="G23" s="8">
        <v>4</v>
      </c>
    </row>
    <row r="24" spans="1:11" ht="17.25" hidden="1">
      <c r="A24" s="4">
        <v>45047</v>
      </c>
      <c r="B24" s="3" t="s">
        <v>28</v>
      </c>
      <c r="C24" s="3" t="s">
        <v>31</v>
      </c>
      <c r="E24" s="8">
        <v>33.774014800000003</v>
      </c>
      <c r="F24" s="8">
        <v>-84.397665000000003</v>
      </c>
      <c r="G24" s="8">
        <v>4</v>
      </c>
    </row>
    <row r="25" spans="1:11" ht="17.25" hidden="1">
      <c r="A25" s="4">
        <v>45047</v>
      </c>
      <c r="B25" s="3" t="s">
        <v>28</v>
      </c>
      <c r="C25" s="3" t="s">
        <v>33</v>
      </c>
      <c r="E25" s="8">
        <v>33.773951799999999</v>
      </c>
      <c r="F25" s="8">
        <v>-84.397485599999996</v>
      </c>
      <c r="G25" s="3">
        <v>3</v>
      </c>
    </row>
    <row r="26" spans="1:11" ht="17.25" hidden="1">
      <c r="A26" s="4">
        <v>45047</v>
      </c>
      <c r="B26" s="3" t="s">
        <v>28</v>
      </c>
      <c r="C26" s="3" t="s">
        <v>35</v>
      </c>
      <c r="E26" s="8">
        <v>33.774052400000002</v>
      </c>
      <c r="F26" s="8">
        <v>-84.397311599999995</v>
      </c>
      <c r="G26" s="3">
        <v>3</v>
      </c>
    </row>
    <row r="27" spans="1:11" ht="17.25" hidden="1">
      <c r="A27" s="4">
        <v>45047</v>
      </c>
      <c r="B27" s="3" t="s">
        <v>28</v>
      </c>
      <c r="C27" s="3" t="s">
        <v>37</v>
      </c>
      <c r="E27" s="8">
        <v>33.773952100000002</v>
      </c>
      <c r="F27" s="8">
        <v>-84.397168800000003</v>
      </c>
      <c r="G27" s="3">
        <v>2</v>
      </c>
    </row>
    <row r="28" spans="1:11" ht="17.25" hidden="1">
      <c r="A28" s="4">
        <v>45047</v>
      </c>
      <c r="B28" s="3" t="s">
        <v>28</v>
      </c>
      <c r="C28" s="3" t="s">
        <v>39</v>
      </c>
      <c r="E28" s="8">
        <v>33.774050199999998</v>
      </c>
      <c r="F28" s="8">
        <v>-84.396997799999994</v>
      </c>
      <c r="G28" s="3">
        <v>2</v>
      </c>
    </row>
    <row r="29" spans="1:11" ht="17.25" hidden="1">
      <c r="A29" s="4">
        <v>45047</v>
      </c>
      <c r="B29" s="3" t="s">
        <v>28</v>
      </c>
      <c r="C29" s="3" t="s">
        <v>41</v>
      </c>
      <c r="E29" s="8">
        <v>33.774054399999997</v>
      </c>
      <c r="F29" s="8">
        <v>-84.396778499999996</v>
      </c>
      <c r="G29" s="3">
        <v>1</v>
      </c>
    </row>
    <row r="30" spans="1:11" ht="17.25" hidden="1">
      <c r="A30" s="4">
        <v>45047</v>
      </c>
      <c r="B30" s="3" t="s">
        <v>28</v>
      </c>
      <c r="C30" s="3" t="s">
        <v>43</v>
      </c>
      <c r="E30" s="8">
        <v>33.7740407</v>
      </c>
      <c r="F30" s="8">
        <v>-84.396653799999996</v>
      </c>
      <c r="G30" s="3">
        <v>1</v>
      </c>
    </row>
    <row r="31" spans="1:11" ht="17.25" hidden="1">
      <c r="A31" s="4">
        <v>45047</v>
      </c>
      <c r="B31" s="3" t="s">
        <v>28</v>
      </c>
      <c r="C31" s="3" t="s">
        <v>45</v>
      </c>
      <c r="E31" s="8">
        <v>33.774046800000001</v>
      </c>
      <c r="F31" s="8">
        <v>-84.396488899999994</v>
      </c>
      <c r="G31" s="3">
        <v>1</v>
      </c>
    </row>
    <row r="32" spans="1:11" ht="17.25" hidden="1">
      <c r="A32" s="4">
        <v>45047</v>
      </c>
      <c r="B32" s="3" t="s">
        <v>28</v>
      </c>
      <c r="C32" s="3" t="s">
        <v>47</v>
      </c>
      <c r="D32" s="3" t="s">
        <v>48</v>
      </c>
      <c r="E32" s="8">
        <v>33.773943000000003</v>
      </c>
      <c r="F32" s="8">
        <v>-84.398050999999995</v>
      </c>
      <c r="G32" s="3">
        <v>4</v>
      </c>
    </row>
    <row r="33" spans="1:14" ht="17.25" hidden="1">
      <c r="A33" s="4">
        <v>45047</v>
      </c>
      <c r="B33" s="3" t="s">
        <v>28</v>
      </c>
      <c r="C33" s="3" t="s">
        <v>49</v>
      </c>
      <c r="D33" s="3" t="s">
        <v>50</v>
      </c>
      <c r="E33" s="8">
        <v>33.773988000000003</v>
      </c>
      <c r="F33" s="8">
        <v>-84.397687000000005</v>
      </c>
      <c r="G33" s="3">
        <v>3</v>
      </c>
    </row>
    <row r="34" spans="1:14" ht="17.25" hidden="1">
      <c r="A34" s="4">
        <v>45047</v>
      </c>
      <c r="B34" s="3" t="s">
        <v>28</v>
      </c>
      <c r="C34" s="3" t="s">
        <v>51</v>
      </c>
      <c r="D34" s="3" t="s">
        <v>52</v>
      </c>
      <c r="E34" s="8">
        <v>33.774054399999997</v>
      </c>
      <c r="F34" s="8">
        <v>-84.396778499999996</v>
      </c>
      <c r="G34" s="3">
        <v>2</v>
      </c>
    </row>
    <row r="35" spans="1:14" ht="17.25" hidden="1">
      <c r="A35" s="4">
        <v>45047</v>
      </c>
      <c r="B35" s="3" t="s">
        <v>28</v>
      </c>
      <c r="C35" s="3" t="s">
        <v>53</v>
      </c>
      <c r="D35" s="3" t="s">
        <v>54</v>
      </c>
      <c r="E35" s="8">
        <v>33.773938999999999</v>
      </c>
      <c r="F35" s="8">
        <v>-84.396362999999994</v>
      </c>
      <c r="G35" s="3">
        <v>1</v>
      </c>
    </row>
    <row r="36" spans="1:14" hidden="1"/>
    <row r="37" spans="1:14" ht="17.25">
      <c r="A37" s="4">
        <v>45078</v>
      </c>
      <c r="B37" s="3" t="s">
        <v>12</v>
      </c>
      <c r="C37" s="3" t="s">
        <v>13</v>
      </c>
      <c r="D37" s="5" t="s">
        <v>40</v>
      </c>
      <c r="E37" s="6">
        <v>33.776673000000002</v>
      </c>
      <c r="F37" s="6">
        <v>-84.396547999999996</v>
      </c>
      <c r="G37" s="6">
        <v>1</v>
      </c>
      <c r="H37" s="7">
        <f>H43</f>
        <v>0.62777777777777777</v>
      </c>
    </row>
    <row r="38" spans="1:14" ht="17.25">
      <c r="A38" s="4">
        <v>45078</v>
      </c>
      <c r="B38" s="3" t="s">
        <v>12</v>
      </c>
      <c r="C38" s="3" t="s">
        <v>15</v>
      </c>
      <c r="D38" s="5" t="s">
        <v>32</v>
      </c>
      <c r="E38" s="8">
        <v>33.776623999999998</v>
      </c>
      <c r="F38" s="8">
        <v>-84.396664000000001</v>
      </c>
      <c r="G38" s="8">
        <v>1</v>
      </c>
      <c r="H38" s="7">
        <f>H43</f>
        <v>0.62777777777777777</v>
      </c>
    </row>
    <row r="39" spans="1:14" ht="17.25">
      <c r="A39" s="4">
        <v>45078</v>
      </c>
      <c r="B39" s="3" t="s">
        <v>12</v>
      </c>
      <c r="C39" s="3" t="s">
        <v>17</v>
      </c>
      <c r="D39" s="5" t="s">
        <v>46</v>
      </c>
      <c r="E39" s="8">
        <v>33.776733</v>
      </c>
      <c r="F39" s="8">
        <v>-84.396668000000005</v>
      </c>
      <c r="G39" s="8">
        <v>1</v>
      </c>
      <c r="H39" s="7">
        <f>H43</f>
        <v>0.62777777777777777</v>
      </c>
    </row>
    <row r="40" spans="1:14" ht="17.25">
      <c r="A40" s="4">
        <v>45078</v>
      </c>
      <c r="B40" s="3" t="s">
        <v>12</v>
      </c>
      <c r="C40" s="3" t="s">
        <v>19</v>
      </c>
      <c r="D40" s="5" t="s">
        <v>30</v>
      </c>
      <c r="E40" s="8">
        <v>33.776859000000002</v>
      </c>
      <c r="F40" s="8">
        <v>-84.396632999999994</v>
      </c>
      <c r="G40" s="8">
        <v>1</v>
      </c>
      <c r="H40" s="7">
        <f>H43</f>
        <v>0.62777777777777777</v>
      </c>
    </row>
    <row r="41" spans="1:14" ht="17.25">
      <c r="A41" s="4">
        <v>45078</v>
      </c>
      <c r="B41" s="3" t="s">
        <v>12</v>
      </c>
      <c r="C41" s="3" t="s">
        <v>21</v>
      </c>
      <c r="D41" s="5" t="s">
        <v>22</v>
      </c>
      <c r="E41" s="8">
        <v>33.776915000000002</v>
      </c>
      <c r="F41" s="8">
        <v>-84.396755999999996</v>
      </c>
      <c r="G41" s="8">
        <v>1</v>
      </c>
      <c r="H41" s="7">
        <f>H43</f>
        <v>0.62777777777777777</v>
      </c>
    </row>
    <row r="42" spans="1:14" ht="17.25">
      <c r="A42" s="4">
        <v>45078</v>
      </c>
      <c r="B42" s="3" t="s">
        <v>12</v>
      </c>
      <c r="C42" s="3" t="s">
        <v>23</v>
      </c>
      <c r="D42" s="5" t="s">
        <v>16</v>
      </c>
      <c r="E42" s="8">
        <v>33.776922999999996</v>
      </c>
      <c r="F42" s="8">
        <v>-84.396923999999999</v>
      </c>
      <c r="G42" s="8">
        <v>1</v>
      </c>
      <c r="H42" s="7">
        <f>H43</f>
        <v>0.62777777777777777</v>
      </c>
    </row>
    <row r="43" spans="1:14" ht="17.25">
      <c r="A43" s="4">
        <v>45078</v>
      </c>
      <c r="B43" s="3" t="s">
        <v>25</v>
      </c>
      <c r="C43" s="3" t="s">
        <v>26</v>
      </c>
      <c r="D43" s="3" t="s">
        <v>27</v>
      </c>
      <c r="E43" s="8">
        <v>33.777085</v>
      </c>
      <c r="F43" s="8">
        <v>-84.396707000000006</v>
      </c>
      <c r="G43" s="8">
        <v>1</v>
      </c>
      <c r="H43" s="7">
        <v>0.62777777777777777</v>
      </c>
      <c r="I43" s="9">
        <v>45080.51152777778</v>
      </c>
      <c r="J43" s="3">
        <v>93</v>
      </c>
      <c r="K43" s="3">
        <v>163574</v>
      </c>
      <c r="N43" s="3">
        <f>12*(SUM(K43,K53:K56)/5/60/60)</f>
        <v>416.31000000000006</v>
      </c>
    </row>
    <row r="44" spans="1:14" ht="17.25">
      <c r="A44" s="4">
        <v>45078</v>
      </c>
      <c r="B44" s="3" t="s">
        <v>28</v>
      </c>
      <c r="C44" s="3" t="s">
        <v>29</v>
      </c>
      <c r="D44" s="5" t="s">
        <v>14</v>
      </c>
      <c r="E44" s="8">
        <v>33.774024799999999</v>
      </c>
      <c r="F44" s="8">
        <v>-84.397846599999994</v>
      </c>
      <c r="G44" s="8">
        <v>4</v>
      </c>
      <c r="H44" s="7">
        <f>H53</f>
        <v>0.66041666666666665</v>
      </c>
    </row>
    <row r="45" spans="1:14" ht="17.25">
      <c r="A45" s="4">
        <v>45078</v>
      </c>
      <c r="B45" s="3" t="s">
        <v>28</v>
      </c>
      <c r="C45" s="3" t="s">
        <v>31</v>
      </c>
      <c r="D45" s="5" t="s">
        <v>18</v>
      </c>
      <c r="E45" s="8">
        <v>33.774014800000003</v>
      </c>
      <c r="F45" s="8">
        <v>-84.397665000000003</v>
      </c>
      <c r="G45" s="8">
        <v>4</v>
      </c>
      <c r="H45" s="7">
        <f>H53</f>
        <v>0.66041666666666665</v>
      </c>
    </row>
    <row r="46" spans="1:14" ht="17.25">
      <c r="A46" s="4">
        <v>45078</v>
      </c>
      <c r="B46" s="3" t="s">
        <v>28</v>
      </c>
      <c r="C46" s="3" t="s">
        <v>33</v>
      </c>
      <c r="D46" s="5" t="s">
        <v>36</v>
      </c>
      <c r="E46" s="8">
        <v>33.773951799999999</v>
      </c>
      <c r="F46" s="8">
        <v>-84.397485599999996</v>
      </c>
      <c r="G46" s="3">
        <v>3</v>
      </c>
      <c r="H46" s="7">
        <f>H54</f>
        <v>0.65902777777777777</v>
      </c>
    </row>
    <row r="47" spans="1:14" ht="17.25">
      <c r="A47" s="4">
        <v>45078</v>
      </c>
      <c r="B47" s="3" t="s">
        <v>28</v>
      </c>
      <c r="C47" s="3" t="s">
        <v>35</v>
      </c>
      <c r="D47" s="5" t="s">
        <v>20</v>
      </c>
      <c r="E47" s="8">
        <v>33.774052400000002</v>
      </c>
      <c r="F47" s="8">
        <v>-84.397311599999995</v>
      </c>
      <c r="G47" s="3">
        <v>3</v>
      </c>
      <c r="H47" s="7">
        <f>H54</f>
        <v>0.65902777777777777</v>
      </c>
    </row>
    <row r="48" spans="1:14" ht="17.25">
      <c r="A48" s="4">
        <v>45078</v>
      </c>
      <c r="B48" s="3" t="s">
        <v>28</v>
      </c>
      <c r="C48" s="3" t="s">
        <v>37</v>
      </c>
      <c r="D48" s="5" t="s">
        <v>42</v>
      </c>
      <c r="E48" s="8">
        <v>33.773952100000002</v>
      </c>
      <c r="F48" s="8">
        <v>-84.397168800000003</v>
      </c>
      <c r="G48" s="3">
        <v>2</v>
      </c>
      <c r="H48" s="7">
        <f>H55</f>
        <v>0.65763888888888888</v>
      </c>
    </row>
    <row r="49" spans="1:14" ht="17.25">
      <c r="A49" s="4">
        <v>45078</v>
      </c>
      <c r="B49" s="3" t="s">
        <v>28</v>
      </c>
      <c r="C49" s="3" t="s">
        <v>39</v>
      </c>
      <c r="D49" s="5" t="s">
        <v>24</v>
      </c>
      <c r="E49" s="8">
        <v>33.774050199999998</v>
      </c>
      <c r="F49" s="8">
        <v>-84.396997799999994</v>
      </c>
      <c r="G49" s="3">
        <v>2</v>
      </c>
      <c r="H49" s="7">
        <f>H55</f>
        <v>0.65763888888888888</v>
      </c>
    </row>
    <row r="50" spans="1:14" ht="17.25">
      <c r="A50" s="4">
        <v>45078</v>
      </c>
      <c r="B50" s="3" t="s">
        <v>28</v>
      </c>
      <c r="C50" s="3" t="s">
        <v>41</v>
      </c>
      <c r="D50" s="5" t="s">
        <v>44</v>
      </c>
      <c r="E50" s="8">
        <v>33.774054399999997</v>
      </c>
      <c r="F50" s="8">
        <v>-84.396778499999996</v>
      </c>
      <c r="G50" s="3">
        <v>1</v>
      </c>
      <c r="H50" s="7">
        <f>H56</f>
        <v>0.65625</v>
      </c>
      <c r="I50" s="3" t="s">
        <v>55</v>
      </c>
      <c r="J50" s="3" t="s">
        <v>55</v>
      </c>
    </row>
    <row r="51" spans="1:14" ht="17.25">
      <c r="A51" s="4">
        <v>45078</v>
      </c>
      <c r="B51" s="3" t="s">
        <v>28</v>
      </c>
      <c r="C51" s="3" t="s">
        <v>43</v>
      </c>
      <c r="D51" s="5" t="s">
        <v>38</v>
      </c>
      <c r="E51" s="8">
        <v>33.7740407</v>
      </c>
      <c r="F51" s="8">
        <v>-84.396653799999996</v>
      </c>
      <c r="G51" s="3">
        <v>1</v>
      </c>
      <c r="H51" s="7">
        <f>H56</f>
        <v>0.65625</v>
      </c>
      <c r="I51" s="3" t="s">
        <v>55</v>
      </c>
      <c r="J51" s="3" t="s">
        <v>55</v>
      </c>
    </row>
    <row r="52" spans="1:14" ht="17.25">
      <c r="A52" s="4">
        <v>45078</v>
      </c>
      <c r="B52" s="3" t="s">
        <v>28</v>
      </c>
      <c r="C52" s="3" t="s">
        <v>45</v>
      </c>
      <c r="D52" s="5" t="s">
        <v>34</v>
      </c>
      <c r="E52" s="8">
        <v>33.774046800000001</v>
      </c>
      <c r="F52" s="8">
        <v>-84.396488899999994</v>
      </c>
      <c r="G52" s="3">
        <v>1</v>
      </c>
      <c r="H52" s="7">
        <f>H56</f>
        <v>0.65625</v>
      </c>
      <c r="I52" s="3" t="s">
        <v>55</v>
      </c>
      <c r="J52" s="3" t="s">
        <v>55</v>
      </c>
    </row>
    <row r="53" spans="1:14" ht="17.25">
      <c r="A53" s="4">
        <v>45078</v>
      </c>
      <c r="B53" s="3" t="s">
        <v>28</v>
      </c>
      <c r="C53" s="3" t="s">
        <v>47</v>
      </c>
      <c r="D53" s="3" t="s">
        <v>48</v>
      </c>
      <c r="E53" s="8">
        <v>33.773943000000003</v>
      </c>
      <c r="F53" s="8">
        <v>-84.398050999999995</v>
      </c>
      <c r="G53" s="3">
        <v>4</v>
      </c>
      <c r="H53" s="7">
        <v>0.66041666666666665</v>
      </c>
      <c r="I53" s="9">
        <v>45080.458935185183</v>
      </c>
      <c r="J53" s="3">
        <v>1908</v>
      </c>
      <c r="K53" s="3">
        <v>155393</v>
      </c>
    </row>
    <row r="54" spans="1:14" ht="17.25">
      <c r="A54" s="4">
        <v>45078</v>
      </c>
      <c r="B54" s="3" t="s">
        <v>28</v>
      </c>
      <c r="C54" s="3" t="s">
        <v>49</v>
      </c>
      <c r="D54" s="3" t="s">
        <v>50</v>
      </c>
      <c r="E54" s="8">
        <v>33.773988000000003</v>
      </c>
      <c r="F54" s="8">
        <v>-84.397687000000005</v>
      </c>
      <c r="G54" s="3">
        <v>3</v>
      </c>
      <c r="H54" s="7">
        <v>0.65902777777777777</v>
      </c>
      <c r="I54" s="9">
        <v>45080.342106481483</v>
      </c>
      <c r="J54" s="3">
        <v>1302</v>
      </c>
      <c r="K54" s="3">
        <v>145419</v>
      </c>
    </row>
    <row r="55" spans="1:14" ht="17.25">
      <c r="A55" s="4">
        <v>45078</v>
      </c>
      <c r="B55" s="3" t="s">
        <v>28</v>
      </c>
      <c r="C55" s="3" t="s">
        <v>51</v>
      </c>
      <c r="D55" s="3" t="s">
        <v>52</v>
      </c>
      <c r="E55" s="8">
        <v>33.774054399999997</v>
      </c>
      <c r="F55" s="8">
        <v>-84.396778499999996</v>
      </c>
      <c r="G55" s="3">
        <v>2</v>
      </c>
      <c r="H55" s="7">
        <v>0.65763888888888888</v>
      </c>
      <c r="I55" s="9">
        <v>45080.510405092595</v>
      </c>
      <c r="J55" s="3">
        <v>554</v>
      </c>
      <c r="K55" s="3">
        <v>160079</v>
      </c>
    </row>
    <row r="56" spans="1:14" ht="17.25">
      <c r="A56" s="4">
        <v>45078</v>
      </c>
      <c r="B56" s="3" t="s">
        <v>28</v>
      </c>
      <c r="C56" s="3" t="s">
        <v>53</v>
      </c>
      <c r="D56" s="3" t="s">
        <v>54</v>
      </c>
      <c r="E56" s="8">
        <v>33.773938999999999</v>
      </c>
      <c r="F56" s="8">
        <v>-84.396362999999994</v>
      </c>
      <c r="G56" s="3">
        <v>1</v>
      </c>
      <c r="H56" s="7">
        <v>0.65625</v>
      </c>
      <c r="I56" s="9" t="s">
        <v>55</v>
      </c>
      <c r="J56" s="3" t="s">
        <v>55</v>
      </c>
      <c r="L56" s="3" t="s">
        <v>56</v>
      </c>
    </row>
    <row r="57" spans="1:14">
      <c r="K57" s="3">
        <f>SUM(K53:K55)</f>
        <v>460891</v>
      </c>
    </row>
    <row r="58" spans="1:14" ht="17.25">
      <c r="A58" s="4">
        <v>45084</v>
      </c>
      <c r="B58" s="3" t="s">
        <v>12</v>
      </c>
      <c r="C58" s="3" t="s">
        <v>13</v>
      </c>
      <c r="D58" s="5" t="s">
        <v>16</v>
      </c>
      <c r="E58" s="6">
        <v>33.776673000000002</v>
      </c>
      <c r="F58" s="6">
        <v>-84.396547999999996</v>
      </c>
      <c r="G58" s="6">
        <v>1</v>
      </c>
      <c r="H58" s="7">
        <f>H64</f>
        <v>0.6958333333333333</v>
      </c>
    </row>
    <row r="59" spans="1:14" ht="17.25">
      <c r="A59" s="4">
        <v>45084</v>
      </c>
      <c r="B59" s="3" t="s">
        <v>12</v>
      </c>
      <c r="C59" s="3" t="s">
        <v>15</v>
      </c>
      <c r="D59" s="5" t="s">
        <v>34</v>
      </c>
      <c r="E59" s="8">
        <v>33.776623999999998</v>
      </c>
      <c r="F59" s="8">
        <v>-84.396664000000001</v>
      </c>
      <c r="G59" s="8">
        <v>1</v>
      </c>
      <c r="H59" s="7">
        <f>H64</f>
        <v>0.6958333333333333</v>
      </c>
    </row>
    <row r="60" spans="1:14" ht="17.25">
      <c r="A60" s="4">
        <v>45084</v>
      </c>
      <c r="B60" s="3" t="s">
        <v>12</v>
      </c>
      <c r="C60" s="3" t="s">
        <v>17</v>
      </c>
      <c r="D60" s="5" t="s">
        <v>40</v>
      </c>
      <c r="E60" s="8">
        <v>33.776733</v>
      </c>
      <c r="F60" s="8">
        <v>-84.396668000000005</v>
      </c>
      <c r="G60" s="8">
        <v>1</v>
      </c>
      <c r="H60" s="7">
        <f>H64</f>
        <v>0.6958333333333333</v>
      </c>
    </row>
    <row r="61" spans="1:14" ht="17.25">
      <c r="A61" s="4">
        <v>45084</v>
      </c>
      <c r="B61" s="3" t="s">
        <v>12</v>
      </c>
      <c r="C61" s="3" t="s">
        <v>19</v>
      </c>
      <c r="D61" s="5" t="s">
        <v>20</v>
      </c>
      <c r="E61" s="8">
        <v>33.776859000000002</v>
      </c>
      <c r="F61" s="8">
        <v>-84.396632999999994</v>
      </c>
      <c r="G61" s="8">
        <v>1</v>
      </c>
      <c r="H61" s="7">
        <f>H64</f>
        <v>0.6958333333333333</v>
      </c>
    </row>
    <row r="62" spans="1:14" ht="17.25">
      <c r="A62" s="4">
        <v>45084</v>
      </c>
      <c r="B62" s="3" t="s">
        <v>12</v>
      </c>
      <c r="C62" s="3" t="s">
        <v>21</v>
      </c>
      <c r="D62" s="5" t="s">
        <v>18</v>
      </c>
      <c r="E62" s="8">
        <v>33.776915000000002</v>
      </c>
      <c r="F62" s="8">
        <v>-84.396755999999996</v>
      </c>
      <c r="G62" s="8">
        <v>1</v>
      </c>
      <c r="H62" s="7">
        <f>H64</f>
        <v>0.6958333333333333</v>
      </c>
    </row>
    <row r="63" spans="1:14" ht="17.25">
      <c r="A63" s="4">
        <v>45084</v>
      </c>
      <c r="B63" s="3" t="s">
        <v>12</v>
      </c>
      <c r="C63" s="3" t="s">
        <v>23</v>
      </c>
      <c r="D63" s="5" t="s">
        <v>14</v>
      </c>
      <c r="E63" s="8">
        <v>33.776922999999996</v>
      </c>
      <c r="F63" s="8">
        <v>-84.396923999999999</v>
      </c>
      <c r="G63" s="8">
        <v>1</v>
      </c>
      <c r="H63" s="7">
        <f>H64</f>
        <v>0.6958333333333333</v>
      </c>
    </row>
    <row r="64" spans="1:14" ht="17.25">
      <c r="A64" s="4">
        <v>45084</v>
      </c>
      <c r="B64" s="3" t="s">
        <v>25</v>
      </c>
      <c r="C64" s="3" t="s">
        <v>26</v>
      </c>
      <c r="D64" s="3" t="s">
        <v>27</v>
      </c>
      <c r="E64" s="8">
        <v>33.777085</v>
      </c>
      <c r="F64" s="8">
        <v>-84.396707000000006</v>
      </c>
      <c r="G64" s="8">
        <v>1</v>
      </c>
      <c r="H64" s="7">
        <v>0.6958333333333333</v>
      </c>
      <c r="I64" s="9">
        <v>45086.592835648145</v>
      </c>
      <c r="J64" s="3">
        <v>34</v>
      </c>
      <c r="K64" s="3">
        <v>163903</v>
      </c>
      <c r="N64" s="3">
        <f>13*(SUM(K64,K74:K77)/5/60/60)</f>
        <v>456.29349999999999</v>
      </c>
    </row>
    <row r="65" spans="1:12" ht="17.25">
      <c r="A65" s="4">
        <v>45084</v>
      </c>
      <c r="B65" s="3" t="s">
        <v>28</v>
      </c>
      <c r="C65" s="3" t="s">
        <v>29</v>
      </c>
      <c r="D65" s="5" t="s">
        <v>44</v>
      </c>
      <c r="E65" s="8">
        <v>33.774024799999999</v>
      </c>
      <c r="F65" s="8">
        <v>-84.397846599999994</v>
      </c>
      <c r="G65" s="8">
        <v>4</v>
      </c>
      <c r="H65" s="7">
        <f>H74</f>
        <v>0.7270833333333333</v>
      </c>
    </row>
    <row r="66" spans="1:12" ht="17.25">
      <c r="A66" s="4">
        <v>45084</v>
      </c>
      <c r="B66" s="3" t="s">
        <v>28</v>
      </c>
      <c r="C66" s="3" t="s">
        <v>31</v>
      </c>
      <c r="D66" s="5" t="s">
        <v>42</v>
      </c>
      <c r="E66" s="8">
        <v>33.774014800000003</v>
      </c>
      <c r="F66" s="8">
        <v>-84.397665000000003</v>
      </c>
      <c r="G66" s="8">
        <v>4</v>
      </c>
      <c r="H66" s="7">
        <f>H74</f>
        <v>0.7270833333333333</v>
      </c>
    </row>
    <row r="67" spans="1:12" ht="17.25">
      <c r="A67" s="4">
        <v>45084</v>
      </c>
      <c r="B67" s="3" t="s">
        <v>28</v>
      </c>
      <c r="C67" s="3" t="s">
        <v>33</v>
      </c>
      <c r="D67" s="5" t="s">
        <v>46</v>
      </c>
      <c r="E67" s="8">
        <v>33.773951799999999</v>
      </c>
      <c r="F67" s="8">
        <v>-84.397485599999996</v>
      </c>
      <c r="G67" s="3" t="s">
        <v>55</v>
      </c>
      <c r="H67" s="7">
        <f>H75</f>
        <v>0.72569444444444453</v>
      </c>
      <c r="I67" s="3" t="s">
        <v>55</v>
      </c>
      <c r="J67" s="3" t="s">
        <v>55</v>
      </c>
      <c r="K67" s="3" t="s">
        <v>55</v>
      </c>
    </row>
    <row r="68" spans="1:12" ht="17.25">
      <c r="A68" s="4">
        <v>45084</v>
      </c>
      <c r="B68" s="3" t="s">
        <v>28</v>
      </c>
      <c r="C68" s="3" t="s">
        <v>35</v>
      </c>
      <c r="D68" s="5" t="s">
        <v>38</v>
      </c>
      <c r="E68" s="8">
        <v>33.774052400000002</v>
      </c>
      <c r="F68" s="8">
        <v>-84.397311599999995</v>
      </c>
      <c r="G68" s="3" t="s">
        <v>55</v>
      </c>
      <c r="H68" s="7">
        <f>H75</f>
        <v>0.72569444444444453</v>
      </c>
      <c r="I68" s="3" t="s">
        <v>55</v>
      </c>
      <c r="J68" s="3" t="s">
        <v>55</v>
      </c>
      <c r="K68" s="3" t="s">
        <v>55</v>
      </c>
    </row>
    <row r="69" spans="1:12" ht="17.25">
      <c r="A69" s="4">
        <v>45084</v>
      </c>
      <c r="B69" s="3" t="s">
        <v>28</v>
      </c>
      <c r="C69" s="3" t="s">
        <v>37</v>
      </c>
      <c r="D69" s="5" t="s">
        <v>24</v>
      </c>
      <c r="E69" s="8">
        <v>33.773952100000002</v>
      </c>
      <c r="F69" s="8">
        <v>-84.397168800000003</v>
      </c>
      <c r="G69" s="3">
        <v>2</v>
      </c>
      <c r="H69" s="7">
        <f>H76</f>
        <v>0.72430555555555554</v>
      </c>
    </row>
    <row r="70" spans="1:12" ht="17.25">
      <c r="A70" s="4">
        <v>45084</v>
      </c>
      <c r="B70" s="3" t="s">
        <v>28</v>
      </c>
      <c r="C70" s="3" t="s">
        <v>39</v>
      </c>
      <c r="D70" s="5" t="s">
        <v>32</v>
      </c>
      <c r="E70" s="8">
        <v>33.774050199999998</v>
      </c>
      <c r="F70" s="8">
        <v>-84.396997799999994</v>
      </c>
      <c r="G70" s="3">
        <v>2</v>
      </c>
      <c r="H70" s="7">
        <f>H76</f>
        <v>0.72430555555555554</v>
      </c>
    </row>
    <row r="71" spans="1:12" ht="17.25">
      <c r="A71" s="4">
        <v>45084</v>
      </c>
      <c r="B71" s="3" t="s">
        <v>28</v>
      </c>
      <c r="C71" s="3" t="s">
        <v>41</v>
      </c>
      <c r="D71" s="5" t="s">
        <v>36</v>
      </c>
      <c r="E71" s="8">
        <v>33.774054399999997</v>
      </c>
      <c r="F71" s="8">
        <v>-84.396778499999996</v>
      </c>
      <c r="G71" s="3">
        <v>1</v>
      </c>
      <c r="H71" s="7">
        <f>H77</f>
        <v>0.72291666666666676</v>
      </c>
    </row>
    <row r="72" spans="1:12" ht="17.25">
      <c r="A72" s="4">
        <v>45084</v>
      </c>
      <c r="B72" s="3" t="s">
        <v>28</v>
      </c>
      <c r="C72" s="3" t="s">
        <v>43</v>
      </c>
      <c r="D72" s="5" t="s">
        <v>30</v>
      </c>
      <c r="E72" s="8">
        <v>33.7740407</v>
      </c>
      <c r="F72" s="8">
        <v>-84.396653799999996</v>
      </c>
      <c r="G72" s="3">
        <v>1</v>
      </c>
      <c r="H72" s="7">
        <f>H77</f>
        <v>0.72291666666666676</v>
      </c>
    </row>
    <row r="73" spans="1:12" ht="17.25">
      <c r="A73" s="4">
        <v>45084</v>
      </c>
      <c r="B73" s="3" t="s">
        <v>28</v>
      </c>
      <c r="C73" s="3" t="s">
        <v>45</v>
      </c>
      <c r="D73" s="5" t="s">
        <v>22</v>
      </c>
      <c r="E73" s="8">
        <v>33.774046800000001</v>
      </c>
      <c r="F73" s="8">
        <v>-84.396488899999994</v>
      </c>
      <c r="G73" s="3">
        <v>1</v>
      </c>
      <c r="H73" s="7">
        <f>H77</f>
        <v>0.72291666666666676</v>
      </c>
    </row>
    <row r="74" spans="1:12" ht="17.25">
      <c r="A74" s="4">
        <v>45084</v>
      </c>
      <c r="B74" s="3" t="s">
        <v>28</v>
      </c>
      <c r="C74" s="3" t="s">
        <v>47</v>
      </c>
      <c r="D74" s="3" t="s">
        <v>48</v>
      </c>
      <c r="E74" s="8">
        <v>33.773943000000003</v>
      </c>
      <c r="F74" s="8">
        <v>-84.398050999999995</v>
      </c>
      <c r="G74" s="3">
        <v>4</v>
      </c>
      <c r="H74" s="7">
        <v>0.7270833333333333</v>
      </c>
      <c r="I74" s="9">
        <v>45086.52648148148</v>
      </c>
      <c r="J74" s="3">
        <v>1962</v>
      </c>
      <c r="K74" s="3">
        <v>155469</v>
      </c>
    </row>
    <row r="75" spans="1:12" ht="17.25">
      <c r="A75" s="4">
        <v>45084</v>
      </c>
      <c r="B75" s="3" t="s">
        <v>28</v>
      </c>
      <c r="C75" s="3" t="s">
        <v>49</v>
      </c>
      <c r="D75" s="3" t="s">
        <v>50</v>
      </c>
      <c r="E75" s="8">
        <v>33.773988000000003</v>
      </c>
      <c r="F75" s="8">
        <v>-84.397687000000005</v>
      </c>
      <c r="G75" s="3" t="s">
        <v>55</v>
      </c>
      <c r="H75" s="7">
        <v>0.72569444444444453</v>
      </c>
      <c r="I75" s="3" t="s">
        <v>55</v>
      </c>
      <c r="J75" s="3" t="s">
        <v>55</v>
      </c>
      <c r="K75" s="3" t="s">
        <v>55</v>
      </c>
      <c r="L75" s="3" t="s">
        <v>57</v>
      </c>
    </row>
    <row r="76" spans="1:12" ht="17.25">
      <c r="A76" s="4">
        <v>45084</v>
      </c>
      <c r="B76" s="3" t="s">
        <v>28</v>
      </c>
      <c r="C76" s="3" t="s">
        <v>51</v>
      </c>
      <c r="D76" s="3" t="s">
        <v>52</v>
      </c>
      <c r="E76" s="8">
        <v>33.774054399999997</v>
      </c>
      <c r="F76" s="8">
        <v>-84.396778499999996</v>
      </c>
      <c r="G76" s="3">
        <v>2</v>
      </c>
      <c r="H76" s="7">
        <v>0.72430555555555554</v>
      </c>
      <c r="I76" s="9">
        <v>45086.572962962964</v>
      </c>
      <c r="J76" s="3">
        <v>756</v>
      </c>
      <c r="K76" s="3">
        <v>159726</v>
      </c>
    </row>
    <row r="77" spans="1:12" ht="17.25">
      <c r="A77" s="4">
        <v>45084</v>
      </c>
      <c r="B77" s="3" t="s">
        <v>28</v>
      </c>
      <c r="C77" s="3" t="s">
        <v>53</v>
      </c>
      <c r="D77" s="3" t="s">
        <v>54</v>
      </c>
      <c r="E77" s="8">
        <v>33.773938999999999</v>
      </c>
      <c r="F77" s="8">
        <v>-84.396362999999994</v>
      </c>
      <c r="G77" s="3">
        <v>1</v>
      </c>
      <c r="H77" s="7">
        <v>0.72291666666666676</v>
      </c>
      <c r="I77" s="9">
        <v>45086.490173611113</v>
      </c>
      <c r="J77" s="3">
        <v>81</v>
      </c>
      <c r="K77" s="3">
        <v>152693</v>
      </c>
    </row>
    <row r="78" spans="1:12">
      <c r="K78" s="3">
        <f>SUM(K74,K76:K77)</f>
        <v>467888</v>
      </c>
    </row>
    <row r="79" spans="1:12" ht="17.25">
      <c r="A79" s="4">
        <v>45098</v>
      </c>
      <c r="B79" s="3" t="s">
        <v>12</v>
      </c>
      <c r="C79" s="3" t="s">
        <v>13</v>
      </c>
      <c r="D79" s="3" t="s">
        <v>40</v>
      </c>
      <c r="E79" s="6">
        <v>33.776673000000002</v>
      </c>
      <c r="F79" s="6">
        <v>-84.396547999999996</v>
      </c>
      <c r="G79" s="3">
        <v>1</v>
      </c>
      <c r="H79" s="7">
        <v>0.45624999999999999</v>
      </c>
    </row>
    <row r="80" spans="1:12" ht="17.25">
      <c r="A80" s="4">
        <v>45098</v>
      </c>
      <c r="B80" s="3" t="s">
        <v>12</v>
      </c>
      <c r="C80" s="3" t="s">
        <v>15</v>
      </c>
      <c r="D80" s="3" t="s">
        <v>38</v>
      </c>
      <c r="E80" s="8">
        <v>33.776623999999998</v>
      </c>
      <c r="F80" s="8">
        <v>-84.396664000000001</v>
      </c>
      <c r="G80" s="3">
        <v>1</v>
      </c>
      <c r="H80" s="7">
        <v>0.45624999999999999</v>
      </c>
    </row>
    <row r="81" spans="1:14" ht="17.25">
      <c r="A81" s="4">
        <v>45098</v>
      </c>
      <c r="B81" s="3" t="s">
        <v>12</v>
      </c>
      <c r="C81" s="3" t="s">
        <v>17</v>
      </c>
      <c r="D81" s="3" t="s">
        <v>36</v>
      </c>
      <c r="E81" s="8">
        <v>33.776733</v>
      </c>
      <c r="F81" s="8">
        <v>-84.396668000000005</v>
      </c>
      <c r="G81" s="3">
        <v>1</v>
      </c>
      <c r="H81" s="7">
        <v>0.45624999999999999</v>
      </c>
    </row>
    <row r="82" spans="1:14" ht="17.25">
      <c r="A82" s="4">
        <v>45098</v>
      </c>
      <c r="B82" s="3" t="s">
        <v>12</v>
      </c>
      <c r="C82" s="3" t="s">
        <v>19</v>
      </c>
      <c r="D82" s="3" t="s">
        <v>14</v>
      </c>
      <c r="E82" s="8">
        <v>33.776859000000002</v>
      </c>
      <c r="F82" s="8">
        <v>-84.396632999999994</v>
      </c>
      <c r="G82" s="3">
        <v>1</v>
      </c>
      <c r="H82" s="7">
        <v>0.45624999999999999</v>
      </c>
    </row>
    <row r="83" spans="1:14" ht="17.25">
      <c r="A83" s="4">
        <v>45098</v>
      </c>
      <c r="B83" s="3" t="s">
        <v>12</v>
      </c>
      <c r="C83" s="3" t="s">
        <v>21</v>
      </c>
      <c r="D83" s="3" t="s">
        <v>20</v>
      </c>
      <c r="E83" s="8">
        <v>33.776915000000002</v>
      </c>
      <c r="F83" s="8">
        <v>-84.396755999999996</v>
      </c>
      <c r="G83" s="3">
        <v>1</v>
      </c>
      <c r="H83" s="7">
        <v>0.45624999999999999</v>
      </c>
    </row>
    <row r="84" spans="1:14" ht="17.25">
      <c r="A84" s="4">
        <v>45098</v>
      </c>
      <c r="B84" s="3" t="s">
        <v>12</v>
      </c>
      <c r="C84" s="3" t="s">
        <v>23</v>
      </c>
      <c r="D84" s="3" t="s">
        <v>46</v>
      </c>
      <c r="E84" s="8">
        <v>33.776922999999996</v>
      </c>
      <c r="F84" s="8">
        <v>-84.396923999999999</v>
      </c>
      <c r="G84" s="3">
        <v>1</v>
      </c>
      <c r="H84" s="7">
        <v>0.45624999999999999</v>
      </c>
    </row>
    <row r="85" spans="1:14" ht="17.25">
      <c r="A85" s="4">
        <v>45098</v>
      </c>
      <c r="B85" s="3" t="s">
        <v>25</v>
      </c>
      <c r="C85" s="3" t="s">
        <v>26</v>
      </c>
      <c r="D85" s="3" t="s">
        <v>27</v>
      </c>
      <c r="E85" s="8">
        <v>33.777085</v>
      </c>
      <c r="F85" s="8">
        <v>-84.396707000000006</v>
      </c>
      <c r="G85" s="3">
        <v>1</v>
      </c>
      <c r="H85" s="7">
        <v>0.45624999999999999</v>
      </c>
      <c r="I85" s="9">
        <v>45100.268483796295</v>
      </c>
      <c r="J85" s="3">
        <v>19</v>
      </c>
      <c r="K85" s="3">
        <v>156579</v>
      </c>
      <c r="N85" s="3">
        <f>15*(SUM(K85,K95:K98)/5/60/60)</f>
        <v>619.19499999999994</v>
      </c>
    </row>
    <row r="86" spans="1:14" ht="17.25">
      <c r="A86" s="4">
        <v>45098</v>
      </c>
      <c r="B86" s="3" t="s">
        <v>28</v>
      </c>
      <c r="C86" s="3" t="s">
        <v>29</v>
      </c>
      <c r="D86" s="3" t="s">
        <v>34</v>
      </c>
      <c r="E86" s="8">
        <v>33.774024799999999</v>
      </c>
      <c r="F86" s="8">
        <v>-84.397846599999994</v>
      </c>
      <c r="G86" s="8">
        <v>4</v>
      </c>
      <c r="H86" s="7">
        <v>0.49374999999999997</v>
      </c>
    </row>
    <row r="87" spans="1:14" ht="17.25">
      <c r="A87" s="4">
        <v>45098</v>
      </c>
      <c r="B87" s="3" t="s">
        <v>28</v>
      </c>
      <c r="C87" s="3" t="s">
        <v>31</v>
      </c>
      <c r="D87" s="3" t="s">
        <v>32</v>
      </c>
      <c r="E87" s="8">
        <v>33.774014800000003</v>
      </c>
      <c r="F87" s="8">
        <v>-84.397665000000003</v>
      </c>
      <c r="G87" s="8">
        <v>4</v>
      </c>
      <c r="H87" s="7">
        <v>0.49374999999999997</v>
      </c>
    </row>
    <row r="88" spans="1:14" ht="17.25">
      <c r="A88" s="4">
        <v>45098</v>
      </c>
      <c r="B88" s="3" t="s">
        <v>28</v>
      </c>
      <c r="C88" s="3" t="s">
        <v>33</v>
      </c>
      <c r="D88" s="3" t="s">
        <v>16</v>
      </c>
      <c r="E88" s="8">
        <v>33.773951799999999</v>
      </c>
      <c r="F88" s="8">
        <v>-84.397485599999996</v>
      </c>
      <c r="G88" s="3">
        <v>3</v>
      </c>
      <c r="H88" s="7">
        <v>0.49236111111111108</v>
      </c>
    </row>
    <row r="89" spans="1:14" ht="17.25">
      <c r="A89" s="4">
        <v>45098</v>
      </c>
      <c r="B89" s="3" t="s">
        <v>28</v>
      </c>
      <c r="C89" s="3" t="s">
        <v>35</v>
      </c>
      <c r="D89" s="3" t="s">
        <v>44</v>
      </c>
      <c r="E89" s="8">
        <v>33.774052400000002</v>
      </c>
      <c r="F89" s="8">
        <v>-84.397311599999995</v>
      </c>
      <c r="G89" s="3">
        <v>3</v>
      </c>
      <c r="H89" s="7">
        <v>0.49236111111111108</v>
      </c>
    </row>
    <row r="90" spans="1:14" ht="17.25">
      <c r="A90" s="4">
        <v>45098</v>
      </c>
      <c r="B90" s="3" t="s">
        <v>28</v>
      </c>
      <c r="C90" s="3" t="s">
        <v>37</v>
      </c>
      <c r="D90" s="3" t="s">
        <v>18</v>
      </c>
      <c r="E90" s="8">
        <v>33.773952100000002</v>
      </c>
      <c r="F90" s="8">
        <v>-84.397168800000003</v>
      </c>
      <c r="G90" s="3">
        <v>2</v>
      </c>
      <c r="H90" s="7">
        <v>0.4909722222222222</v>
      </c>
    </row>
    <row r="91" spans="1:14" ht="17.25">
      <c r="A91" s="4">
        <v>45098</v>
      </c>
      <c r="B91" s="3" t="s">
        <v>28</v>
      </c>
      <c r="C91" s="3" t="s">
        <v>39</v>
      </c>
      <c r="D91" s="3" t="s">
        <v>24</v>
      </c>
      <c r="E91" s="8">
        <v>33.774050199999998</v>
      </c>
      <c r="F91" s="8">
        <v>-84.396997799999994</v>
      </c>
      <c r="G91" s="3">
        <v>2</v>
      </c>
      <c r="H91" s="7">
        <v>0.4909722222222222</v>
      </c>
    </row>
    <row r="92" spans="1:14" ht="17.25">
      <c r="A92" s="4">
        <v>45098</v>
      </c>
      <c r="B92" s="3" t="s">
        <v>28</v>
      </c>
      <c r="C92" s="3" t="s">
        <v>41</v>
      </c>
      <c r="D92" s="3" t="s">
        <v>42</v>
      </c>
      <c r="E92" s="8">
        <v>33.774054399999997</v>
      </c>
      <c r="F92" s="8">
        <v>-84.396778499999996</v>
      </c>
      <c r="G92" s="3">
        <v>1</v>
      </c>
      <c r="H92" s="7">
        <v>0.49027777777777781</v>
      </c>
    </row>
    <row r="93" spans="1:14" ht="17.25">
      <c r="A93" s="4">
        <v>45098</v>
      </c>
      <c r="B93" s="3" t="s">
        <v>28</v>
      </c>
      <c r="C93" s="3" t="s">
        <v>43</v>
      </c>
      <c r="D93" s="3" t="s">
        <v>30</v>
      </c>
      <c r="E93" s="8">
        <v>33.7740407</v>
      </c>
      <c r="F93" s="8">
        <v>-84.396653799999996</v>
      </c>
      <c r="G93" s="3">
        <v>1</v>
      </c>
      <c r="H93" s="7">
        <v>0.49027777777777781</v>
      </c>
    </row>
    <row r="94" spans="1:14" ht="17.25">
      <c r="A94" s="4">
        <v>45098</v>
      </c>
      <c r="B94" s="3" t="s">
        <v>28</v>
      </c>
      <c r="C94" s="3" t="s">
        <v>45</v>
      </c>
      <c r="D94" s="3" t="s">
        <v>22</v>
      </c>
      <c r="E94" s="8">
        <v>33.774046800000001</v>
      </c>
      <c r="F94" s="8">
        <v>-84.396488899999994</v>
      </c>
      <c r="G94" s="3">
        <v>1</v>
      </c>
      <c r="H94" s="7">
        <v>0.49027777777777781</v>
      </c>
    </row>
    <row r="95" spans="1:14" ht="17.25">
      <c r="A95" s="4">
        <v>45098</v>
      </c>
      <c r="B95" s="3" t="s">
        <v>28</v>
      </c>
      <c r="C95" s="3" t="s">
        <v>47</v>
      </c>
      <c r="D95" s="15" t="s">
        <v>48</v>
      </c>
      <c r="E95" s="8">
        <v>33.773943000000003</v>
      </c>
      <c r="F95" s="8">
        <v>-84.398050999999995</v>
      </c>
      <c r="G95" s="3">
        <v>4</v>
      </c>
      <c r="H95" s="7">
        <v>0.49374999999999997</v>
      </c>
      <c r="I95" s="4" t="s">
        <v>58</v>
      </c>
      <c r="J95" s="3">
        <v>571</v>
      </c>
      <c r="K95" s="3">
        <v>126531</v>
      </c>
    </row>
    <row r="96" spans="1:14" ht="17.25">
      <c r="A96" s="4">
        <v>45098</v>
      </c>
      <c r="B96" s="3" t="s">
        <v>28</v>
      </c>
      <c r="C96" s="3" t="s">
        <v>49</v>
      </c>
      <c r="D96" s="15" t="s">
        <v>50</v>
      </c>
      <c r="E96" s="8">
        <v>33.773988000000003</v>
      </c>
      <c r="F96" s="8">
        <v>-84.397687000000005</v>
      </c>
      <c r="G96" s="3">
        <v>3</v>
      </c>
      <c r="H96" s="7">
        <v>0.49236111111111108</v>
      </c>
      <c r="I96" s="9">
        <v>45100.295023148145</v>
      </c>
      <c r="J96" s="3">
        <v>710</v>
      </c>
      <c r="K96" s="3">
        <v>155752</v>
      </c>
    </row>
    <row r="97" spans="1:14" ht="17.25">
      <c r="A97" s="4">
        <v>45098</v>
      </c>
      <c r="B97" s="3" t="s">
        <v>28</v>
      </c>
      <c r="C97" s="3" t="s">
        <v>51</v>
      </c>
      <c r="D97" s="3" t="s">
        <v>52</v>
      </c>
      <c r="E97" s="8">
        <v>33.774054399999997</v>
      </c>
      <c r="F97" s="8">
        <v>-84.396778499999996</v>
      </c>
      <c r="G97" s="3">
        <v>2</v>
      </c>
      <c r="H97" s="7">
        <v>0.4909722222222222</v>
      </c>
      <c r="I97" s="9">
        <v>45100.299456018518</v>
      </c>
      <c r="J97" s="3">
        <v>1878</v>
      </c>
      <c r="K97" s="3">
        <v>156253</v>
      </c>
    </row>
    <row r="98" spans="1:14" ht="17.25">
      <c r="A98" s="4">
        <v>45098</v>
      </c>
      <c r="B98" s="3" t="s">
        <v>28</v>
      </c>
      <c r="C98" s="3" t="s">
        <v>53</v>
      </c>
      <c r="D98" s="3" t="s">
        <v>54</v>
      </c>
      <c r="E98" s="8">
        <v>33.773938999999999</v>
      </c>
      <c r="F98" s="8">
        <v>-84.396362999999994</v>
      </c>
      <c r="G98" s="3">
        <v>1</v>
      </c>
      <c r="H98" s="7">
        <v>0.49027777777777781</v>
      </c>
      <c r="I98" s="9">
        <v>45100.202291666668</v>
      </c>
      <c r="J98" s="3">
        <v>1257</v>
      </c>
      <c r="K98" s="3">
        <v>147919</v>
      </c>
    </row>
    <row r="99" spans="1:14">
      <c r="K99" s="3">
        <f>SUM(K95:K98)</f>
        <v>586455</v>
      </c>
    </row>
    <row r="100" spans="1:14" ht="17.25">
      <c r="A100" s="4">
        <v>45105</v>
      </c>
      <c r="B100" s="3" t="s">
        <v>12</v>
      </c>
      <c r="C100" s="3" t="s">
        <v>13</v>
      </c>
      <c r="D100" s="3" t="s">
        <v>22</v>
      </c>
      <c r="E100" s="6">
        <v>33.776673000000002</v>
      </c>
      <c r="F100" s="6">
        <v>-84.396547999999996</v>
      </c>
      <c r="G100" s="3">
        <v>1</v>
      </c>
      <c r="H100" s="7">
        <v>0.47152777777777777</v>
      </c>
    </row>
    <row r="101" spans="1:14" ht="17.25">
      <c r="A101" s="4">
        <v>45105</v>
      </c>
      <c r="B101" s="3" t="s">
        <v>12</v>
      </c>
      <c r="C101" s="3" t="s">
        <v>15</v>
      </c>
      <c r="D101" s="3" t="s">
        <v>46</v>
      </c>
      <c r="E101" s="8">
        <v>33.776623999999998</v>
      </c>
      <c r="F101" s="8">
        <v>-84.396664000000001</v>
      </c>
      <c r="G101" s="3">
        <v>1</v>
      </c>
      <c r="H101" s="7">
        <v>0.47152777777777777</v>
      </c>
    </row>
    <row r="102" spans="1:14" ht="17.25">
      <c r="A102" s="4">
        <v>45105</v>
      </c>
      <c r="B102" s="3" t="s">
        <v>12</v>
      </c>
      <c r="C102" s="3" t="s">
        <v>17</v>
      </c>
      <c r="D102" s="3" t="s">
        <v>18</v>
      </c>
      <c r="E102" s="8">
        <v>33.776733</v>
      </c>
      <c r="F102" s="8">
        <v>-84.396668000000005</v>
      </c>
      <c r="G102" s="3">
        <v>1</v>
      </c>
      <c r="H102" s="7">
        <v>0.47152777777777777</v>
      </c>
    </row>
    <row r="103" spans="1:14" ht="17.25">
      <c r="A103" s="4">
        <v>45105</v>
      </c>
      <c r="B103" s="3" t="s">
        <v>12</v>
      </c>
      <c r="C103" s="3" t="s">
        <v>19</v>
      </c>
      <c r="D103" s="3" t="s">
        <v>24</v>
      </c>
      <c r="E103" s="8">
        <v>33.776859000000002</v>
      </c>
      <c r="F103" s="8">
        <v>-84.396632999999994</v>
      </c>
      <c r="G103" s="3">
        <v>1</v>
      </c>
      <c r="H103" s="7">
        <v>0.47152777777777777</v>
      </c>
    </row>
    <row r="104" spans="1:14" ht="17.25">
      <c r="A104" s="4">
        <v>45105</v>
      </c>
      <c r="B104" s="3" t="s">
        <v>12</v>
      </c>
      <c r="C104" s="3" t="s">
        <v>21</v>
      </c>
      <c r="D104" s="3" t="s">
        <v>44</v>
      </c>
      <c r="E104" s="8">
        <v>33.776915000000002</v>
      </c>
      <c r="F104" s="8">
        <v>-84.396755999999996</v>
      </c>
      <c r="G104" s="3">
        <v>1</v>
      </c>
      <c r="H104" s="7">
        <v>0.47152777777777777</v>
      </c>
    </row>
    <row r="105" spans="1:14" ht="17.25">
      <c r="A105" s="4">
        <v>45105</v>
      </c>
      <c r="B105" s="3" t="s">
        <v>12</v>
      </c>
      <c r="C105" s="3" t="s">
        <v>23</v>
      </c>
      <c r="D105" s="3" t="s">
        <v>34</v>
      </c>
      <c r="E105" s="8">
        <v>33.776922999999996</v>
      </c>
      <c r="F105" s="8">
        <v>-84.396923999999999</v>
      </c>
      <c r="G105" s="3">
        <v>1</v>
      </c>
      <c r="H105" s="7">
        <v>0.47152777777777777</v>
      </c>
    </row>
    <row r="106" spans="1:14" ht="17.25">
      <c r="A106" s="4">
        <v>45105</v>
      </c>
      <c r="B106" s="3" t="s">
        <v>25</v>
      </c>
      <c r="C106" s="3" t="s">
        <v>26</v>
      </c>
      <c r="D106" s="3" t="s">
        <v>27</v>
      </c>
      <c r="E106" s="8">
        <v>33.777085</v>
      </c>
      <c r="F106" s="8">
        <v>-84.396707000000006</v>
      </c>
      <c r="G106" s="3">
        <v>1</v>
      </c>
      <c r="H106" s="7">
        <v>0.47152777777777777</v>
      </c>
      <c r="I106" s="9">
        <v>45107.368414351855</v>
      </c>
      <c r="J106" s="3">
        <v>2</v>
      </c>
      <c r="K106" s="3">
        <v>163892</v>
      </c>
      <c r="N106" s="3">
        <f>13*(SUM(K106,K116:K119)/5/60/60)</f>
        <v>454.95377777777776</v>
      </c>
    </row>
    <row r="107" spans="1:14" ht="17.25">
      <c r="A107" s="4">
        <v>45105</v>
      </c>
      <c r="B107" s="3" t="s">
        <v>28</v>
      </c>
      <c r="C107" s="3" t="s">
        <v>29</v>
      </c>
      <c r="E107" s="8">
        <v>33.774024799999999</v>
      </c>
      <c r="F107" s="8">
        <v>-84.397846599999994</v>
      </c>
      <c r="G107" s="8">
        <v>2</v>
      </c>
      <c r="H107" s="7">
        <v>0.49444444444444446</v>
      </c>
    </row>
    <row r="108" spans="1:14" ht="17.25">
      <c r="A108" s="4">
        <v>45105</v>
      </c>
      <c r="B108" s="3" t="s">
        <v>28</v>
      </c>
      <c r="C108" s="3" t="s">
        <v>31</v>
      </c>
      <c r="E108" s="8">
        <v>33.774014800000003</v>
      </c>
      <c r="F108" s="8">
        <v>-84.397665000000003</v>
      </c>
      <c r="G108" s="8">
        <v>2</v>
      </c>
      <c r="H108" s="7">
        <v>0.49444444444444446</v>
      </c>
    </row>
    <row r="109" spans="1:14" ht="17.25">
      <c r="A109" s="4">
        <v>45105</v>
      </c>
      <c r="B109" s="3" t="s">
        <v>28</v>
      </c>
      <c r="C109" s="3" t="s">
        <v>33</v>
      </c>
      <c r="D109" s="3" t="s">
        <v>55</v>
      </c>
      <c r="E109" s="8">
        <v>33.773951799999999</v>
      </c>
      <c r="F109" s="8">
        <v>-84.397485599999996</v>
      </c>
      <c r="G109" s="3" t="s">
        <v>55</v>
      </c>
      <c r="I109" s="3" t="s">
        <v>55</v>
      </c>
    </row>
    <row r="110" spans="1:14" ht="17.25">
      <c r="A110" s="4">
        <v>45105</v>
      </c>
      <c r="B110" s="3" t="s">
        <v>28</v>
      </c>
      <c r="C110" s="3" t="s">
        <v>35</v>
      </c>
      <c r="D110" s="3" t="s">
        <v>55</v>
      </c>
      <c r="E110" s="8">
        <v>33.774052400000002</v>
      </c>
      <c r="F110" s="8">
        <v>-84.397311599999995</v>
      </c>
      <c r="G110" s="3" t="s">
        <v>55</v>
      </c>
      <c r="I110" s="3" t="s">
        <v>55</v>
      </c>
    </row>
    <row r="111" spans="1:14" ht="17.25">
      <c r="A111" s="4">
        <v>45105</v>
      </c>
      <c r="B111" s="3" t="s">
        <v>28</v>
      </c>
      <c r="C111" s="3" t="s">
        <v>37</v>
      </c>
      <c r="D111" s="3" t="s">
        <v>36</v>
      </c>
      <c r="E111" s="8">
        <v>33.773952100000002</v>
      </c>
      <c r="F111" s="8">
        <v>-84.397168800000003</v>
      </c>
      <c r="G111" s="3">
        <v>1</v>
      </c>
      <c r="H111" s="7">
        <v>0.49374999999999997</v>
      </c>
    </row>
    <row r="112" spans="1:14" ht="17.25">
      <c r="A112" s="4">
        <v>45105</v>
      </c>
      <c r="B112" s="3" t="s">
        <v>28</v>
      </c>
      <c r="C112" s="3" t="s">
        <v>39</v>
      </c>
      <c r="D112" s="3" t="s">
        <v>38</v>
      </c>
      <c r="E112" s="8">
        <v>33.774050199999998</v>
      </c>
      <c r="F112" s="8">
        <v>-84.396997799999994</v>
      </c>
      <c r="G112" s="3">
        <v>1</v>
      </c>
      <c r="H112" s="7">
        <v>0.49374999999999997</v>
      </c>
    </row>
    <row r="113" spans="1:14" ht="17.25">
      <c r="A113" s="4">
        <v>45105</v>
      </c>
      <c r="B113" s="3" t="s">
        <v>28</v>
      </c>
      <c r="C113" s="3" t="s">
        <v>41</v>
      </c>
      <c r="D113" s="3" t="s">
        <v>40</v>
      </c>
      <c r="E113" s="8">
        <v>33.774054399999997</v>
      </c>
      <c r="F113" s="8">
        <v>-84.396778499999996</v>
      </c>
      <c r="G113" s="3">
        <v>1</v>
      </c>
      <c r="H113" s="7">
        <v>0.49374999999999997</v>
      </c>
    </row>
    <row r="114" spans="1:14" ht="17.25">
      <c r="A114" s="4">
        <v>45105</v>
      </c>
      <c r="B114" s="3" t="s">
        <v>28</v>
      </c>
      <c r="C114" s="3" t="s">
        <v>43</v>
      </c>
      <c r="D114" s="3" t="s">
        <v>20</v>
      </c>
      <c r="E114" s="8">
        <v>33.7740407</v>
      </c>
      <c r="F114" s="8">
        <v>-84.396653799999996</v>
      </c>
      <c r="G114" s="3">
        <v>1</v>
      </c>
      <c r="H114" s="7">
        <v>0.49374999999999997</v>
      </c>
    </row>
    <row r="115" spans="1:14" ht="17.25">
      <c r="A115" s="4">
        <v>45105</v>
      </c>
      <c r="B115" s="3" t="s">
        <v>28</v>
      </c>
      <c r="C115" s="3" t="s">
        <v>45</v>
      </c>
      <c r="D115" s="3" t="s">
        <v>32</v>
      </c>
      <c r="E115" s="8">
        <v>33.774046800000001</v>
      </c>
      <c r="F115" s="8">
        <v>-84.396488899999994</v>
      </c>
      <c r="G115" s="3">
        <v>1</v>
      </c>
      <c r="H115" s="7">
        <v>0.49374999999999997</v>
      </c>
    </row>
    <row r="116" spans="1:14" ht="17.25">
      <c r="A116" s="4">
        <v>45105</v>
      </c>
      <c r="B116" s="3" t="s">
        <v>28</v>
      </c>
      <c r="C116" s="3" t="s">
        <v>47</v>
      </c>
      <c r="D116" s="3" t="s">
        <v>48</v>
      </c>
      <c r="E116" s="8">
        <v>33.773943000000003</v>
      </c>
      <c r="F116" s="8">
        <v>-84.398050999999995</v>
      </c>
      <c r="G116" s="3">
        <v>2</v>
      </c>
      <c r="H116" s="7">
        <v>0.49444444444444446</v>
      </c>
      <c r="I116" s="9">
        <v>45107.314236111109</v>
      </c>
      <c r="J116" s="3">
        <v>373</v>
      </c>
      <c r="K116" s="3">
        <v>156449</v>
      </c>
    </row>
    <row r="117" spans="1:14" ht="17.25">
      <c r="A117" s="4">
        <v>45105</v>
      </c>
      <c r="B117" s="3" t="s">
        <v>28</v>
      </c>
      <c r="C117" s="3" t="s">
        <v>49</v>
      </c>
      <c r="D117" s="3" t="s">
        <v>50</v>
      </c>
      <c r="E117" s="8">
        <v>33.773988000000003</v>
      </c>
      <c r="F117" s="8">
        <v>-84.397687000000005</v>
      </c>
      <c r="G117" s="3" t="s">
        <v>55</v>
      </c>
      <c r="I117" s="3" t="s">
        <v>55</v>
      </c>
      <c r="J117" s="3" t="s">
        <v>55</v>
      </c>
      <c r="K117" s="3" t="s">
        <v>55</v>
      </c>
      <c r="L117" s="3" t="s">
        <v>59</v>
      </c>
    </row>
    <row r="118" spans="1:14" ht="17.25">
      <c r="A118" s="4">
        <v>45105</v>
      </c>
      <c r="B118" s="3" t="s">
        <v>28</v>
      </c>
      <c r="C118" s="3" t="s">
        <v>51</v>
      </c>
      <c r="D118" s="3" t="s">
        <v>52</v>
      </c>
      <c r="E118" s="8">
        <v>33.774054399999997</v>
      </c>
      <c r="F118" s="8">
        <v>-84.396778499999996</v>
      </c>
      <c r="G118" s="3">
        <v>1</v>
      </c>
      <c r="H118" s="7">
        <v>0.49374999999999997</v>
      </c>
      <c r="I118" s="9">
        <v>45107.353483796294</v>
      </c>
      <c r="J118" s="3">
        <v>449</v>
      </c>
      <c r="K118" s="3">
        <v>160682</v>
      </c>
    </row>
    <row r="119" spans="1:14" ht="17.25">
      <c r="A119" s="4">
        <v>45105</v>
      </c>
      <c r="B119" s="3" t="s">
        <v>28</v>
      </c>
      <c r="C119" s="3" t="s">
        <v>53</v>
      </c>
      <c r="D119" s="3" t="s">
        <v>54</v>
      </c>
      <c r="E119" s="8">
        <v>33.773938999999999</v>
      </c>
      <c r="F119" s="8">
        <v>-84.396362999999994</v>
      </c>
      <c r="G119" s="3">
        <v>1</v>
      </c>
      <c r="H119" s="7">
        <v>0.49374999999999997</v>
      </c>
      <c r="I119" s="9">
        <v>45107.217268518521</v>
      </c>
      <c r="J119" s="3">
        <v>962</v>
      </c>
      <c r="K119" s="3">
        <v>148913</v>
      </c>
    </row>
    <row r="120" spans="1:14">
      <c r="K120" s="3">
        <f>SUM(K118:K119,K116)</f>
        <v>466044</v>
      </c>
      <c r="N120" s="3">
        <f>SUM(N106,N85,N64,N43,N8)</f>
        <v>2594.2547777777777</v>
      </c>
    </row>
    <row r="121" spans="1:14">
      <c r="A121" s="10"/>
      <c r="B121"/>
      <c r="C121"/>
      <c r="D121"/>
      <c r="F121" s="11"/>
      <c r="K121" s="3">
        <f>SUM(K2:K119)</f>
        <v>5538004</v>
      </c>
    </row>
    <row r="122" spans="1:14">
      <c r="A122" s="10"/>
      <c r="B122"/>
      <c r="C122"/>
      <c r="D122"/>
      <c r="F122" s="11"/>
    </row>
    <row r="123" spans="1:14">
      <c r="A123" s="10"/>
      <c r="B123"/>
      <c r="C123"/>
      <c r="D123"/>
      <c r="F123" s="11"/>
    </row>
    <row r="124" spans="1:14">
      <c r="A124" s="10"/>
      <c r="B124"/>
      <c r="C124"/>
      <c r="D124"/>
      <c r="F124" s="11"/>
    </row>
    <row r="125" spans="1:14">
      <c r="A125" s="10"/>
      <c r="B125"/>
      <c r="C125"/>
      <c r="D125"/>
      <c r="F125" s="11"/>
    </row>
    <row r="126" spans="1:14">
      <c r="A126" s="10"/>
      <c r="B126"/>
      <c r="C126"/>
      <c r="D126"/>
      <c r="F126" s="11"/>
    </row>
    <row r="127" spans="1:14">
      <c r="A127" s="10"/>
      <c r="B127"/>
      <c r="C127"/>
      <c r="D127"/>
      <c r="F127" s="11"/>
    </row>
    <row r="128" spans="1:14">
      <c r="A128" s="10"/>
      <c r="B128"/>
      <c r="C128"/>
      <c r="D128"/>
      <c r="F128" s="11"/>
    </row>
    <row r="129" spans="1:6">
      <c r="A129" s="10"/>
      <c r="B129"/>
      <c r="C129"/>
      <c r="D129"/>
      <c r="F129" s="11"/>
    </row>
    <row r="130" spans="1:6">
      <c r="A130" s="10"/>
      <c r="B130"/>
      <c r="C130"/>
      <c r="D130"/>
      <c r="F130" s="11"/>
    </row>
    <row r="131" spans="1:6">
      <c r="A131" s="10"/>
      <c r="B131"/>
      <c r="C131"/>
      <c r="D131"/>
    </row>
    <row r="132" spans="1:6">
      <c r="A132" s="10"/>
      <c r="B132"/>
      <c r="C132"/>
      <c r="D132"/>
    </row>
    <row r="133" spans="1:6">
      <c r="A133" s="10"/>
      <c r="B133"/>
      <c r="C133"/>
      <c r="D133"/>
    </row>
    <row r="134" spans="1:6">
      <c r="A134" s="10"/>
      <c r="B134"/>
      <c r="C134"/>
      <c r="D134"/>
      <c r="F134" s="1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998DC-6BCA-4182-9D30-090648090AD7}">
  <dimension ref="A1:H12"/>
  <sheetViews>
    <sheetView workbookViewId="0">
      <selection activeCell="D15" sqref="D15"/>
    </sheetView>
  </sheetViews>
  <sheetFormatPr defaultRowHeight="15"/>
  <cols>
    <col min="1" max="1" width="16.85546875" customWidth="1"/>
    <col min="2" max="2" width="16.28515625" customWidth="1"/>
    <col min="3" max="3" width="18.7109375" customWidth="1"/>
    <col min="4" max="4" width="15.85546875" customWidth="1"/>
    <col min="5" max="5" width="16.85546875" customWidth="1"/>
    <col min="6" max="6" width="17.5703125" customWidth="1"/>
    <col min="7" max="7" width="13" customWidth="1"/>
    <col min="8" max="8" width="14.140625" customWidth="1"/>
  </cols>
  <sheetData>
    <row r="1" spans="1:8">
      <c r="A1" s="12" t="s">
        <v>60</v>
      </c>
      <c r="B1" s="12" t="s">
        <v>1</v>
      </c>
      <c r="C1" s="12" t="s">
        <v>61</v>
      </c>
      <c r="D1" s="12" t="s">
        <v>62</v>
      </c>
      <c r="E1" s="12" t="s">
        <v>63</v>
      </c>
      <c r="F1" s="12" t="s">
        <v>64</v>
      </c>
      <c r="G1" t="s">
        <v>65</v>
      </c>
      <c r="H1" t="s">
        <v>66</v>
      </c>
    </row>
    <row r="2" spans="1:8">
      <c r="A2" s="16" t="s">
        <v>67</v>
      </c>
      <c r="B2" s="12" t="s">
        <v>68</v>
      </c>
      <c r="C2" s="12">
        <v>1</v>
      </c>
      <c r="D2" s="13">
        <v>160462</v>
      </c>
      <c r="E2" s="12" t="s">
        <v>69</v>
      </c>
      <c r="F2" s="12">
        <v>6</v>
      </c>
    </row>
    <row r="3" spans="1:8">
      <c r="A3" s="16"/>
      <c r="B3" s="12" t="s">
        <v>70</v>
      </c>
      <c r="C3" s="12">
        <v>4</v>
      </c>
      <c r="D3" s="14">
        <v>616541</v>
      </c>
      <c r="F3" s="12">
        <v>9</v>
      </c>
    </row>
    <row r="4" spans="1:8">
      <c r="A4" s="16" t="s">
        <v>71</v>
      </c>
      <c r="B4" s="12" t="s">
        <v>68</v>
      </c>
      <c r="C4" s="12">
        <v>1</v>
      </c>
      <c r="D4" s="13">
        <v>163574</v>
      </c>
      <c r="E4" s="12" t="s">
        <v>69</v>
      </c>
      <c r="F4" s="12">
        <v>6</v>
      </c>
    </row>
    <row r="5" spans="1:8">
      <c r="A5" s="16"/>
      <c r="B5" s="12" t="s">
        <v>70</v>
      </c>
      <c r="C5" s="12">
        <v>3</v>
      </c>
      <c r="D5" s="14">
        <v>460891</v>
      </c>
      <c r="F5" s="12">
        <v>6</v>
      </c>
    </row>
    <row r="6" spans="1:8">
      <c r="A6" s="16" t="s">
        <v>72</v>
      </c>
      <c r="B6" s="12" t="s">
        <v>68</v>
      </c>
      <c r="C6" s="12">
        <v>1</v>
      </c>
      <c r="D6" s="13">
        <v>163903</v>
      </c>
      <c r="E6" s="12" t="s">
        <v>69</v>
      </c>
      <c r="F6" s="12">
        <v>6</v>
      </c>
    </row>
    <row r="7" spans="1:8">
      <c r="A7" s="16"/>
      <c r="B7" s="12" t="s">
        <v>70</v>
      </c>
      <c r="C7" s="12">
        <v>3</v>
      </c>
      <c r="D7" s="14">
        <v>467888</v>
      </c>
      <c r="F7" s="12">
        <v>7</v>
      </c>
    </row>
    <row r="8" spans="1:8">
      <c r="A8" s="16" t="s">
        <v>73</v>
      </c>
      <c r="B8" s="12" t="s">
        <v>68</v>
      </c>
      <c r="C8" s="12">
        <v>1</v>
      </c>
      <c r="D8" s="13">
        <v>156579</v>
      </c>
      <c r="E8" s="12" t="s">
        <v>69</v>
      </c>
      <c r="F8" s="12">
        <v>6</v>
      </c>
    </row>
    <row r="9" spans="1:8">
      <c r="A9" s="16"/>
      <c r="B9" s="12" t="s">
        <v>70</v>
      </c>
      <c r="C9" s="12">
        <v>4</v>
      </c>
      <c r="D9" s="14">
        <v>586455</v>
      </c>
      <c r="F9" s="12">
        <v>9</v>
      </c>
    </row>
    <row r="10" spans="1:8">
      <c r="A10" s="16" t="s">
        <v>74</v>
      </c>
      <c r="B10" s="12" t="s">
        <v>68</v>
      </c>
      <c r="C10" s="12">
        <v>1</v>
      </c>
      <c r="D10" s="13">
        <v>163892</v>
      </c>
      <c r="E10" s="12" t="s">
        <v>69</v>
      </c>
      <c r="F10" s="12">
        <v>6</v>
      </c>
    </row>
    <row r="11" spans="1:8">
      <c r="A11" s="16"/>
      <c r="B11" s="12" t="s">
        <v>70</v>
      </c>
      <c r="C11" s="12">
        <v>3</v>
      </c>
      <c r="D11" s="14">
        <v>466044</v>
      </c>
      <c r="F11" s="12">
        <v>7</v>
      </c>
    </row>
    <row r="12" spans="1:8">
      <c r="A12" s="12" t="s">
        <v>75</v>
      </c>
      <c r="D12" s="14">
        <f>SUM(D2:D11)</f>
        <v>3406229</v>
      </c>
    </row>
  </sheetData>
  <mergeCells count="5">
    <mergeCell ref="A2:A3"/>
    <mergeCell ref="A4:A5"/>
    <mergeCell ref="A6:A7"/>
    <mergeCell ref="A8:A9"/>
    <mergeCell ref="A10:A1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830aec8-22b1-4dfc-90f4-9332d11f96ba" xsi:nil="true"/>
    <lcf76f155ced4ddcb4097134ff3c332f xmlns="7349190f-dc67-4a49-a2ee-7ebbd33aafd0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014344028DB484CA00983C582A3E494" ma:contentTypeVersion="14" ma:contentTypeDescription="Create a new document." ma:contentTypeScope="" ma:versionID="1f59b55c4197dac4122963dd2400bc2b">
  <xsd:schema xmlns:xsd="http://www.w3.org/2001/XMLSchema" xmlns:xs="http://www.w3.org/2001/XMLSchema" xmlns:p="http://schemas.microsoft.com/office/2006/metadata/properties" xmlns:ns2="7349190f-dc67-4a49-a2ee-7ebbd33aafd0" xmlns:ns3="7830aec8-22b1-4dfc-90f4-9332d11f96ba" targetNamespace="http://schemas.microsoft.com/office/2006/metadata/properties" ma:root="true" ma:fieldsID="cfa8582d239ef6d85eeadfee71cd330b" ns2:_="" ns3:_="">
    <xsd:import namespace="7349190f-dc67-4a49-a2ee-7ebbd33aafd0"/>
    <xsd:import namespace="7830aec8-22b1-4dfc-90f4-9332d11f96b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ObjectDetectorVersion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349190f-dc67-4a49-a2ee-7ebbd33aafd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ec2506c3-735d-4e70-aa79-204d06275b9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8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30aec8-22b1-4dfc-90f4-9332d11f96ba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9b6e6652-9e76-4668-9284-e7cbb3f08fb4}" ma:internalName="TaxCatchAll" ma:showField="CatchAllData" ma:web="7830aec8-22b1-4dfc-90f4-9332d11f96b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41C97BB-C4ED-47FD-AA72-D488BDF226E9}"/>
</file>

<file path=customXml/itemProps2.xml><?xml version="1.0" encoding="utf-8"?>
<ds:datastoreItem xmlns:ds="http://schemas.openxmlformats.org/officeDocument/2006/customXml" ds:itemID="{93D5F9A6-B2B6-4D47-A2FC-1A265A289306}"/>
</file>

<file path=customXml/itemProps3.xml><?xml version="1.0" encoding="utf-8"?>
<ds:datastoreItem xmlns:ds="http://schemas.openxmlformats.org/officeDocument/2006/customXml" ds:itemID="{6E49E06B-AB60-48EC-B01B-52245AB5617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Han, Chaeyeon</cp:lastModifiedBy>
  <cp:revision/>
  <dcterms:created xsi:type="dcterms:W3CDTF">2023-06-05T20:34:54Z</dcterms:created>
  <dcterms:modified xsi:type="dcterms:W3CDTF">2023-09-13T19:13:43Z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0x010100F014344028DB484CA00983C582A3E494</vt:lpwstr>
  </property>
  <property fmtid="{D5CDD505-2E9C-101B-9397-08002B2CF9AE}" pid="3" name="MediaServiceImageTags">
    <vt:lpwstr/>
  </property>
</Properties>
</file>