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tt\OneDrive - University of Iowa\SIM-air\2023-AQ-Course-Material\Excel-Players\"/>
    </mc:Choice>
  </mc:AlternateContent>
  <xr:revisionPtr revIDLastSave="0" documentId="13_ncr:1_{AC417441-8DA5-4684-9123-DE50263DDB5D}" xr6:coauthVersionLast="47" xr6:coauthVersionMax="47" xr10:uidLastSave="{00000000-0000-0000-0000-000000000000}"/>
  <bookViews>
    <workbookView xWindow="-108" yWindow="-108" windowWidth="23256" windowHeight="12456" xr2:uid="{D77DBD46-8BD0-4250-A33E-CEF9DBEF41B9}"/>
  </bookViews>
  <sheets>
    <sheet name="EF_Waste-v1" sheetId="2" r:id="rId1"/>
  </sheets>
  <definedNames>
    <definedName name="CBWorkbookPriority" hidden="1">-1117163756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5" i="2" s="1"/>
  <c r="C14" i="2" l="1"/>
  <c r="C16" i="2"/>
  <c r="C20" i="2" s="1"/>
  <c r="C17" i="2" l="1"/>
  <c r="C19" i="2" s="1"/>
  <c r="C21" i="2" l="1"/>
  <c r="H6" i="2" l="1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</calcChain>
</file>

<file path=xl/sharedStrings.xml><?xml version="1.0" encoding="utf-8"?>
<sst xmlns="http://schemas.openxmlformats.org/spreadsheetml/2006/main" count="45" uniqueCount="38">
  <si>
    <t>tons/day</t>
  </si>
  <si>
    <t>kg/cap/day</t>
  </si>
  <si>
    <t>Population</t>
  </si>
  <si>
    <t>City</t>
  </si>
  <si>
    <t>million</t>
  </si>
  <si>
    <t>Landfill capacity</t>
  </si>
  <si>
    <t>per capita.waste.gen</t>
  </si>
  <si>
    <t>Total waste generated</t>
  </si>
  <si>
    <t>Wet waste %</t>
  </si>
  <si>
    <t>Dry waste generated</t>
  </si>
  <si>
    <t>Total waste collected</t>
  </si>
  <si>
    <t>Waste burn rate</t>
  </si>
  <si>
    <t>&lt;== change this numbers to match the landfiil capacity</t>
  </si>
  <si>
    <t>Waste collection Efficiency</t>
  </si>
  <si>
    <t>Total waste burnt</t>
  </si>
  <si>
    <t>landfill burn rate</t>
  </si>
  <si>
    <t>Waste burnt @kerbside</t>
  </si>
  <si>
    <t>Waste burnt @landfill</t>
  </si>
  <si>
    <t>Total dry waste uncollected</t>
  </si>
  <si>
    <t>Wet waste generated</t>
  </si>
  <si>
    <t>tons/day -- assumed getting composted</t>
  </si>
  <si>
    <t>tons/day -- must match the landfill capacity</t>
  </si>
  <si>
    <t>PM2.5</t>
  </si>
  <si>
    <t>PM10</t>
  </si>
  <si>
    <t>SO2</t>
  </si>
  <si>
    <t>NOx</t>
  </si>
  <si>
    <t>CO</t>
  </si>
  <si>
    <t>VOC</t>
  </si>
  <si>
    <t>CO2</t>
  </si>
  <si>
    <t>BC</t>
  </si>
  <si>
    <t>OC</t>
  </si>
  <si>
    <t>gm/kg waste burnt</t>
  </si>
  <si>
    <t>emissions</t>
  </si>
  <si>
    <t>tons/year</t>
  </si>
  <si>
    <t>kg/day</t>
  </si>
  <si>
    <t>emission.factor</t>
  </si>
  <si>
    <t>Green cells are inputs</t>
  </si>
  <si>
    <t>APnAcity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</si>
</sst>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0" applyNumberFormat="1"/>
    <xf numFmtId="0" fontId="0" fillId="2" borderId="0" xfId="0" applyFill="1"/>
    <xf numFmtId="1" fontId="2" fillId="3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9" fontId="0" fillId="2" borderId="0" xfId="0" applyNumberFormat="1" applyFill="1"/>
    <xf numFmtId="0" fontId="0" fillId="0" borderId="0" xfId="0" applyAlignment="1">
      <alignment horizontal="left"/>
    </xf>
    <xf numFmtId="165" fontId="0" fillId="0" borderId="0" xfId="1" applyNumberFormat="1" applyFont="1"/>
    <xf numFmtId="165" fontId="2" fillId="4" borderId="0" xfId="1" applyNumberFormat="1" applyFont="1" applyFill="1"/>
    <xf numFmtId="165" fontId="2" fillId="3" borderId="0" xfId="1" applyNumberFormat="1" applyFont="1" applyFill="1"/>
    <xf numFmtId="165" fontId="0" fillId="0" borderId="0" xfId="1" applyNumberFormat="1" applyFont="1" applyAlignment="1">
      <alignment horizontal="right"/>
    </xf>
    <xf numFmtId="165" fontId="2" fillId="3" borderId="1" xfId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B957A95-844E-4345-A7A0-79C88D09BB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96E1-F7D1-4384-BB70-CDD4F6683C14}">
  <sheetPr>
    <tabColor rgb="FF00B050"/>
  </sheetPr>
  <dimension ref="B1:I21"/>
  <sheetViews>
    <sheetView tabSelected="1" zoomScale="110" zoomScaleNormal="110" workbookViewId="0">
      <selection activeCell="F19" sqref="F19"/>
    </sheetView>
  </sheetViews>
  <sheetFormatPr defaultRowHeight="14.4" x14ac:dyDescent="0.3"/>
  <cols>
    <col min="2" max="2" width="27.77734375" customWidth="1"/>
    <col min="3" max="3" width="15.6640625" customWidth="1"/>
    <col min="4" max="4" width="48.88671875" style="1" bestFit="1" customWidth="1"/>
    <col min="5" max="5" width="15.21875" customWidth="1"/>
    <col min="6" max="6" width="11.44140625" customWidth="1"/>
    <col min="7" max="7" width="17.6640625" style="1" bestFit="1" customWidth="1"/>
    <col min="8" max="8" width="11.109375" style="1" customWidth="1"/>
    <col min="9" max="9" width="10.88671875" style="1" customWidth="1"/>
  </cols>
  <sheetData>
    <row r="1" spans="2:9" x14ac:dyDescent="0.3">
      <c r="B1" s="14" t="s">
        <v>36</v>
      </c>
      <c r="C1" s="14"/>
      <c r="D1"/>
    </row>
    <row r="4" spans="2:9" x14ac:dyDescent="0.3">
      <c r="B4" t="s">
        <v>3</v>
      </c>
      <c r="C4" s="6" t="s">
        <v>37</v>
      </c>
      <c r="G4" s="1" t="s">
        <v>35</v>
      </c>
      <c r="H4" s="1" t="s">
        <v>32</v>
      </c>
      <c r="I4" s="1" t="s">
        <v>32</v>
      </c>
    </row>
    <row r="5" spans="2:9" x14ac:dyDescent="0.3">
      <c r="B5" t="s">
        <v>2</v>
      </c>
      <c r="C5" s="4">
        <v>3.5</v>
      </c>
      <c r="D5" s="8" t="s">
        <v>4</v>
      </c>
      <c r="G5" s="1" t="s">
        <v>31</v>
      </c>
      <c r="H5" s="1" t="s">
        <v>34</v>
      </c>
      <c r="I5" s="1" t="s">
        <v>33</v>
      </c>
    </row>
    <row r="6" spans="2:9" x14ac:dyDescent="0.3">
      <c r="B6" t="s">
        <v>5</v>
      </c>
      <c r="C6" s="4">
        <v>600</v>
      </c>
      <c r="D6" s="8" t="s">
        <v>0</v>
      </c>
      <c r="F6" t="s">
        <v>22</v>
      </c>
      <c r="G6" s="1">
        <v>8.74</v>
      </c>
      <c r="H6" s="12">
        <f>G6*$C$21</f>
        <v>1211.364</v>
      </c>
      <c r="I6" s="13">
        <f>H6/1000*365</f>
        <v>442.14786000000004</v>
      </c>
    </row>
    <row r="7" spans="2:9" x14ac:dyDescent="0.3">
      <c r="B7" t="s">
        <v>6</v>
      </c>
      <c r="C7" s="6">
        <v>0.5</v>
      </c>
      <c r="D7" s="8" t="s">
        <v>1</v>
      </c>
      <c r="F7" t="s">
        <v>23</v>
      </c>
      <c r="G7" s="1">
        <v>9.2000000000000011</v>
      </c>
      <c r="H7" s="12">
        <f t="shared" ref="H7:H14" si="0">G7*$C$21</f>
        <v>1275.1200000000001</v>
      </c>
      <c r="I7" s="13">
        <f t="shared" ref="I7:I14" si="1">H7/1000*365</f>
        <v>465.41880000000003</v>
      </c>
    </row>
    <row r="8" spans="2:9" x14ac:dyDescent="0.3">
      <c r="B8" t="s">
        <v>8</v>
      </c>
      <c r="C8" s="7">
        <v>0.4</v>
      </c>
      <c r="D8" s="8"/>
      <c r="F8" t="s">
        <v>24</v>
      </c>
      <c r="G8" s="1">
        <v>0.22500000000000001</v>
      </c>
      <c r="H8" s="12">
        <f t="shared" si="0"/>
        <v>31.184999999999999</v>
      </c>
      <c r="I8" s="13">
        <f t="shared" si="1"/>
        <v>11.382524999999999</v>
      </c>
    </row>
    <row r="9" spans="2:9" x14ac:dyDescent="0.3">
      <c r="B9" t="s">
        <v>13</v>
      </c>
      <c r="C9" s="7">
        <v>0.6</v>
      </c>
      <c r="D9" s="8" t="s">
        <v>12</v>
      </c>
      <c r="F9" t="s">
        <v>25</v>
      </c>
      <c r="G9" s="1">
        <v>0.21</v>
      </c>
      <c r="H9" s="12">
        <f t="shared" si="0"/>
        <v>29.105999999999998</v>
      </c>
      <c r="I9" s="13">
        <f t="shared" si="1"/>
        <v>10.623689999999998</v>
      </c>
    </row>
    <row r="10" spans="2:9" x14ac:dyDescent="0.3">
      <c r="B10" t="s">
        <v>11</v>
      </c>
      <c r="C10" s="7">
        <v>0.3</v>
      </c>
      <c r="D10" s="8"/>
      <c r="F10" t="s">
        <v>26</v>
      </c>
      <c r="G10" s="1">
        <v>42</v>
      </c>
      <c r="H10" s="12">
        <f t="shared" si="0"/>
        <v>5821.2</v>
      </c>
      <c r="I10" s="13">
        <f t="shared" si="1"/>
        <v>2124.7379999999998</v>
      </c>
    </row>
    <row r="11" spans="2:9" x14ac:dyDescent="0.3">
      <c r="B11" t="s">
        <v>15</v>
      </c>
      <c r="C11" s="7">
        <v>0.02</v>
      </c>
      <c r="D11" s="8"/>
      <c r="F11" t="s">
        <v>27</v>
      </c>
      <c r="G11" s="1">
        <v>8.4600000000000009</v>
      </c>
      <c r="H11" s="12">
        <f t="shared" si="0"/>
        <v>1172.556</v>
      </c>
      <c r="I11" s="13">
        <f t="shared" si="1"/>
        <v>427.98293999999999</v>
      </c>
    </row>
    <row r="12" spans="2:9" x14ac:dyDescent="0.3">
      <c r="C12" s="3"/>
      <c r="D12" s="8"/>
      <c r="F12" t="s">
        <v>28</v>
      </c>
      <c r="G12" s="1">
        <v>56</v>
      </c>
      <c r="H12" s="12">
        <f t="shared" si="0"/>
        <v>7761.5999999999995</v>
      </c>
      <c r="I12" s="13">
        <f t="shared" si="1"/>
        <v>2832.9839999999999</v>
      </c>
    </row>
    <row r="13" spans="2:9" x14ac:dyDescent="0.3">
      <c r="B13" t="s">
        <v>7</v>
      </c>
      <c r="C13" s="11">
        <f>C5*1000000*C7/1000</f>
        <v>1750</v>
      </c>
      <c r="D13" s="8" t="s">
        <v>0</v>
      </c>
      <c r="F13" t="s">
        <v>29</v>
      </c>
      <c r="G13" s="1">
        <v>0.65</v>
      </c>
      <c r="H13" s="12">
        <f t="shared" si="0"/>
        <v>90.09</v>
      </c>
      <c r="I13" s="13">
        <f t="shared" si="1"/>
        <v>32.882850000000005</v>
      </c>
    </row>
    <row r="14" spans="2:9" x14ac:dyDescent="0.3">
      <c r="B14" t="s">
        <v>19</v>
      </c>
      <c r="C14" s="9">
        <f>C13*C8</f>
        <v>700</v>
      </c>
      <c r="D14" s="8" t="s">
        <v>20</v>
      </c>
      <c r="F14" t="s">
        <v>30</v>
      </c>
      <c r="G14" s="1">
        <v>5.27</v>
      </c>
      <c r="H14" s="12">
        <f t="shared" si="0"/>
        <v>730.42199999999991</v>
      </c>
      <c r="I14" s="13">
        <f t="shared" si="1"/>
        <v>266.60402999999997</v>
      </c>
    </row>
    <row r="15" spans="2:9" x14ac:dyDescent="0.3">
      <c r="B15" t="s">
        <v>9</v>
      </c>
      <c r="C15" s="9">
        <f>C13*(1-C8)</f>
        <v>1050</v>
      </c>
      <c r="D15" s="8" t="s">
        <v>0</v>
      </c>
    </row>
    <row r="16" spans="2:9" x14ac:dyDescent="0.3">
      <c r="B16" t="s">
        <v>10</v>
      </c>
      <c r="C16" s="10">
        <f>C15*C9</f>
        <v>630</v>
      </c>
      <c r="D16" s="8" t="s">
        <v>21</v>
      </c>
    </row>
    <row r="17" spans="2:4" x14ac:dyDescent="0.3">
      <c r="B17" t="s">
        <v>18</v>
      </c>
      <c r="C17" s="9">
        <f>C15-C16</f>
        <v>420</v>
      </c>
      <c r="D17" s="8" t="s">
        <v>0</v>
      </c>
    </row>
    <row r="18" spans="2:4" x14ac:dyDescent="0.3">
      <c r="C18" s="9"/>
      <c r="D18" s="8"/>
    </row>
    <row r="19" spans="2:4" x14ac:dyDescent="0.3">
      <c r="B19" t="s">
        <v>16</v>
      </c>
      <c r="C19" s="2">
        <f>C17*C10</f>
        <v>126</v>
      </c>
      <c r="D19" s="8" t="s">
        <v>0</v>
      </c>
    </row>
    <row r="20" spans="2:4" x14ac:dyDescent="0.3">
      <c r="B20" t="s">
        <v>17</v>
      </c>
      <c r="C20" s="2">
        <f>C16*C11</f>
        <v>12.6</v>
      </c>
      <c r="D20" s="8" t="s">
        <v>0</v>
      </c>
    </row>
    <row r="21" spans="2:4" x14ac:dyDescent="0.3">
      <c r="B21" t="s">
        <v>14</v>
      </c>
      <c r="C21" s="5">
        <f>C19+C20</f>
        <v>138.6</v>
      </c>
      <c r="D21" s="8" t="s">
        <v>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EF_Waste-v1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Guttikunda, Sarath K</dc:creator>
  <cp:lastModifiedBy>Guttikunda, Sarath K</cp:lastModifiedBy>
  <dcterms:created xsi:type="dcterms:W3CDTF">2023-10-10T07:12:13Z</dcterms:created>
  <dcterms:modified xsi:type="dcterms:W3CDTF">2024-03-19T10:42:07Z</dcterms:modified>
</cp:coreProperties>
</file>