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7425" yWindow="-120" windowWidth="11250" windowHeight="9270" tabRatio="764" firstSheet="6" activeTab="31"/>
  </bookViews>
  <sheets>
    <sheet name="Лист1" sheetId="388" state="hidden" r:id="rId1"/>
    <sheet name="01" sheetId="1209" r:id="rId2"/>
    <sheet name="02" sheetId="1210" r:id="rId3"/>
    <sheet name="03" sheetId="1211" r:id="rId4"/>
    <sheet name="04" sheetId="1212" r:id="rId5"/>
    <sheet name="05" sheetId="1213" r:id="rId6"/>
    <sheet name="06" sheetId="1214" r:id="rId7"/>
    <sheet name="07" sheetId="1215" r:id="rId8"/>
    <sheet name="08" sheetId="1216" r:id="rId9"/>
    <sheet name="09" sheetId="1217" r:id="rId10"/>
    <sheet name="10" sheetId="1218" r:id="rId11"/>
    <sheet name="11" sheetId="1219" r:id="rId12"/>
    <sheet name="12" sheetId="1220" r:id="rId13"/>
    <sheet name="13" sheetId="1221" r:id="rId14"/>
    <sheet name="14" sheetId="1222" r:id="rId15"/>
    <sheet name="15" sheetId="1223" r:id="rId16"/>
    <sheet name="16" sheetId="1224" r:id="rId17"/>
    <sheet name="17" sheetId="1225" r:id="rId18"/>
    <sheet name="18" sheetId="1226" r:id="rId19"/>
    <sheet name="19" sheetId="1227" r:id="rId20"/>
    <sheet name="20" sheetId="1228" r:id="rId21"/>
    <sheet name="21" sheetId="1229" r:id="rId22"/>
    <sheet name="22" sheetId="1230" r:id="rId23"/>
    <sheet name="23" sheetId="1231" r:id="rId24"/>
    <sheet name="24" sheetId="1232" r:id="rId25"/>
    <sheet name="25" sheetId="1233" r:id="rId26"/>
    <sheet name="26" sheetId="1234" r:id="rId27"/>
    <sheet name="27" sheetId="1235" r:id="rId28"/>
    <sheet name="28" sheetId="1236" r:id="rId29"/>
    <sheet name="29" sheetId="1237" r:id="rId30"/>
    <sheet name="30" sheetId="1238" r:id="rId31"/>
    <sheet name="31" sheetId="1239" r:id="rId32"/>
  </sheets>
  <calcPr calcId="124519"/>
</workbook>
</file>

<file path=xl/calcChain.xml><?xml version="1.0" encoding="utf-8"?>
<calcChain xmlns="http://schemas.openxmlformats.org/spreadsheetml/2006/main">
  <c r="V43" i="1239"/>
  <c r="V36"/>
  <c r="W43"/>
  <c r="W36"/>
  <c r="M23"/>
  <c r="G36"/>
  <c r="E36"/>
  <c r="C36"/>
  <c r="W36" i="1238"/>
  <c r="S43"/>
  <c r="Q43"/>
  <c r="O43"/>
  <c r="M43"/>
  <c r="K43"/>
  <c r="I43"/>
  <c r="S36"/>
  <c r="Q36"/>
  <c r="O36"/>
  <c r="M36"/>
  <c r="K36"/>
  <c r="I36"/>
  <c r="G36"/>
  <c r="E36"/>
  <c r="C43"/>
  <c r="C36"/>
  <c r="W43" i="1237"/>
  <c r="W36"/>
  <c r="V36"/>
  <c r="S36"/>
  <c r="Q36"/>
  <c r="O36"/>
  <c r="M36"/>
  <c r="K36"/>
  <c r="I36"/>
  <c r="G36"/>
  <c r="C36"/>
  <c r="V43"/>
  <c r="S43" i="1236"/>
  <c r="S36"/>
  <c r="Q43"/>
  <c r="Q36"/>
  <c r="O43"/>
  <c r="O36"/>
  <c r="M36" l="1"/>
  <c r="K36"/>
  <c r="I43"/>
  <c r="V43" i="1235"/>
  <c r="V36"/>
  <c r="G43" i="1236"/>
  <c r="E43"/>
  <c r="C43"/>
  <c r="G36"/>
  <c r="E36"/>
  <c r="C36"/>
  <c r="W43" i="1235"/>
  <c r="W36"/>
  <c r="G36"/>
  <c r="E36"/>
  <c r="C36"/>
  <c r="F55" i="1234"/>
  <c r="W36"/>
  <c r="S43"/>
  <c r="S36"/>
  <c r="Q43"/>
  <c r="Q36"/>
  <c r="O43"/>
  <c r="O36"/>
  <c r="F54" l="1"/>
  <c r="W23" i="1232"/>
  <c r="S43"/>
  <c r="S36"/>
  <c r="Q43"/>
  <c r="Q36"/>
  <c r="O43"/>
  <c r="O36"/>
  <c r="M43"/>
  <c r="M36"/>
  <c r="K43"/>
  <c r="K36"/>
  <c r="I43"/>
  <c r="I36"/>
  <c r="G43"/>
  <c r="E43"/>
  <c r="C43"/>
  <c r="G36"/>
  <c r="E36"/>
  <c r="C36"/>
  <c r="V43" i="1231"/>
  <c r="V36"/>
  <c r="W43"/>
  <c r="W36"/>
  <c r="M43"/>
  <c r="K43"/>
  <c r="I43"/>
  <c r="M36"/>
  <c r="K36"/>
  <c r="I36"/>
  <c r="G43"/>
  <c r="E43"/>
  <c r="C43"/>
  <c r="G36"/>
  <c r="E36"/>
  <c r="C36"/>
  <c r="W43" i="1230"/>
  <c r="W36"/>
  <c r="S43"/>
  <c r="Q43"/>
  <c r="O43"/>
  <c r="M43"/>
  <c r="K43"/>
  <c r="I43"/>
  <c r="S36"/>
  <c r="Q36"/>
  <c r="O36"/>
  <c r="M36"/>
  <c r="K36"/>
  <c r="I36"/>
  <c r="G43"/>
  <c r="E43"/>
  <c r="G36"/>
  <c r="E36"/>
  <c r="C43"/>
  <c r="C36"/>
  <c r="W43" i="1229"/>
  <c r="W36"/>
  <c r="S43"/>
  <c r="Q43"/>
  <c r="S36"/>
  <c r="Q36"/>
  <c r="O43"/>
  <c r="O36"/>
  <c r="M43"/>
  <c r="M36"/>
  <c r="K43"/>
  <c r="K36"/>
  <c r="I43"/>
  <c r="I36"/>
  <c r="S43" i="1228"/>
  <c r="S36"/>
  <c r="Q43"/>
  <c r="Q36"/>
  <c r="O43"/>
  <c r="O36"/>
  <c r="M43"/>
  <c r="M36"/>
  <c r="K43"/>
  <c r="K36"/>
  <c r="I43"/>
  <c r="I36"/>
  <c r="V43" i="1227"/>
  <c r="V36"/>
  <c r="G43" i="1228"/>
  <c r="E43"/>
  <c r="C43"/>
  <c r="G36"/>
  <c r="E36"/>
  <c r="C36"/>
  <c r="W43" i="1227"/>
  <c r="W36"/>
  <c r="R54" i="1239"/>
  <c r="R53"/>
  <c r="F53"/>
  <c r="U43"/>
  <c r="S43"/>
  <c r="Q43"/>
  <c r="O43"/>
  <c r="M43"/>
  <c r="K43"/>
  <c r="I43"/>
  <c r="G43"/>
  <c r="E43"/>
  <c r="C43"/>
  <c r="U36"/>
  <c r="S36"/>
  <c r="Q36"/>
  <c r="O36"/>
  <c r="M36"/>
  <c r="K36"/>
  <c r="I36"/>
  <c r="W27"/>
  <c r="W23"/>
  <c r="V23"/>
  <c r="U23"/>
  <c r="S23"/>
  <c r="Q23"/>
  <c r="O23"/>
  <c r="K23"/>
  <c r="I23"/>
  <c r="G23"/>
  <c r="E23"/>
  <c r="C23"/>
  <c r="L11"/>
  <c r="K11"/>
  <c r="J11"/>
  <c r="I11"/>
  <c r="E10"/>
  <c r="E9"/>
  <c r="E8"/>
  <c r="E7"/>
  <c r="E6"/>
  <c r="E5"/>
  <c r="R54" i="1238"/>
  <c r="R53"/>
  <c r="F53"/>
  <c r="W43"/>
  <c r="V43"/>
  <c r="U43"/>
  <c r="G43"/>
  <c r="E43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37"/>
  <c r="R53"/>
  <c r="F53"/>
  <c r="U43"/>
  <c r="S43"/>
  <c r="Q43"/>
  <c r="O43"/>
  <c r="M43"/>
  <c r="K43"/>
  <c r="I43"/>
  <c r="G43"/>
  <c r="E43"/>
  <c r="C43"/>
  <c r="U36"/>
  <c r="E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36"/>
  <c r="R53"/>
  <c r="F53"/>
  <c r="W43"/>
  <c r="V43"/>
  <c r="U43"/>
  <c r="M43"/>
  <c r="K43"/>
  <c r="W36"/>
  <c r="V36"/>
  <c r="U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35"/>
  <c r="R53"/>
  <c r="F53"/>
  <c r="U43"/>
  <c r="S43"/>
  <c r="Q43"/>
  <c r="O43"/>
  <c r="M43"/>
  <c r="K43"/>
  <c r="I43"/>
  <c r="G43"/>
  <c r="E43"/>
  <c r="C43"/>
  <c r="U36"/>
  <c r="S36"/>
  <c r="Q36"/>
  <c r="O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34"/>
  <c r="R53"/>
  <c r="F53"/>
  <c r="W43"/>
  <c r="V43"/>
  <c r="U43"/>
  <c r="M43"/>
  <c r="K43"/>
  <c r="I43"/>
  <c r="G43"/>
  <c r="E43"/>
  <c r="C43"/>
  <c r="V36"/>
  <c r="U36"/>
  <c r="M36"/>
  <c r="K36"/>
  <c r="I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33"/>
  <c r="R53"/>
  <c r="F53"/>
  <c r="W43"/>
  <c r="V43"/>
  <c r="U43"/>
  <c r="S43"/>
  <c r="Q43"/>
  <c r="O43"/>
  <c r="M43"/>
  <c r="K43"/>
  <c r="I43"/>
  <c r="G43"/>
  <c r="E43"/>
  <c r="C43"/>
  <c r="W36"/>
  <c r="V36"/>
  <c r="U36"/>
  <c r="S36"/>
  <c r="Q36"/>
  <c r="O36"/>
  <c r="M36"/>
  <c r="K36"/>
  <c r="I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32"/>
  <c r="R53"/>
  <c r="F53"/>
  <c r="W43"/>
  <c r="V43"/>
  <c r="U43"/>
  <c r="W36"/>
  <c r="V36"/>
  <c r="U36"/>
  <c r="W27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31"/>
  <c r="R53"/>
  <c r="F53"/>
  <c r="U43"/>
  <c r="S43"/>
  <c r="Q43"/>
  <c r="O43"/>
  <c r="U36"/>
  <c r="S36"/>
  <c r="Q36"/>
  <c r="O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30"/>
  <c r="R53"/>
  <c r="F53"/>
  <c r="V43"/>
  <c r="U43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29"/>
  <c r="R53"/>
  <c r="F53"/>
  <c r="V43"/>
  <c r="U43"/>
  <c r="G43"/>
  <c r="E43"/>
  <c r="C43"/>
  <c r="V36"/>
  <c r="U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28"/>
  <c r="R53"/>
  <c r="F53"/>
  <c r="W43"/>
  <c r="V43"/>
  <c r="U43"/>
  <c r="W36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W43" i="1226"/>
  <c r="S43"/>
  <c r="Q43"/>
  <c r="O43"/>
  <c r="M43"/>
  <c r="K43"/>
  <c r="I43"/>
  <c r="S43" i="1227"/>
  <c r="Q43"/>
  <c r="O43"/>
  <c r="M43"/>
  <c r="K43"/>
  <c r="I43"/>
  <c r="S36"/>
  <c r="Q36"/>
  <c r="O36"/>
  <c r="M36"/>
  <c r="K36"/>
  <c r="I36"/>
  <c r="R54"/>
  <c r="R53"/>
  <c r="F53"/>
  <c r="U43"/>
  <c r="G43"/>
  <c r="E43"/>
  <c r="C43"/>
  <c r="U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G43" i="1226"/>
  <c r="G36"/>
  <c r="E43"/>
  <c r="E36"/>
  <c r="C43"/>
  <c r="C36"/>
  <c r="W43" i="1225"/>
  <c r="W36"/>
  <c r="V43"/>
  <c r="V36"/>
  <c r="R54" i="1226"/>
  <c r="R53"/>
  <c r="F53"/>
  <c r="V43"/>
  <c r="U43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S43" i="1225"/>
  <c r="S36"/>
  <c r="Q43"/>
  <c r="Q36"/>
  <c r="O43"/>
  <c r="O36"/>
  <c r="M43"/>
  <c r="K43"/>
  <c r="K36"/>
  <c r="I43"/>
  <c r="I36"/>
  <c r="G36"/>
  <c r="G43"/>
  <c r="S43" i="1224"/>
  <c r="S36"/>
  <c r="Q43"/>
  <c r="Q36"/>
  <c r="O43"/>
  <c r="O36"/>
  <c r="M43"/>
  <c r="M36"/>
  <c r="K43"/>
  <c r="K36"/>
  <c r="I43"/>
  <c r="I36"/>
  <c r="V43" i="1223"/>
  <c r="V36"/>
  <c r="G43" i="1224"/>
  <c r="E43"/>
  <c r="C43"/>
  <c r="G36"/>
  <c r="E36"/>
  <c r="C36"/>
  <c r="W43" i="1223"/>
  <c r="W36"/>
  <c r="G23"/>
  <c r="G43"/>
  <c r="E43"/>
  <c r="C43"/>
  <c r="G36"/>
  <c r="E36"/>
  <c r="C36"/>
  <c r="W43" i="1222"/>
  <c r="W36"/>
  <c r="S43"/>
  <c r="S36"/>
  <c r="Q43"/>
  <c r="Q36"/>
  <c r="O43"/>
  <c r="O36"/>
  <c r="M43"/>
  <c r="M36"/>
  <c r="K43"/>
  <c r="K36"/>
  <c r="I43"/>
  <c r="I36"/>
  <c r="G43"/>
  <c r="G36"/>
  <c r="E43"/>
  <c r="E36"/>
  <c r="C43"/>
  <c r="C36"/>
  <c r="W43" i="1221"/>
  <c r="W36"/>
  <c r="V43"/>
  <c r="V36"/>
  <c r="S43"/>
  <c r="S36"/>
  <c r="Q43"/>
  <c r="Q36"/>
  <c r="O43"/>
  <c r="O36"/>
  <c r="M43"/>
  <c r="M36"/>
  <c r="K43"/>
  <c r="K36"/>
  <c r="I43"/>
  <c r="I36"/>
  <c r="I36" i="1220"/>
  <c r="I43"/>
  <c r="G43"/>
  <c r="E43"/>
  <c r="C43"/>
  <c r="G36"/>
  <c r="E36"/>
  <c r="C36"/>
  <c r="V43" i="1219"/>
  <c r="V36"/>
  <c r="W43"/>
  <c r="W36"/>
  <c r="R54" i="1225"/>
  <c r="R53"/>
  <c r="F53"/>
  <c r="U43"/>
  <c r="E43"/>
  <c r="C43"/>
  <c r="U36"/>
  <c r="M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24"/>
  <c r="R53"/>
  <c r="F53"/>
  <c r="W43"/>
  <c r="V43"/>
  <c r="U43"/>
  <c r="W36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23"/>
  <c r="R53"/>
  <c r="F53"/>
  <c r="U43"/>
  <c r="S43"/>
  <c r="Q43"/>
  <c r="O43"/>
  <c r="M43"/>
  <c r="K43"/>
  <c r="I43"/>
  <c r="U36"/>
  <c r="S36"/>
  <c r="Q36"/>
  <c r="O36"/>
  <c r="M36"/>
  <c r="K36"/>
  <c r="I36"/>
  <c r="W27"/>
  <c r="W23"/>
  <c r="V23"/>
  <c r="U23"/>
  <c r="S23"/>
  <c r="Q23"/>
  <c r="O23"/>
  <c r="M23"/>
  <c r="K23"/>
  <c r="I23"/>
  <c r="E23"/>
  <c r="C23"/>
  <c r="L11"/>
  <c r="K11"/>
  <c r="J11"/>
  <c r="I11"/>
  <c r="E10"/>
  <c r="E9"/>
  <c r="E8"/>
  <c r="E7"/>
  <c r="E6"/>
  <c r="E5"/>
  <c r="R54" i="1222"/>
  <c r="R53"/>
  <c r="F53"/>
  <c r="V43"/>
  <c r="U43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21"/>
  <c r="R53"/>
  <c r="F53"/>
  <c r="U43"/>
  <c r="G43"/>
  <c r="E43"/>
  <c r="C43"/>
  <c r="U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20"/>
  <c r="R53"/>
  <c r="F53"/>
  <c r="W43"/>
  <c r="V43"/>
  <c r="U43"/>
  <c r="S43"/>
  <c r="Q43"/>
  <c r="O43"/>
  <c r="M43"/>
  <c r="K43"/>
  <c r="W36"/>
  <c r="V36"/>
  <c r="U36"/>
  <c r="S36"/>
  <c r="Q36"/>
  <c r="O36"/>
  <c r="M36"/>
  <c r="K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G43" i="1219"/>
  <c r="E43"/>
  <c r="G36"/>
  <c r="E36"/>
  <c r="C36"/>
  <c r="W36" i="1218"/>
  <c r="S43"/>
  <c r="Q43"/>
  <c r="O36" i="1219"/>
  <c r="R54"/>
  <c r="R53"/>
  <c r="F53"/>
  <c r="U43"/>
  <c r="S43"/>
  <c r="Q43"/>
  <c r="O43"/>
  <c r="M43"/>
  <c r="K43"/>
  <c r="I43"/>
  <c r="C43"/>
  <c r="U36"/>
  <c r="S36"/>
  <c r="Q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M43" i="1218"/>
  <c r="M36"/>
  <c r="K43"/>
  <c r="K36"/>
  <c r="I43"/>
  <c r="I36"/>
  <c r="C23"/>
  <c r="G36"/>
  <c r="E36"/>
  <c r="C36"/>
  <c r="W36" i="1217"/>
  <c r="V36"/>
  <c r="S36"/>
  <c r="Q36"/>
  <c r="O36"/>
  <c r="M36"/>
  <c r="K36"/>
  <c r="I36"/>
  <c r="S36" i="1216"/>
  <c r="Q36"/>
  <c r="O36"/>
  <c r="M36"/>
  <c r="K36"/>
  <c r="I36"/>
  <c r="V43" i="1215"/>
  <c r="V36"/>
  <c r="G43" i="1216"/>
  <c r="E43"/>
  <c r="C43"/>
  <c r="G36"/>
  <c r="E36"/>
  <c r="C36"/>
  <c r="W43" i="1215"/>
  <c r="W36"/>
  <c r="W36" i="1214"/>
  <c r="G36" i="1215"/>
  <c r="E36"/>
  <c r="C36"/>
  <c r="Q43" i="1214"/>
  <c r="Q36"/>
  <c r="O43"/>
  <c r="O36"/>
  <c r="M43"/>
  <c r="M36"/>
  <c r="K43"/>
  <c r="K36"/>
  <c r="I43"/>
  <c r="I36"/>
  <c r="G43"/>
  <c r="G36"/>
  <c r="E43"/>
  <c r="E36"/>
  <c r="C36"/>
  <c r="W36" i="1213"/>
  <c r="V36"/>
  <c r="Q36"/>
  <c r="O36"/>
  <c r="M36"/>
  <c r="K36"/>
  <c r="I36"/>
  <c r="S36" i="1212"/>
  <c r="Q43"/>
  <c r="Q36"/>
  <c r="O36"/>
  <c r="M36"/>
  <c r="K36"/>
  <c r="I36"/>
  <c r="V43" i="1211"/>
  <c r="V36"/>
  <c r="G43" i="1212"/>
  <c r="E43"/>
  <c r="C43"/>
  <c r="G36"/>
  <c r="E36"/>
  <c r="C36"/>
  <c r="W43" i="1211"/>
  <c r="W36"/>
  <c r="G36"/>
  <c r="E36"/>
  <c r="C36"/>
  <c r="C43"/>
  <c r="W36" i="1210"/>
  <c r="S43"/>
  <c r="Q43"/>
  <c r="O43"/>
  <c r="M43"/>
  <c r="K43"/>
  <c r="I43"/>
  <c r="G43"/>
  <c r="S36"/>
  <c r="Q36"/>
  <c r="O36"/>
  <c r="M36"/>
  <c r="K36"/>
  <c r="I36"/>
  <c r="G36"/>
  <c r="E36"/>
  <c r="C36"/>
  <c r="W36" i="1209"/>
  <c r="V36"/>
  <c r="S36"/>
  <c r="Q36"/>
  <c r="O36"/>
  <c r="M36"/>
  <c r="K36"/>
  <c r="I36"/>
  <c r="E5"/>
  <c r="R54" i="1218"/>
  <c r="R53"/>
  <c r="F53"/>
  <c r="W43"/>
  <c r="V43"/>
  <c r="U43"/>
  <c r="O43"/>
  <c r="G43"/>
  <c r="E43"/>
  <c r="C43"/>
  <c r="V36"/>
  <c r="U36"/>
  <c r="S36"/>
  <c r="W27"/>
  <c r="W23"/>
  <c r="V23"/>
  <c r="U23"/>
  <c r="S23"/>
  <c r="Q23"/>
  <c r="O23"/>
  <c r="M23"/>
  <c r="K23"/>
  <c r="I23"/>
  <c r="G23"/>
  <c r="E23"/>
  <c r="L11"/>
  <c r="K11"/>
  <c r="J11"/>
  <c r="I11"/>
  <c r="E10"/>
  <c r="E9"/>
  <c r="E8"/>
  <c r="E7"/>
  <c r="E6"/>
  <c r="E5"/>
  <c r="R54" i="1217"/>
  <c r="R53"/>
  <c r="F53"/>
  <c r="W43"/>
  <c r="V43"/>
  <c r="U43"/>
  <c r="S43"/>
  <c r="Q43"/>
  <c r="O43"/>
  <c r="M43"/>
  <c r="K43"/>
  <c r="I43"/>
  <c r="G43"/>
  <c r="E43"/>
  <c r="C43"/>
  <c r="U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16"/>
  <c r="R53"/>
  <c r="F53"/>
  <c r="W43"/>
  <c r="V43"/>
  <c r="U43"/>
  <c r="S43"/>
  <c r="Q43"/>
  <c r="O43"/>
  <c r="M43"/>
  <c r="K43"/>
  <c r="I43"/>
  <c r="W36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15"/>
  <c r="R53"/>
  <c r="F53"/>
  <c r="U43"/>
  <c r="S43"/>
  <c r="Q43"/>
  <c r="O43"/>
  <c r="M43"/>
  <c r="K43"/>
  <c r="I43"/>
  <c r="G43"/>
  <c r="E43"/>
  <c r="C43"/>
  <c r="U36"/>
  <c r="S36"/>
  <c r="Q36"/>
  <c r="O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14"/>
  <c r="R53"/>
  <c r="F53"/>
  <c r="W43"/>
  <c r="V43"/>
  <c r="U43"/>
  <c r="S43"/>
  <c r="C43"/>
  <c r="V36"/>
  <c r="U36"/>
  <c r="S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13"/>
  <c r="R53"/>
  <c r="F53"/>
  <c r="W43"/>
  <c r="V43"/>
  <c r="U43"/>
  <c r="S43"/>
  <c r="Q43"/>
  <c r="O43"/>
  <c r="M43"/>
  <c r="K43"/>
  <c r="I43"/>
  <c r="G43"/>
  <c r="E43"/>
  <c r="C43"/>
  <c r="U36"/>
  <c r="S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12"/>
  <c r="R53"/>
  <c r="F53"/>
  <c r="W43"/>
  <c r="V43"/>
  <c r="U43"/>
  <c r="S43"/>
  <c r="O43"/>
  <c r="M43"/>
  <c r="K43"/>
  <c r="I43"/>
  <c r="W36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11"/>
  <c r="R53"/>
  <c r="F53"/>
  <c r="U43"/>
  <c r="S43"/>
  <c r="Q43"/>
  <c r="O43"/>
  <c r="M43"/>
  <c r="K43"/>
  <c r="I43"/>
  <c r="G43"/>
  <c r="E43"/>
  <c r="U36"/>
  <c r="S36"/>
  <c r="Q36"/>
  <c r="O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4" i="1210"/>
  <c r="R53"/>
  <c r="F53"/>
  <c r="W43"/>
  <c r="V43"/>
  <c r="U43"/>
  <c r="E43"/>
  <c r="C43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K43" i="1209"/>
  <c r="G43"/>
  <c r="E43"/>
  <c r="C43"/>
  <c r="G36"/>
  <c r="E36"/>
  <c r="C36"/>
  <c r="R54"/>
  <c r="R53"/>
  <c r="F53"/>
  <c r="W43"/>
  <c r="V43"/>
  <c r="U43"/>
  <c r="S43"/>
  <c r="Q43"/>
  <c r="O43"/>
  <c r="M43"/>
  <c r="I43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</calcChain>
</file>

<file path=xl/sharedStrings.xml><?xml version="1.0" encoding="utf-8"?>
<sst xmlns="http://schemas.openxmlformats.org/spreadsheetml/2006/main" count="4416" uniqueCount="533">
  <si>
    <t>№ выпуска</t>
  </si>
  <si>
    <t>Фактически     выпуск</t>
  </si>
  <si>
    <t>Анализ   шлака   с   печи</t>
  </si>
  <si>
    <t>откр</t>
  </si>
  <si>
    <t>закр</t>
  </si>
  <si>
    <t>прод</t>
  </si>
  <si>
    <t>К-ши</t>
  </si>
  <si>
    <t>Si</t>
  </si>
  <si>
    <t>Mn</t>
  </si>
  <si>
    <r>
      <t>SiO</t>
    </r>
    <r>
      <rPr>
        <b/>
        <vertAlign val="subscript"/>
        <sz val="10"/>
        <color indexed="8"/>
        <rFont val="Times New Roman"/>
        <family val="1"/>
        <charset val="204"/>
      </rPr>
      <t>2</t>
    </r>
  </si>
  <si>
    <t>CaO</t>
  </si>
  <si>
    <t>MnO</t>
  </si>
  <si>
    <t>MgO</t>
  </si>
  <si>
    <t>P</t>
  </si>
  <si>
    <t>C</t>
  </si>
  <si>
    <t xml:space="preserve">     П о д а ч и</t>
  </si>
  <si>
    <t>Режим  /  Время</t>
  </si>
  <si>
    <t>Количество  подач</t>
  </si>
  <si>
    <t>Давл. под колошн.</t>
  </si>
  <si>
    <t>Перепад  давления</t>
  </si>
  <si>
    <t>Время</t>
  </si>
  <si>
    <t>за выпуск</t>
  </si>
  <si>
    <t>Продувка печи</t>
  </si>
  <si>
    <t>Длина летки печи</t>
  </si>
  <si>
    <t>08</t>
  </si>
  <si>
    <t>10</t>
  </si>
  <si>
    <t>12</t>
  </si>
  <si>
    <t>14</t>
  </si>
  <si>
    <t>16</t>
  </si>
  <si>
    <t>18</t>
  </si>
  <si>
    <t>02</t>
  </si>
  <si>
    <t>04</t>
  </si>
  <si>
    <t>06</t>
  </si>
  <si>
    <t>Вес ферромарганца, т</t>
  </si>
  <si>
    <t>Анализ  ферромарганца</t>
  </si>
  <si>
    <t>Итого</t>
  </si>
  <si>
    <t>Шлак</t>
  </si>
  <si>
    <t>Причина</t>
  </si>
  <si>
    <t>Простой</t>
  </si>
  <si>
    <t>В с е г о    кокса</t>
  </si>
  <si>
    <t>Вес, т</t>
  </si>
  <si>
    <t>Система загрузки</t>
  </si>
  <si>
    <t>Остановка ДП</t>
  </si>
  <si>
    <t>S</t>
  </si>
  <si>
    <t>Уровень засыпи</t>
  </si>
  <si>
    <t>Расход гор. дутья</t>
  </si>
  <si>
    <t>Давление  гор. дутья</t>
  </si>
  <si>
    <t>Слитки</t>
  </si>
  <si>
    <t>шт</t>
  </si>
  <si>
    <t>Д П  - 3</t>
  </si>
  <si>
    <t>Шихтовка печи</t>
  </si>
  <si>
    <t>0-8</t>
  </si>
  <si>
    <t>16-24</t>
  </si>
  <si>
    <t>08-16</t>
  </si>
  <si>
    <t>Рудная  шихта</t>
  </si>
  <si>
    <t>Перешихтовки</t>
  </si>
  <si>
    <t>Металлодобавки</t>
  </si>
  <si>
    <t>Тяжелый шлак</t>
  </si>
  <si>
    <t>Воздушные фурмы</t>
  </si>
  <si>
    <t>Анализ колошниковой пыли</t>
  </si>
  <si>
    <t>Fe</t>
  </si>
  <si>
    <t>Тихий ход</t>
  </si>
  <si>
    <t>Тихий ход ДП</t>
  </si>
  <si>
    <t>Основность</t>
  </si>
  <si>
    <t>Всего подач за сутки</t>
  </si>
  <si>
    <r>
      <t>t</t>
    </r>
    <r>
      <rPr>
        <vertAlign val="superscript"/>
        <sz val="12"/>
        <color indexed="8"/>
        <rFont val="Times New Roman"/>
        <family val="1"/>
        <charset val="204"/>
      </rPr>
      <t>o</t>
    </r>
    <r>
      <rPr>
        <sz val="12"/>
        <color indexed="8"/>
        <rFont val="Times New Roman"/>
        <family val="1"/>
        <charset val="204"/>
      </rPr>
      <t xml:space="preserve">   дутья</t>
    </r>
  </si>
  <si>
    <t>FeO</t>
  </si>
  <si>
    <t>Al2O3</t>
  </si>
  <si>
    <t>р Mn Казах</t>
  </si>
  <si>
    <t>Кварцит</t>
  </si>
  <si>
    <t>Работа ДП №3</t>
  </si>
  <si>
    <t>руда Канакай</t>
  </si>
  <si>
    <r>
      <t xml:space="preserve">t </t>
    </r>
    <r>
      <rPr>
        <vertAlign val="superscript"/>
        <sz val="12"/>
        <color indexed="8"/>
        <rFont val="Times New Roman"/>
        <family val="1"/>
        <charset val="204"/>
      </rPr>
      <t>o</t>
    </r>
    <r>
      <rPr>
        <sz val="12"/>
        <color indexed="8"/>
        <rFont val="Times New Roman"/>
        <family val="1"/>
        <charset val="204"/>
      </rPr>
      <t xml:space="preserve">   колошника</t>
    </r>
  </si>
  <si>
    <t>Воздуходувн.маш.</t>
  </si>
  <si>
    <t>Давление воз. маш.</t>
  </si>
  <si>
    <t>р Mn Каражал</t>
  </si>
  <si>
    <t>Известняк</t>
  </si>
  <si>
    <t>Кокс Кемерово</t>
  </si>
  <si>
    <t>2020г.</t>
  </si>
  <si>
    <t>откр. в/ф № 2,3,4,5,6,7,8,9,10,11</t>
  </si>
  <si>
    <t>Кокс Губаха</t>
  </si>
  <si>
    <t>Кокс Кемерово+</t>
  </si>
  <si>
    <t>р Mn Новороссийск</t>
  </si>
  <si>
    <t>Кокс орех</t>
  </si>
  <si>
    <t>р Mn Кудумани</t>
  </si>
  <si>
    <t>августа</t>
  </si>
  <si>
    <t>Агломерат 7%</t>
  </si>
  <si>
    <t>Агломерат 18%</t>
  </si>
  <si>
    <t>6985</t>
  </si>
  <si>
    <t>6986</t>
  </si>
  <si>
    <t>6987</t>
  </si>
  <si>
    <t>6988</t>
  </si>
  <si>
    <t>пр.</t>
  </si>
  <si>
    <t>1,23/1,45</t>
  </si>
  <si>
    <t>5,8-6,6</t>
  </si>
  <si>
    <t>6,4-7,2</t>
  </si>
  <si>
    <t>6,3-7,1</t>
  </si>
  <si>
    <t>ТВД 1</t>
  </si>
  <si>
    <t>КкемРкудумАгл14пр.КорАгл16пр.Ркзх</t>
  </si>
  <si>
    <t>5,6-6,5</t>
  </si>
  <si>
    <t>1,22/1,44</t>
  </si>
  <si>
    <t>6,0-7,2</t>
  </si>
  <si>
    <t>6,0-6,8</t>
  </si>
  <si>
    <t>1,31/1,53</t>
  </si>
  <si>
    <t>6,1-6,9</t>
  </si>
  <si>
    <t>6,0-7,1</t>
  </si>
  <si>
    <t>5,7-6,7</t>
  </si>
  <si>
    <t>пр</t>
  </si>
  <si>
    <t>1,32/1,55</t>
  </si>
  <si>
    <t>6,3-7,2</t>
  </si>
  <si>
    <t>6,2-6,9</t>
  </si>
  <si>
    <t>6989</t>
  </si>
  <si>
    <t>6990</t>
  </si>
  <si>
    <t>6991</t>
  </si>
  <si>
    <t>6992</t>
  </si>
  <si>
    <t>1,34/1,57</t>
  </si>
  <si>
    <t>5,8-6,4</t>
  </si>
  <si>
    <t>6,1-7,1</t>
  </si>
  <si>
    <t>с1п.</t>
  </si>
  <si>
    <t>5,7-6,6</t>
  </si>
  <si>
    <t>1,36/1,56</t>
  </si>
  <si>
    <t>с 14 п</t>
  </si>
  <si>
    <t>5,3-6,2</t>
  </si>
  <si>
    <t>5,7-6,9</t>
  </si>
  <si>
    <t>5,7-7,2</t>
  </si>
  <si>
    <t>1,34/1,56</t>
  </si>
  <si>
    <t>5,5-6,4</t>
  </si>
  <si>
    <t>5,3-7,3</t>
  </si>
  <si>
    <t>5,9-6,8</t>
  </si>
  <si>
    <t>6993</t>
  </si>
  <si>
    <t>6994</t>
  </si>
  <si>
    <t>6995</t>
  </si>
  <si>
    <t>6996</t>
  </si>
  <si>
    <t>5,6-6,8</t>
  </si>
  <si>
    <t>1,35/1,56</t>
  </si>
  <si>
    <t>5,9-7,5</t>
  </si>
  <si>
    <t>5,8-7,2</t>
  </si>
  <si>
    <t>5,6-6,2</t>
  </si>
  <si>
    <t>5,2-6,6</t>
  </si>
  <si>
    <t>1,32/1,54</t>
  </si>
  <si>
    <t>5,4-6,1</t>
  </si>
  <si>
    <t>КкемРкудумАгл14пр.КорАгл16пр.КкемРкзх</t>
  </si>
  <si>
    <t>с 7 п</t>
  </si>
  <si>
    <t>нет</t>
  </si>
  <si>
    <t>1,22/1,47</t>
  </si>
  <si>
    <t>6,0-7,3</t>
  </si>
  <si>
    <t>5,9-7,3</t>
  </si>
  <si>
    <t>5,9-7,2</t>
  </si>
  <si>
    <t>1,30/1,52</t>
  </si>
  <si>
    <t>6,9-7,1</t>
  </si>
  <si>
    <t>с 1 п</t>
  </si>
  <si>
    <t>5,8-7,1</t>
  </si>
  <si>
    <t>6997</t>
  </si>
  <si>
    <t>6998</t>
  </si>
  <si>
    <t>6999</t>
  </si>
  <si>
    <t>7000</t>
  </si>
  <si>
    <t>1,31/1,51</t>
  </si>
  <si>
    <t>5,2-6,1</t>
  </si>
  <si>
    <t>5,6-6,6</t>
  </si>
  <si>
    <t>5,5-6,8</t>
  </si>
  <si>
    <t>5,0-5,7</t>
  </si>
  <si>
    <t>5,3-6,6</t>
  </si>
  <si>
    <t>с 26 п</t>
  </si>
  <si>
    <t>5,1-6,3</t>
  </si>
  <si>
    <t>4,9-5,8</t>
  </si>
  <si>
    <t>1,28/1,48</t>
  </si>
  <si>
    <t>с3п./11п.</t>
  </si>
  <si>
    <t>5,4-6,4</t>
  </si>
  <si>
    <t>с18п.</t>
  </si>
  <si>
    <t>5,4/6,7</t>
  </si>
  <si>
    <t>6,1-7,3</t>
  </si>
  <si>
    <t>с10п.</t>
  </si>
  <si>
    <t>6-7,3</t>
  </si>
  <si>
    <t>6,3-7,9</t>
  </si>
  <si>
    <t>6,2-7,4</t>
  </si>
  <si>
    <t>7001</t>
  </si>
  <si>
    <t>7002</t>
  </si>
  <si>
    <t>7003</t>
  </si>
  <si>
    <t>7004</t>
  </si>
  <si>
    <t>1,28/1,50</t>
  </si>
  <si>
    <t>5,6-6,9</t>
  </si>
  <si>
    <t>6,0-7,5</t>
  </si>
  <si>
    <t>5,7-7,1</t>
  </si>
  <si>
    <t>6,2-7,8</t>
  </si>
  <si>
    <t>6,1-7,2</t>
  </si>
  <si>
    <t>1,24/1,45</t>
  </si>
  <si>
    <t>1,23/1,44</t>
  </si>
  <si>
    <t>6,7-8,2</t>
  </si>
  <si>
    <t>6,2-7,7</t>
  </si>
  <si>
    <t>1,26/1,47</t>
  </si>
  <si>
    <t>7005</t>
  </si>
  <si>
    <t>7006</t>
  </si>
  <si>
    <t>7007</t>
  </si>
  <si>
    <t>7008</t>
  </si>
  <si>
    <t>с39п.</t>
  </si>
  <si>
    <t>5,6-6,3</t>
  </si>
  <si>
    <t>1,25/1,45</t>
  </si>
  <si>
    <t>5,6-7,2</t>
  </si>
  <si>
    <t>6,1-7,8</t>
  </si>
  <si>
    <t>6,1-7,5</t>
  </si>
  <si>
    <t>6,5-8,3</t>
  </si>
  <si>
    <t>6,0-7,4</t>
  </si>
  <si>
    <t>1,27/1,48</t>
  </si>
  <si>
    <t xml:space="preserve">с 1 </t>
  </si>
  <si>
    <t>6,4-7,5</t>
  </si>
  <si>
    <t>6,4-7,6</t>
  </si>
  <si>
    <t>7009</t>
  </si>
  <si>
    <t>7010</t>
  </si>
  <si>
    <t>7011</t>
  </si>
  <si>
    <t>7012</t>
  </si>
  <si>
    <t>6,0-7,0</t>
  </si>
  <si>
    <t>1,21/1,41</t>
  </si>
  <si>
    <t>6,3-7,8</t>
  </si>
  <si>
    <t>6,2-7,5</t>
  </si>
  <si>
    <t>5,8-7,4</t>
  </si>
  <si>
    <t>6,4-8,2</t>
  </si>
  <si>
    <t>6,2-7,6</t>
  </si>
  <si>
    <t>1,28/1,47</t>
  </si>
  <si>
    <t>6,6-7,9</t>
  </si>
  <si>
    <t>с 9 п</t>
  </si>
  <si>
    <t>6,7-8,0</t>
  </si>
  <si>
    <t>6,4-7,4</t>
  </si>
  <si>
    <t>1,28/1,49</t>
  </si>
  <si>
    <t>6,5-7,9</t>
  </si>
  <si>
    <t>1,30/1,51</t>
  </si>
  <si>
    <t>7013</t>
  </si>
  <si>
    <t>7014</t>
  </si>
  <si>
    <t>7015</t>
  </si>
  <si>
    <t>7016</t>
  </si>
  <si>
    <t>6,4-8,3</t>
  </si>
  <si>
    <t>6,5-8,2</t>
  </si>
  <si>
    <t>1,26/1,49</t>
  </si>
  <si>
    <t>5,7-7,8</t>
  </si>
  <si>
    <t>6,3-8,0</t>
  </si>
  <si>
    <t xml:space="preserve"> с 24 п</t>
  </si>
  <si>
    <t>6,3-8,1</t>
  </si>
  <si>
    <t>1,24/1,44</t>
  </si>
  <si>
    <t>6,6-8,1</t>
  </si>
  <si>
    <t>6,5-8,1</t>
  </si>
  <si>
    <t>6,6-8,2</t>
  </si>
  <si>
    <t>6,3-8</t>
  </si>
  <si>
    <t>6,0-7,6</t>
  </si>
  <si>
    <t>с 35 п</t>
  </si>
  <si>
    <t>6,4-7,7</t>
  </si>
  <si>
    <t>7017</t>
  </si>
  <si>
    <t>7018</t>
  </si>
  <si>
    <t>7019</t>
  </si>
  <si>
    <t>7020</t>
  </si>
  <si>
    <t>6,0-7,8</t>
  </si>
  <si>
    <t>6,5-8,0</t>
  </si>
  <si>
    <t>6,6-7,8</t>
  </si>
  <si>
    <t>7,0-8,0</t>
  </si>
  <si>
    <t>1,22/1,46</t>
  </si>
  <si>
    <t>6,8-8,4</t>
  </si>
  <si>
    <t>7,0-8,4</t>
  </si>
  <si>
    <t>6,8-8,0</t>
  </si>
  <si>
    <t>1,24/1,47</t>
  </si>
  <si>
    <t>6,6-8</t>
  </si>
  <si>
    <t>7021</t>
  </si>
  <si>
    <t>7022</t>
  </si>
  <si>
    <t>7023</t>
  </si>
  <si>
    <t>7024</t>
  </si>
  <si>
    <t>с40п</t>
  </si>
  <si>
    <t>7-8,4</t>
  </si>
  <si>
    <t>6,4-7,8</t>
  </si>
  <si>
    <t>6,9-8</t>
  </si>
  <si>
    <t>1,29/1,51</t>
  </si>
  <si>
    <t>с26п.</t>
  </si>
  <si>
    <t>6,4-8</t>
  </si>
  <si>
    <t>6,1-7,4</t>
  </si>
  <si>
    <t>1,29/1,52</t>
  </si>
  <si>
    <t>с 39</t>
  </si>
  <si>
    <t>Кокс Кемер мокр т</t>
  </si>
  <si>
    <t>Кокс Кемер сух т</t>
  </si>
  <si>
    <t>900 мокр т</t>
  </si>
  <si>
    <t>5,9-7,0</t>
  </si>
  <si>
    <t>1,25/1,49</t>
  </si>
  <si>
    <t>не пр.</t>
  </si>
  <si>
    <t>6,3-7,7</t>
  </si>
  <si>
    <t>7025</t>
  </si>
  <si>
    <t>7026</t>
  </si>
  <si>
    <t>7027</t>
  </si>
  <si>
    <t>7028</t>
  </si>
  <si>
    <t>6,3-7,3</t>
  </si>
  <si>
    <t>6,4-8,0</t>
  </si>
  <si>
    <t>КкемРкудумАгл14пр.КорАгл16пр.КкемКвРкзх</t>
  </si>
  <si>
    <t>6,2-8,0</t>
  </si>
  <si>
    <t>1,27/1,49</t>
  </si>
  <si>
    <t>6,5-8,4</t>
  </si>
  <si>
    <t>6,4-7,9</t>
  </si>
  <si>
    <t>6,2-7,3</t>
  </si>
  <si>
    <t>с 37 п</t>
  </si>
  <si>
    <t>7029</t>
  </si>
  <si>
    <t>7030</t>
  </si>
  <si>
    <t>7031</t>
  </si>
  <si>
    <t>7032</t>
  </si>
  <si>
    <t>1,27/1,50</t>
  </si>
  <si>
    <t>с 21 п</t>
  </si>
  <si>
    <t>5,4-6,2</t>
  </si>
  <si>
    <t>5,3-6,3</t>
  </si>
  <si>
    <t>Чистка газоочистки.</t>
  </si>
  <si>
    <t>7033</t>
  </si>
  <si>
    <t>7034</t>
  </si>
  <si>
    <t>1,29/1,49</t>
  </si>
  <si>
    <t>5,9-6,7</t>
  </si>
  <si>
    <t>6,2-7,2</t>
  </si>
  <si>
    <t>непр</t>
  </si>
  <si>
    <t>1,25/1,48</t>
  </si>
  <si>
    <t>6,7-7,9</t>
  </si>
  <si>
    <t>6,2-8,1</t>
  </si>
  <si>
    <t>1,30/1,53</t>
  </si>
  <si>
    <t>6,7-8,3</t>
  </si>
  <si>
    <t>7035</t>
  </si>
  <si>
    <t>1,24/1,46</t>
  </si>
  <si>
    <t>7036</t>
  </si>
  <si>
    <t>7037</t>
  </si>
  <si>
    <t>7038</t>
  </si>
  <si>
    <t>7039</t>
  </si>
  <si>
    <t>6,8-8</t>
  </si>
  <si>
    <t>6,7-8,4</t>
  </si>
  <si>
    <t>6,4-8,1</t>
  </si>
  <si>
    <t>с31п.</t>
  </si>
  <si>
    <t>1,34/1,54</t>
  </si>
  <si>
    <t>6,5-7,8</t>
  </si>
  <si>
    <t>6,8-8,2</t>
  </si>
  <si>
    <t>с 38 п</t>
  </si>
  <si>
    <t>7040</t>
  </si>
  <si>
    <t>7041</t>
  </si>
  <si>
    <t>7042</t>
  </si>
  <si>
    <t>7043</t>
  </si>
  <si>
    <t>с 23 п</t>
  </si>
  <si>
    <t>6,3-8,3</t>
  </si>
  <si>
    <t>1,35/1,57</t>
  </si>
  <si>
    <t>1,24/1,48</t>
  </si>
  <si>
    <t>7,3-8,4</t>
  </si>
  <si>
    <t>7,2-8,4</t>
  </si>
  <si>
    <t>с 12 п</t>
  </si>
  <si>
    <t>7,5-8,4</t>
  </si>
  <si>
    <t>КкемРкудумАгл14пр.Агл5-6пр.КкемКвРкзх</t>
  </si>
  <si>
    <t>7044</t>
  </si>
  <si>
    <t>7045</t>
  </si>
  <si>
    <t>7046</t>
  </si>
  <si>
    <t>7047</t>
  </si>
  <si>
    <t>6,3-8,4</t>
  </si>
  <si>
    <t>1,21/1,44</t>
  </si>
  <si>
    <t>7,1-8,3</t>
  </si>
  <si>
    <t>7,1-8,4</t>
  </si>
  <si>
    <t>с 25 п</t>
  </si>
  <si>
    <t>6,7-8</t>
  </si>
  <si>
    <t>1,27/1,46</t>
  </si>
  <si>
    <t>6,8-7,9</t>
  </si>
  <si>
    <t>с3п.</t>
  </si>
  <si>
    <t>1,22/1,42</t>
  </si>
  <si>
    <t>6,9-7,3</t>
  </si>
  <si>
    <t>6,9-8,4</t>
  </si>
  <si>
    <t>7048</t>
  </si>
  <si>
    <t>7049</t>
  </si>
  <si>
    <t>7050</t>
  </si>
  <si>
    <t>7051</t>
  </si>
  <si>
    <t>с 39 п</t>
  </si>
  <si>
    <t>с 4 п</t>
  </si>
  <si>
    <t>7,0-8,2</t>
  </si>
  <si>
    <t>1,34/1,53</t>
  </si>
  <si>
    <t>с 10 п</t>
  </si>
  <si>
    <t>7,0-8,3</t>
  </si>
  <si>
    <t>7,2-8,3</t>
  </si>
  <si>
    <t>7052</t>
  </si>
  <si>
    <t>7053</t>
  </si>
  <si>
    <t>7054</t>
  </si>
  <si>
    <t>7055</t>
  </si>
  <si>
    <t>6,6-7,6</t>
  </si>
  <si>
    <t>с38п.</t>
  </si>
  <si>
    <t>с21п.</t>
  </si>
  <si>
    <t>7,1-8,1</t>
  </si>
  <si>
    <t>6,8-7,6</t>
  </si>
  <si>
    <t>1,29/1,53</t>
  </si>
  <si>
    <t>7,1-7,9</t>
  </si>
  <si>
    <t>5,9-6,3</t>
  </si>
  <si>
    <t>6,2-6,6</t>
  </si>
  <si>
    <t>5,8-7,0</t>
  </si>
  <si>
    <t>7056</t>
  </si>
  <si>
    <t>7057</t>
  </si>
  <si>
    <t>7058</t>
  </si>
  <si>
    <t>7059</t>
  </si>
  <si>
    <t>1,33/1,54</t>
  </si>
  <si>
    <t>5,3-6,7</t>
  </si>
  <si>
    <t>с 24 п</t>
  </si>
  <si>
    <t>5,5-7,3</t>
  </si>
  <si>
    <t>6,0-7,9</t>
  </si>
  <si>
    <t>5,4-7,3</t>
  </si>
  <si>
    <t xml:space="preserve">нет </t>
  </si>
  <si>
    <t>1,37/1,61</t>
  </si>
  <si>
    <t>6,5-7,7</t>
  </si>
  <si>
    <t>1,32/1,53</t>
  </si>
  <si>
    <t>6,6-7,3</t>
  </si>
  <si>
    <t>6,5-7,2</t>
  </si>
  <si>
    <t>1,37/1,59</t>
  </si>
  <si>
    <t>с 36 п</t>
  </si>
  <si>
    <t>7060</t>
  </si>
  <si>
    <t>7061</t>
  </si>
  <si>
    <t>7062</t>
  </si>
  <si>
    <t>7063</t>
  </si>
  <si>
    <t>5,9-6,6</t>
  </si>
  <si>
    <t>6,2-7,0</t>
  </si>
  <si>
    <t>1,39/1,63</t>
  </si>
  <si>
    <t>с 28 п</t>
  </si>
  <si>
    <t>5,7-6,4</t>
  </si>
  <si>
    <t>6,2-7,1</t>
  </si>
  <si>
    <t>5,9-6,9</t>
  </si>
  <si>
    <t>1,37/1,58</t>
  </si>
  <si>
    <t>1,28/1,54</t>
  </si>
  <si>
    <t>6,8-7,7</t>
  </si>
  <si>
    <t>7064</t>
  </si>
  <si>
    <t>7065</t>
  </si>
  <si>
    <t>7066</t>
  </si>
  <si>
    <t>7067</t>
  </si>
  <si>
    <t>1,33/1,57</t>
  </si>
  <si>
    <t>6,3-7,4</t>
  </si>
  <si>
    <t>6,9-7,9</t>
  </si>
  <si>
    <t>1,31/1,52</t>
  </si>
  <si>
    <t>1,32/1,56</t>
  </si>
  <si>
    <t>7,0-7,8</t>
  </si>
  <si>
    <t>7068</t>
  </si>
  <si>
    <t>7069</t>
  </si>
  <si>
    <t>7070</t>
  </si>
  <si>
    <t>7071</t>
  </si>
  <si>
    <t>6,7-7,8</t>
  </si>
  <si>
    <t>6,7-7,7</t>
  </si>
  <si>
    <t>с 11 п</t>
  </si>
  <si>
    <t>не пр</t>
  </si>
  <si>
    <t>1,29/1,55</t>
  </si>
  <si>
    <t>6,3-7,5</t>
  </si>
  <si>
    <t>7072</t>
  </si>
  <si>
    <t>7073</t>
  </si>
  <si>
    <t>7074</t>
  </si>
  <si>
    <t>7075</t>
  </si>
  <si>
    <t>6,1-7,0</t>
  </si>
  <si>
    <t>7076</t>
  </si>
  <si>
    <t>7077</t>
  </si>
  <si>
    <t>7078</t>
  </si>
  <si>
    <t>7079</t>
  </si>
  <si>
    <t>6,5-7,6</t>
  </si>
  <si>
    <t>1,2/1,41</t>
  </si>
  <si>
    <t>с6п.</t>
  </si>
  <si>
    <t>с13п.</t>
  </si>
  <si>
    <t>1,28/1,148</t>
  </si>
  <si>
    <t>6,5-7,5</t>
  </si>
  <si>
    <t>7080</t>
  </si>
  <si>
    <t>7081</t>
  </si>
  <si>
    <t>7082</t>
  </si>
  <si>
    <t>7083</t>
  </si>
  <si>
    <t>1,22/1,45</t>
  </si>
  <si>
    <t>7,4-8,1</t>
  </si>
  <si>
    <t>1,20/1,42</t>
  </si>
  <si>
    <t xml:space="preserve">Врезка газопровода </t>
  </si>
  <si>
    <t>Остановка воздуходувной машины №1</t>
  </si>
  <si>
    <t>откр. в/ф №1,2,3,10,11,12</t>
  </si>
  <si>
    <t>КкемРмаматАгл14пр.Агл5-6пр.КкемРкзх</t>
  </si>
  <si>
    <t>7,1-8,2</t>
  </si>
  <si>
    <t>ЭВД 5</t>
  </si>
  <si>
    <t>р Mn Маматван</t>
  </si>
  <si>
    <t>7,4-8,4</t>
  </si>
  <si>
    <t>7,3-8,1</t>
  </si>
  <si>
    <t>6,7-8,1</t>
  </si>
  <si>
    <t>Закрытие шлакового прибора</t>
  </si>
  <si>
    <t>*</t>
  </si>
  <si>
    <t>0,87/1,03</t>
  </si>
  <si>
    <t>1,21/1,40</t>
  </si>
  <si>
    <t>6,3-7,0</t>
  </si>
  <si>
    <t>7,0-6,3</t>
  </si>
  <si>
    <t>7085</t>
  </si>
  <si>
    <t>7084</t>
  </si>
  <si>
    <t>1,26/1,46</t>
  </si>
  <si>
    <t>6,1-6,5</t>
  </si>
  <si>
    <t>с 16 п</t>
  </si>
  <si>
    <t>откр. в/ф № 1,2,3,4,8,9,10,11,12</t>
  </si>
  <si>
    <t>откр. в/ф №1,2,3,9,10,11,12</t>
  </si>
  <si>
    <t>6,5-6,8</t>
  </si>
  <si>
    <t>6,8-7,5</t>
  </si>
  <si>
    <t>1,29/1,48</t>
  </si>
  <si>
    <t>7086</t>
  </si>
  <si>
    <t>7087</t>
  </si>
  <si>
    <t>7088</t>
  </si>
  <si>
    <t>7089</t>
  </si>
  <si>
    <t>7090</t>
  </si>
  <si>
    <t>5,1-5,7</t>
  </si>
  <si>
    <t>с 50 п</t>
  </si>
  <si>
    <t>5,5-5,7</t>
  </si>
  <si>
    <t>4,8-5,7</t>
  </si>
  <si>
    <t>1,32/1,52</t>
  </si>
  <si>
    <t>5,2-6,9</t>
  </si>
  <si>
    <t>с24п.</t>
  </si>
  <si>
    <t>5,6-7,7</t>
  </si>
  <si>
    <t>6,2-7,9</t>
  </si>
  <si>
    <t>1,33/1,53</t>
  </si>
  <si>
    <t>1,36/1,58</t>
  </si>
  <si>
    <t>КкемРмамАгл3пр.Агл5-6пр.КкемРкзх</t>
  </si>
  <si>
    <t>7091</t>
  </si>
  <si>
    <t>7092</t>
  </si>
  <si>
    <t>7093</t>
  </si>
  <si>
    <t>7094</t>
  </si>
  <si>
    <t>7095</t>
  </si>
  <si>
    <t>1,28/1,55</t>
  </si>
  <si>
    <t>1,34/1,58</t>
  </si>
  <si>
    <t>7101</t>
  </si>
  <si>
    <t>7102</t>
  </si>
  <si>
    <t>7103</t>
  </si>
  <si>
    <t>7104</t>
  </si>
  <si>
    <t>1,26/1,51</t>
  </si>
  <si>
    <t>с 8 п</t>
  </si>
  <si>
    <t>6,5-7,3</t>
  </si>
  <si>
    <t>1,28/1,52</t>
  </si>
  <si>
    <t>6,6-7,2</t>
  </si>
  <si>
    <t>7096</t>
  </si>
  <si>
    <t>7097</t>
  </si>
  <si>
    <t>7098</t>
  </si>
  <si>
    <t>7099</t>
  </si>
  <si>
    <t>7100</t>
  </si>
  <si>
    <t>с14п.</t>
  </si>
  <si>
    <t>с36п.</t>
  </si>
  <si>
    <t>1,38/1,62</t>
  </si>
  <si>
    <t>1,27/1,52</t>
  </si>
  <si>
    <t>7,0-8,1</t>
  </si>
  <si>
    <t>7105</t>
  </si>
  <si>
    <t>1,17/1,42</t>
  </si>
  <si>
    <t>с 47 п</t>
  </si>
  <si>
    <t>6,9-8,3</t>
  </si>
  <si>
    <t>откр. в/ф № 1,2,3,4,5,6,7,8,9,10,11,12</t>
  </si>
  <si>
    <t>1,26/1,48</t>
  </si>
  <si>
    <t>6,6-8,3</t>
  </si>
  <si>
    <t>6,2-8,2</t>
  </si>
  <si>
    <t>1,32/1,57</t>
  </si>
  <si>
    <t>6,8-8,3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</si>
</sst>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0.000"/>
  </numFmts>
  <fonts count="16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vertAlign val="subscript"/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name val="Calibri"/>
      <family val="2"/>
    </font>
    <font>
      <b/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8"/>
      <name val="Calibri"/>
      <family val="2"/>
    </font>
    <font>
      <vertAlign val="superscript"/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color theme="5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0" fillId="0" borderId="2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Border="1"/>
    <xf numFmtId="0" fontId="7" fillId="0" borderId="8" xfId="0" applyFont="1" applyBorder="1"/>
    <xf numFmtId="0" fontId="6" fillId="0" borderId="9" xfId="0" applyFont="1" applyBorder="1"/>
    <xf numFmtId="2" fontId="0" fillId="0" borderId="10" xfId="0" applyNumberFormat="1" applyBorder="1"/>
    <xf numFmtId="0" fontId="0" fillId="0" borderId="0" xfId="0" applyFill="1" applyBorder="1"/>
    <xf numFmtId="2" fontId="0" fillId="0" borderId="0" xfId="0" applyNumberFormat="1" applyBorder="1"/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2" fontId="5" fillId="3" borderId="11" xfId="0" applyNumberFormat="1" applyFont="1" applyFill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2" fontId="9" fillId="0" borderId="13" xfId="0" applyNumberFormat="1" applyFont="1" applyFill="1" applyBorder="1" applyAlignment="1">
      <alignment horizontal="center" vertical="center" wrapText="1"/>
    </xf>
    <xf numFmtId="2" fontId="9" fillId="0" borderId="11" xfId="0" applyNumberFormat="1" applyFont="1" applyFill="1" applyBorder="1" applyAlignment="1">
      <alignment horizontal="center" vertical="center" wrapText="1"/>
    </xf>
    <xf numFmtId="2" fontId="9" fillId="0" borderId="14" xfId="0" applyNumberFormat="1" applyFont="1" applyFill="1" applyBorder="1" applyAlignment="1">
      <alignment horizontal="center" vertical="center" wrapText="1"/>
    </xf>
    <xf numFmtId="165" fontId="9" fillId="0" borderId="11" xfId="0" applyNumberFormat="1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164" fontId="5" fillId="0" borderId="16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12" fontId="5" fillId="3" borderId="17" xfId="0" applyNumberFormat="1" applyFont="1" applyFill="1" applyBorder="1" applyAlignment="1">
      <alignment horizontal="center" vertical="center" wrapText="1"/>
    </xf>
    <xf numFmtId="2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2" fontId="5" fillId="0" borderId="16" xfId="0" applyNumberFormat="1" applyFont="1" applyFill="1" applyBorder="1" applyAlignment="1">
      <alignment horizontal="center" vertical="center" wrapText="1"/>
    </xf>
    <xf numFmtId="2" fontId="5" fillId="0" borderId="17" xfId="0" applyNumberFormat="1" applyFont="1" applyFill="1" applyBorder="1" applyAlignment="1">
      <alignment horizontal="center" vertical="center" wrapText="1"/>
    </xf>
    <xf numFmtId="2" fontId="5" fillId="0" borderId="19" xfId="0" applyNumberFormat="1" applyFont="1" applyFill="1" applyBorder="1" applyAlignment="1">
      <alignment horizontal="center" vertical="center" wrapText="1"/>
    </xf>
    <xf numFmtId="165" fontId="5" fillId="0" borderId="17" xfId="0" applyNumberFormat="1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20" fontId="5" fillId="0" borderId="16" xfId="0" applyNumberFormat="1" applyFont="1" applyBorder="1" applyAlignment="1">
      <alignment horizontal="center" vertical="center" wrapText="1"/>
    </xf>
    <xf numFmtId="20" fontId="5" fillId="0" borderId="17" xfId="0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2" fontId="9" fillId="0" borderId="16" xfId="0" applyNumberFormat="1" applyFont="1" applyFill="1" applyBorder="1" applyAlignment="1">
      <alignment horizontal="center" vertical="center" wrapText="1"/>
    </xf>
    <xf numFmtId="2" fontId="9" fillId="0" borderId="17" xfId="0" applyNumberFormat="1" applyFont="1" applyFill="1" applyBorder="1" applyAlignment="1">
      <alignment horizontal="center" vertical="center" wrapText="1"/>
    </xf>
    <xf numFmtId="2" fontId="9" fillId="0" borderId="19" xfId="0" applyNumberFormat="1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165" fontId="9" fillId="0" borderId="17" xfId="0" applyNumberFormat="1" applyFont="1" applyFill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2" fontId="8" fillId="3" borderId="22" xfId="0" applyNumberFormat="1" applyFont="1" applyFill="1" applyBorder="1" applyAlignment="1">
      <alignment horizontal="center" vertical="center" wrapText="1"/>
    </xf>
    <xf numFmtId="2" fontId="5" fillId="0" borderId="22" xfId="0" applyNumberFormat="1" applyFont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 wrapText="1"/>
    </xf>
    <xf numFmtId="2" fontId="5" fillId="0" borderId="22" xfId="0" applyNumberFormat="1" applyFont="1" applyFill="1" applyBorder="1" applyAlignment="1">
      <alignment horizontal="center" vertical="center" wrapText="1"/>
    </xf>
    <xf numFmtId="2" fontId="5" fillId="0" borderId="24" xfId="0" applyNumberFormat="1" applyFont="1" applyFill="1" applyBorder="1" applyAlignment="1">
      <alignment horizontal="center" vertical="center" wrapText="1"/>
    </xf>
    <xf numFmtId="165" fontId="5" fillId="0" borderId="22" xfId="0" applyNumberFormat="1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164" fontId="8" fillId="0" borderId="27" xfId="0" applyNumberFormat="1" applyFont="1" applyBorder="1" applyAlignment="1">
      <alignment horizontal="center" vertical="center" wrapText="1"/>
    </xf>
    <xf numFmtId="164" fontId="8" fillId="0" borderId="28" xfId="0" applyNumberFormat="1" applyFont="1" applyBorder="1" applyAlignment="1">
      <alignment vertical="center" wrapText="1"/>
    </xf>
    <xf numFmtId="164" fontId="8" fillId="0" borderId="29" xfId="0" applyNumberFormat="1" applyFont="1" applyBorder="1" applyAlignment="1">
      <alignment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12" fontId="9" fillId="3" borderId="26" xfId="0" applyNumberFormat="1" applyFont="1" applyFill="1" applyBorder="1" applyAlignment="1">
      <alignment horizontal="center" vertical="center" wrapText="1"/>
    </xf>
    <xf numFmtId="2" fontId="9" fillId="3" borderId="31" xfId="0" applyNumberFormat="1" applyFont="1" applyFill="1" applyBorder="1" applyAlignment="1">
      <alignment horizontal="center" vertical="center" wrapText="1"/>
    </xf>
    <xf numFmtId="2" fontId="5" fillId="3" borderId="26" xfId="0" applyNumberFormat="1" applyFont="1" applyFill="1" applyBorder="1" applyAlignment="1">
      <alignment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vertical="center" wrapText="1"/>
    </xf>
    <xf numFmtId="164" fontId="8" fillId="0" borderId="35" xfId="0" applyNumberFormat="1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12" fontId="9" fillId="4" borderId="35" xfId="0" applyNumberFormat="1" applyFont="1" applyFill="1" applyBorder="1" applyAlignment="1">
      <alignment horizontal="center" vertical="center" wrapText="1"/>
    </xf>
    <xf numFmtId="2" fontId="9" fillId="4" borderId="31" xfId="0" applyNumberFormat="1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2" fontId="5" fillId="4" borderId="31" xfId="0" applyNumberFormat="1" applyFont="1" applyFill="1" applyBorder="1" applyAlignment="1">
      <alignment vertical="center" wrapText="1"/>
    </xf>
    <xf numFmtId="2" fontId="5" fillId="4" borderId="0" xfId="0" applyNumberFormat="1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 wrapText="1"/>
    </xf>
    <xf numFmtId="0" fontId="10" fillId="0" borderId="0" xfId="0" applyFont="1" applyBorder="1"/>
    <xf numFmtId="0" fontId="10" fillId="0" borderId="2" xfId="0" applyFont="1" applyBorder="1"/>
    <xf numFmtId="0" fontId="10" fillId="0" borderId="35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8" fillId="0" borderId="39" xfId="0" applyFont="1" applyBorder="1" applyAlignment="1">
      <alignment horizontal="center"/>
    </xf>
    <xf numFmtId="1" fontId="8" fillId="0" borderId="38" xfId="0" applyNumberFormat="1" applyFont="1" applyBorder="1" applyAlignment="1">
      <alignment horizontal="center"/>
    </xf>
    <xf numFmtId="1" fontId="8" fillId="0" borderId="39" xfId="0" applyNumberFormat="1" applyFont="1" applyBorder="1" applyAlignment="1">
      <alignment horizontal="center"/>
    </xf>
    <xf numFmtId="2" fontId="12" fillId="0" borderId="39" xfId="0" applyNumberFormat="1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0" borderId="44" xfId="0" applyFont="1" applyBorder="1"/>
    <xf numFmtId="0" fontId="8" fillId="0" borderId="22" xfId="0" applyFont="1" applyBorder="1"/>
    <xf numFmtId="2" fontId="12" fillId="0" borderId="38" xfId="0" applyNumberFormat="1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20" fontId="8" fillId="0" borderId="46" xfId="0" applyNumberFormat="1" applyFont="1" applyBorder="1"/>
    <xf numFmtId="20" fontId="12" fillId="0" borderId="46" xfId="0" applyNumberFormat="1" applyFont="1" applyBorder="1"/>
    <xf numFmtId="0" fontId="1" fillId="2" borderId="47" xfId="0" applyFont="1" applyFill="1" applyBorder="1" applyAlignment="1">
      <alignment horizontal="center" vertical="center" wrapText="1"/>
    </xf>
    <xf numFmtId="2" fontId="9" fillId="0" borderId="48" xfId="0" applyNumberFormat="1" applyFont="1" applyFill="1" applyBorder="1" applyAlignment="1">
      <alignment horizontal="center" vertical="center"/>
    </xf>
    <xf numFmtId="2" fontId="5" fillId="0" borderId="49" xfId="0" applyNumberFormat="1" applyFont="1" applyFill="1" applyBorder="1" applyAlignment="1">
      <alignment horizontal="center" vertical="center" wrapText="1"/>
    </xf>
    <xf numFmtId="2" fontId="5" fillId="0" borderId="49" xfId="0" applyNumberFormat="1" applyFont="1" applyBorder="1" applyAlignment="1">
      <alignment horizontal="center" vertical="center"/>
    </xf>
    <xf numFmtId="2" fontId="9" fillId="0" borderId="49" xfId="0" applyNumberFormat="1" applyFont="1" applyBorder="1" applyAlignment="1">
      <alignment horizontal="center" vertical="center"/>
    </xf>
    <xf numFmtId="2" fontId="5" fillId="0" borderId="47" xfId="0" applyNumberFormat="1" applyFont="1" applyFill="1" applyBorder="1" applyAlignment="1">
      <alignment horizontal="center" vertical="center" wrapText="1"/>
    </xf>
    <xf numFmtId="2" fontId="5" fillId="0" borderId="17" xfId="0" applyNumberFormat="1" applyFont="1" applyBorder="1" applyAlignment="1">
      <alignment horizontal="center" vertical="center"/>
    </xf>
    <xf numFmtId="2" fontId="9" fillId="0" borderId="17" xfId="0" applyNumberFormat="1" applyFont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 wrapText="1"/>
    </xf>
    <xf numFmtId="0" fontId="8" fillId="3" borderId="41" xfId="0" applyNumberFormat="1" applyFont="1" applyFill="1" applyBorder="1" applyAlignment="1">
      <alignment horizontal="center" vertical="center" wrapText="1"/>
    </xf>
    <xf numFmtId="164" fontId="5" fillId="0" borderId="50" xfId="0" applyNumberFormat="1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" fontId="5" fillId="3" borderId="51" xfId="0" applyNumberFormat="1" applyFont="1" applyFill="1" applyBorder="1" applyAlignment="1">
      <alignment horizontal="center" vertical="center" wrapText="1"/>
    </xf>
    <xf numFmtId="20" fontId="8" fillId="0" borderId="44" xfId="0" applyNumberFormat="1" applyFont="1" applyBorder="1"/>
    <xf numFmtId="49" fontId="5" fillId="0" borderId="1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164" fontId="5" fillId="0" borderId="46" xfId="0" applyNumberFormat="1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164" fontId="5" fillId="0" borderId="46" xfId="0" applyNumberFormat="1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49" fontId="5" fillId="0" borderId="34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5" fillId="0" borderId="46" xfId="0" applyNumberFormat="1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49" fontId="5" fillId="0" borderId="34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5" fillId="0" borderId="46" xfId="0" applyNumberFormat="1" applyFont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164" fontId="5" fillId="0" borderId="46" xfId="0" applyNumberFormat="1" applyFont="1" applyBorder="1" applyAlignment="1">
      <alignment horizontal="center" vertical="center" wrapText="1"/>
    </xf>
    <xf numFmtId="2" fontId="1" fillId="0" borderId="49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164" fontId="5" fillId="0" borderId="46" xfId="0" applyNumberFormat="1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49" fontId="5" fillId="0" borderId="34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5" fillId="0" borderId="46" xfId="0" applyNumberFormat="1" applyFont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7" fillId="0" borderId="17" xfId="0" applyFont="1" applyFill="1" applyBorder="1" applyAlignment="1">
      <alignment horizontal="center" vertical="center" wrapText="1"/>
    </xf>
    <xf numFmtId="0" fontId="8" fillId="0" borderId="38" xfId="0" applyFont="1" applyBorder="1" applyAlignment="1">
      <alignment horizontal="center"/>
    </xf>
    <xf numFmtId="2" fontId="3" fillId="0" borderId="49" xfId="0" applyNumberFormat="1" applyFont="1" applyFill="1" applyBorder="1" applyAlignment="1">
      <alignment horizontal="center" vertical="center" wrapText="1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20" fontId="8" fillId="0" borderId="22" xfId="0" applyNumberFormat="1" applyFont="1" applyBorder="1"/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57" xfId="0" applyFont="1" applyBorder="1" applyAlignment="1">
      <alignment horizontal="left"/>
    </xf>
    <xf numFmtId="0" fontId="8" fillId="0" borderId="40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8" fillId="0" borderId="23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58" xfId="0" applyFont="1" applyBorder="1" applyAlignment="1">
      <alignment horizontal="left"/>
    </xf>
    <xf numFmtId="0" fontId="8" fillId="0" borderId="64" xfId="0" applyFont="1" applyBorder="1" applyAlignment="1">
      <alignment horizontal="left"/>
    </xf>
    <xf numFmtId="0" fontId="8" fillId="0" borderId="65" xfId="0" applyFont="1" applyBorder="1" applyAlignment="1">
      <alignment horizontal="left"/>
    </xf>
    <xf numFmtId="0" fontId="8" fillId="0" borderId="66" xfId="0" applyFont="1" applyBorder="1" applyAlignment="1">
      <alignment horizontal="center"/>
    </xf>
    <xf numFmtId="0" fontId="8" fillId="0" borderId="64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left"/>
    </xf>
    <xf numFmtId="0" fontId="8" fillId="0" borderId="38" xfId="0" applyFont="1" applyBorder="1" applyAlignment="1">
      <alignment horizontal="left"/>
    </xf>
    <xf numFmtId="0" fontId="8" fillId="0" borderId="49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63" xfId="0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5" fillId="0" borderId="43" xfId="0" applyFont="1" applyBorder="1" applyAlignment="1"/>
    <xf numFmtId="0" fontId="5" fillId="0" borderId="27" xfId="0" applyFont="1" applyBorder="1" applyAlignment="1"/>
    <xf numFmtId="0" fontId="5" fillId="0" borderId="34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horizontal="left" vertical="center"/>
    </xf>
    <xf numFmtId="0" fontId="8" fillId="0" borderId="43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/>
    </xf>
    <xf numFmtId="0" fontId="8" fillId="0" borderId="21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54" xfId="0" applyFont="1" applyBorder="1" applyAlignment="1">
      <alignment vertical="center" wrapText="1"/>
    </xf>
    <xf numFmtId="0" fontId="8" fillId="0" borderId="49" xfId="0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0" xfId="0" applyFont="1" applyBorder="1" applyAlignment="1">
      <alignment horizontal="left" vertical="center" wrapText="1"/>
    </xf>
    <xf numFmtId="0" fontId="8" fillId="0" borderId="61" xfId="0" applyFont="1" applyBorder="1" applyAlignment="1">
      <alignment horizontal="left" vertical="center" wrapText="1"/>
    </xf>
    <xf numFmtId="0" fontId="8" fillId="2" borderId="43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5" fillId="0" borderId="59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8" fillId="0" borderId="58" xfId="0" applyFont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0" fontId="8" fillId="0" borderId="54" xfId="0" applyFont="1" applyBorder="1" applyAlignment="1">
      <alignment vertical="center"/>
    </xf>
    <xf numFmtId="0" fontId="8" fillId="0" borderId="49" xfId="0" applyFont="1" applyBorder="1" applyAlignment="1">
      <alignment vertical="center"/>
    </xf>
    <xf numFmtId="0" fontId="5" fillId="0" borderId="4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8" fillId="0" borderId="58" xfId="0" applyFont="1" applyBorder="1" applyAlignment="1">
      <alignment vertical="center"/>
    </xf>
    <xf numFmtId="0" fontId="8" fillId="0" borderId="48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3" fillId="0" borderId="54" xfId="0" applyFont="1" applyBorder="1" applyAlignment="1">
      <alignment horizontal="center"/>
    </xf>
    <xf numFmtId="0" fontId="13" fillId="0" borderId="49" xfId="0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53" xfId="0" applyNumberFormat="1" applyFont="1" applyFill="1" applyBorder="1" applyAlignment="1">
      <alignment horizontal="center" vertical="center" wrapText="1"/>
    </xf>
    <xf numFmtId="49" fontId="5" fillId="2" borderId="3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53" xfId="0" applyFont="1" applyFill="1" applyBorder="1" applyAlignment="1">
      <alignment horizontal="center"/>
    </xf>
    <xf numFmtId="0" fontId="5" fillId="0" borderId="35" xfId="0" applyFont="1" applyBorder="1" applyAlignment="1">
      <alignment horizontal="center" vertical="center" wrapText="1"/>
    </xf>
    <xf numFmtId="0" fontId="8" fillId="3" borderId="51" xfId="0" applyNumberFormat="1" applyFont="1" applyFill="1" applyBorder="1" applyAlignment="1">
      <alignment horizontal="center" vertical="center" wrapText="1"/>
    </xf>
    <xf numFmtId="0" fontId="8" fillId="3" borderId="56" xfId="0" applyNumberFormat="1" applyFont="1" applyFill="1" applyBorder="1" applyAlignment="1">
      <alignment horizontal="center" vertical="center" wrapText="1"/>
    </xf>
    <xf numFmtId="0" fontId="8" fillId="3" borderId="57" xfId="0" applyNumberFormat="1" applyFont="1" applyFill="1" applyBorder="1" applyAlignment="1">
      <alignment horizontal="center" vertical="center" wrapText="1"/>
    </xf>
    <xf numFmtId="0" fontId="8" fillId="3" borderId="47" xfId="0" applyNumberFormat="1" applyFont="1" applyFill="1" applyBorder="1" applyAlignment="1">
      <alignment horizontal="center" vertical="center" wrapText="1"/>
    </xf>
    <xf numFmtId="0" fontId="5" fillId="0" borderId="43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2" fontId="5" fillId="0" borderId="43" xfId="0" applyNumberFormat="1" applyFont="1" applyBorder="1" applyAlignment="1">
      <alignment horizontal="center"/>
    </xf>
    <xf numFmtId="2" fontId="5" fillId="0" borderId="27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2" fontId="8" fillId="0" borderId="57" xfId="0" applyNumberFormat="1" applyFont="1" applyBorder="1" applyAlignment="1">
      <alignment horizontal="left" vertical="center"/>
    </xf>
    <xf numFmtId="2" fontId="8" fillId="0" borderId="47" xfId="0" applyNumberFormat="1" applyFont="1" applyBorder="1" applyAlignment="1">
      <alignment horizontal="left" vertical="center"/>
    </xf>
    <xf numFmtId="0" fontId="8" fillId="0" borderId="57" xfId="0" applyNumberFormat="1" applyFont="1" applyBorder="1" applyAlignment="1">
      <alignment horizontal="center" vertical="center" wrapText="1"/>
    </xf>
    <xf numFmtId="0" fontId="8" fillId="0" borderId="47" xfId="0" applyNumberFormat="1" applyFont="1" applyBorder="1" applyAlignment="1">
      <alignment horizontal="center" vertical="center" wrapText="1"/>
    </xf>
    <xf numFmtId="0" fontId="8" fillId="0" borderId="40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2" xfId="0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53" xfId="0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 wrapText="1"/>
    </xf>
    <xf numFmtId="2" fontId="12" fillId="0" borderId="54" xfId="0" applyNumberFormat="1" applyFont="1" applyBorder="1" applyAlignment="1">
      <alignment horizontal="center" vertical="center" wrapText="1"/>
    </xf>
    <xf numFmtId="2" fontId="12" fillId="0" borderId="49" xfId="0" applyNumberFormat="1" applyFont="1" applyBorder="1" applyAlignment="1">
      <alignment horizontal="center" vertical="center" wrapText="1"/>
    </xf>
    <xf numFmtId="0" fontId="8" fillId="0" borderId="54" xfId="0" applyNumberFormat="1" applyFont="1" applyBorder="1" applyAlignment="1">
      <alignment horizontal="center" vertical="center" wrapText="1"/>
    </xf>
    <xf numFmtId="0" fontId="8" fillId="0" borderId="49" xfId="0" applyNumberFormat="1" applyFont="1" applyBorder="1" applyAlignment="1">
      <alignment horizontal="center" vertical="center" wrapText="1"/>
    </xf>
    <xf numFmtId="0" fontId="8" fillId="0" borderId="38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1" fontId="8" fillId="0" borderId="54" xfId="0" applyNumberFormat="1" applyFont="1" applyBorder="1" applyAlignment="1">
      <alignment horizontal="center" vertical="center" wrapText="1"/>
    </xf>
    <xf numFmtId="1" fontId="8" fillId="0" borderId="49" xfId="0" applyNumberFormat="1" applyFont="1" applyBorder="1" applyAlignment="1">
      <alignment horizontal="center" vertical="center" wrapText="1"/>
    </xf>
    <xf numFmtId="1" fontId="8" fillId="0" borderId="38" xfId="0" applyNumberFormat="1" applyFont="1" applyBorder="1" applyAlignment="1">
      <alignment horizontal="center" vertical="center" wrapText="1"/>
    </xf>
    <xf numFmtId="49" fontId="8" fillId="0" borderId="54" xfId="0" applyNumberFormat="1" applyFont="1" applyBorder="1" applyAlignment="1">
      <alignment horizontal="center" vertical="center" wrapText="1"/>
    </xf>
    <xf numFmtId="49" fontId="8" fillId="0" borderId="49" xfId="0" applyNumberFormat="1" applyFont="1" applyBorder="1" applyAlignment="1">
      <alignment horizontal="center" vertical="center" wrapText="1"/>
    </xf>
    <xf numFmtId="49" fontId="8" fillId="0" borderId="38" xfId="0" applyNumberFormat="1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164" fontId="8" fillId="0" borderId="55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51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56" xfId="0" applyNumberFormat="1" applyFont="1" applyBorder="1" applyAlignment="1">
      <alignment horizontal="center" vertical="center" wrapText="1"/>
    </xf>
    <xf numFmtId="164" fontId="5" fillId="0" borderId="43" xfId="0" applyNumberFormat="1" applyFont="1" applyBorder="1" applyAlignment="1">
      <alignment horizontal="center" vertical="center" wrapText="1"/>
    </xf>
    <xf numFmtId="164" fontId="5" fillId="0" borderId="27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164" fontId="5" fillId="0" borderId="44" xfId="0" applyNumberFormat="1" applyFont="1" applyBorder="1" applyAlignment="1">
      <alignment horizontal="center" vertical="center" wrapText="1"/>
    </xf>
    <xf numFmtId="165" fontId="7" fillId="0" borderId="34" xfId="0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64" fontId="5" fillId="0" borderId="46" xfId="0" applyNumberFormat="1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/>
    </xf>
    <xf numFmtId="0" fontId="14" fillId="0" borderId="49" xfId="0" applyFont="1" applyBorder="1" applyAlignment="1">
      <alignment horizontal="center"/>
    </xf>
    <xf numFmtId="0" fontId="15" fillId="0" borderId="54" xfId="0" applyFont="1" applyBorder="1" applyAlignment="1">
      <alignment horizontal="center"/>
    </xf>
    <xf numFmtId="0" fontId="15" fillId="0" borderId="4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2" fontId="12" fillId="0" borderId="38" xfId="0" applyNumberFormat="1" applyFont="1" applyBorder="1" applyAlignment="1">
      <alignment horizontal="center" vertical="center" wrapText="1"/>
    </xf>
    <xf numFmtId="0" fontId="8" fillId="0" borderId="2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L9" sqref="L9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19" t="s">
        <v>47</v>
      </c>
      <c r="L3" s="11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18" t="s">
        <v>4</v>
      </c>
      <c r="E4" s="359" t="s">
        <v>5</v>
      </c>
      <c r="F4" s="359"/>
      <c r="G4" s="359"/>
      <c r="H4" s="361"/>
      <c r="I4" s="117" t="s">
        <v>6</v>
      </c>
      <c r="J4" s="4" t="s">
        <v>40</v>
      </c>
      <c r="K4" s="5" t="s">
        <v>48</v>
      </c>
      <c r="L4" s="5" t="s">
        <v>21</v>
      </c>
      <c r="M4" s="11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1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88</v>
      </c>
      <c r="B5" s="342"/>
      <c r="C5" s="111">
        <v>0.10416666666666667</v>
      </c>
      <c r="D5" s="122">
        <v>0.11458333333333333</v>
      </c>
      <c r="E5" s="349">
        <f t="shared" ref="E5" si="0">D5-C5</f>
        <v>1.0416666666666657E-2</v>
      </c>
      <c r="F5" s="349"/>
      <c r="G5" s="27" t="s">
        <v>92</v>
      </c>
      <c r="H5" s="14">
        <v>1.4</v>
      </c>
      <c r="I5" s="15">
        <v>1</v>
      </c>
      <c r="J5" s="16">
        <v>35.200000000000003</v>
      </c>
      <c r="K5" s="13">
        <v>21</v>
      </c>
      <c r="L5" s="17">
        <v>62.05</v>
      </c>
      <c r="M5" s="18">
        <v>32.17</v>
      </c>
      <c r="N5" s="19">
        <v>8.83</v>
      </c>
      <c r="O5" s="19">
        <v>39.61</v>
      </c>
      <c r="P5" s="19">
        <v>8.0500000000000007</v>
      </c>
      <c r="Q5" s="19">
        <v>7.16</v>
      </c>
      <c r="R5" s="19">
        <v>0.71</v>
      </c>
      <c r="S5" s="102" t="s">
        <v>93</v>
      </c>
      <c r="T5" s="20">
        <v>0.27</v>
      </c>
      <c r="U5" s="19">
        <v>74.739999999999995</v>
      </c>
      <c r="V5" s="21">
        <v>0.12</v>
      </c>
      <c r="W5" s="21">
        <v>3.0000000000000001E-3</v>
      </c>
      <c r="X5" s="22">
        <v>7.23</v>
      </c>
    </row>
    <row r="6" spans="1:24" ht="26.25" customHeight="1" thickBot="1">
      <c r="A6" s="341" t="s">
        <v>89</v>
      </c>
      <c r="B6" s="342"/>
      <c r="C6" s="23">
        <v>0.35416666666666669</v>
      </c>
      <c r="D6" s="121">
        <v>0.36458333333333331</v>
      </c>
      <c r="E6" s="349">
        <f t="shared" ref="E6:E10" si="1">D6-C6</f>
        <v>1.041666666666663E-2</v>
      </c>
      <c r="F6" s="349"/>
      <c r="G6" s="27" t="s">
        <v>92</v>
      </c>
      <c r="H6" s="24">
        <v>1.4</v>
      </c>
      <c r="I6" s="25">
        <v>1</v>
      </c>
      <c r="J6" s="26">
        <v>31.6</v>
      </c>
      <c r="K6" s="27">
        <v>21</v>
      </c>
      <c r="L6" s="28">
        <v>63.45</v>
      </c>
      <c r="M6" s="29">
        <v>32.58</v>
      </c>
      <c r="N6" s="30">
        <v>9.34</v>
      </c>
      <c r="O6" s="30">
        <v>39.85</v>
      </c>
      <c r="P6" s="30">
        <v>10.029999999999999</v>
      </c>
      <c r="Q6" s="30">
        <v>7.12</v>
      </c>
      <c r="R6" s="30">
        <v>1.82</v>
      </c>
      <c r="S6" s="103" t="s">
        <v>100</v>
      </c>
      <c r="T6" s="31">
        <v>0.4</v>
      </c>
      <c r="U6" s="30">
        <v>74.31</v>
      </c>
      <c r="V6" s="27">
        <v>0.123</v>
      </c>
      <c r="W6" s="32">
        <v>4.0000000000000001E-3</v>
      </c>
      <c r="X6" s="33">
        <v>7.15</v>
      </c>
    </row>
    <row r="7" spans="1:24" ht="23.25" customHeight="1" thickBot="1">
      <c r="A7" s="341" t="s">
        <v>90</v>
      </c>
      <c r="B7" s="342"/>
      <c r="C7" s="34">
        <v>0.60416666666666663</v>
      </c>
      <c r="D7" s="35">
        <v>0.61458333333333337</v>
      </c>
      <c r="E7" s="350">
        <f t="shared" si="1"/>
        <v>1.0416666666666741E-2</v>
      </c>
      <c r="F7" s="350"/>
      <c r="G7" s="27" t="s">
        <v>92</v>
      </c>
      <c r="H7" s="24">
        <v>1.4</v>
      </c>
      <c r="I7" s="25">
        <v>0.8</v>
      </c>
      <c r="J7" s="26">
        <v>24.6</v>
      </c>
      <c r="K7" s="27">
        <v>21</v>
      </c>
      <c r="L7" s="28">
        <v>60.9</v>
      </c>
      <c r="M7" s="29">
        <v>32.159999999999997</v>
      </c>
      <c r="N7" s="30">
        <v>9.6999999999999993</v>
      </c>
      <c r="O7" s="30">
        <v>42.2</v>
      </c>
      <c r="P7" s="30">
        <v>5.76</v>
      </c>
      <c r="Q7" s="30">
        <v>7.11</v>
      </c>
      <c r="R7" s="30">
        <v>0.45</v>
      </c>
      <c r="S7" s="103" t="s">
        <v>103</v>
      </c>
      <c r="T7" s="31">
        <v>0.51</v>
      </c>
      <c r="U7" s="30">
        <v>73.33</v>
      </c>
      <c r="V7" s="27">
        <v>0.13800000000000001</v>
      </c>
      <c r="W7" s="32">
        <v>4.0000000000000001E-3</v>
      </c>
      <c r="X7" s="33">
        <v>7.04</v>
      </c>
    </row>
    <row r="8" spans="1:24" ht="26.25" customHeight="1" thickBot="1">
      <c r="A8" s="341" t="s">
        <v>91</v>
      </c>
      <c r="B8" s="342"/>
      <c r="C8" s="23">
        <v>0.85416666666666663</v>
      </c>
      <c r="D8" s="121">
        <v>0.86805555555555547</v>
      </c>
      <c r="E8" s="349">
        <f t="shared" si="1"/>
        <v>1.388888888888884E-2</v>
      </c>
      <c r="F8" s="349"/>
      <c r="G8" s="27" t="s">
        <v>107</v>
      </c>
      <c r="H8" s="24">
        <v>1.4</v>
      </c>
      <c r="I8" s="25">
        <v>1</v>
      </c>
      <c r="J8" s="26">
        <v>29.65</v>
      </c>
      <c r="K8" s="27">
        <v>21</v>
      </c>
      <c r="L8" s="28">
        <v>65</v>
      </c>
      <c r="M8" s="29">
        <v>31.77</v>
      </c>
      <c r="N8" s="30">
        <v>9.64</v>
      </c>
      <c r="O8" s="30">
        <v>41.89</v>
      </c>
      <c r="P8" s="30">
        <v>8.2799999999999994</v>
      </c>
      <c r="Q8" s="30">
        <v>7.44</v>
      </c>
      <c r="R8" s="107">
        <v>1.08</v>
      </c>
      <c r="S8" s="104" t="s">
        <v>108</v>
      </c>
      <c r="T8" s="31">
        <v>0.82</v>
      </c>
      <c r="U8" s="30">
        <v>75.09</v>
      </c>
      <c r="V8" s="109">
        <v>0.126</v>
      </c>
      <c r="W8" s="32">
        <v>8.0000000000000002E-3</v>
      </c>
      <c r="X8" s="36">
        <v>6.87</v>
      </c>
    </row>
    <row r="9" spans="1:24" ht="25.5" customHeight="1">
      <c r="A9" s="341"/>
      <c r="B9" s="342"/>
      <c r="C9" s="23"/>
      <c r="D9" s="121"/>
      <c r="E9" s="349">
        <f t="shared" si="1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1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3.8</v>
      </c>
      <c r="J11" s="61">
        <f>SUM(J5:J10)</f>
        <v>121.05000000000001</v>
      </c>
      <c r="K11" s="113">
        <f>SUM(K5:K10)</f>
        <v>84</v>
      </c>
      <c r="L11" s="62">
        <f>SUM(L5:L10)</f>
        <v>251.4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2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2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7">
        <v>12</v>
      </c>
      <c r="D17" s="328"/>
      <c r="E17" s="327">
        <v>23</v>
      </c>
      <c r="F17" s="328"/>
      <c r="G17" s="327">
        <v>34</v>
      </c>
      <c r="H17" s="328"/>
      <c r="I17" s="327">
        <v>47</v>
      </c>
      <c r="J17" s="328"/>
      <c r="K17" s="327">
        <v>11</v>
      </c>
      <c r="L17" s="328"/>
      <c r="M17" s="327">
        <v>23</v>
      </c>
      <c r="N17" s="328"/>
      <c r="O17" s="327">
        <v>35</v>
      </c>
      <c r="P17" s="328"/>
      <c r="Q17" s="329">
        <v>44</v>
      </c>
      <c r="R17" s="329"/>
      <c r="S17" s="327">
        <v>11</v>
      </c>
      <c r="T17" s="328"/>
      <c r="U17" s="126">
        <v>22</v>
      </c>
      <c r="V17" s="87">
        <v>32</v>
      </c>
      <c r="W17" s="329">
        <v>42</v>
      </c>
      <c r="X17" s="328"/>
    </row>
    <row r="18" spans="1:24" ht="15.75">
      <c r="A18" s="266" t="s">
        <v>44</v>
      </c>
      <c r="B18" s="330"/>
      <c r="C18" s="334" t="s">
        <v>94</v>
      </c>
      <c r="D18" s="335"/>
      <c r="E18" s="334" t="s">
        <v>95</v>
      </c>
      <c r="F18" s="335"/>
      <c r="G18" s="334" t="s">
        <v>96</v>
      </c>
      <c r="H18" s="335"/>
      <c r="I18" s="334" t="s">
        <v>99</v>
      </c>
      <c r="J18" s="335"/>
      <c r="K18" s="334" t="s">
        <v>101</v>
      </c>
      <c r="L18" s="335"/>
      <c r="M18" s="334" t="s">
        <v>102</v>
      </c>
      <c r="N18" s="335"/>
      <c r="O18" s="334" t="s">
        <v>99</v>
      </c>
      <c r="P18" s="335"/>
      <c r="Q18" s="336" t="s">
        <v>104</v>
      </c>
      <c r="R18" s="336"/>
      <c r="S18" s="334" t="s">
        <v>105</v>
      </c>
      <c r="T18" s="335"/>
      <c r="U18" s="137" t="s">
        <v>106</v>
      </c>
      <c r="V18" s="87" t="s">
        <v>109</v>
      </c>
      <c r="W18" s="329" t="s">
        <v>110</v>
      </c>
      <c r="X18" s="328"/>
    </row>
    <row r="19" spans="1:24" ht="15.75">
      <c r="A19" s="266" t="s">
        <v>45</v>
      </c>
      <c r="B19" s="330"/>
      <c r="C19" s="331">
        <v>717</v>
      </c>
      <c r="D19" s="332"/>
      <c r="E19" s="331">
        <v>750</v>
      </c>
      <c r="F19" s="332"/>
      <c r="G19" s="331">
        <v>733</v>
      </c>
      <c r="H19" s="332"/>
      <c r="I19" s="331">
        <v>700</v>
      </c>
      <c r="J19" s="332"/>
      <c r="K19" s="331">
        <v>750</v>
      </c>
      <c r="L19" s="332"/>
      <c r="M19" s="331">
        <v>750</v>
      </c>
      <c r="N19" s="332"/>
      <c r="O19" s="331">
        <v>717</v>
      </c>
      <c r="P19" s="332"/>
      <c r="Q19" s="333">
        <v>750</v>
      </c>
      <c r="R19" s="333"/>
      <c r="S19" s="331">
        <v>733</v>
      </c>
      <c r="T19" s="332"/>
      <c r="U19" s="88">
        <v>700</v>
      </c>
      <c r="V19" s="89">
        <v>750</v>
      </c>
      <c r="W19" s="333">
        <v>717</v>
      </c>
      <c r="X19" s="332"/>
    </row>
    <row r="20" spans="1:24" ht="15.75">
      <c r="A20" s="266" t="s">
        <v>46</v>
      </c>
      <c r="B20" s="330"/>
      <c r="C20" s="327">
        <v>1.02</v>
      </c>
      <c r="D20" s="328"/>
      <c r="E20" s="327">
        <v>1</v>
      </c>
      <c r="F20" s="328"/>
      <c r="G20" s="327">
        <v>1</v>
      </c>
      <c r="H20" s="328"/>
      <c r="I20" s="327">
        <v>1.0900000000000001</v>
      </c>
      <c r="J20" s="328"/>
      <c r="K20" s="327">
        <v>0.95</v>
      </c>
      <c r="L20" s="328"/>
      <c r="M20" s="327">
        <v>0.98</v>
      </c>
      <c r="N20" s="328"/>
      <c r="O20" s="327">
        <v>1.02</v>
      </c>
      <c r="P20" s="328"/>
      <c r="Q20" s="329">
        <v>1</v>
      </c>
      <c r="R20" s="329"/>
      <c r="S20" s="327">
        <v>1</v>
      </c>
      <c r="T20" s="328"/>
      <c r="U20" s="126">
        <v>1.06</v>
      </c>
      <c r="V20" s="87">
        <v>0.95</v>
      </c>
      <c r="W20" s="329">
        <v>0.95</v>
      </c>
      <c r="X20" s="328"/>
    </row>
    <row r="21" spans="1:24" ht="15.75">
      <c r="A21" s="266" t="s">
        <v>65</v>
      </c>
      <c r="B21" s="330"/>
      <c r="C21" s="327">
        <v>1258</v>
      </c>
      <c r="D21" s="328"/>
      <c r="E21" s="327">
        <v>1229</v>
      </c>
      <c r="F21" s="328"/>
      <c r="G21" s="327">
        <v>1234</v>
      </c>
      <c r="H21" s="328"/>
      <c r="I21" s="327">
        <v>1206</v>
      </c>
      <c r="J21" s="328"/>
      <c r="K21" s="327">
        <v>1276</v>
      </c>
      <c r="L21" s="328"/>
      <c r="M21" s="327">
        <v>1261</v>
      </c>
      <c r="N21" s="328"/>
      <c r="O21" s="327">
        <v>1215</v>
      </c>
      <c r="P21" s="328"/>
      <c r="Q21" s="329">
        <v>1234</v>
      </c>
      <c r="R21" s="329"/>
      <c r="S21" s="327">
        <v>1194</v>
      </c>
      <c r="T21" s="328"/>
      <c r="U21" s="126">
        <v>1270</v>
      </c>
      <c r="V21" s="87">
        <v>1251</v>
      </c>
      <c r="W21" s="329">
        <v>1214</v>
      </c>
      <c r="X21" s="328"/>
    </row>
    <row r="22" spans="1:24" ht="15.75">
      <c r="A22" s="266" t="s">
        <v>18</v>
      </c>
      <c r="B22" s="330"/>
      <c r="C22" s="327">
        <v>0.5</v>
      </c>
      <c r="D22" s="328"/>
      <c r="E22" s="327">
        <v>0.52</v>
      </c>
      <c r="F22" s="328"/>
      <c r="G22" s="327">
        <v>0.52</v>
      </c>
      <c r="H22" s="328"/>
      <c r="I22" s="327">
        <v>0.5</v>
      </c>
      <c r="J22" s="328"/>
      <c r="K22" s="327">
        <v>0.52</v>
      </c>
      <c r="L22" s="328"/>
      <c r="M22" s="327">
        <v>0.52</v>
      </c>
      <c r="N22" s="328"/>
      <c r="O22" s="327">
        <v>0.52</v>
      </c>
      <c r="P22" s="328"/>
      <c r="Q22" s="329">
        <v>0.52</v>
      </c>
      <c r="R22" s="329"/>
      <c r="S22" s="327">
        <v>0.52</v>
      </c>
      <c r="T22" s="328"/>
      <c r="U22" s="126">
        <v>0.52</v>
      </c>
      <c r="V22" s="87">
        <v>0.5</v>
      </c>
      <c r="W22" s="329">
        <v>0.5</v>
      </c>
      <c r="X22" s="328"/>
    </row>
    <row r="23" spans="1:24" ht="15.75">
      <c r="A23" s="266" t="s">
        <v>19</v>
      </c>
      <c r="B23" s="330"/>
      <c r="C23" s="325">
        <f>C20-C22</f>
        <v>0.52</v>
      </c>
      <c r="D23" s="326"/>
      <c r="E23" s="325">
        <f>E20-E22</f>
        <v>0.48</v>
      </c>
      <c r="F23" s="326"/>
      <c r="G23" s="325">
        <f>G20-G22</f>
        <v>0.48</v>
      </c>
      <c r="H23" s="326"/>
      <c r="I23" s="325">
        <f>I20-I22</f>
        <v>0.59000000000000008</v>
      </c>
      <c r="J23" s="326"/>
      <c r="K23" s="325">
        <f>K20-K22</f>
        <v>0.42999999999999994</v>
      </c>
      <c r="L23" s="326"/>
      <c r="M23" s="325">
        <f>M20-M22</f>
        <v>0.45999999999999996</v>
      </c>
      <c r="N23" s="326"/>
      <c r="O23" s="325">
        <f>O20-O22</f>
        <v>0.5</v>
      </c>
      <c r="P23" s="326"/>
      <c r="Q23" s="325">
        <f>Q20-Q22</f>
        <v>0.48</v>
      </c>
      <c r="R23" s="326"/>
      <c r="S23" s="325">
        <f>S20-S22</f>
        <v>0.48</v>
      </c>
      <c r="T23" s="326"/>
      <c r="U23" s="96">
        <f>U20-U22</f>
        <v>0.54</v>
      </c>
      <c r="V23" s="90">
        <f>V20-V22</f>
        <v>0.44999999999999996</v>
      </c>
      <c r="W23" s="325">
        <f>W20-W22</f>
        <v>0.44999999999999996</v>
      </c>
      <c r="X23" s="326"/>
    </row>
    <row r="24" spans="1:24" ht="16.5" thickBot="1">
      <c r="A24" s="264" t="s">
        <v>72</v>
      </c>
      <c r="B24" s="324"/>
      <c r="C24" s="317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690</v>
      </c>
      <c r="T24" s="318"/>
      <c r="U24" s="125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1.1399999999999999</v>
      </c>
      <c r="D26" s="299"/>
      <c r="E26" s="298">
        <v>1.08</v>
      </c>
      <c r="F26" s="299"/>
      <c r="G26" s="298">
        <v>1.1299999999999999</v>
      </c>
      <c r="H26" s="299"/>
      <c r="I26" s="298">
        <v>1.18</v>
      </c>
      <c r="J26" s="299"/>
      <c r="K26" s="298">
        <v>1.05</v>
      </c>
      <c r="L26" s="299"/>
      <c r="M26" s="298">
        <v>1.0900000000000001</v>
      </c>
      <c r="N26" s="299"/>
      <c r="O26" s="298">
        <v>1.1599999999999999</v>
      </c>
      <c r="P26" s="299"/>
      <c r="Q26" s="298">
        <v>1.08</v>
      </c>
      <c r="R26" s="299"/>
      <c r="S26" s="296">
        <v>1.05</v>
      </c>
      <c r="T26" s="297"/>
      <c r="U26" s="110">
        <v>1.17</v>
      </c>
      <c r="V26" s="110">
        <v>1.02</v>
      </c>
      <c r="W26" s="298">
        <v>1.08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133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1880</v>
      </c>
      <c r="D34" s="247"/>
      <c r="E34" s="240">
        <v>1880</v>
      </c>
      <c r="F34" s="247"/>
      <c r="G34" s="240">
        <v>1880</v>
      </c>
      <c r="H34" s="247"/>
      <c r="I34" s="240">
        <v>1880</v>
      </c>
      <c r="J34" s="247"/>
      <c r="K34" s="240">
        <v>1880</v>
      </c>
      <c r="L34" s="247"/>
      <c r="M34" s="240">
        <v>1880</v>
      </c>
      <c r="N34" s="247"/>
      <c r="O34" s="240">
        <v>1880</v>
      </c>
      <c r="P34" s="247"/>
      <c r="Q34" s="240">
        <v>1880</v>
      </c>
      <c r="R34" s="247"/>
      <c r="S34" s="240">
        <v>1880</v>
      </c>
      <c r="T34" s="247"/>
      <c r="U34" s="97">
        <v>1880</v>
      </c>
      <c r="V34" s="97">
        <v>1880</v>
      </c>
      <c r="W34" s="240">
        <v>1880</v>
      </c>
      <c r="X34" s="247"/>
    </row>
    <row r="35" spans="1:24" ht="16.5" thickBot="1">
      <c r="A35" s="284" t="s">
        <v>77</v>
      </c>
      <c r="B35" s="285"/>
      <c r="C35" s="263"/>
      <c r="D35" s="233"/>
      <c r="E35" s="263"/>
      <c r="F35" s="233"/>
      <c r="G35" s="263"/>
      <c r="H35" s="233"/>
      <c r="I35" s="263"/>
      <c r="J35" s="233"/>
      <c r="K35" s="263"/>
      <c r="L35" s="233"/>
      <c r="M35" s="263"/>
      <c r="N35" s="233"/>
      <c r="O35" s="263"/>
      <c r="P35" s="233"/>
      <c r="Q35" s="263"/>
      <c r="R35" s="233"/>
      <c r="S35" s="263"/>
      <c r="T35" s="233"/>
      <c r="U35" s="97"/>
      <c r="V35" s="97"/>
      <c r="W35" s="263"/>
      <c r="X35" s="233"/>
    </row>
    <row r="36" spans="1:24" ht="16.5" customHeight="1" thickBot="1">
      <c r="A36" s="282" t="s">
        <v>39</v>
      </c>
      <c r="B36" s="283"/>
      <c r="C36" s="274">
        <f t="shared" ref="C36:G36" si="2">C32+C35+C34+C33</f>
        <v>1930</v>
      </c>
      <c r="D36" s="275"/>
      <c r="E36" s="274">
        <f t="shared" si="2"/>
        <v>1930</v>
      </c>
      <c r="F36" s="275"/>
      <c r="G36" s="274">
        <f t="shared" si="2"/>
        <v>1930</v>
      </c>
      <c r="H36" s="275"/>
      <c r="I36" s="274">
        <f t="shared" ref="I36:S36" si="3">I32+I35+I34+I33</f>
        <v>1930</v>
      </c>
      <c r="J36" s="275"/>
      <c r="K36" s="274">
        <f t="shared" si="3"/>
        <v>1930</v>
      </c>
      <c r="L36" s="275"/>
      <c r="M36" s="274">
        <f t="shared" si="3"/>
        <v>1930</v>
      </c>
      <c r="N36" s="275"/>
      <c r="O36" s="274">
        <f t="shared" si="3"/>
        <v>1930</v>
      </c>
      <c r="P36" s="275"/>
      <c r="Q36" s="274">
        <f t="shared" si="3"/>
        <v>1930</v>
      </c>
      <c r="R36" s="275"/>
      <c r="S36" s="274">
        <f t="shared" si="3"/>
        <v>1930</v>
      </c>
      <c r="T36" s="275"/>
      <c r="U36" s="93">
        <f>U32+U35+U34+U33</f>
        <v>1930</v>
      </c>
      <c r="V36" s="93">
        <f>V32+V35+V34+V33</f>
        <v>1930</v>
      </c>
      <c r="W36" s="274">
        <f t="shared" ref="W36" si="4">W32+W35+W34+W33</f>
        <v>1930</v>
      </c>
      <c r="X36" s="275"/>
    </row>
    <row r="37" spans="1:24" ht="15.75" customHeight="1">
      <c r="A37" s="268" t="s">
        <v>84</v>
      </c>
      <c r="B37" s="269"/>
      <c r="C37" s="270">
        <v>800</v>
      </c>
      <c r="D37" s="271"/>
      <c r="E37" s="270">
        <v>800</v>
      </c>
      <c r="F37" s="271"/>
      <c r="G37" s="270">
        <v>800</v>
      </c>
      <c r="H37" s="271"/>
      <c r="I37" s="270">
        <v>800</v>
      </c>
      <c r="J37" s="271"/>
      <c r="K37" s="270">
        <v>800</v>
      </c>
      <c r="L37" s="271"/>
      <c r="M37" s="270">
        <v>800</v>
      </c>
      <c r="N37" s="271"/>
      <c r="O37" s="270">
        <v>800</v>
      </c>
      <c r="P37" s="271"/>
      <c r="Q37" s="270">
        <v>800</v>
      </c>
      <c r="R37" s="271"/>
      <c r="S37" s="270">
        <v>800</v>
      </c>
      <c r="T37" s="271"/>
      <c r="U37" s="92">
        <v>800</v>
      </c>
      <c r="V37" s="92">
        <v>800</v>
      </c>
      <c r="W37" s="270">
        <v>800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300</v>
      </c>
      <c r="D39" s="247"/>
      <c r="E39" s="240">
        <v>300</v>
      </c>
      <c r="F39" s="247"/>
      <c r="G39" s="240">
        <v>300</v>
      </c>
      <c r="H39" s="247"/>
      <c r="I39" s="240">
        <v>300</v>
      </c>
      <c r="J39" s="247"/>
      <c r="K39" s="240">
        <v>300</v>
      </c>
      <c r="L39" s="247"/>
      <c r="M39" s="240">
        <v>300</v>
      </c>
      <c r="N39" s="247"/>
      <c r="O39" s="240">
        <v>300</v>
      </c>
      <c r="P39" s="247"/>
      <c r="Q39" s="240">
        <v>300</v>
      </c>
      <c r="R39" s="247"/>
      <c r="S39" s="240">
        <v>300</v>
      </c>
      <c r="T39" s="247"/>
      <c r="U39" s="87">
        <v>300</v>
      </c>
      <c r="V39" s="87">
        <v>300</v>
      </c>
      <c r="W39" s="240">
        <v>300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1500</v>
      </c>
      <c r="D41" s="247"/>
      <c r="E41" s="240">
        <v>1500</v>
      </c>
      <c r="F41" s="247"/>
      <c r="G41" s="240">
        <v>1500</v>
      </c>
      <c r="H41" s="247"/>
      <c r="I41" s="240">
        <v>1500</v>
      </c>
      <c r="J41" s="247"/>
      <c r="K41" s="240">
        <v>1500</v>
      </c>
      <c r="L41" s="247"/>
      <c r="M41" s="240">
        <v>1500</v>
      </c>
      <c r="N41" s="247"/>
      <c r="O41" s="240">
        <v>1500</v>
      </c>
      <c r="P41" s="247"/>
      <c r="Q41" s="240">
        <v>1500</v>
      </c>
      <c r="R41" s="247"/>
      <c r="S41" s="240">
        <v>1500</v>
      </c>
      <c r="T41" s="247"/>
      <c r="U41" s="87">
        <v>1500</v>
      </c>
      <c r="V41" s="87">
        <v>1500</v>
      </c>
      <c r="W41" s="240">
        <v>1500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24">
        <f>U37+U38+U39+U40+U41+U42</f>
        <v>3000</v>
      </c>
      <c r="V43" s="12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98</v>
      </c>
      <c r="D51" s="258"/>
      <c r="E51" s="258"/>
      <c r="F51" s="258"/>
      <c r="G51" s="258"/>
      <c r="H51" s="258"/>
      <c r="I51" s="258"/>
      <c r="J51" s="259"/>
      <c r="K51" s="257" t="s">
        <v>98</v>
      </c>
      <c r="L51" s="258"/>
      <c r="M51" s="258"/>
      <c r="N51" s="258"/>
      <c r="O51" s="258"/>
      <c r="P51" s="258"/>
      <c r="Q51" s="258"/>
      <c r="R51" s="259"/>
      <c r="S51" s="260" t="s">
        <v>98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8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P14" sqref="P14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29" t="s">
        <v>47</v>
      </c>
      <c r="L3" s="12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28" t="s">
        <v>4</v>
      </c>
      <c r="E4" s="359" t="s">
        <v>5</v>
      </c>
      <c r="F4" s="359"/>
      <c r="G4" s="359"/>
      <c r="H4" s="361"/>
      <c r="I4" s="127" t="s">
        <v>6</v>
      </c>
      <c r="J4" s="4" t="s">
        <v>40</v>
      </c>
      <c r="K4" s="5" t="s">
        <v>48</v>
      </c>
      <c r="L4" s="5" t="s">
        <v>21</v>
      </c>
      <c r="M4" s="12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2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111</v>
      </c>
      <c r="B5" s="342"/>
      <c r="C5" s="111">
        <v>0.10416666666666667</v>
      </c>
      <c r="D5" s="132">
        <v>0.11458333333333333</v>
      </c>
      <c r="E5" s="366">
        <f t="shared" ref="E5:E10" si="0">D5-C5</f>
        <v>1.0416666666666657E-2</v>
      </c>
      <c r="F5" s="366"/>
      <c r="G5" s="27" t="s">
        <v>92</v>
      </c>
      <c r="H5" s="14">
        <v>1.3</v>
      </c>
      <c r="I5" s="15">
        <v>0.83333333333333337</v>
      </c>
      <c r="J5" s="16">
        <v>28.15</v>
      </c>
      <c r="K5" s="13">
        <v>21</v>
      </c>
      <c r="L5" s="17">
        <v>56.6</v>
      </c>
      <c r="M5" s="18">
        <v>32.090000000000003</v>
      </c>
      <c r="N5" s="19">
        <v>10.49</v>
      </c>
      <c r="O5" s="19">
        <v>43.15</v>
      </c>
      <c r="P5" s="19">
        <v>5.69</v>
      </c>
      <c r="Q5" s="19">
        <v>7.21</v>
      </c>
      <c r="R5" s="19">
        <v>0.48</v>
      </c>
      <c r="S5" s="102" t="s">
        <v>115</v>
      </c>
      <c r="T5" s="20">
        <v>1.03</v>
      </c>
      <c r="U5" s="19">
        <v>74.06</v>
      </c>
      <c r="V5" s="21">
        <v>0.13900000000000001</v>
      </c>
      <c r="W5" s="21">
        <v>1.0999999999999999E-2</v>
      </c>
      <c r="X5" s="22">
        <v>6.78</v>
      </c>
    </row>
    <row r="6" spans="1:24" ht="26.25" customHeight="1" thickBot="1">
      <c r="A6" s="341" t="s">
        <v>112</v>
      </c>
      <c r="B6" s="342"/>
      <c r="C6" s="23">
        <v>0.35416666666666669</v>
      </c>
      <c r="D6" s="131">
        <v>0.36458333333333331</v>
      </c>
      <c r="E6" s="349">
        <f t="shared" si="0"/>
        <v>1.041666666666663E-2</v>
      </c>
      <c r="F6" s="349"/>
      <c r="G6" s="27" t="s">
        <v>107</v>
      </c>
      <c r="H6" s="24">
        <v>1.2</v>
      </c>
      <c r="I6" s="25">
        <v>0.83333333333333337</v>
      </c>
      <c r="J6" s="26">
        <v>27.25</v>
      </c>
      <c r="K6" s="27">
        <v>21</v>
      </c>
      <c r="L6" s="28">
        <v>59.95</v>
      </c>
      <c r="M6" s="29">
        <v>32.090000000000003</v>
      </c>
      <c r="N6" s="30">
        <v>10.59</v>
      </c>
      <c r="O6" s="30">
        <v>43.65</v>
      </c>
      <c r="P6" s="30">
        <v>5.36</v>
      </c>
      <c r="Q6" s="30">
        <v>6.38</v>
      </c>
      <c r="R6" s="30">
        <v>0.41</v>
      </c>
      <c r="S6" s="103" t="s">
        <v>120</v>
      </c>
      <c r="T6" s="31">
        <v>1.02</v>
      </c>
      <c r="U6" s="30">
        <v>74.47</v>
      </c>
      <c r="V6" s="27">
        <v>0.14399999999999999</v>
      </c>
      <c r="W6" s="32">
        <v>1.0999999999999999E-2</v>
      </c>
      <c r="X6" s="33">
        <v>6.78</v>
      </c>
    </row>
    <row r="7" spans="1:24" ht="23.25" customHeight="1" thickBot="1">
      <c r="A7" s="341" t="s">
        <v>113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107</v>
      </c>
      <c r="H7" s="24">
        <v>1.2</v>
      </c>
      <c r="I7" s="25">
        <v>0.83333333333333337</v>
      </c>
      <c r="J7" s="26">
        <v>30</v>
      </c>
      <c r="K7" s="27">
        <v>21</v>
      </c>
      <c r="L7" s="28">
        <v>58.1</v>
      </c>
      <c r="M7" s="29">
        <v>31.71</v>
      </c>
      <c r="N7" s="30">
        <v>10.17</v>
      </c>
      <c r="O7" s="30">
        <v>42.63</v>
      </c>
      <c r="P7" s="30">
        <v>6.82</v>
      </c>
      <c r="Q7" s="30">
        <v>6.71</v>
      </c>
      <c r="R7" s="30">
        <v>0.69</v>
      </c>
      <c r="S7" s="103" t="s">
        <v>125</v>
      </c>
      <c r="T7" s="31">
        <v>0.82</v>
      </c>
      <c r="U7" s="30">
        <v>75.2</v>
      </c>
      <c r="V7" s="27">
        <v>0.13600000000000001</v>
      </c>
      <c r="W7" s="32">
        <v>7.0000000000000001E-3</v>
      </c>
      <c r="X7" s="33">
        <v>6.86</v>
      </c>
    </row>
    <row r="8" spans="1:24" ht="26.25" customHeight="1" thickBot="1">
      <c r="A8" s="341" t="s">
        <v>114</v>
      </c>
      <c r="B8" s="342"/>
      <c r="C8" s="23">
        <v>0.85416666666666663</v>
      </c>
      <c r="D8" s="131">
        <v>0.86458333333333337</v>
      </c>
      <c r="E8" s="349">
        <f t="shared" si="0"/>
        <v>1.0416666666666741E-2</v>
      </c>
      <c r="F8" s="349"/>
      <c r="G8" s="27" t="s">
        <v>107</v>
      </c>
      <c r="H8" s="24">
        <v>1.2</v>
      </c>
      <c r="I8" s="25">
        <v>1</v>
      </c>
      <c r="J8" s="26">
        <v>32.799999999999997</v>
      </c>
      <c r="K8" s="27">
        <v>21</v>
      </c>
      <c r="L8" s="28">
        <v>60.45</v>
      </c>
      <c r="M8" s="29">
        <v>30.97</v>
      </c>
      <c r="N8" s="30">
        <v>9.3800000000000008</v>
      </c>
      <c r="O8" s="30">
        <v>41.79</v>
      </c>
      <c r="P8" s="30">
        <v>6.54</v>
      </c>
      <c r="Q8" s="30">
        <v>6.66</v>
      </c>
      <c r="R8" s="107">
        <v>0.55000000000000004</v>
      </c>
      <c r="S8" s="104" t="s">
        <v>134</v>
      </c>
      <c r="T8" s="31">
        <v>0.42</v>
      </c>
      <c r="U8" s="30">
        <v>74.94</v>
      </c>
      <c r="V8" s="109">
        <v>0.125</v>
      </c>
      <c r="W8" s="32">
        <v>4.0000000000000001E-3</v>
      </c>
      <c r="X8" s="36">
        <v>7.13</v>
      </c>
    </row>
    <row r="9" spans="1:24" ht="25.5" customHeight="1">
      <c r="A9" s="341"/>
      <c r="B9" s="342"/>
      <c r="C9" s="23"/>
      <c r="D9" s="13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3.5</v>
      </c>
      <c r="J11" s="61">
        <f>SUM(J5:J10)</f>
        <v>118.2</v>
      </c>
      <c r="K11" s="113">
        <f>SUM(K5:K10)</f>
        <v>84</v>
      </c>
      <c r="L11" s="62">
        <f>SUM(L5:L10)</f>
        <v>235.10000000000002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3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3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7">
        <v>14</v>
      </c>
      <c r="D17" s="328"/>
      <c r="E17" s="327">
        <v>24</v>
      </c>
      <c r="F17" s="328"/>
      <c r="G17" s="327">
        <v>35</v>
      </c>
      <c r="H17" s="328"/>
      <c r="I17" s="327">
        <v>47</v>
      </c>
      <c r="J17" s="328"/>
      <c r="K17" s="327">
        <v>10</v>
      </c>
      <c r="L17" s="328"/>
      <c r="M17" s="327">
        <v>20</v>
      </c>
      <c r="N17" s="328"/>
      <c r="O17" s="327">
        <v>32</v>
      </c>
      <c r="P17" s="328"/>
      <c r="Q17" s="329">
        <v>42</v>
      </c>
      <c r="R17" s="329"/>
      <c r="S17" s="327">
        <v>10</v>
      </c>
      <c r="T17" s="328"/>
      <c r="U17" s="136">
        <v>21</v>
      </c>
      <c r="V17" s="87">
        <v>33</v>
      </c>
      <c r="W17" s="329">
        <v>45</v>
      </c>
      <c r="X17" s="328"/>
    </row>
    <row r="18" spans="1:24" ht="15.75">
      <c r="A18" s="266" t="s">
        <v>44</v>
      </c>
      <c r="B18" s="330"/>
      <c r="C18" s="334" t="s">
        <v>116</v>
      </c>
      <c r="D18" s="335"/>
      <c r="E18" s="334" t="s">
        <v>117</v>
      </c>
      <c r="F18" s="335"/>
      <c r="G18" s="334" t="s">
        <v>119</v>
      </c>
      <c r="H18" s="335"/>
      <c r="I18" s="334" t="s">
        <v>122</v>
      </c>
      <c r="J18" s="335"/>
      <c r="K18" s="334" t="s">
        <v>123</v>
      </c>
      <c r="L18" s="335"/>
      <c r="M18" s="334" t="s">
        <v>124</v>
      </c>
      <c r="N18" s="335"/>
      <c r="O18" s="334" t="s">
        <v>126</v>
      </c>
      <c r="P18" s="335"/>
      <c r="Q18" s="336" t="s">
        <v>127</v>
      </c>
      <c r="R18" s="336"/>
      <c r="S18" s="334" t="s">
        <v>128</v>
      </c>
      <c r="T18" s="335"/>
      <c r="U18" s="138" t="s">
        <v>133</v>
      </c>
      <c r="V18" s="87" t="s">
        <v>135</v>
      </c>
      <c r="W18" s="329" t="s">
        <v>136</v>
      </c>
      <c r="X18" s="328"/>
    </row>
    <row r="19" spans="1:24" ht="15.75">
      <c r="A19" s="266" t="s">
        <v>45</v>
      </c>
      <c r="B19" s="330"/>
      <c r="C19" s="331">
        <v>667</v>
      </c>
      <c r="D19" s="332"/>
      <c r="E19" s="331">
        <v>733</v>
      </c>
      <c r="F19" s="332"/>
      <c r="G19" s="331">
        <v>717</v>
      </c>
      <c r="H19" s="332"/>
      <c r="I19" s="331">
        <v>700</v>
      </c>
      <c r="J19" s="332"/>
      <c r="K19" s="331">
        <v>750</v>
      </c>
      <c r="L19" s="332"/>
      <c r="M19" s="331">
        <v>717</v>
      </c>
      <c r="N19" s="332"/>
      <c r="O19" s="331">
        <v>700</v>
      </c>
      <c r="P19" s="332"/>
      <c r="Q19" s="333">
        <v>750</v>
      </c>
      <c r="R19" s="333"/>
      <c r="S19" s="331">
        <v>717</v>
      </c>
      <c r="T19" s="332"/>
      <c r="U19" s="88">
        <v>700</v>
      </c>
      <c r="V19" s="89">
        <v>750</v>
      </c>
      <c r="W19" s="333">
        <v>750</v>
      </c>
      <c r="X19" s="332"/>
    </row>
    <row r="20" spans="1:24" ht="15.75">
      <c r="A20" s="266" t="s">
        <v>46</v>
      </c>
      <c r="B20" s="330"/>
      <c r="C20" s="327">
        <v>1.06</v>
      </c>
      <c r="D20" s="328"/>
      <c r="E20" s="327">
        <v>0.96</v>
      </c>
      <c r="F20" s="328"/>
      <c r="G20" s="327">
        <v>1</v>
      </c>
      <c r="H20" s="328"/>
      <c r="I20" s="327">
        <v>1.02</v>
      </c>
      <c r="J20" s="328"/>
      <c r="K20" s="327">
        <v>1</v>
      </c>
      <c r="L20" s="328"/>
      <c r="M20" s="327">
        <v>1.05</v>
      </c>
      <c r="N20" s="328"/>
      <c r="O20" s="327">
        <v>1.08</v>
      </c>
      <c r="P20" s="328"/>
      <c r="Q20" s="329">
        <v>1</v>
      </c>
      <c r="R20" s="329"/>
      <c r="S20" s="327">
        <v>1</v>
      </c>
      <c r="T20" s="328"/>
      <c r="U20" s="136">
        <v>1.0900000000000001</v>
      </c>
      <c r="V20" s="87">
        <v>0.98</v>
      </c>
      <c r="W20" s="329">
        <v>1</v>
      </c>
      <c r="X20" s="328"/>
    </row>
    <row r="21" spans="1:24" ht="15.75">
      <c r="A21" s="266" t="s">
        <v>65</v>
      </c>
      <c r="B21" s="330"/>
      <c r="C21" s="327">
        <v>1221</v>
      </c>
      <c r="D21" s="328"/>
      <c r="E21" s="327">
        <v>1255</v>
      </c>
      <c r="F21" s="328"/>
      <c r="G21" s="327">
        <v>1267</v>
      </c>
      <c r="H21" s="328"/>
      <c r="I21" s="327">
        <v>1235</v>
      </c>
      <c r="J21" s="328"/>
      <c r="K21" s="327">
        <v>1190</v>
      </c>
      <c r="L21" s="328"/>
      <c r="M21" s="327">
        <v>1222</v>
      </c>
      <c r="N21" s="328"/>
      <c r="O21" s="327">
        <v>1272</v>
      </c>
      <c r="P21" s="328"/>
      <c r="Q21" s="329">
        <v>1265</v>
      </c>
      <c r="R21" s="329"/>
      <c r="S21" s="327">
        <v>1232</v>
      </c>
      <c r="T21" s="328"/>
      <c r="U21" s="136">
        <v>1230</v>
      </c>
      <c r="V21" s="87">
        <v>1220</v>
      </c>
      <c r="W21" s="329">
        <v>1272</v>
      </c>
      <c r="X21" s="328"/>
    </row>
    <row r="22" spans="1:24" ht="15.75">
      <c r="A22" s="266" t="s">
        <v>18</v>
      </c>
      <c r="B22" s="330"/>
      <c r="C22" s="327">
        <v>0.52</v>
      </c>
      <c r="D22" s="328"/>
      <c r="E22" s="327">
        <v>0.56999999999999995</v>
      </c>
      <c r="F22" s="328"/>
      <c r="G22" s="327">
        <v>0.5</v>
      </c>
      <c r="H22" s="328"/>
      <c r="I22" s="327">
        <v>0.5</v>
      </c>
      <c r="J22" s="328"/>
      <c r="K22" s="327">
        <v>0.5</v>
      </c>
      <c r="L22" s="328"/>
      <c r="M22" s="327">
        <v>0.5</v>
      </c>
      <c r="N22" s="328"/>
      <c r="O22" s="327">
        <v>0.5</v>
      </c>
      <c r="P22" s="328"/>
      <c r="Q22" s="329">
        <v>0.5</v>
      </c>
      <c r="R22" s="329"/>
      <c r="S22" s="327">
        <v>0.5</v>
      </c>
      <c r="T22" s="328"/>
      <c r="U22" s="136">
        <v>0.52</v>
      </c>
      <c r="V22" s="87">
        <v>0.52</v>
      </c>
      <c r="W22" s="329">
        <v>0.52</v>
      </c>
      <c r="X22" s="328"/>
    </row>
    <row r="23" spans="1:24" ht="15.75">
      <c r="A23" s="266" t="s">
        <v>19</v>
      </c>
      <c r="B23" s="330"/>
      <c r="C23" s="325">
        <f>C20-C22</f>
        <v>0.54</v>
      </c>
      <c r="D23" s="326"/>
      <c r="E23" s="325">
        <f>E20-E22</f>
        <v>0.39</v>
      </c>
      <c r="F23" s="326"/>
      <c r="G23" s="325">
        <f>G20-G22</f>
        <v>0.5</v>
      </c>
      <c r="H23" s="326"/>
      <c r="I23" s="325">
        <f>I20-I22</f>
        <v>0.52</v>
      </c>
      <c r="J23" s="326"/>
      <c r="K23" s="325">
        <f>K20-K22</f>
        <v>0.5</v>
      </c>
      <c r="L23" s="326"/>
      <c r="M23" s="325">
        <f>M20-M22</f>
        <v>0.55000000000000004</v>
      </c>
      <c r="N23" s="326"/>
      <c r="O23" s="325">
        <f>O20-O22</f>
        <v>0.58000000000000007</v>
      </c>
      <c r="P23" s="326"/>
      <c r="Q23" s="325">
        <f>Q20-Q22</f>
        <v>0.5</v>
      </c>
      <c r="R23" s="326"/>
      <c r="S23" s="325">
        <f>S20-S22</f>
        <v>0.5</v>
      </c>
      <c r="T23" s="326"/>
      <c r="U23" s="96">
        <f>U20-U22</f>
        <v>0.57000000000000006</v>
      </c>
      <c r="V23" s="90">
        <f>V20-V22</f>
        <v>0.45999999999999996</v>
      </c>
      <c r="W23" s="325">
        <f>W20-W22</f>
        <v>0.48</v>
      </c>
      <c r="X23" s="326"/>
    </row>
    <row r="24" spans="1:24" ht="16.5" thickBot="1">
      <c r="A24" s="264" t="s">
        <v>72</v>
      </c>
      <c r="B24" s="324"/>
      <c r="C24" s="317">
        <v>720</v>
      </c>
      <c r="D24" s="318"/>
      <c r="E24" s="317">
        <v>720</v>
      </c>
      <c r="F24" s="318"/>
      <c r="G24" s="317">
        <v>720</v>
      </c>
      <c r="H24" s="318"/>
      <c r="I24" s="317">
        <v>720</v>
      </c>
      <c r="J24" s="318"/>
      <c r="K24" s="317">
        <v>720</v>
      </c>
      <c r="L24" s="318"/>
      <c r="M24" s="317">
        <v>720</v>
      </c>
      <c r="N24" s="318"/>
      <c r="O24" s="317">
        <v>720</v>
      </c>
      <c r="P24" s="318"/>
      <c r="Q24" s="319">
        <v>720</v>
      </c>
      <c r="R24" s="319"/>
      <c r="S24" s="317">
        <v>720</v>
      </c>
      <c r="T24" s="318"/>
      <c r="U24" s="135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1.1399999999999999</v>
      </c>
      <c r="D26" s="299"/>
      <c r="E26" s="298">
        <v>1.03</v>
      </c>
      <c r="F26" s="299"/>
      <c r="G26" s="298">
        <v>1.06</v>
      </c>
      <c r="H26" s="299"/>
      <c r="I26" s="298">
        <v>1.17</v>
      </c>
      <c r="J26" s="299"/>
      <c r="K26" s="298">
        <v>1</v>
      </c>
      <c r="L26" s="299"/>
      <c r="M26" s="298">
        <v>1.1499999999999999</v>
      </c>
      <c r="N26" s="299"/>
      <c r="O26" s="298">
        <v>1.17</v>
      </c>
      <c r="P26" s="299"/>
      <c r="Q26" s="298">
        <v>1.08</v>
      </c>
      <c r="R26" s="299"/>
      <c r="S26" s="296">
        <v>1.1499999999999999</v>
      </c>
      <c r="T26" s="297"/>
      <c r="U26" s="110">
        <v>1.1200000000000001</v>
      </c>
      <c r="V26" s="110">
        <v>1.18</v>
      </c>
      <c r="W26" s="298">
        <v>1.07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134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 t="s">
        <v>118</v>
      </c>
      <c r="H31" s="289"/>
      <c r="I31" s="288"/>
      <c r="J31" s="289"/>
      <c r="K31" s="288"/>
      <c r="L31" s="289"/>
      <c r="M31" s="288" t="s">
        <v>121</v>
      </c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1880</v>
      </c>
      <c r="D34" s="247"/>
      <c r="E34" s="240">
        <v>1880</v>
      </c>
      <c r="F34" s="247"/>
      <c r="G34" s="240">
        <v>1870</v>
      </c>
      <c r="H34" s="247"/>
      <c r="I34" s="240">
        <v>1870</v>
      </c>
      <c r="J34" s="247"/>
      <c r="K34" s="240">
        <v>1870</v>
      </c>
      <c r="L34" s="247"/>
      <c r="M34" s="240">
        <v>1870</v>
      </c>
      <c r="N34" s="247"/>
      <c r="O34" s="240">
        <v>1870</v>
      </c>
      <c r="P34" s="247"/>
      <c r="Q34" s="240">
        <v>1870</v>
      </c>
      <c r="R34" s="247"/>
      <c r="S34" s="240">
        <v>1870</v>
      </c>
      <c r="T34" s="247"/>
      <c r="U34" s="97">
        <v>1870</v>
      </c>
      <c r="V34" s="97">
        <v>1870</v>
      </c>
      <c r="W34" s="240">
        <v>1870</v>
      </c>
      <c r="X34" s="247"/>
    </row>
    <row r="35" spans="1:24" ht="16.5" thickBot="1">
      <c r="A35" s="284" t="s">
        <v>77</v>
      </c>
      <c r="B35" s="285"/>
      <c r="C35" s="263"/>
      <c r="D35" s="233"/>
      <c r="E35" s="263"/>
      <c r="F35" s="233"/>
      <c r="G35" s="263"/>
      <c r="H35" s="233"/>
      <c r="I35" s="263"/>
      <c r="J35" s="233"/>
      <c r="K35" s="263"/>
      <c r="L35" s="233"/>
      <c r="M35" s="263"/>
      <c r="N35" s="233"/>
      <c r="O35" s="263"/>
      <c r="P35" s="233"/>
      <c r="Q35" s="263"/>
      <c r="R35" s="233"/>
      <c r="S35" s="263"/>
      <c r="T35" s="233"/>
      <c r="U35" s="97"/>
      <c r="V35" s="97"/>
      <c r="W35" s="263"/>
      <c r="X35" s="233"/>
    </row>
    <row r="36" spans="1:24" ht="16.5" customHeight="1" thickBot="1">
      <c r="A36" s="282" t="s">
        <v>39</v>
      </c>
      <c r="B36" s="283"/>
      <c r="C36" s="274">
        <f t="shared" ref="C36" si="1">C32+C35+C34+C33</f>
        <v>1930</v>
      </c>
      <c r="D36" s="275"/>
      <c r="E36" s="274">
        <f t="shared" ref="E36" si="2">E32+E35+E34+E33</f>
        <v>1930</v>
      </c>
      <c r="F36" s="275"/>
      <c r="G36" s="274">
        <f t="shared" ref="G36:M36" si="3">G32+G35+G34+G33</f>
        <v>1920</v>
      </c>
      <c r="H36" s="275"/>
      <c r="I36" s="274">
        <f t="shared" si="3"/>
        <v>1920</v>
      </c>
      <c r="J36" s="275"/>
      <c r="K36" s="274">
        <f t="shared" si="3"/>
        <v>1920</v>
      </c>
      <c r="L36" s="275"/>
      <c r="M36" s="274">
        <f t="shared" si="3"/>
        <v>1920</v>
      </c>
      <c r="N36" s="275"/>
      <c r="O36" s="274">
        <f t="shared" ref="O36" si="4">O32+O35+O34+O33</f>
        <v>1920</v>
      </c>
      <c r="P36" s="275"/>
      <c r="Q36" s="274">
        <f t="shared" ref="Q36" si="5">Q32+Q35+Q34+Q33</f>
        <v>1920</v>
      </c>
      <c r="R36" s="275"/>
      <c r="S36" s="274">
        <f t="shared" ref="S36" si="6">S32+S35+S34+S33</f>
        <v>1920</v>
      </c>
      <c r="T36" s="275"/>
      <c r="U36" s="93">
        <f>U32+U35+U34+U33</f>
        <v>1920</v>
      </c>
      <c r="V36" s="93">
        <f>V32+V35+V34+V33</f>
        <v>1920</v>
      </c>
      <c r="W36" s="274">
        <f t="shared" ref="W36" si="7">W32+W35+W34+W33</f>
        <v>1920</v>
      </c>
      <c r="X36" s="275"/>
    </row>
    <row r="37" spans="1:24" ht="15.75" customHeight="1">
      <c r="A37" s="268" t="s">
        <v>84</v>
      </c>
      <c r="B37" s="269"/>
      <c r="C37" s="270">
        <v>800</v>
      </c>
      <c r="D37" s="271"/>
      <c r="E37" s="270">
        <v>800</v>
      </c>
      <c r="F37" s="271"/>
      <c r="G37" s="270">
        <v>800</v>
      </c>
      <c r="H37" s="271"/>
      <c r="I37" s="270">
        <v>800</v>
      </c>
      <c r="J37" s="271"/>
      <c r="K37" s="270">
        <v>800</v>
      </c>
      <c r="L37" s="271"/>
      <c r="M37" s="270">
        <v>750</v>
      </c>
      <c r="N37" s="271"/>
      <c r="O37" s="270">
        <v>750</v>
      </c>
      <c r="P37" s="271"/>
      <c r="Q37" s="270">
        <v>750</v>
      </c>
      <c r="R37" s="271"/>
      <c r="S37" s="270">
        <v>750</v>
      </c>
      <c r="T37" s="271"/>
      <c r="U37" s="92">
        <v>750</v>
      </c>
      <c r="V37" s="92">
        <v>750</v>
      </c>
      <c r="W37" s="270">
        <v>750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300</v>
      </c>
      <c r="D39" s="247"/>
      <c r="E39" s="240">
        <v>300</v>
      </c>
      <c r="F39" s="247"/>
      <c r="G39" s="240">
        <v>300</v>
      </c>
      <c r="H39" s="247"/>
      <c r="I39" s="240">
        <v>300</v>
      </c>
      <c r="J39" s="247"/>
      <c r="K39" s="240">
        <v>300</v>
      </c>
      <c r="L39" s="247"/>
      <c r="M39" s="240">
        <v>350</v>
      </c>
      <c r="N39" s="247"/>
      <c r="O39" s="240">
        <v>350</v>
      </c>
      <c r="P39" s="247"/>
      <c r="Q39" s="240">
        <v>350</v>
      </c>
      <c r="R39" s="247"/>
      <c r="S39" s="240">
        <v>350</v>
      </c>
      <c r="T39" s="247"/>
      <c r="U39" s="87">
        <v>350</v>
      </c>
      <c r="V39" s="87">
        <v>350</v>
      </c>
      <c r="W39" s="240">
        <v>350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1500</v>
      </c>
      <c r="D41" s="247"/>
      <c r="E41" s="240">
        <v>1500</v>
      </c>
      <c r="F41" s="247"/>
      <c r="G41" s="240">
        <v>1500</v>
      </c>
      <c r="H41" s="247"/>
      <c r="I41" s="240">
        <v>1500</v>
      </c>
      <c r="J41" s="247"/>
      <c r="K41" s="240">
        <v>1500</v>
      </c>
      <c r="L41" s="247"/>
      <c r="M41" s="240">
        <v>1500</v>
      </c>
      <c r="N41" s="247"/>
      <c r="O41" s="240">
        <v>1500</v>
      </c>
      <c r="P41" s="247"/>
      <c r="Q41" s="240">
        <v>1500</v>
      </c>
      <c r="R41" s="247"/>
      <c r="S41" s="240">
        <v>1500</v>
      </c>
      <c r="T41" s="247"/>
      <c r="U41" s="87">
        <v>1500</v>
      </c>
      <c r="V41" s="87">
        <v>1500</v>
      </c>
      <c r="W41" s="240">
        <v>1500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 t="shared" ref="G43" si="8">G37+G38+G39+G40+G41+G42</f>
        <v>3000</v>
      </c>
      <c r="H43" s="275"/>
      <c r="I43" s="274">
        <f t="shared" ref="I43" si="9">I37+I38+I39+I40+I41+I42</f>
        <v>3000</v>
      </c>
      <c r="J43" s="275"/>
      <c r="K43" s="274">
        <f t="shared" ref="K43" si="10">K37+K38+K39+K40+K41+K42</f>
        <v>3000</v>
      </c>
      <c r="L43" s="275"/>
      <c r="M43" s="274">
        <f t="shared" ref="M43" si="11">M37+M38+M39+M40+M41+M42</f>
        <v>3000</v>
      </c>
      <c r="N43" s="275"/>
      <c r="O43" s="274">
        <f t="shared" ref="O43" si="12">O37+O38+O39+O40+O41+O42</f>
        <v>3000</v>
      </c>
      <c r="P43" s="275"/>
      <c r="Q43" s="274">
        <f t="shared" ref="Q43" si="13">Q37+Q38+Q39+Q40+Q41+Q42</f>
        <v>3000</v>
      </c>
      <c r="R43" s="275"/>
      <c r="S43" s="274">
        <f t="shared" ref="S43" si="14">S37+S38+S39+S40+S41+S42</f>
        <v>3000</v>
      </c>
      <c r="T43" s="275"/>
      <c r="U43" s="134">
        <f>U37+U38+U39+U40+U41+U42</f>
        <v>3000</v>
      </c>
      <c r="V43" s="13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98</v>
      </c>
      <c r="D51" s="258"/>
      <c r="E51" s="258"/>
      <c r="F51" s="258"/>
      <c r="G51" s="258"/>
      <c r="H51" s="258"/>
      <c r="I51" s="258"/>
      <c r="J51" s="259"/>
      <c r="K51" s="257" t="s">
        <v>98</v>
      </c>
      <c r="L51" s="258"/>
      <c r="M51" s="258"/>
      <c r="N51" s="258"/>
      <c r="O51" s="258"/>
      <c r="P51" s="258"/>
      <c r="Q51" s="258"/>
      <c r="R51" s="259"/>
      <c r="S51" s="260" t="s">
        <v>98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M8" sqref="M8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3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29" t="s">
        <v>47</v>
      </c>
      <c r="L3" s="12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28" t="s">
        <v>4</v>
      </c>
      <c r="E4" s="359" t="s">
        <v>5</v>
      </c>
      <c r="F4" s="359"/>
      <c r="G4" s="359"/>
      <c r="H4" s="361"/>
      <c r="I4" s="127" t="s">
        <v>6</v>
      </c>
      <c r="J4" s="4" t="s">
        <v>40</v>
      </c>
      <c r="K4" s="5" t="s">
        <v>48</v>
      </c>
      <c r="L4" s="5" t="s">
        <v>21</v>
      </c>
      <c r="M4" s="12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2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129</v>
      </c>
      <c r="B5" s="342"/>
      <c r="C5" s="111">
        <v>0.10416666666666667</v>
      </c>
      <c r="D5" s="132">
        <v>0.11458333333333333</v>
      </c>
      <c r="E5" s="366">
        <f t="shared" ref="E5:E10" si="0">D5-C5</f>
        <v>1.0416666666666657E-2</v>
      </c>
      <c r="F5" s="366"/>
      <c r="G5" s="27" t="s">
        <v>107</v>
      </c>
      <c r="H5" s="14">
        <v>1.2</v>
      </c>
      <c r="I5" s="15">
        <v>1</v>
      </c>
      <c r="J5" s="16">
        <v>35.450000000000003</v>
      </c>
      <c r="K5" s="13">
        <v>21</v>
      </c>
      <c r="L5" s="17">
        <v>61.15</v>
      </c>
      <c r="M5" s="18">
        <v>31.22</v>
      </c>
      <c r="N5" s="19">
        <v>9.15</v>
      </c>
      <c r="O5" s="19">
        <v>41.21</v>
      </c>
      <c r="P5" s="19">
        <v>6.83</v>
      </c>
      <c r="Q5" s="19">
        <v>6.85</v>
      </c>
      <c r="R5" s="19">
        <v>0.62</v>
      </c>
      <c r="S5" s="102" t="s">
        <v>139</v>
      </c>
      <c r="T5" s="20">
        <v>0.56000000000000005</v>
      </c>
      <c r="U5" s="19">
        <v>74.91</v>
      </c>
      <c r="V5" s="21">
        <v>0.14000000000000001</v>
      </c>
      <c r="W5" s="21">
        <v>5.0000000000000001E-3</v>
      </c>
      <c r="X5" s="22">
        <v>7.01</v>
      </c>
    </row>
    <row r="6" spans="1:24" ht="26.25" customHeight="1" thickBot="1">
      <c r="A6" s="341" t="s">
        <v>130</v>
      </c>
      <c r="B6" s="342"/>
      <c r="C6" s="23">
        <v>0.35416666666666669</v>
      </c>
      <c r="D6" s="131">
        <v>0.36458333333333331</v>
      </c>
      <c r="E6" s="349">
        <f t="shared" si="0"/>
        <v>1.041666666666663E-2</v>
      </c>
      <c r="F6" s="349"/>
      <c r="G6" s="27" t="s">
        <v>143</v>
      </c>
      <c r="H6" s="24">
        <v>1.3</v>
      </c>
      <c r="I6" s="25">
        <v>1</v>
      </c>
      <c r="J6" s="26">
        <v>32.75</v>
      </c>
      <c r="K6" s="27">
        <v>21</v>
      </c>
      <c r="L6" s="28">
        <v>63.8</v>
      </c>
      <c r="M6" s="29">
        <v>31.76</v>
      </c>
      <c r="N6" s="30">
        <v>8.6199999999999992</v>
      </c>
      <c r="O6" s="30">
        <v>38.82</v>
      </c>
      <c r="P6" s="30">
        <v>7.22</v>
      </c>
      <c r="Q6" s="30">
        <v>7.74</v>
      </c>
      <c r="R6" s="30">
        <v>0.56000000000000005</v>
      </c>
      <c r="S6" s="103" t="s">
        <v>144</v>
      </c>
      <c r="T6" s="31">
        <v>0.45</v>
      </c>
      <c r="U6" s="30">
        <v>75.28</v>
      </c>
      <c r="V6" s="27">
        <v>0.13500000000000001</v>
      </c>
      <c r="W6" s="32">
        <v>4.0000000000000001E-3</v>
      </c>
      <c r="X6" s="33">
        <v>7.1</v>
      </c>
    </row>
    <row r="7" spans="1:24" ht="23.25" customHeight="1" thickBot="1">
      <c r="A7" s="341" t="s">
        <v>131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92</v>
      </c>
      <c r="H7" s="24">
        <v>1.2</v>
      </c>
      <c r="I7" s="25">
        <v>0.8</v>
      </c>
      <c r="J7" s="26">
        <v>25.6</v>
      </c>
      <c r="K7" s="27">
        <v>21</v>
      </c>
      <c r="L7" s="28">
        <v>57.3</v>
      </c>
      <c r="M7" s="29">
        <v>32.409999999999997</v>
      </c>
      <c r="N7" s="30">
        <v>9.73</v>
      </c>
      <c r="O7" s="30">
        <v>42</v>
      </c>
      <c r="P7" s="30">
        <v>5.55</v>
      </c>
      <c r="Q7" s="30">
        <v>7.42</v>
      </c>
      <c r="R7" s="30">
        <v>0.4</v>
      </c>
      <c r="S7" s="103" t="s">
        <v>148</v>
      </c>
      <c r="T7" s="31">
        <v>0.39</v>
      </c>
      <c r="U7" s="30">
        <v>75.34</v>
      </c>
      <c r="V7" s="27">
        <v>0.13500000000000001</v>
      </c>
      <c r="W7" s="32">
        <v>5.0000000000000001E-3</v>
      </c>
      <c r="X7" s="33">
        <v>7.15</v>
      </c>
    </row>
    <row r="8" spans="1:24" ht="26.25" customHeight="1" thickBot="1">
      <c r="A8" s="341" t="s">
        <v>132</v>
      </c>
      <c r="B8" s="342"/>
      <c r="C8" s="23">
        <v>0.85416666666666663</v>
      </c>
      <c r="D8" s="131">
        <v>0.86458333333333337</v>
      </c>
      <c r="E8" s="349">
        <f t="shared" si="0"/>
        <v>1.0416666666666741E-2</v>
      </c>
      <c r="F8" s="349"/>
      <c r="G8" s="27" t="s">
        <v>107</v>
      </c>
      <c r="H8" s="24">
        <v>1.2</v>
      </c>
      <c r="I8" s="25">
        <v>1</v>
      </c>
      <c r="J8" s="26">
        <v>30.2</v>
      </c>
      <c r="K8" s="27">
        <v>21</v>
      </c>
      <c r="L8" s="28">
        <v>61.35</v>
      </c>
      <c r="M8" s="29">
        <v>31.75</v>
      </c>
      <c r="N8" s="30">
        <v>9.6199999999999992</v>
      </c>
      <c r="O8" s="30">
        <v>41.53</v>
      </c>
      <c r="P8" s="30">
        <v>6.01</v>
      </c>
      <c r="Q8" s="30">
        <v>6.55</v>
      </c>
      <c r="R8" s="107">
        <v>0.4</v>
      </c>
      <c r="S8" s="104" t="s">
        <v>156</v>
      </c>
      <c r="T8" s="31">
        <v>0.75</v>
      </c>
      <c r="U8" s="30">
        <v>74.91</v>
      </c>
      <c r="V8" s="109">
        <v>0.14799999999999999</v>
      </c>
      <c r="W8" s="32">
        <v>6.0000000000000001E-3</v>
      </c>
      <c r="X8" s="36">
        <v>6.9</v>
      </c>
    </row>
    <row r="9" spans="1:24" ht="25.5" customHeight="1">
      <c r="A9" s="341"/>
      <c r="B9" s="342"/>
      <c r="C9" s="23"/>
      <c r="D9" s="13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3.8</v>
      </c>
      <c r="J11" s="61">
        <f>SUM(J5:J10)</f>
        <v>124.00000000000001</v>
      </c>
      <c r="K11" s="113">
        <f>SUM(K5:K10)</f>
        <v>84</v>
      </c>
      <c r="L11" s="62">
        <f>SUM(L5:L10)</f>
        <v>243.6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3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19.2</v>
      </c>
      <c r="F14" s="252"/>
      <c r="G14" s="248">
        <v>3.72</v>
      </c>
      <c r="H14" s="252"/>
      <c r="I14" s="248">
        <v>16.899999999999999</v>
      </c>
      <c r="J14" s="252"/>
      <c r="K14" s="248">
        <v>17.329999999999998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3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7">
        <v>13</v>
      </c>
      <c r="D17" s="328"/>
      <c r="E17" s="327">
        <v>22</v>
      </c>
      <c r="F17" s="328"/>
      <c r="G17" s="327">
        <v>34</v>
      </c>
      <c r="H17" s="328"/>
      <c r="I17" s="327">
        <v>46</v>
      </c>
      <c r="J17" s="328"/>
      <c r="K17" s="327">
        <v>10</v>
      </c>
      <c r="L17" s="328"/>
      <c r="M17" s="327">
        <v>20</v>
      </c>
      <c r="N17" s="328"/>
      <c r="O17" s="327">
        <v>31</v>
      </c>
      <c r="P17" s="328"/>
      <c r="Q17" s="329">
        <v>43</v>
      </c>
      <c r="R17" s="329"/>
      <c r="S17" s="327">
        <v>11</v>
      </c>
      <c r="T17" s="328"/>
      <c r="U17" s="136">
        <v>23</v>
      </c>
      <c r="V17" s="87">
        <v>35</v>
      </c>
      <c r="W17" s="329">
        <v>46</v>
      </c>
      <c r="X17" s="328"/>
    </row>
    <row r="18" spans="1:24" ht="15.75">
      <c r="A18" s="266" t="s">
        <v>44</v>
      </c>
      <c r="B18" s="330"/>
      <c r="C18" s="334" t="s">
        <v>137</v>
      </c>
      <c r="D18" s="335"/>
      <c r="E18" s="334" t="s">
        <v>128</v>
      </c>
      <c r="F18" s="335"/>
      <c r="G18" s="334" t="s">
        <v>138</v>
      </c>
      <c r="H18" s="335"/>
      <c r="I18" s="334" t="s">
        <v>140</v>
      </c>
      <c r="J18" s="335"/>
      <c r="K18" s="334" t="s">
        <v>145</v>
      </c>
      <c r="L18" s="335"/>
      <c r="M18" s="334" t="s">
        <v>146</v>
      </c>
      <c r="N18" s="335"/>
      <c r="O18" s="334" t="s">
        <v>147</v>
      </c>
      <c r="P18" s="335"/>
      <c r="Q18" s="336" t="s">
        <v>149</v>
      </c>
      <c r="R18" s="336"/>
      <c r="S18" s="334" t="s">
        <v>151</v>
      </c>
      <c r="T18" s="335"/>
      <c r="U18" s="140" t="s">
        <v>157</v>
      </c>
      <c r="V18" s="87" t="s">
        <v>158</v>
      </c>
      <c r="W18" s="329" t="s">
        <v>159</v>
      </c>
      <c r="X18" s="328"/>
    </row>
    <row r="19" spans="1:24" ht="15.75">
      <c r="A19" s="266" t="s">
        <v>45</v>
      </c>
      <c r="B19" s="330"/>
      <c r="C19" s="331">
        <v>717</v>
      </c>
      <c r="D19" s="332"/>
      <c r="E19" s="331">
        <v>750</v>
      </c>
      <c r="F19" s="332"/>
      <c r="G19" s="331">
        <v>733</v>
      </c>
      <c r="H19" s="332"/>
      <c r="I19" s="331">
        <v>700</v>
      </c>
      <c r="J19" s="332"/>
      <c r="K19" s="331">
        <v>733</v>
      </c>
      <c r="L19" s="332"/>
      <c r="M19" s="331">
        <v>733</v>
      </c>
      <c r="N19" s="332"/>
      <c r="O19" s="331">
        <v>700</v>
      </c>
      <c r="P19" s="332"/>
      <c r="Q19" s="333">
        <v>750</v>
      </c>
      <c r="R19" s="333"/>
      <c r="S19" s="331">
        <v>750</v>
      </c>
      <c r="T19" s="332"/>
      <c r="U19" s="88">
        <v>717</v>
      </c>
      <c r="V19" s="89">
        <v>750</v>
      </c>
      <c r="W19" s="333">
        <v>750</v>
      </c>
      <c r="X19" s="332"/>
    </row>
    <row r="20" spans="1:24" ht="15.75">
      <c r="A20" s="266" t="s">
        <v>46</v>
      </c>
      <c r="B20" s="330"/>
      <c r="C20" s="327">
        <v>1.05</v>
      </c>
      <c r="D20" s="328"/>
      <c r="E20" s="327">
        <v>1</v>
      </c>
      <c r="F20" s="328"/>
      <c r="G20" s="327">
        <v>1.05</v>
      </c>
      <c r="H20" s="328"/>
      <c r="I20" s="327">
        <v>1.08</v>
      </c>
      <c r="J20" s="328"/>
      <c r="K20" s="327">
        <v>1</v>
      </c>
      <c r="L20" s="328"/>
      <c r="M20" s="327">
        <v>1</v>
      </c>
      <c r="N20" s="328"/>
      <c r="O20" s="327">
        <v>1</v>
      </c>
      <c r="P20" s="328"/>
      <c r="Q20" s="329">
        <v>1</v>
      </c>
      <c r="R20" s="329"/>
      <c r="S20" s="327">
        <v>1</v>
      </c>
      <c r="T20" s="328"/>
      <c r="U20" s="136">
        <v>1.05</v>
      </c>
      <c r="V20" s="87">
        <v>1</v>
      </c>
      <c r="W20" s="329">
        <v>1</v>
      </c>
      <c r="X20" s="328"/>
    </row>
    <row r="21" spans="1:24" ht="15.75">
      <c r="A21" s="266" t="s">
        <v>65</v>
      </c>
      <c r="B21" s="330"/>
      <c r="C21" s="327">
        <v>1248</v>
      </c>
      <c r="D21" s="328"/>
      <c r="E21" s="327">
        <v>1212</v>
      </c>
      <c r="F21" s="328"/>
      <c r="G21" s="327">
        <v>1230</v>
      </c>
      <c r="H21" s="328"/>
      <c r="I21" s="327">
        <v>1177</v>
      </c>
      <c r="J21" s="328"/>
      <c r="K21" s="327">
        <v>1260</v>
      </c>
      <c r="L21" s="328"/>
      <c r="M21" s="327">
        <v>1240</v>
      </c>
      <c r="N21" s="328"/>
      <c r="O21" s="327">
        <v>1203</v>
      </c>
      <c r="P21" s="328"/>
      <c r="Q21" s="329">
        <v>1235</v>
      </c>
      <c r="R21" s="329"/>
      <c r="S21" s="327">
        <v>1255</v>
      </c>
      <c r="T21" s="328"/>
      <c r="U21" s="136">
        <v>1262</v>
      </c>
      <c r="V21" s="87">
        <v>1235</v>
      </c>
      <c r="W21" s="329">
        <v>1192</v>
      </c>
      <c r="X21" s="328"/>
    </row>
    <row r="22" spans="1:24" ht="15.75">
      <c r="A22" s="266" t="s">
        <v>18</v>
      </c>
      <c r="B22" s="330"/>
      <c r="C22" s="327">
        <v>0.51</v>
      </c>
      <c r="D22" s="328"/>
      <c r="E22" s="327">
        <v>0.52</v>
      </c>
      <c r="F22" s="328"/>
      <c r="G22" s="327">
        <v>0.52</v>
      </c>
      <c r="H22" s="328"/>
      <c r="I22" s="327">
        <v>0.52</v>
      </c>
      <c r="J22" s="328"/>
      <c r="K22" s="327">
        <v>0.52</v>
      </c>
      <c r="L22" s="328"/>
      <c r="M22" s="327">
        <v>0.52</v>
      </c>
      <c r="N22" s="328"/>
      <c r="O22" s="327">
        <v>0.5</v>
      </c>
      <c r="P22" s="328"/>
      <c r="Q22" s="329">
        <v>0.52</v>
      </c>
      <c r="R22" s="329"/>
      <c r="S22" s="327">
        <v>0.5</v>
      </c>
      <c r="T22" s="328"/>
      <c r="U22" s="136">
        <v>0.5</v>
      </c>
      <c r="V22" s="87">
        <v>0.52</v>
      </c>
      <c r="W22" s="329">
        <v>0.5</v>
      </c>
      <c r="X22" s="328"/>
    </row>
    <row r="23" spans="1:24" ht="15.75">
      <c r="A23" s="266" t="s">
        <v>19</v>
      </c>
      <c r="B23" s="330"/>
      <c r="C23" s="325">
        <f>C20-C22</f>
        <v>0.54</v>
      </c>
      <c r="D23" s="326"/>
      <c r="E23" s="325">
        <f>E20-E22</f>
        <v>0.48</v>
      </c>
      <c r="F23" s="326"/>
      <c r="G23" s="325">
        <f>G20-G22</f>
        <v>0.53</v>
      </c>
      <c r="H23" s="326"/>
      <c r="I23" s="325">
        <f>I20-I22</f>
        <v>0.56000000000000005</v>
      </c>
      <c r="J23" s="326"/>
      <c r="K23" s="325">
        <f>K20-K22</f>
        <v>0.48</v>
      </c>
      <c r="L23" s="326"/>
      <c r="M23" s="325">
        <f>M20-M22</f>
        <v>0.48</v>
      </c>
      <c r="N23" s="326"/>
      <c r="O23" s="325">
        <f>O20-O22</f>
        <v>0.5</v>
      </c>
      <c r="P23" s="326"/>
      <c r="Q23" s="325">
        <f>Q20-Q22</f>
        <v>0.48</v>
      </c>
      <c r="R23" s="326"/>
      <c r="S23" s="325">
        <f>S20-S22</f>
        <v>0.5</v>
      </c>
      <c r="T23" s="326"/>
      <c r="U23" s="96">
        <f>U20-U22</f>
        <v>0.55000000000000004</v>
      </c>
      <c r="V23" s="90">
        <f>V20-V22</f>
        <v>0.48</v>
      </c>
      <c r="W23" s="325">
        <f>W20-W22</f>
        <v>0.5</v>
      </c>
      <c r="X23" s="326"/>
    </row>
    <row r="24" spans="1:24" ht="16.5" thickBot="1">
      <c r="A24" s="264" t="s">
        <v>72</v>
      </c>
      <c r="B24" s="324"/>
      <c r="C24" s="317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690</v>
      </c>
      <c r="T24" s="318"/>
      <c r="U24" s="135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1.2</v>
      </c>
      <c r="D26" s="299"/>
      <c r="E26" s="298">
        <v>1.1399999999999999</v>
      </c>
      <c r="F26" s="299"/>
      <c r="G26" s="298">
        <v>1.17</v>
      </c>
      <c r="H26" s="299"/>
      <c r="I26" s="298">
        <v>1.19</v>
      </c>
      <c r="J26" s="299"/>
      <c r="K26" s="298">
        <v>1.04</v>
      </c>
      <c r="L26" s="299"/>
      <c r="M26" s="298">
        <v>1.06</v>
      </c>
      <c r="N26" s="299"/>
      <c r="O26" s="298">
        <v>1.1100000000000001</v>
      </c>
      <c r="P26" s="299"/>
      <c r="Q26" s="298">
        <v>1.1000000000000001</v>
      </c>
      <c r="R26" s="299"/>
      <c r="S26" s="296">
        <v>1.08</v>
      </c>
      <c r="T26" s="297"/>
      <c r="U26" s="110">
        <v>1.1599999999999999</v>
      </c>
      <c r="V26" s="110">
        <v>1.1000000000000001</v>
      </c>
      <c r="W26" s="298">
        <v>1.0900000000000001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135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 t="s">
        <v>142</v>
      </c>
      <c r="L31" s="289"/>
      <c r="M31" s="288"/>
      <c r="N31" s="289"/>
      <c r="O31" s="288"/>
      <c r="P31" s="289"/>
      <c r="Q31" s="288"/>
      <c r="R31" s="289"/>
      <c r="S31" s="288" t="s">
        <v>150</v>
      </c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1870</v>
      </c>
      <c r="D34" s="247"/>
      <c r="E34" s="240">
        <v>1870</v>
      </c>
      <c r="F34" s="247"/>
      <c r="G34" s="240">
        <v>1870</v>
      </c>
      <c r="H34" s="247"/>
      <c r="I34" s="240">
        <v>1870</v>
      </c>
      <c r="J34" s="247"/>
      <c r="K34" s="240">
        <v>1370</v>
      </c>
      <c r="L34" s="247"/>
      <c r="M34" s="240">
        <v>1370</v>
      </c>
      <c r="N34" s="247"/>
      <c r="O34" s="240">
        <v>1370</v>
      </c>
      <c r="P34" s="247"/>
      <c r="Q34" s="240">
        <v>1370</v>
      </c>
      <c r="R34" s="247"/>
      <c r="S34" s="240">
        <v>1380</v>
      </c>
      <c r="T34" s="247"/>
      <c r="U34" s="97">
        <v>1380</v>
      </c>
      <c r="V34" s="97">
        <v>1380</v>
      </c>
      <c r="W34" s="240">
        <v>1380</v>
      </c>
      <c r="X34" s="247"/>
    </row>
    <row r="35" spans="1:24" ht="16.5" thickBot="1">
      <c r="A35" s="284" t="s">
        <v>77</v>
      </c>
      <c r="B35" s="285"/>
      <c r="C35" s="263"/>
      <c r="D35" s="233"/>
      <c r="E35" s="263"/>
      <c r="F35" s="233"/>
      <c r="G35" s="263"/>
      <c r="H35" s="233"/>
      <c r="I35" s="263"/>
      <c r="J35" s="233"/>
      <c r="K35" s="263">
        <v>500</v>
      </c>
      <c r="L35" s="233"/>
      <c r="M35" s="263">
        <v>500</v>
      </c>
      <c r="N35" s="233"/>
      <c r="O35" s="263">
        <v>500</v>
      </c>
      <c r="P35" s="233"/>
      <c r="Q35" s="263">
        <v>500</v>
      </c>
      <c r="R35" s="233"/>
      <c r="S35" s="263">
        <v>500</v>
      </c>
      <c r="T35" s="233"/>
      <c r="U35" s="97">
        <v>500</v>
      </c>
      <c r="V35" s="97">
        <v>500</v>
      </c>
      <c r="W35" s="263">
        <v>500</v>
      </c>
      <c r="X35" s="233"/>
    </row>
    <row r="36" spans="1:24" ht="16.5" customHeight="1" thickBot="1">
      <c r="A36" s="282" t="s">
        <v>39</v>
      </c>
      <c r="B36" s="283"/>
      <c r="C36" s="274">
        <f t="shared" ref="C36" si="1">C32+C35+C34+C33</f>
        <v>1920</v>
      </c>
      <c r="D36" s="275"/>
      <c r="E36" s="274">
        <f t="shared" ref="E36:G36" si="2">E32+E35+E34+E33</f>
        <v>1920</v>
      </c>
      <c r="F36" s="275"/>
      <c r="G36" s="274">
        <f t="shared" si="2"/>
        <v>1920</v>
      </c>
      <c r="H36" s="275"/>
      <c r="I36" s="274">
        <f t="shared" ref="I36:K36" si="3">I32+I35+I34+I33</f>
        <v>1920</v>
      </c>
      <c r="J36" s="275"/>
      <c r="K36" s="274">
        <f t="shared" si="3"/>
        <v>1920</v>
      </c>
      <c r="L36" s="275"/>
      <c r="M36" s="274">
        <f t="shared" ref="M36" si="4">M32+M35+M34+M33</f>
        <v>1920</v>
      </c>
      <c r="N36" s="275"/>
      <c r="O36" s="274">
        <f t="shared" ref="O36" si="5">O32+O35+O34+O33</f>
        <v>1920</v>
      </c>
      <c r="P36" s="275"/>
      <c r="Q36" s="274">
        <f t="shared" ref="Q36" si="6">Q32+Q35+Q34+Q33</f>
        <v>1920</v>
      </c>
      <c r="R36" s="275"/>
      <c r="S36" s="274">
        <f t="shared" ref="S36" si="7">S32+S35+S34+S33</f>
        <v>1930</v>
      </c>
      <c r="T36" s="275"/>
      <c r="U36" s="93">
        <f>U32+U35+U34+U33</f>
        <v>1930</v>
      </c>
      <c r="V36" s="93">
        <f>V32+V35+V34+V33</f>
        <v>1930</v>
      </c>
      <c r="W36" s="274">
        <f t="shared" ref="W36" si="8">W32+W35+W34+W33</f>
        <v>1930</v>
      </c>
      <c r="X36" s="275"/>
    </row>
    <row r="37" spans="1:24" ht="15.75" customHeight="1">
      <c r="A37" s="268" t="s">
        <v>84</v>
      </c>
      <c r="B37" s="269"/>
      <c r="C37" s="270">
        <v>750</v>
      </c>
      <c r="D37" s="271"/>
      <c r="E37" s="270">
        <v>750</v>
      </c>
      <c r="F37" s="271"/>
      <c r="G37" s="270">
        <v>750</v>
      </c>
      <c r="H37" s="271"/>
      <c r="I37" s="270">
        <v>750</v>
      </c>
      <c r="J37" s="271"/>
      <c r="K37" s="270">
        <v>750</v>
      </c>
      <c r="L37" s="271"/>
      <c r="M37" s="270">
        <v>750</v>
      </c>
      <c r="N37" s="271"/>
      <c r="O37" s="270">
        <v>750</v>
      </c>
      <c r="P37" s="271"/>
      <c r="Q37" s="270">
        <v>750</v>
      </c>
      <c r="R37" s="271"/>
      <c r="S37" s="270">
        <v>750</v>
      </c>
      <c r="T37" s="271"/>
      <c r="U37" s="92">
        <v>750</v>
      </c>
      <c r="V37" s="92">
        <v>750</v>
      </c>
      <c r="W37" s="270">
        <v>750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350</v>
      </c>
      <c r="D39" s="247"/>
      <c r="E39" s="240">
        <v>350</v>
      </c>
      <c r="F39" s="247"/>
      <c r="G39" s="240">
        <v>350</v>
      </c>
      <c r="H39" s="247"/>
      <c r="I39" s="240">
        <v>350</v>
      </c>
      <c r="J39" s="247"/>
      <c r="K39" s="240">
        <v>350</v>
      </c>
      <c r="L39" s="247"/>
      <c r="M39" s="240">
        <v>350</v>
      </c>
      <c r="N39" s="247"/>
      <c r="O39" s="240">
        <v>350</v>
      </c>
      <c r="P39" s="247"/>
      <c r="Q39" s="240">
        <v>350</v>
      </c>
      <c r="R39" s="247"/>
      <c r="S39" s="240">
        <v>350</v>
      </c>
      <c r="T39" s="247"/>
      <c r="U39" s="87">
        <v>350</v>
      </c>
      <c r="V39" s="87">
        <v>350</v>
      </c>
      <c r="W39" s="240">
        <v>350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1500</v>
      </c>
      <c r="D41" s="247"/>
      <c r="E41" s="240">
        <v>1500</v>
      </c>
      <c r="F41" s="247"/>
      <c r="G41" s="240">
        <v>1500</v>
      </c>
      <c r="H41" s="247"/>
      <c r="I41" s="240">
        <v>1500</v>
      </c>
      <c r="J41" s="247"/>
      <c r="K41" s="240">
        <v>1500</v>
      </c>
      <c r="L41" s="247"/>
      <c r="M41" s="240">
        <v>1500</v>
      </c>
      <c r="N41" s="247"/>
      <c r="O41" s="240">
        <v>1500</v>
      </c>
      <c r="P41" s="247"/>
      <c r="Q41" s="240">
        <v>1500</v>
      </c>
      <c r="R41" s="247"/>
      <c r="S41" s="240">
        <v>1500</v>
      </c>
      <c r="T41" s="247"/>
      <c r="U41" s="87">
        <v>1500</v>
      </c>
      <c r="V41" s="87">
        <v>1500</v>
      </c>
      <c r="W41" s="240">
        <v>1500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34">
        <f>U37+U38+U39+U40+U41+U42</f>
        <v>3000</v>
      </c>
      <c r="V43" s="139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98</v>
      </c>
      <c r="D51" s="258"/>
      <c r="E51" s="258"/>
      <c r="F51" s="258"/>
      <c r="G51" s="258"/>
      <c r="H51" s="258"/>
      <c r="I51" s="258"/>
      <c r="J51" s="259"/>
      <c r="K51" s="257" t="s">
        <v>141</v>
      </c>
      <c r="L51" s="258"/>
      <c r="M51" s="258"/>
      <c r="N51" s="258"/>
      <c r="O51" s="258"/>
      <c r="P51" s="258"/>
      <c r="Q51" s="258"/>
      <c r="R51" s="259"/>
      <c r="S51" s="260" t="s">
        <v>141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23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S51" sqref="S51:X51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4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29" t="s">
        <v>47</v>
      </c>
      <c r="L3" s="12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28" t="s">
        <v>4</v>
      </c>
      <c r="E4" s="359" t="s">
        <v>5</v>
      </c>
      <c r="F4" s="359"/>
      <c r="G4" s="359"/>
      <c r="H4" s="361"/>
      <c r="I4" s="127" t="s">
        <v>6</v>
      </c>
      <c r="J4" s="4" t="s">
        <v>40</v>
      </c>
      <c r="K4" s="5" t="s">
        <v>48</v>
      </c>
      <c r="L4" s="5" t="s">
        <v>21</v>
      </c>
      <c r="M4" s="12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2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152</v>
      </c>
      <c r="B5" s="342"/>
      <c r="C5" s="111">
        <v>0.10416666666666667</v>
      </c>
      <c r="D5" s="132">
        <v>0.11458333333333333</v>
      </c>
      <c r="E5" s="366">
        <f t="shared" ref="E5:E10" si="0">D5-C5</f>
        <v>1.0416666666666657E-2</v>
      </c>
      <c r="F5" s="366"/>
      <c r="G5" s="27" t="s">
        <v>92</v>
      </c>
      <c r="H5" s="14">
        <v>1.2</v>
      </c>
      <c r="I5" s="15">
        <v>0.83333333333333337</v>
      </c>
      <c r="J5" s="16">
        <v>30.25</v>
      </c>
      <c r="K5" s="13">
        <v>21</v>
      </c>
      <c r="L5" s="17">
        <v>58.15</v>
      </c>
      <c r="M5" s="18">
        <v>30.81</v>
      </c>
      <c r="N5" s="19">
        <v>8.09</v>
      </c>
      <c r="O5" s="19">
        <v>38.020000000000003</v>
      </c>
      <c r="P5" s="19">
        <v>8.6300000000000008</v>
      </c>
      <c r="Q5" s="19">
        <v>6.69</v>
      </c>
      <c r="R5" s="19">
        <v>0.78</v>
      </c>
      <c r="S5" s="102" t="s">
        <v>93</v>
      </c>
      <c r="T5" s="20">
        <v>0.96</v>
      </c>
      <c r="U5" s="19">
        <v>72.67</v>
      </c>
      <c r="V5" s="21">
        <v>0.14399999999999999</v>
      </c>
      <c r="W5" s="21">
        <v>8.9999999999999993E-3</v>
      </c>
      <c r="X5" s="22">
        <v>6.82</v>
      </c>
    </row>
    <row r="6" spans="1:24" ht="26.25" customHeight="1" thickBot="1">
      <c r="A6" s="341" t="s">
        <v>153</v>
      </c>
      <c r="B6" s="342"/>
      <c r="C6" s="23">
        <v>0.33333333333333331</v>
      </c>
      <c r="D6" s="131">
        <v>0.34722222222222227</v>
      </c>
      <c r="E6" s="349">
        <f t="shared" si="0"/>
        <v>1.3888888888888951E-2</v>
      </c>
      <c r="F6" s="349"/>
      <c r="G6" s="27" t="s">
        <v>107</v>
      </c>
      <c r="H6" s="26">
        <v>1</v>
      </c>
      <c r="I6" s="25">
        <v>0.8</v>
      </c>
      <c r="J6" s="26">
        <v>24.4</v>
      </c>
      <c r="K6" s="27">
        <v>21</v>
      </c>
      <c r="L6" s="28">
        <v>55</v>
      </c>
      <c r="M6" s="29">
        <v>32.68</v>
      </c>
      <c r="N6" s="30">
        <v>10.18</v>
      </c>
      <c r="O6" s="30">
        <v>41.72</v>
      </c>
      <c r="P6" s="30">
        <v>5.6</v>
      </c>
      <c r="Q6" s="30">
        <v>6.8</v>
      </c>
      <c r="R6" s="30">
        <v>0.45</v>
      </c>
      <c r="S6" s="103" t="s">
        <v>165</v>
      </c>
      <c r="T6" s="31">
        <v>1.99</v>
      </c>
      <c r="U6" s="30">
        <v>74.52</v>
      </c>
      <c r="V6" s="27">
        <v>0.14699999999999999</v>
      </c>
      <c r="W6" s="32">
        <v>1.9E-2</v>
      </c>
      <c r="X6" s="33">
        <v>6.35</v>
      </c>
    </row>
    <row r="7" spans="1:24" ht="23.25" customHeight="1" thickBot="1">
      <c r="A7" s="341" t="s">
        <v>154</v>
      </c>
      <c r="B7" s="342"/>
      <c r="C7" s="34">
        <v>0.58333333333333337</v>
      </c>
      <c r="D7" s="35">
        <v>0.59722222222222221</v>
      </c>
      <c r="E7" s="350">
        <f t="shared" si="0"/>
        <v>1.388888888888884E-2</v>
      </c>
      <c r="F7" s="350"/>
      <c r="G7" s="27" t="s">
        <v>107</v>
      </c>
      <c r="H7" s="24">
        <v>1.1000000000000001</v>
      </c>
      <c r="I7" s="25">
        <v>0.8</v>
      </c>
      <c r="J7" s="26">
        <v>23.05</v>
      </c>
      <c r="K7" s="27">
        <v>21</v>
      </c>
      <c r="L7" s="28">
        <v>59.55</v>
      </c>
      <c r="M7" s="29">
        <v>31.83</v>
      </c>
      <c r="N7" s="30">
        <v>10.47</v>
      </c>
      <c r="O7" s="30">
        <v>42.11</v>
      </c>
      <c r="P7" s="30">
        <v>4.99</v>
      </c>
      <c r="Q7" s="30">
        <v>6.77</v>
      </c>
      <c r="R7" s="30">
        <v>0.37</v>
      </c>
      <c r="S7" s="103" t="s">
        <v>139</v>
      </c>
      <c r="T7" s="31">
        <v>1.67</v>
      </c>
      <c r="U7" s="30">
        <v>74.67</v>
      </c>
      <c r="V7" s="27">
        <v>0.13900000000000001</v>
      </c>
      <c r="W7" s="32">
        <v>1.6E-2</v>
      </c>
      <c r="X7" s="33">
        <v>6.5</v>
      </c>
    </row>
    <row r="8" spans="1:24" ht="26.25" customHeight="1" thickBot="1">
      <c r="A8" s="341" t="s">
        <v>155</v>
      </c>
      <c r="B8" s="342"/>
      <c r="C8" s="23">
        <v>0.85416666666666663</v>
      </c>
      <c r="D8" s="131">
        <v>0.87152777777777779</v>
      </c>
      <c r="E8" s="349">
        <f t="shared" si="0"/>
        <v>1.736111111111116E-2</v>
      </c>
      <c r="F8" s="349"/>
      <c r="G8" s="27" t="s">
        <v>92</v>
      </c>
      <c r="H8" s="24">
        <v>1.1000000000000001</v>
      </c>
      <c r="I8" s="25">
        <v>1</v>
      </c>
      <c r="J8" s="26">
        <v>37.35</v>
      </c>
      <c r="K8" s="27">
        <v>21</v>
      </c>
      <c r="L8" s="28">
        <v>63.95</v>
      </c>
      <c r="M8" s="29">
        <v>31.68</v>
      </c>
      <c r="N8" s="30">
        <v>10.48</v>
      </c>
      <c r="O8" s="30">
        <v>41.81</v>
      </c>
      <c r="P8" s="30">
        <v>5.71</v>
      </c>
      <c r="Q8" s="30">
        <v>7.29</v>
      </c>
      <c r="R8" s="107">
        <v>0.4</v>
      </c>
      <c r="S8" s="104" t="s">
        <v>108</v>
      </c>
      <c r="T8" s="31">
        <v>1.54</v>
      </c>
      <c r="U8" s="30">
        <v>73.349999999999994</v>
      </c>
      <c r="V8" s="109">
        <v>0.157</v>
      </c>
      <c r="W8" s="32">
        <v>1.2E-2</v>
      </c>
      <c r="X8" s="36">
        <v>6.55</v>
      </c>
    </row>
    <row r="9" spans="1:24" ht="25.5" customHeight="1">
      <c r="A9" s="341"/>
      <c r="B9" s="342"/>
      <c r="C9" s="23"/>
      <c r="D9" s="13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3.4333333333333336</v>
      </c>
      <c r="J11" s="61">
        <f>SUM(J5:J10)</f>
        <v>115.05000000000001</v>
      </c>
      <c r="K11" s="113">
        <f>SUM(K5:K10)</f>
        <v>84</v>
      </c>
      <c r="L11" s="62">
        <f>SUM(L5:L10)</f>
        <v>236.64999999999998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3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20.23</v>
      </c>
      <c r="F14" s="252"/>
      <c r="G14" s="248">
        <v>4.84</v>
      </c>
      <c r="H14" s="252"/>
      <c r="I14" s="248">
        <v>17.2</v>
      </c>
      <c r="J14" s="252"/>
      <c r="K14" s="248">
        <v>18.03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3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7">
        <v>13</v>
      </c>
      <c r="D17" s="328"/>
      <c r="E17" s="327">
        <v>23</v>
      </c>
      <c r="F17" s="328"/>
      <c r="G17" s="327">
        <v>35</v>
      </c>
      <c r="H17" s="328"/>
      <c r="I17" s="327">
        <v>47</v>
      </c>
      <c r="J17" s="328"/>
      <c r="K17" s="327">
        <v>10</v>
      </c>
      <c r="L17" s="328"/>
      <c r="M17" s="327">
        <v>20</v>
      </c>
      <c r="N17" s="328"/>
      <c r="O17" s="327">
        <v>28</v>
      </c>
      <c r="P17" s="328"/>
      <c r="Q17" s="329">
        <v>37</v>
      </c>
      <c r="R17" s="329"/>
      <c r="S17" s="327">
        <v>10</v>
      </c>
      <c r="T17" s="328"/>
      <c r="U17" s="136">
        <v>21</v>
      </c>
      <c r="V17" s="87">
        <v>31</v>
      </c>
      <c r="W17" s="329">
        <v>43</v>
      </c>
      <c r="X17" s="328"/>
    </row>
    <row r="18" spans="1:24" ht="15.75">
      <c r="A18" s="266" t="s">
        <v>44</v>
      </c>
      <c r="B18" s="330"/>
      <c r="C18" s="334" t="s">
        <v>160</v>
      </c>
      <c r="D18" s="335"/>
      <c r="E18" s="334" t="s">
        <v>161</v>
      </c>
      <c r="F18" s="335"/>
      <c r="G18" s="334" t="s">
        <v>163</v>
      </c>
      <c r="H18" s="335"/>
      <c r="I18" s="334" t="s">
        <v>164</v>
      </c>
      <c r="J18" s="335"/>
      <c r="K18" s="334" t="s">
        <v>167</v>
      </c>
      <c r="L18" s="335"/>
      <c r="M18" s="334" t="s">
        <v>161</v>
      </c>
      <c r="N18" s="335"/>
      <c r="O18" s="334" t="s">
        <v>169</v>
      </c>
      <c r="P18" s="335"/>
      <c r="Q18" s="336" t="s">
        <v>170</v>
      </c>
      <c r="R18" s="336"/>
      <c r="S18" s="334" t="s">
        <v>172</v>
      </c>
      <c r="T18" s="335"/>
      <c r="U18" s="141" t="s">
        <v>102</v>
      </c>
      <c r="V18" s="87" t="s">
        <v>173</v>
      </c>
      <c r="W18" s="329" t="s">
        <v>174</v>
      </c>
      <c r="X18" s="328"/>
    </row>
    <row r="19" spans="1:24" ht="15.75">
      <c r="A19" s="266" t="s">
        <v>45</v>
      </c>
      <c r="B19" s="330"/>
      <c r="C19" s="331">
        <v>717</v>
      </c>
      <c r="D19" s="332"/>
      <c r="E19" s="331">
        <v>750</v>
      </c>
      <c r="F19" s="332"/>
      <c r="G19" s="331">
        <v>750</v>
      </c>
      <c r="H19" s="332"/>
      <c r="I19" s="331">
        <v>667</v>
      </c>
      <c r="J19" s="332"/>
      <c r="K19" s="331">
        <v>750</v>
      </c>
      <c r="L19" s="332"/>
      <c r="M19" s="331">
        <v>717</v>
      </c>
      <c r="N19" s="332"/>
      <c r="O19" s="331">
        <v>700</v>
      </c>
      <c r="P19" s="332"/>
      <c r="Q19" s="333">
        <v>750</v>
      </c>
      <c r="R19" s="333"/>
      <c r="S19" s="331">
        <v>700</v>
      </c>
      <c r="T19" s="332"/>
      <c r="U19" s="88">
        <v>683</v>
      </c>
      <c r="V19" s="89">
        <v>750</v>
      </c>
      <c r="W19" s="333">
        <v>750</v>
      </c>
      <c r="X19" s="332"/>
    </row>
    <row r="20" spans="1:24" ht="15.75">
      <c r="A20" s="266" t="s">
        <v>46</v>
      </c>
      <c r="B20" s="330"/>
      <c r="C20" s="327">
        <v>1.05</v>
      </c>
      <c r="D20" s="328"/>
      <c r="E20" s="327">
        <v>1</v>
      </c>
      <c r="F20" s="328"/>
      <c r="G20" s="327">
        <v>1</v>
      </c>
      <c r="H20" s="328"/>
      <c r="I20" s="327">
        <v>0.9</v>
      </c>
      <c r="J20" s="328"/>
      <c r="K20" s="327">
        <v>0.98</v>
      </c>
      <c r="L20" s="328"/>
      <c r="M20" s="327">
        <v>1</v>
      </c>
      <c r="N20" s="328"/>
      <c r="O20" s="327">
        <v>1.02</v>
      </c>
      <c r="P20" s="328"/>
      <c r="Q20" s="329">
        <v>0.94</v>
      </c>
      <c r="R20" s="329"/>
      <c r="S20" s="327">
        <v>1</v>
      </c>
      <c r="T20" s="328"/>
      <c r="U20" s="136">
        <v>1.06</v>
      </c>
      <c r="V20" s="87">
        <v>1</v>
      </c>
      <c r="W20" s="329">
        <v>1</v>
      </c>
      <c r="X20" s="328"/>
    </row>
    <row r="21" spans="1:24" ht="15.75">
      <c r="A21" s="266" t="s">
        <v>65</v>
      </c>
      <c r="B21" s="330"/>
      <c r="C21" s="327">
        <v>1230</v>
      </c>
      <c r="D21" s="328"/>
      <c r="E21" s="327">
        <v>1270</v>
      </c>
      <c r="F21" s="328"/>
      <c r="G21" s="327">
        <v>1263</v>
      </c>
      <c r="H21" s="328"/>
      <c r="I21" s="327">
        <v>1237</v>
      </c>
      <c r="J21" s="328"/>
      <c r="K21" s="327">
        <v>1227</v>
      </c>
      <c r="L21" s="328"/>
      <c r="M21" s="327">
        <v>1210</v>
      </c>
      <c r="N21" s="328"/>
      <c r="O21" s="327">
        <v>1267</v>
      </c>
      <c r="P21" s="328"/>
      <c r="Q21" s="329">
        <v>1242</v>
      </c>
      <c r="R21" s="329"/>
      <c r="S21" s="327">
        <v>1220</v>
      </c>
      <c r="T21" s="328"/>
      <c r="U21" s="136">
        <v>1225</v>
      </c>
      <c r="V21" s="87">
        <v>1187</v>
      </c>
      <c r="W21" s="329">
        <v>1275</v>
      </c>
      <c r="X21" s="328"/>
    </row>
    <row r="22" spans="1:24" ht="15.75">
      <c r="A22" s="266" t="s">
        <v>18</v>
      </c>
      <c r="B22" s="330"/>
      <c r="C22" s="327">
        <v>0.52</v>
      </c>
      <c r="D22" s="328"/>
      <c r="E22" s="327">
        <v>0.52</v>
      </c>
      <c r="F22" s="328"/>
      <c r="G22" s="327">
        <v>0.5</v>
      </c>
      <c r="H22" s="328"/>
      <c r="I22" s="327">
        <v>0.5</v>
      </c>
      <c r="J22" s="328"/>
      <c r="K22" s="327">
        <v>0.52</v>
      </c>
      <c r="L22" s="328"/>
      <c r="M22" s="327">
        <v>0.5</v>
      </c>
      <c r="N22" s="328"/>
      <c r="O22" s="327">
        <v>0.5</v>
      </c>
      <c r="P22" s="328"/>
      <c r="Q22" s="329">
        <v>0.5</v>
      </c>
      <c r="R22" s="329"/>
      <c r="S22" s="327">
        <v>0.5</v>
      </c>
      <c r="T22" s="328"/>
      <c r="U22" s="136">
        <v>0.5</v>
      </c>
      <c r="V22" s="87">
        <v>0.52</v>
      </c>
      <c r="W22" s="329">
        <v>0.52</v>
      </c>
      <c r="X22" s="328"/>
    </row>
    <row r="23" spans="1:24" ht="15.75">
      <c r="A23" s="266" t="s">
        <v>19</v>
      </c>
      <c r="B23" s="330"/>
      <c r="C23" s="325">
        <f>C20-C22</f>
        <v>0.53</v>
      </c>
      <c r="D23" s="326"/>
      <c r="E23" s="325">
        <f>E20-E22</f>
        <v>0.48</v>
      </c>
      <c r="F23" s="326"/>
      <c r="G23" s="325">
        <f>G20-G22</f>
        <v>0.5</v>
      </c>
      <c r="H23" s="326"/>
      <c r="I23" s="325">
        <f>I20-I22</f>
        <v>0.4</v>
      </c>
      <c r="J23" s="326"/>
      <c r="K23" s="325">
        <f>K20-K22</f>
        <v>0.45999999999999996</v>
      </c>
      <c r="L23" s="326"/>
      <c r="M23" s="325">
        <f>M20-M22</f>
        <v>0.5</v>
      </c>
      <c r="N23" s="326"/>
      <c r="O23" s="325">
        <f>O20-O22</f>
        <v>0.52</v>
      </c>
      <c r="P23" s="326"/>
      <c r="Q23" s="325">
        <f>Q20-Q22</f>
        <v>0.43999999999999995</v>
      </c>
      <c r="R23" s="326"/>
      <c r="S23" s="325">
        <f>S20-S22</f>
        <v>0.5</v>
      </c>
      <c r="T23" s="326"/>
      <c r="U23" s="96">
        <f>U20-U22</f>
        <v>0.56000000000000005</v>
      </c>
      <c r="V23" s="90">
        <f>V20-V22</f>
        <v>0.48</v>
      </c>
      <c r="W23" s="325">
        <f>W20-W22</f>
        <v>0.48</v>
      </c>
      <c r="X23" s="326"/>
    </row>
    <row r="24" spans="1:24" ht="16.5" thickBot="1">
      <c r="A24" s="264" t="s">
        <v>72</v>
      </c>
      <c r="B24" s="324"/>
      <c r="C24" s="317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690</v>
      </c>
      <c r="T24" s="318"/>
      <c r="U24" s="135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1.19</v>
      </c>
      <c r="D26" s="299"/>
      <c r="E26" s="298">
        <v>1.07</v>
      </c>
      <c r="F26" s="299"/>
      <c r="G26" s="298">
        <v>1.1000000000000001</v>
      </c>
      <c r="H26" s="299"/>
      <c r="I26" s="298">
        <v>1</v>
      </c>
      <c r="J26" s="299"/>
      <c r="K26" s="298">
        <v>1.08</v>
      </c>
      <c r="L26" s="299"/>
      <c r="M26" s="298">
        <v>1.1100000000000001</v>
      </c>
      <c r="N26" s="299"/>
      <c r="O26" s="298">
        <v>1.1100000000000001</v>
      </c>
      <c r="P26" s="299"/>
      <c r="Q26" s="298">
        <v>1.05</v>
      </c>
      <c r="R26" s="299"/>
      <c r="S26" s="296">
        <v>1.1200000000000001</v>
      </c>
      <c r="T26" s="297"/>
      <c r="U26" s="110">
        <v>1.1599999999999999</v>
      </c>
      <c r="V26" s="110">
        <v>1.1000000000000001</v>
      </c>
      <c r="W26" s="298">
        <v>1.0900000000000001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127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 t="s">
        <v>162</v>
      </c>
      <c r="H31" s="289"/>
      <c r="I31" s="288"/>
      <c r="J31" s="289"/>
      <c r="K31" s="288" t="s">
        <v>166</v>
      </c>
      <c r="L31" s="289"/>
      <c r="M31" s="288" t="s">
        <v>168</v>
      </c>
      <c r="N31" s="289"/>
      <c r="O31" s="288"/>
      <c r="P31" s="289"/>
      <c r="Q31" s="288"/>
      <c r="R31" s="289"/>
      <c r="S31" s="288" t="s">
        <v>171</v>
      </c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/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1380</v>
      </c>
      <c r="D34" s="247"/>
      <c r="E34" s="240">
        <v>1380</v>
      </c>
      <c r="F34" s="247"/>
      <c r="G34" s="240">
        <v>1370</v>
      </c>
      <c r="H34" s="247"/>
      <c r="I34" s="240">
        <v>1370</v>
      </c>
      <c r="J34" s="247"/>
      <c r="K34" s="240">
        <v>1420</v>
      </c>
      <c r="L34" s="247"/>
      <c r="M34" s="240">
        <v>1350</v>
      </c>
      <c r="N34" s="247"/>
      <c r="O34" s="240">
        <v>1350</v>
      </c>
      <c r="P34" s="247"/>
      <c r="Q34" s="240">
        <v>1350</v>
      </c>
      <c r="R34" s="247"/>
      <c r="S34" s="240">
        <v>1350</v>
      </c>
      <c r="T34" s="247"/>
      <c r="U34" s="97">
        <v>1350</v>
      </c>
      <c r="V34" s="97">
        <v>1350</v>
      </c>
      <c r="W34" s="240">
        <v>1350</v>
      </c>
      <c r="X34" s="247"/>
    </row>
    <row r="35" spans="1:24" ht="16.5" thickBot="1">
      <c r="A35" s="284" t="s">
        <v>77</v>
      </c>
      <c r="B35" s="285"/>
      <c r="C35" s="263">
        <v>500</v>
      </c>
      <c r="D35" s="233"/>
      <c r="E35" s="263">
        <v>500</v>
      </c>
      <c r="F35" s="233"/>
      <c r="G35" s="263">
        <v>500</v>
      </c>
      <c r="H35" s="233"/>
      <c r="I35" s="263">
        <v>500</v>
      </c>
      <c r="J35" s="233"/>
      <c r="K35" s="263">
        <v>500</v>
      </c>
      <c r="L35" s="233"/>
      <c r="M35" s="263">
        <v>500</v>
      </c>
      <c r="N35" s="233"/>
      <c r="O35" s="263">
        <v>500</v>
      </c>
      <c r="P35" s="233"/>
      <c r="Q35" s="263">
        <v>500</v>
      </c>
      <c r="R35" s="233"/>
      <c r="S35" s="263">
        <v>500</v>
      </c>
      <c r="T35" s="233"/>
      <c r="U35" s="97">
        <v>500</v>
      </c>
      <c r="V35" s="97">
        <v>500</v>
      </c>
      <c r="W35" s="263">
        <v>500</v>
      </c>
      <c r="X35" s="233"/>
    </row>
    <row r="36" spans="1:24" ht="16.5" customHeight="1" thickBot="1">
      <c r="A36" s="282" t="s">
        <v>39</v>
      </c>
      <c r="B36" s="283"/>
      <c r="C36" s="274">
        <f t="shared" ref="C36:G36" si="1">C32+C35+C34+C33</f>
        <v>1930</v>
      </c>
      <c r="D36" s="275"/>
      <c r="E36" s="274">
        <f t="shared" si="1"/>
        <v>1930</v>
      </c>
      <c r="F36" s="275"/>
      <c r="G36" s="274">
        <f t="shared" si="1"/>
        <v>1920</v>
      </c>
      <c r="H36" s="275"/>
      <c r="I36" s="274">
        <f t="shared" ref="I36:K36" si="2">I32+I35+I34+I33</f>
        <v>1920</v>
      </c>
      <c r="J36" s="275"/>
      <c r="K36" s="274">
        <f t="shared" si="2"/>
        <v>1920</v>
      </c>
      <c r="L36" s="275"/>
      <c r="M36" s="274">
        <f t="shared" ref="M36:O36" si="3">M32+M35+M34+M33</f>
        <v>1900</v>
      </c>
      <c r="N36" s="275"/>
      <c r="O36" s="274">
        <f t="shared" si="3"/>
        <v>1900</v>
      </c>
      <c r="P36" s="275"/>
      <c r="Q36" s="274">
        <f t="shared" ref="Q36:S36" si="4">Q32+Q35+Q34+Q33</f>
        <v>1900</v>
      </c>
      <c r="R36" s="275"/>
      <c r="S36" s="274">
        <f t="shared" si="4"/>
        <v>1900</v>
      </c>
      <c r="T36" s="275"/>
      <c r="U36" s="93">
        <f>U32+U35+U34+U33</f>
        <v>1900</v>
      </c>
      <c r="V36" s="93">
        <f>V32+V35+V34+V33</f>
        <v>1900</v>
      </c>
      <c r="W36" s="274">
        <f t="shared" ref="W36" si="5">W32+W35+W34+W33</f>
        <v>1900</v>
      </c>
      <c r="X36" s="275"/>
    </row>
    <row r="37" spans="1:24" ht="15.75" customHeight="1">
      <c r="A37" s="268" t="s">
        <v>84</v>
      </c>
      <c r="B37" s="269"/>
      <c r="C37" s="270">
        <v>750</v>
      </c>
      <c r="D37" s="271"/>
      <c r="E37" s="270">
        <v>750</v>
      </c>
      <c r="F37" s="271"/>
      <c r="G37" s="270">
        <v>750</v>
      </c>
      <c r="H37" s="271"/>
      <c r="I37" s="270">
        <v>750</v>
      </c>
      <c r="J37" s="271"/>
      <c r="K37" s="270">
        <v>750</v>
      </c>
      <c r="L37" s="271"/>
      <c r="M37" s="270">
        <v>750</v>
      </c>
      <c r="N37" s="271"/>
      <c r="O37" s="270">
        <v>750</v>
      </c>
      <c r="P37" s="271"/>
      <c r="Q37" s="270">
        <v>750</v>
      </c>
      <c r="R37" s="271"/>
      <c r="S37" s="270">
        <v>800</v>
      </c>
      <c r="T37" s="271"/>
      <c r="U37" s="92">
        <v>800</v>
      </c>
      <c r="V37" s="92">
        <v>800</v>
      </c>
      <c r="W37" s="270">
        <v>800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350</v>
      </c>
      <c r="D39" s="247"/>
      <c r="E39" s="240">
        <v>350</v>
      </c>
      <c r="F39" s="247"/>
      <c r="G39" s="240">
        <v>350</v>
      </c>
      <c r="H39" s="247"/>
      <c r="I39" s="240">
        <v>350</v>
      </c>
      <c r="J39" s="247"/>
      <c r="K39" s="240">
        <v>350</v>
      </c>
      <c r="L39" s="247"/>
      <c r="M39" s="240">
        <v>350</v>
      </c>
      <c r="N39" s="247"/>
      <c r="O39" s="240">
        <v>350</v>
      </c>
      <c r="P39" s="247"/>
      <c r="Q39" s="240">
        <v>350</v>
      </c>
      <c r="R39" s="247"/>
      <c r="S39" s="240">
        <v>400</v>
      </c>
      <c r="T39" s="247"/>
      <c r="U39" s="87">
        <v>400</v>
      </c>
      <c r="V39" s="87">
        <v>400</v>
      </c>
      <c r="W39" s="240">
        <v>400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1500</v>
      </c>
      <c r="D41" s="247"/>
      <c r="E41" s="240">
        <v>1500</v>
      </c>
      <c r="F41" s="247"/>
      <c r="G41" s="240">
        <v>1500</v>
      </c>
      <c r="H41" s="247"/>
      <c r="I41" s="240">
        <v>1500</v>
      </c>
      <c r="J41" s="247"/>
      <c r="K41" s="240">
        <v>1500</v>
      </c>
      <c r="L41" s="247"/>
      <c r="M41" s="240">
        <v>1500</v>
      </c>
      <c r="N41" s="247"/>
      <c r="O41" s="240">
        <v>1500</v>
      </c>
      <c r="P41" s="247"/>
      <c r="Q41" s="240">
        <v>1500</v>
      </c>
      <c r="R41" s="247"/>
      <c r="S41" s="240">
        <v>1400</v>
      </c>
      <c r="T41" s="247"/>
      <c r="U41" s="87">
        <v>1400</v>
      </c>
      <c r="V41" s="87">
        <v>1400</v>
      </c>
      <c r="W41" s="240">
        <v>1400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34">
        <f>U37+U38+U39+U40+U41+U42</f>
        <v>3000</v>
      </c>
      <c r="V43" s="13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141</v>
      </c>
      <c r="D51" s="258"/>
      <c r="E51" s="258"/>
      <c r="F51" s="258"/>
      <c r="G51" s="258"/>
      <c r="H51" s="258"/>
      <c r="I51" s="258"/>
      <c r="J51" s="259"/>
      <c r="K51" s="257" t="s">
        <v>141</v>
      </c>
      <c r="L51" s="258"/>
      <c r="M51" s="258"/>
      <c r="N51" s="258"/>
      <c r="O51" s="258"/>
      <c r="P51" s="258"/>
      <c r="Q51" s="258"/>
      <c r="R51" s="259"/>
      <c r="S51" s="260" t="s">
        <v>141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S51" sqref="S51:X51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5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29" t="s">
        <v>47</v>
      </c>
      <c r="L3" s="12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28" t="s">
        <v>4</v>
      </c>
      <c r="E4" s="359" t="s">
        <v>5</v>
      </c>
      <c r="F4" s="359"/>
      <c r="G4" s="359"/>
      <c r="H4" s="361"/>
      <c r="I4" s="127" t="s">
        <v>6</v>
      </c>
      <c r="J4" s="4" t="s">
        <v>40</v>
      </c>
      <c r="K4" s="5" t="s">
        <v>48</v>
      </c>
      <c r="L4" s="5" t="s">
        <v>21</v>
      </c>
      <c r="M4" s="12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2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175</v>
      </c>
      <c r="B5" s="342"/>
      <c r="C5" s="111">
        <v>0.10416666666666667</v>
      </c>
      <c r="D5" s="132">
        <v>0.11458333333333333</v>
      </c>
      <c r="E5" s="366">
        <f t="shared" ref="E5:E10" si="0">D5-C5</f>
        <v>1.0416666666666657E-2</v>
      </c>
      <c r="F5" s="366"/>
      <c r="G5" s="27" t="s">
        <v>92</v>
      </c>
      <c r="H5" s="14">
        <v>1</v>
      </c>
      <c r="I5" s="15">
        <v>1</v>
      </c>
      <c r="J5" s="16">
        <v>34.799999999999997</v>
      </c>
      <c r="K5" s="13">
        <v>21</v>
      </c>
      <c r="L5" s="17">
        <v>62.9</v>
      </c>
      <c r="M5" s="18">
        <v>32.67</v>
      </c>
      <c r="N5" s="19">
        <v>9.9700000000000006</v>
      </c>
      <c r="O5" s="19">
        <v>41.97</v>
      </c>
      <c r="P5" s="19">
        <v>6.64</v>
      </c>
      <c r="Q5" s="19">
        <v>7.16</v>
      </c>
      <c r="R5" s="19">
        <v>0.66</v>
      </c>
      <c r="S5" s="102" t="s">
        <v>179</v>
      </c>
      <c r="T5" s="20">
        <v>0.79</v>
      </c>
      <c r="U5" s="19">
        <v>74.87</v>
      </c>
      <c r="V5" s="21">
        <v>0.125</v>
      </c>
      <c r="W5" s="21">
        <v>7.0000000000000001E-3</v>
      </c>
      <c r="X5" s="22">
        <v>6.88</v>
      </c>
    </row>
    <row r="6" spans="1:24" ht="26.25" customHeight="1" thickBot="1">
      <c r="A6" s="341" t="s">
        <v>176</v>
      </c>
      <c r="B6" s="342"/>
      <c r="C6" s="23">
        <v>0.35416666666666669</v>
      </c>
      <c r="D6" s="131">
        <v>0.36458333333333331</v>
      </c>
      <c r="E6" s="349">
        <f t="shared" si="0"/>
        <v>1.041666666666663E-2</v>
      </c>
      <c r="F6" s="349"/>
      <c r="G6" s="27" t="s">
        <v>92</v>
      </c>
      <c r="H6" s="24">
        <v>1.3</v>
      </c>
      <c r="I6" s="25">
        <v>0.83333333333333337</v>
      </c>
      <c r="J6" s="26">
        <v>32</v>
      </c>
      <c r="K6" s="27">
        <v>21</v>
      </c>
      <c r="L6" s="28">
        <v>62.9</v>
      </c>
      <c r="M6" s="29">
        <v>33.090000000000003</v>
      </c>
      <c r="N6" s="30">
        <v>10.08</v>
      </c>
      <c r="O6" s="30">
        <v>40.99</v>
      </c>
      <c r="P6" s="30">
        <v>7.38</v>
      </c>
      <c r="Q6" s="30">
        <v>7.06</v>
      </c>
      <c r="R6" s="30">
        <v>1.02</v>
      </c>
      <c r="S6" s="103" t="s">
        <v>185</v>
      </c>
      <c r="T6" s="31">
        <v>0.92</v>
      </c>
      <c r="U6" s="30">
        <v>75.59</v>
      </c>
      <c r="V6" s="27">
        <v>0.13800000000000001</v>
      </c>
      <c r="W6" s="32">
        <v>8.0000000000000002E-3</v>
      </c>
      <c r="X6" s="33">
        <v>6.83</v>
      </c>
    </row>
    <row r="7" spans="1:24" ht="23.25" customHeight="1" thickBot="1">
      <c r="A7" s="341" t="s">
        <v>177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92</v>
      </c>
      <c r="H7" s="24">
        <v>1.2</v>
      </c>
      <c r="I7" s="25">
        <v>1</v>
      </c>
      <c r="J7" s="26">
        <v>38.450000000000003</v>
      </c>
      <c r="K7" s="27">
        <v>21</v>
      </c>
      <c r="L7" s="28">
        <v>62.2</v>
      </c>
      <c r="M7" s="29">
        <v>30.78</v>
      </c>
      <c r="N7" s="30">
        <v>8.94</v>
      </c>
      <c r="O7" s="30">
        <v>37.78</v>
      </c>
      <c r="P7" s="30">
        <v>9.2899999999999991</v>
      </c>
      <c r="Q7" s="30">
        <v>6.68</v>
      </c>
      <c r="R7" s="30">
        <v>1.35</v>
      </c>
      <c r="S7" s="103" t="s">
        <v>186</v>
      </c>
      <c r="T7" s="31">
        <v>1.39</v>
      </c>
      <c r="U7" s="30">
        <v>75.59</v>
      </c>
      <c r="V7" s="27">
        <v>0.13200000000000001</v>
      </c>
      <c r="W7" s="32">
        <v>1.2999999999999999E-2</v>
      </c>
      <c r="X7" s="33">
        <v>6.63</v>
      </c>
    </row>
    <row r="8" spans="1:24" ht="26.25" customHeight="1" thickBot="1">
      <c r="A8" s="341" t="s">
        <v>178</v>
      </c>
      <c r="B8" s="342"/>
      <c r="C8" s="23">
        <v>0.85416666666666663</v>
      </c>
      <c r="D8" s="131">
        <v>0.87152777777777779</v>
      </c>
      <c r="E8" s="349">
        <f t="shared" si="0"/>
        <v>1.736111111111116E-2</v>
      </c>
      <c r="F8" s="349"/>
      <c r="G8" s="27" t="s">
        <v>107</v>
      </c>
      <c r="H8" s="24">
        <v>1.1000000000000001</v>
      </c>
      <c r="I8" s="25">
        <v>0.83333333333333337</v>
      </c>
      <c r="J8" s="26">
        <v>29.75</v>
      </c>
      <c r="K8" s="27">
        <v>21</v>
      </c>
      <c r="L8" s="28">
        <v>58.1</v>
      </c>
      <c r="M8" s="29">
        <v>32.619999999999997</v>
      </c>
      <c r="N8" s="30">
        <v>9.77</v>
      </c>
      <c r="O8" s="30">
        <v>40.96</v>
      </c>
      <c r="P8" s="30">
        <v>6.34</v>
      </c>
      <c r="Q8" s="30">
        <v>6.9</v>
      </c>
      <c r="R8" s="107">
        <v>0.45</v>
      </c>
      <c r="S8" s="104" t="s">
        <v>189</v>
      </c>
      <c r="T8" s="31">
        <v>0.45</v>
      </c>
      <c r="U8" s="30">
        <v>75.44</v>
      </c>
      <c r="V8" s="109">
        <v>0.11799999999999999</v>
      </c>
      <c r="W8" s="32">
        <v>4.0000000000000001E-3</v>
      </c>
      <c r="X8" s="36">
        <v>7.1</v>
      </c>
    </row>
    <row r="9" spans="1:24" ht="25.5" customHeight="1">
      <c r="A9" s="341"/>
      <c r="B9" s="342"/>
      <c r="C9" s="23"/>
      <c r="D9" s="13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3.666666666666667</v>
      </c>
      <c r="J11" s="61">
        <f>SUM(J5:J10)</f>
        <v>135</v>
      </c>
      <c r="K11" s="113">
        <f>SUM(K5:K10)</f>
        <v>84</v>
      </c>
      <c r="L11" s="62">
        <f>SUM(L5:L10)</f>
        <v>246.1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3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18.62</v>
      </c>
      <c r="F14" s="252"/>
      <c r="G14" s="248">
        <v>5.32</v>
      </c>
      <c r="H14" s="252"/>
      <c r="I14" s="248">
        <v>17.93</v>
      </c>
      <c r="J14" s="252"/>
      <c r="K14" s="248">
        <v>16.48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3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7">
        <v>12</v>
      </c>
      <c r="D17" s="328"/>
      <c r="E17" s="327">
        <v>23</v>
      </c>
      <c r="F17" s="328"/>
      <c r="G17" s="327">
        <v>31</v>
      </c>
      <c r="H17" s="328"/>
      <c r="I17" s="327">
        <v>46</v>
      </c>
      <c r="J17" s="328"/>
      <c r="K17" s="327">
        <v>10</v>
      </c>
      <c r="L17" s="328"/>
      <c r="M17" s="327">
        <v>21</v>
      </c>
      <c r="N17" s="328"/>
      <c r="O17" s="327">
        <v>31</v>
      </c>
      <c r="P17" s="328"/>
      <c r="Q17" s="329">
        <v>43</v>
      </c>
      <c r="R17" s="329"/>
      <c r="S17" s="327">
        <v>11</v>
      </c>
      <c r="T17" s="328"/>
      <c r="U17" s="136">
        <v>25</v>
      </c>
      <c r="V17" s="87">
        <v>37</v>
      </c>
      <c r="W17" s="329">
        <v>48</v>
      </c>
      <c r="X17" s="328"/>
    </row>
    <row r="18" spans="1:24" ht="15.75">
      <c r="A18" s="266" t="s">
        <v>44</v>
      </c>
      <c r="B18" s="330"/>
      <c r="C18" s="334" t="s">
        <v>180</v>
      </c>
      <c r="D18" s="335"/>
      <c r="E18" s="334" t="s">
        <v>117</v>
      </c>
      <c r="F18" s="335"/>
      <c r="G18" s="334" t="s">
        <v>181</v>
      </c>
      <c r="H18" s="335"/>
      <c r="I18" s="334" t="s">
        <v>182</v>
      </c>
      <c r="J18" s="335"/>
      <c r="K18" s="334" t="s">
        <v>183</v>
      </c>
      <c r="L18" s="335"/>
      <c r="M18" s="334" t="s">
        <v>184</v>
      </c>
      <c r="N18" s="335"/>
      <c r="O18" s="334" t="s">
        <v>184</v>
      </c>
      <c r="P18" s="335"/>
      <c r="Q18" s="336" t="s">
        <v>187</v>
      </c>
      <c r="R18" s="336"/>
      <c r="S18" s="334" t="s">
        <v>188</v>
      </c>
      <c r="T18" s="335"/>
      <c r="U18" s="142" t="s">
        <v>180</v>
      </c>
      <c r="V18" s="87" t="s">
        <v>151</v>
      </c>
      <c r="W18" s="329" t="s">
        <v>151</v>
      </c>
      <c r="X18" s="328"/>
    </row>
    <row r="19" spans="1:24" ht="15.75">
      <c r="A19" s="266" t="s">
        <v>45</v>
      </c>
      <c r="B19" s="330"/>
      <c r="C19" s="331">
        <v>717</v>
      </c>
      <c r="D19" s="332"/>
      <c r="E19" s="331">
        <v>750</v>
      </c>
      <c r="F19" s="332"/>
      <c r="G19" s="331">
        <v>733</v>
      </c>
      <c r="H19" s="332"/>
      <c r="I19" s="331">
        <v>700</v>
      </c>
      <c r="J19" s="332"/>
      <c r="K19" s="331">
        <v>750</v>
      </c>
      <c r="L19" s="332"/>
      <c r="M19" s="331">
        <v>717</v>
      </c>
      <c r="N19" s="332"/>
      <c r="O19" s="331">
        <v>717</v>
      </c>
      <c r="P19" s="332"/>
      <c r="Q19" s="333">
        <v>767</v>
      </c>
      <c r="R19" s="333"/>
      <c r="S19" s="331">
        <v>750</v>
      </c>
      <c r="T19" s="332"/>
      <c r="U19" s="88">
        <v>717</v>
      </c>
      <c r="V19" s="89">
        <v>767</v>
      </c>
      <c r="W19" s="333">
        <v>733</v>
      </c>
      <c r="X19" s="332"/>
    </row>
    <row r="20" spans="1:24" ht="15.75">
      <c r="A20" s="266" t="s">
        <v>46</v>
      </c>
      <c r="B20" s="330"/>
      <c r="C20" s="327">
        <v>1.02</v>
      </c>
      <c r="D20" s="328"/>
      <c r="E20" s="327">
        <v>1</v>
      </c>
      <c r="F20" s="328"/>
      <c r="G20" s="327">
        <v>1.02</v>
      </c>
      <c r="H20" s="328"/>
      <c r="I20" s="327">
        <v>1.08</v>
      </c>
      <c r="J20" s="328"/>
      <c r="K20" s="327">
        <v>0.92</v>
      </c>
      <c r="L20" s="328"/>
      <c r="M20" s="327">
        <v>0.97</v>
      </c>
      <c r="N20" s="328"/>
      <c r="O20" s="327">
        <v>0.99</v>
      </c>
      <c r="P20" s="328"/>
      <c r="Q20" s="329">
        <v>0.96</v>
      </c>
      <c r="R20" s="329"/>
      <c r="S20" s="327">
        <v>0.92</v>
      </c>
      <c r="T20" s="328"/>
      <c r="U20" s="136">
        <v>1.02</v>
      </c>
      <c r="V20" s="87">
        <v>0.92</v>
      </c>
      <c r="W20" s="329">
        <v>1</v>
      </c>
      <c r="X20" s="328"/>
    </row>
    <row r="21" spans="1:24" ht="15.75">
      <c r="A21" s="266" t="s">
        <v>65</v>
      </c>
      <c r="B21" s="330"/>
      <c r="C21" s="327">
        <v>1238</v>
      </c>
      <c r="D21" s="328"/>
      <c r="E21" s="327">
        <v>1209</v>
      </c>
      <c r="F21" s="328"/>
      <c r="G21" s="327">
        <v>1237</v>
      </c>
      <c r="H21" s="328"/>
      <c r="I21" s="327">
        <v>1254</v>
      </c>
      <c r="J21" s="328"/>
      <c r="K21" s="327">
        <v>1269</v>
      </c>
      <c r="L21" s="328"/>
      <c r="M21" s="327">
        <v>1237</v>
      </c>
      <c r="N21" s="328"/>
      <c r="O21" s="327">
        <v>1193</v>
      </c>
      <c r="P21" s="328"/>
      <c r="Q21" s="329">
        <v>1232</v>
      </c>
      <c r="R21" s="329"/>
      <c r="S21" s="327">
        <v>1272</v>
      </c>
      <c r="T21" s="328"/>
      <c r="U21" s="136">
        <v>1257</v>
      </c>
      <c r="V21" s="87">
        <v>1230</v>
      </c>
      <c r="W21" s="329">
        <v>1237</v>
      </c>
      <c r="X21" s="328"/>
    </row>
    <row r="22" spans="1:24" ht="15.75">
      <c r="A22" s="266" t="s">
        <v>18</v>
      </c>
      <c r="B22" s="330"/>
      <c r="C22" s="327">
        <v>0.5</v>
      </c>
      <c r="D22" s="328"/>
      <c r="E22" s="327">
        <v>0.52</v>
      </c>
      <c r="F22" s="328"/>
      <c r="G22" s="327">
        <v>0.52</v>
      </c>
      <c r="H22" s="328"/>
      <c r="I22" s="327">
        <v>0.52</v>
      </c>
      <c r="J22" s="328"/>
      <c r="K22" s="327">
        <v>0.51</v>
      </c>
      <c r="L22" s="328"/>
      <c r="M22" s="327">
        <v>0.51</v>
      </c>
      <c r="N22" s="328"/>
      <c r="O22" s="327">
        <v>0.51</v>
      </c>
      <c r="P22" s="328"/>
      <c r="Q22" s="329">
        <v>0.51</v>
      </c>
      <c r="R22" s="329"/>
      <c r="S22" s="327">
        <v>0.51</v>
      </c>
      <c r="T22" s="328"/>
      <c r="U22" s="136">
        <v>0.5</v>
      </c>
      <c r="V22" s="87">
        <v>0.5</v>
      </c>
      <c r="W22" s="329">
        <v>0.52</v>
      </c>
      <c r="X22" s="328"/>
    </row>
    <row r="23" spans="1:24" ht="15.75">
      <c r="A23" s="266" t="s">
        <v>19</v>
      </c>
      <c r="B23" s="330"/>
      <c r="C23" s="325">
        <f>C20-C22</f>
        <v>0.52</v>
      </c>
      <c r="D23" s="326"/>
      <c r="E23" s="325">
        <f>E20-E22</f>
        <v>0.48</v>
      </c>
      <c r="F23" s="326"/>
      <c r="G23" s="325">
        <f>G20-G22</f>
        <v>0.5</v>
      </c>
      <c r="H23" s="326"/>
      <c r="I23" s="325">
        <f>I20-I22</f>
        <v>0.56000000000000005</v>
      </c>
      <c r="J23" s="326"/>
      <c r="K23" s="325">
        <f>K20-K22</f>
        <v>0.41000000000000003</v>
      </c>
      <c r="L23" s="326"/>
      <c r="M23" s="325">
        <f>M20-M22</f>
        <v>0.45999999999999996</v>
      </c>
      <c r="N23" s="326"/>
      <c r="O23" s="325">
        <f>O20-O22</f>
        <v>0.48</v>
      </c>
      <c r="P23" s="326"/>
      <c r="Q23" s="325">
        <f>Q20-Q22</f>
        <v>0.44999999999999996</v>
      </c>
      <c r="R23" s="326"/>
      <c r="S23" s="325">
        <f>S20-S22</f>
        <v>0.41000000000000003</v>
      </c>
      <c r="T23" s="326"/>
      <c r="U23" s="96">
        <f>U20-U22</f>
        <v>0.52</v>
      </c>
      <c r="V23" s="90">
        <f>V20-V22</f>
        <v>0.42000000000000004</v>
      </c>
      <c r="W23" s="325">
        <f>W20-W22</f>
        <v>0.48</v>
      </c>
      <c r="X23" s="326"/>
    </row>
    <row r="24" spans="1:24" ht="16.5" thickBot="1">
      <c r="A24" s="264" t="s">
        <v>72</v>
      </c>
      <c r="B24" s="324"/>
      <c r="C24" s="317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660</v>
      </c>
      <c r="N24" s="318"/>
      <c r="O24" s="317">
        <v>660</v>
      </c>
      <c r="P24" s="318"/>
      <c r="Q24" s="319">
        <v>660</v>
      </c>
      <c r="R24" s="319"/>
      <c r="S24" s="317">
        <v>660</v>
      </c>
      <c r="T24" s="318"/>
      <c r="U24" s="135">
        <v>660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1.1399999999999999</v>
      </c>
      <c r="D26" s="299"/>
      <c r="E26" s="298">
        <v>1.08</v>
      </c>
      <c r="F26" s="299"/>
      <c r="G26" s="298">
        <v>1.1499999999999999</v>
      </c>
      <c r="H26" s="299"/>
      <c r="I26" s="298">
        <v>1.19</v>
      </c>
      <c r="J26" s="299"/>
      <c r="K26" s="298">
        <v>1.06</v>
      </c>
      <c r="L26" s="299"/>
      <c r="M26" s="298">
        <v>1.1000000000000001</v>
      </c>
      <c r="N26" s="299"/>
      <c r="O26" s="298">
        <v>1.1000000000000001</v>
      </c>
      <c r="P26" s="299"/>
      <c r="Q26" s="298">
        <v>1.05</v>
      </c>
      <c r="R26" s="299"/>
      <c r="S26" s="296">
        <v>1.05</v>
      </c>
      <c r="T26" s="297"/>
      <c r="U26" s="110">
        <v>1.1200000000000001</v>
      </c>
      <c r="V26" s="110">
        <v>1.07</v>
      </c>
      <c r="W26" s="298">
        <v>1.1000000000000001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137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 t="s">
        <v>150</v>
      </c>
      <c r="T31" s="289"/>
      <c r="U31" s="98"/>
      <c r="V31" s="98"/>
      <c r="W31" s="288" t="s">
        <v>194</v>
      </c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1350</v>
      </c>
      <c r="D34" s="247"/>
      <c r="E34" s="240">
        <v>1350</v>
      </c>
      <c r="F34" s="247"/>
      <c r="G34" s="240">
        <v>1350</v>
      </c>
      <c r="H34" s="247"/>
      <c r="I34" s="240">
        <v>1350</v>
      </c>
      <c r="J34" s="247"/>
      <c r="K34" s="240">
        <v>1350</v>
      </c>
      <c r="L34" s="247"/>
      <c r="M34" s="240">
        <v>1350</v>
      </c>
      <c r="N34" s="247"/>
      <c r="O34" s="240">
        <v>1350</v>
      </c>
      <c r="P34" s="247"/>
      <c r="Q34" s="240">
        <v>1350</v>
      </c>
      <c r="R34" s="247"/>
      <c r="S34" s="240">
        <v>1340</v>
      </c>
      <c r="T34" s="247"/>
      <c r="U34" s="97">
        <v>1340</v>
      </c>
      <c r="V34" s="97">
        <v>1340</v>
      </c>
      <c r="W34" s="240">
        <v>1350</v>
      </c>
      <c r="X34" s="247"/>
    </row>
    <row r="35" spans="1:24" ht="16.5" thickBot="1">
      <c r="A35" s="284" t="s">
        <v>77</v>
      </c>
      <c r="B35" s="285"/>
      <c r="C35" s="263">
        <v>500</v>
      </c>
      <c r="D35" s="233"/>
      <c r="E35" s="263">
        <v>500</v>
      </c>
      <c r="F35" s="233"/>
      <c r="G35" s="263">
        <v>500</v>
      </c>
      <c r="H35" s="233"/>
      <c r="I35" s="263">
        <v>500</v>
      </c>
      <c r="J35" s="233"/>
      <c r="K35" s="263">
        <v>500</v>
      </c>
      <c r="L35" s="233"/>
      <c r="M35" s="263">
        <v>500</v>
      </c>
      <c r="N35" s="233"/>
      <c r="O35" s="263">
        <v>500</v>
      </c>
      <c r="P35" s="233"/>
      <c r="Q35" s="263">
        <v>500</v>
      </c>
      <c r="R35" s="233"/>
      <c r="S35" s="263">
        <v>500</v>
      </c>
      <c r="T35" s="233"/>
      <c r="U35" s="97">
        <v>500</v>
      </c>
      <c r="V35" s="97">
        <v>500</v>
      </c>
      <c r="W35" s="263">
        <v>500</v>
      </c>
      <c r="X35" s="233"/>
    </row>
    <row r="36" spans="1:24" ht="16.5" customHeight="1" thickBot="1">
      <c r="A36" s="282" t="s">
        <v>39</v>
      </c>
      <c r="B36" s="283"/>
      <c r="C36" s="274">
        <f t="shared" ref="C36:G36" si="1">C32+C35+C34+C33</f>
        <v>1900</v>
      </c>
      <c r="D36" s="275"/>
      <c r="E36" s="274">
        <f t="shared" si="1"/>
        <v>1900</v>
      </c>
      <c r="F36" s="275"/>
      <c r="G36" s="274">
        <f t="shared" si="1"/>
        <v>1900</v>
      </c>
      <c r="H36" s="275"/>
      <c r="I36" s="274">
        <f t="shared" ref="I36:K36" si="2">I32+I35+I34+I33</f>
        <v>1900</v>
      </c>
      <c r="J36" s="275"/>
      <c r="K36" s="274">
        <f t="shared" si="2"/>
        <v>1900</v>
      </c>
      <c r="L36" s="275"/>
      <c r="M36" s="274">
        <f t="shared" ref="M36:O36" si="3">M32+M35+M34+M33</f>
        <v>1900</v>
      </c>
      <c r="N36" s="275"/>
      <c r="O36" s="274">
        <f t="shared" si="3"/>
        <v>1900</v>
      </c>
      <c r="P36" s="275"/>
      <c r="Q36" s="274">
        <f t="shared" ref="Q36" si="4">Q32+Q35+Q34+Q33</f>
        <v>1900</v>
      </c>
      <c r="R36" s="275"/>
      <c r="S36" s="274">
        <f t="shared" ref="S36" si="5">S32+S35+S34+S33</f>
        <v>1890</v>
      </c>
      <c r="T36" s="275"/>
      <c r="U36" s="93">
        <f>U32+U35+U34+U33</f>
        <v>1890</v>
      </c>
      <c r="V36" s="93">
        <f>V32+V35+V34+V33</f>
        <v>1890</v>
      </c>
      <c r="W36" s="274">
        <f t="shared" ref="W36" si="6">W32+W35+W34+W33</f>
        <v>1900</v>
      </c>
      <c r="X36" s="275"/>
    </row>
    <row r="37" spans="1:24" ht="15.75" customHeight="1">
      <c r="A37" s="268" t="s">
        <v>84</v>
      </c>
      <c r="B37" s="269"/>
      <c r="C37" s="270">
        <v>800</v>
      </c>
      <c r="D37" s="271"/>
      <c r="E37" s="270">
        <v>800</v>
      </c>
      <c r="F37" s="271"/>
      <c r="G37" s="270">
        <v>800</v>
      </c>
      <c r="H37" s="271"/>
      <c r="I37" s="270">
        <v>800</v>
      </c>
      <c r="J37" s="271"/>
      <c r="K37" s="270">
        <v>800</v>
      </c>
      <c r="L37" s="271"/>
      <c r="M37" s="270">
        <v>800</v>
      </c>
      <c r="N37" s="271"/>
      <c r="O37" s="270">
        <v>800</v>
      </c>
      <c r="P37" s="271"/>
      <c r="Q37" s="270">
        <v>800</v>
      </c>
      <c r="R37" s="271"/>
      <c r="S37" s="270">
        <v>800</v>
      </c>
      <c r="T37" s="271"/>
      <c r="U37" s="92">
        <v>800</v>
      </c>
      <c r="V37" s="92">
        <v>800</v>
      </c>
      <c r="W37" s="270">
        <v>800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400</v>
      </c>
      <c r="D39" s="247"/>
      <c r="E39" s="240">
        <v>400</v>
      </c>
      <c r="F39" s="247"/>
      <c r="G39" s="240">
        <v>400</v>
      </c>
      <c r="H39" s="247"/>
      <c r="I39" s="240">
        <v>400</v>
      </c>
      <c r="J39" s="247"/>
      <c r="K39" s="240">
        <v>400</v>
      </c>
      <c r="L39" s="247"/>
      <c r="M39" s="240">
        <v>400</v>
      </c>
      <c r="N39" s="247"/>
      <c r="O39" s="240">
        <v>400</v>
      </c>
      <c r="P39" s="247"/>
      <c r="Q39" s="240">
        <v>400</v>
      </c>
      <c r="R39" s="247"/>
      <c r="S39" s="240">
        <v>400</v>
      </c>
      <c r="T39" s="247"/>
      <c r="U39" s="87">
        <v>400</v>
      </c>
      <c r="V39" s="87">
        <v>400</v>
      </c>
      <c r="W39" s="240">
        <v>400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1400</v>
      </c>
      <c r="D41" s="247"/>
      <c r="E41" s="240">
        <v>1400</v>
      </c>
      <c r="F41" s="247"/>
      <c r="G41" s="240">
        <v>1400</v>
      </c>
      <c r="H41" s="247"/>
      <c r="I41" s="240">
        <v>1400</v>
      </c>
      <c r="J41" s="247"/>
      <c r="K41" s="240">
        <v>1400</v>
      </c>
      <c r="L41" s="247"/>
      <c r="M41" s="240">
        <v>1400</v>
      </c>
      <c r="N41" s="247"/>
      <c r="O41" s="240">
        <v>1400</v>
      </c>
      <c r="P41" s="247"/>
      <c r="Q41" s="240">
        <v>1400</v>
      </c>
      <c r="R41" s="247"/>
      <c r="S41" s="240">
        <v>1400</v>
      </c>
      <c r="T41" s="247"/>
      <c r="U41" s="87">
        <v>1400</v>
      </c>
      <c r="V41" s="87">
        <v>1400</v>
      </c>
      <c r="W41" s="240">
        <v>1400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34">
        <f>U37+U38+U39+U40+U41+U42</f>
        <v>3000</v>
      </c>
      <c r="V43" s="13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141</v>
      </c>
      <c r="D51" s="258"/>
      <c r="E51" s="258"/>
      <c r="F51" s="258"/>
      <c r="G51" s="258"/>
      <c r="H51" s="258"/>
      <c r="I51" s="258"/>
      <c r="J51" s="259"/>
      <c r="K51" s="257" t="s">
        <v>141</v>
      </c>
      <c r="L51" s="258"/>
      <c r="M51" s="258"/>
      <c r="N51" s="258"/>
      <c r="O51" s="258"/>
      <c r="P51" s="258"/>
      <c r="Q51" s="258"/>
      <c r="R51" s="259"/>
      <c r="S51" s="260" t="s">
        <v>141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D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G8" sqref="G8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6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29" t="s">
        <v>47</v>
      </c>
      <c r="L3" s="12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28" t="s">
        <v>4</v>
      </c>
      <c r="E4" s="359" t="s">
        <v>5</v>
      </c>
      <c r="F4" s="359"/>
      <c r="G4" s="359"/>
      <c r="H4" s="361"/>
      <c r="I4" s="127" t="s">
        <v>6</v>
      </c>
      <c r="J4" s="4" t="s">
        <v>40</v>
      </c>
      <c r="K4" s="5" t="s">
        <v>48</v>
      </c>
      <c r="L4" s="5" t="s">
        <v>21</v>
      </c>
      <c r="M4" s="12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2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190</v>
      </c>
      <c r="B5" s="342"/>
      <c r="C5" s="111">
        <v>0.10416666666666667</v>
      </c>
      <c r="D5" s="132">
        <v>0.125</v>
      </c>
      <c r="E5" s="366">
        <f t="shared" ref="E5:E10" si="0">D5-C5</f>
        <v>2.0833333333333329E-2</v>
      </c>
      <c r="F5" s="366"/>
      <c r="G5" s="27" t="s">
        <v>92</v>
      </c>
      <c r="H5" s="14">
        <v>1.1000000000000001</v>
      </c>
      <c r="I5" s="15">
        <v>0.83333333333333337</v>
      </c>
      <c r="J5" s="16">
        <v>32.65</v>
      </c>
      <c r="K5" s="13">
        <v>20</v>
      </c>
      <c r="L5" s="17">
        <v>57.9</v>
      </c>
      <c r="M5" s="18">
        <v>32.15</v>
      </c>
      <c r="N5" s="19">
        <v>9.52</v>
      </c>
      <c r="O5" s="19">
        <v>40.07</v>
      </c>
      <c r="P5" s="19">
        <v>6.94</v>
      </c>
      <c r="Q5" s="19">
        <v>6.55</v>
      </c>
      <c r="R5" s="19">
        <v>0.56000000000000005</v>
      </c>
      <c r="S5" s="102" t="s">
        <v>196</v>
      </c>
      <c r="T5" s="20">
        <v>0.95</v>
      </c>
      <c r="U5" s="19">
        <v>7.4</v>
      </c>
      <c r="V5" s="21">
        <v>0.13400000000000001</v>
      </c>
      <c r="W5" s="21">
        <v>0.01</v>
      </c>
      <c r="X5" s="22">
        <v>6.82</v>
      </c>
    </row>
    <row r="6" spans="1:24" ht="26.25" customHeight="1" thickBot="1">
      <c r="A6" s="341" t="s">
        <v>191</v>
      </c>
      <c r="B6" s="342"/>
      <c r="C6" s="23">
        <v>0.35416666666666669</v>
      </c>
      <c r="D6" s="131">
        <v>0.36458333333333331</v>
      </c>
      <c r="E6" s="349">
        <f t="shared" si="0"/>
        <v>1.041666666666663E-2</v>
      </c>
      <c r="F6" s="349"/>
      <c r="G6" s="27" t="s">
        <v>107</v>
      </c>
      <c r="H6" s="24">
        <v>1.1000000000000001</v>
      </c>
      <c r="I6" s="25">
        <v>1</v>
      </c>
      <c r="J6" s="26">
        <v>31.1</v>
      </c>
      <c r="K6" s="27">
        <v>21</v>
      </c>
      <c r="L6" s="28">
        <v>57</v>
      </c>
      <c r="M6" s="29">
        <v>30.94</v>
      </c>
      <c r="N6" s="30">
        <v>9.27</v>
      </c>
      <c r="O6" s="30">
        <v>40.61</v>
      </c>
      <c r="P6" s="30">
        <v>8.1999999999999993</v>
      </c>
      <c r="Q6" s="30">
        <v>6.22</v>
      </c>
      <c r="R6" s="30">
        <v>0.92</v>
      </c>
      <c r="S6" s="103" t="s">
        <v>156</v>
      </c>
      <c r="T6" s="31">
        <v>0.76</v>
      </c>
      <c r="U6" s="30">
        <v>74.89</v>
      </c>
      <c r="V6" s="27">
        <v>0.125</v>
      </c>
      <c r="W6" s="32">
        <v>7.0000000000000001E-3</v>
      </c>
      <c r="X6" s="33">
        <v>6.9</v>
      </c>
    </row>
    <row r="7" spans="1:24" ht="23.25" customHeight="1" thickBot="1">
      <c r="A7" s="341" t="s">
        <v>192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107</v>
      </c>
      <c r="H7" s="24">
        <v>1.3</v>
      </c>
      <c r="I7" s="25">
        <v>1</v>
      </c>
      <c r="J7" s="26">
        <v>36.299999999999997</v>
      </c>
      <c r="K7" s="27">
        <v>21</v>
      </c>
      <c r="L7" s="28">
        <v>59.7</v>
      </c>
      <c r="M7" s="29">
        <v>31.16</v>
      </c>
      <c r="N7" s="30">
        <v>9.36</v>
      </c>
      <c r="O7" s="30">
        <v>39.630000000000003</v>
      </c>
      <c r="P7" s="30">
        <v>7.48</v>
      </c>
      <c r="Q7" s="30">
        <v>6.38</v>
      </c>
      <c r="R7" s="30">
        <v>0.68</v>
      </c>
      <c r="S7" s="103" t="s">
        <v>202</v>
      </c>
      <c r="T7" s="31">
        <v>1.03</v>
      </c>
      <c r="U7" s="30">
        <v>74.53</v>
      </c>
      <c r="V7" s="27">
        <v>0.13800000000000001</v>
      </c>
      <c r="W7" s="32">
        <v>7.0000000000000001E-3</v>
      </c>
      <c r="X7" s="33">
        <v>6.78</v>
      </c>
    </row>
    <row r="8" spans="1:24" ht="26.25" customHeight="1" thickBot="1">
      <c r="A8" s="341" t="s">
        <v>193</v>
      </c>
      <c r="B8" s="342"/>
      <c r="C8" s="23">
        <v>0.85416666666666663</v>
      </c>
      <c r="D8" s="131">
        <v>0.86458333333333337</v>
      </c>
      <c r="E8" s="349">
        <f t="shared" si="0"/>
        <v>1.0416666666666741E-2</v>
      </c>
      <c r="F8" s="349"/>
      <c r="G8" s="27" t="s">
        <v>107</v>
      </c>
      <c r="H8" s="24">
        <v>1.2</v>
      </c>
      <c r="I8" s="25">
        <v>0.83333333333333337</v>
      </c>
      <c r="J8" s="26">
        <v>29.75</v>
      </c>
      <c r="K8" s="27">
        <v>21</v>
      </c>
      <c r="L8" s="28">
        <v>57.25</v>
      </c>
      <c r="M8" s="29">
        <v>32.97</v>
      </c>
      <c r="N8" s="30">
        <v>9.43</v>
      </c>
      <c r="O8" s="30">
        <v>40.01</v>
      </c>
      <c r="P8" s="30">
        <v>7.88</v>
      </c>
      <c r="Q8" s="30">
        <v>6.46</v>
      </c>
      <c r="R8" s="107">
        <v>0.7</v>
      </c>
      <c r="S8" s="104" t="s">
        <v>211</v>
      </c>
      <c r="T8" s="31">
        <v>0.63</v>
      </c>
      <c r="U8" s="30">
        <v>73.2</v>
      </c>
      <c r="V8" s="109">
        <v>0.128</v>
      </c>
      <c r="W8" s="32">
        <v>6.0000000000000001E-3</v>
      </c>
      <c r="X8" s="36">
        <v>6.98</v>
      </c>
    </row>
    <row r="9" spans="1:24" ht="25.5" customHeight="1">
      <c r="A9" s="341"/>
      <c r="B9" s="342"/>
      <c r="C9" s="23"/>
      <c r="D9" s="13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3.666666666666667</v>
      </c>
      <c r="J11" s="61">
        <f>SUM(J5:J10)</f>
        <v>129.80000000000001</v>
      </c>
      <c r="K11" s="113">
        <f>SUM(K5:K10)</f>
        <v>83</v>
      </c>
      <c r="L11" s="62">
        <f>SUM(L5:L10)</f>
        <v>231.85000000000002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3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18.05</v>
      </c>
      <c r="F14" s="252"/>
      <c r="G14" s="248">
        <v>3.8</v>
      </c>
      <c r="H14" s="252"/>
      <c r="I14" s="248">
        <v>18.190000000000001</v>
      </c>
      <c r="J14" s="252"/>
      <c r="K14" s="248">
        <v>17.34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3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7">
        <v>13</v>
      </c>
      <c r="D17" s="328"/>
      <c r="E17" s="327">
        <v>21</v>
      </c>
      <c r="F17" s="328"/>
      <c r="G17" s="327">
        <v>30</v>
      </c>
      <c r="H17" s="328"/>
      <c r="I17" s="327">
        <v>41</v>
      </c>
      <c r="J17" s="328"/>
      <c r="K17" s="327">
        <v>10</v>
      </c>
      <c r="L17" s="328"/>
      <c r="M17" s="327">
        <v>22</v>
      </c>
      <c r="N17" s="328"/>
      <c r="O17" s="327">
        <v>34</v>
      </c>
      <c r="P17" s="328"/>
      <c r="Q17" s="329">
        <v>45</v>
      </c>
      <c r="R17" s="329"/>
      <c r="S17" s="327">
        <v>10</v>
      </c>
      <c r="T17" s="328"/>
      <c r="U17" s="136">
        <v>22</v>
      </c>
      <c r="V17" s="87">
        <v>33</v>
      </c>
      <c r="W17" s="329">
        <v>45</v>
      </c>
      <c r="X17" s="328"/>
    </row>
    <row r="18" spans="1:24" ht="15.75">
      <c r="A18" s="266" t="s">
        <v>44</v>
      </c>
      <c r="B18" s="330"/>
      <c r="C18" s="334" t="s">
        <v>195</v>
      </c>
      <c r="D18" s="335"/>
      <c r="E18" s="334" t="s">
        <v>197</v>
      </c>
      <c r="F18" s="335"/>
      <c r="G18" s="334" t="s">
        <v>198</v>
      </c>
      <c r="H18" s="335"/>
      <c r="I18" s="334" t="s">
        <v>199</v>
      </c>
      <c r="J18" s="335"/>
      <c r="K18" s="334" t="s">
        <v>200</v>
      </c>
      <c r="L18" s="335"/>
      <c r="M18" s="334" t="s">
        <v>200</v>
      </c>
      <c r="N18" s="335"/>
      <c r="O18" s="334" t="s">
        <v>201</v>
      </c>
      <c r="P18" s="335"/>
      <c r="Q18" s="336" t="s">
        <v>204</v>
      </c>
      <c r="R18" s="336"/>
      <c r="S18" s="334" t="s">
        <v>205</v>
      </c>
      <c r="T18" s="335"/>
      <c r="U18" s="143" t="s">
        <v>210</v>
      </c>
      <c r="V18" s="87" t="s">
        <v>212</v>
      </c>
      <c r="W18" s="329" t="s">
        <v>213</v>
      </c>
      <c r="X18" s="328"/>
    </row>
    <row r="19" spans="1:24" ht="15.75">
      <c r="A19" s="266" t="s">
        <v>45</v>
      </c>
      <c r="B19" s="330"/>
      <c r="C19" s="331">
        <v>717</v>
      </c>
      <c r="D19" s="332"/>
      <c r="E19" s="331">
        <v>767</v>
      </c>
      <c r="F19" s="332"/>
      <c r="G19" s="331">
        <v>750</v>
      </c>
      <c r="H19" s="332"/>
      <c r="I19" s="331">
        <v>700</v>
      </c>
      <c r="J19" s="332"/>
      <c r="K19" s="331">
        <v>750</v>
      </c>
      <c r="L19" s="332"/>
      <c r="M19" s="331">
        <v>733</v>
      </c>
      <c r="N19" s="332"/>
      <c r="O19" s="331">
        <v>717</v>
      </c>
      <c r="P19" s="332"/>
      <c r="Q19" s="333">
        <v>767</v>
      </c>
      <c r="R19" s="333"/>
      <c r="S19" s="331">
        <v>750</v>
      </c>
      <c r="T19" s="332"/>
      <c r="U19" s="88">
        <v>717</v>
      </c>
      <c r="V19" s="89">
        <v>767</v>
      </c>
      <c r="W19" s="333">
        <v>750</v>
      </c>
      <c r="X19" s="332"/>
    </row>
    <row r="20" spans="1:24" ht="15.75">
      <c r="A20" s="266" t="s">
        <v>46</v>
      </c>
      <c r="B20" s="330"/>
      <c r="C20" s="327">
        <v>1.04</v>
      </c>
      <c r="D20" s="328"/>
      <c r="E20" s="327">
        <v>0.94</v>
      </c>
      <c r="F20" s="328"/>
      <c r="G20" s="327">
        <v>1</v>
      </c>
      <c r="H20" s="328"/>
      <c r="I20" s="327">
        <v>1.05</v>
      </c>
      <c r="J20" s="328"/>
      <c r="K20" s="327">
        <v>1</v>
      </c>
      <c r="L20" s="328"/>
      <c r="M20" s="327">
        <v>1</v>
      </c>
      <c r="N20" s="328"/>
      <c r="O20" s="327">
        <v>1.02</v>
      </c>
      <c r="P20" s="328"/>
      <c r="Q20" s="329">
        <v>1</v>
      </c>
      <c r="R20" s="329"/>
      <c r="S20" s="327">
        <v>1</v>
      </c>
      <c r="T20" s="328"/>
      <c r="U20" s="136">
        <v>1.02</v>
      </c>
      <c r="V20" s="87">
        <v>0.91</v>
      </c>
      <c r="W20" s="329">
        <v>0.92</v>
      </c>
      <c r="X20" s="328"/>
    </row>
    <row r="21" spans="1:24" ht="15.75">
      <c r="A21" s="266" t="s">
        <v>65</v>
      </c>
      <c r="B21" s="330"/>
      <c r="C21" s="327">
        <v>1210</v>
      </c>
      <c r="D21" s="328"/>
      <c r="E21" s="327">
        <v>1273</v>
      </c>
      <c r="F21" s="328"/>
      <c r="G21" s="327">
        <v>1257</v>
      </c>
      <c r="H21" s="328"/>
      <c r="I21" s="327">
        <v>1226</v>
      </c>
      <c r="J21" s="328"/>
      <c r="K21" s="327">
        <v>1232</v>
      </c>
      <c r="L21" s="328"/>
      <c r="M21" s="327">
        <v>1192</v>
      </c>
      <c r="N21" s="328"/>
      <c r="O21" s="327">
        <v>1258</v>
      </c>
      <c r="P21" s="328"/>
      <c r="Q21" s="329">
        <v>1224</v>
      </c>
      <c r="R21" s="329"/>
      <c r="S21" s="327">
        <v>1202</v>
      </c>
      <c r="T21" s="328"/>
      <c r="U21" s="136">
        <v>1220</v>
      </c>
      <c r="V21" s="87">
        <v>1226</v>
      </c>
      <c r="W21" s="329">
        <v>1257</v>
      </c>
      <c r="X21" s="328"/>
    </row>
    <row r="22" spans="1:24" ht="15.75">
      <c r="A22" s="266" t="s">
        <v>18</v>
      </c>
      <c r="B22" s="330"/>
      <c r="C22" s="327">
        <v>0.52</v>
      </c>
      <c r="D22" s="328"/>
      <c r="E22" s="327">
        <v>0.5</v>
      </c>
      <c r="F22" s="328"/>
      <c r="G22" s="327">
        <v>0.52</v>
      </c>
      <c r="H22" s="328"/>
      <c r="I22" s="327">
        <v>0.5</v>
      </c>
      <c r="J22" s="328"/>
      <c r="K22" s="327">
        <v>0.5</v>
      </c>
      <c r="L22" s="328"/>
      <c r="M22" s="327">
        <v>0.5</v>
      </c>
      <c r="N22" s="328"/>
      <c r="O22" s="327">
        <v>0.5</v>
      </c>
      <c r="P22" s="328"/>
      <c r="Q22" s="329">
        <v>0.5</v>
      </c>
      <c r="R22" s="329"/>
      <c r="S22" s="327">
        <v>0.52</v>
      </c>
      <c r="T22" s="328"/>
      <c r="U22" s="136">
        <v>0.52</v>
      </c>
      <c r="V22" s="87">
        <v>0.51</v>
      </c>
      <c r="W22" s="329">
        <v>0.51</v>
      </c>
      <c r="X22" s="328"/>
    </row>
    <row r="23" spans="1:24" ht="15.75">
      <c r="A23" s="266" t="s">
        <v>19</v>
      </c>
      <c r="B23" s="330"/>
      <c r="C23" s="325">
        <f>C20-C22</f>
        <v>0.52</v>
      </c>
      <c r="D23" s="326"/>
      <c r="E23" s="325">
        <f>E20-E22</f>
        <v>0.43999999999999995</v>
      </c>
      <c r="F23" s="326"/>
      <c r="G23" s="325">
        <f>G20-G22</f>
        <v>0.48</v>
      </c>
      <c r="H23" s="326"/>
      <c r="I23" s="325">
        <f>I20-I22</f>
        <v>0.55000000000000004</v>
      </c>
      <c r="J23" s="326"/>
      <c r="K23" s="325">
        <f>K20-K22</f>
        <v>0.5</v>
      </c>
      <c r="L23" s="326"/>
      <c r="M23" s="325">
        <f>M20-M22</f>
        <v>0.5</v>
      </c>
      <c r="N23" s="326"/>
      <c r="O23" s="325">
        <f>O20-O22</f>
        <v>0.52</v>
      </c>
      <c r="P23" s="326"/>
      <c r="Q23" s="325">
        <f>Q20-Q22</f>
        <v>0.5</v>
      </c>
      <c r="R23" s="326"/>
      <c r="S23" s="325">
        <f>S20-S22</f>
        <v>0.48</v>
      </c>
      <c r="T23" s="326"/>
      <c r="U23" s="96">
        <f>U20-U22</f>
        <v>0.5</v>
      </c>
      <c r="V23" s="90">
        <f>V20-V22</f>
        <v>0.4</v>
      </c>
      <c r="W23" s="325">
        <f>W20-W22</f>
        <v>0.41000000000000003</v>
      </c>
      <c r="X23" s="326"/>
    </row>
    <row r="24" spans="1:24" ht="16.5" thickBot="1">
      <c r="A24" s="264" t="s">
        <v>72</v>
      </c>
      <c r="B24" s="324"/>
      <c r="C24" s="317">
        <v>690</v>
      </c>
      <c r="D24" s="318"/>
      <c r="E24" s="317">
        <v>720</v>
      </c>
      <c r="F24" s="318"/>
      <c r="G24" s="317">
        <v>720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690</v>
      </c>
      <c r="T24" s="318"/>
      <c r="U24" s="135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1.17</v>
      </c>
      <c r="D26" s="299"/>
      <c r="E26" s="298">
        <v>1.07</v>
      </c>
      <c r="F26" s="299"/>
      <c r="G26" s="298">
        <v>1.1000000000000001</v>
      </c>
      <c r="H26" s="299"/>
      <c r="I26" s="298">
        <v>1.17</v>
      </c>
      <c r="J26" s="299"/>
      <c r="K26" s="298">
        <v>1.1000000000000001</v>
      </c>
      <c r="L26" s="299"/>
      <c r="M26" s="298">
        <v>1.0900000000000001</v>
      </c>
      <c r="N26" s="299"/>
      <c r="O26" s="298">
        <v>1.1200000000000001</v>
      </c>
      <c r="P26" s="299"/>
      <c r="Q26" s="298">
        <v>1.03</v>
      </c>
      <c r="R26" s="299"/>
      <c r="S26" s="296">
        <v>1.05</v>
      </c>
      <c r="T26" s="297"/>
      <c r="U26" s="110">
        <v>1.1200000000000001</v>
      </c>
      <c r="V26" s="110">
        <v>1.1399999999999999</v>
      </c>
      <c r="W26" s="298">
        <v>1.1000000000000001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131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 t="s">
        <v>203</v>
      </c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1350</v>
      </c>
      <c r="D34" s="247"/>
      <c r="E34" s="240">
        <v>1350</v>
      </c>
      <c r="F34" s="247"/>
      <c r="G34" s="240">
        <v>1350</v>
      </c>
      <c r="H34" s="247"/>
      <c r="I34" s="240">
        <v>1350</v>
      </c>
      <c r="J34" s="247"/>
      <c r="K34" s="240">
        <v>1350</v>
      </c>
      <c r="L34" s="247"/>
      <c r="M34" s="240">
        <v>1350</v>
      </c>
      <c r="N34" s="247"/>
      <c r="O34" s="240">
        <v>1350</v>
      </c>
      <c r="P34" s="247"/>
      <c r="Q34" s="240">
        <v>1350</v>
      </c>
      <c r="R34" s="247"/>
      <c r="S34" s="240">
        <v>1330</v>
      </c>
      <c r="T34" s="247"/>
      <c r="U34" s="97">
        <v>1330</v>
      </c>
      <c r="V34" s="97">
        <v>1330</v>
      </c>
      <c r="W34" s="240">
        <v>1330</v>
      </c>
      <c r="X34" s="247"/>
    </row>
    <row r="35" spans="1:24" ht="16.5" thickBot="1">
      <c r="A35" s="284" t="s">
        <v>77</v>
      </c>
      <c r="B35" s="285"/>
      <c r="C35" s="263">
        <v>500</v>
      </c>
      <c r="D35" s="233"/>
      <c r="E35" s="263">
        <v>500</v>
      </c>
      <c r="F35" s="233"/>
      <c r="G35" s="263">
        <v>500</v>
      </c>
      <c r="H35" s="233"/>
      <c r="I35" s="263">
        <v>500</v>
      </c>
      <c r="J35" s="233"/>
      <c r="K35" s="263">
        <v>500</v>
      </c>
      <c r="L35" s="233"/>
      <c r="M35" s="263">
        <v>500</v>
      </c>
      <c r="N35" s="233"/>
      <c r="O35" s="263">
        <v>500</v>
      </c>
      <c r="P35" s="233"/>
      <c r="Q35" s="263">
        <v>500</v>
      </c>
      <c r="R35" s="233"/>
      <c r="S35" s="263">
        <v>500</v>
      </c>
      <c r="T35" s="233"/>
      <c r="U35" s="97">
        <v>500</v>
      </c>
      <c r="V35" s="97">
        <v>500</v>
      </c>
      <c r="W35" s="263">
        <v>500</v>
      </c>
      <c r="X35" s="233"/>
    </row>
    <row r="36" spans="1:24" ht="16.5" customHeight="1" thickBot="1">
      <c r="A36" s="282" t="s">
        <v>39</v>
      </c>
      <c r="B36" s="283"/>
      <c r="C36" s="274">
        <f t="shared" ref="C36:E36" si="1">C32+C35+C34+C33</f>
        <v>1900</v>
      </c>
      <c r="D36" s="275"/>
      <c r="E36" s="274">
        <f t="shared" si="1"/>
        <v>1900</v>
      </c>
      <c r="F36" s="275"/>
      <c r="G36" s="274">
        <f t="shared" ref="G36:I36" si="2">G32+G35+G34+G33</f>
        <v>1900</v>
      </c>
      <c r="H36" s="275"/>
      <c r="I36" s="274">
        <f t="shared" si="2"/>
        <v>1900</v>
      </c>
      <c r="J36" s="275"/>
      <c r="K36" s="274">
        <f t="shared" ref="K36:M36" si="3">K32+K35+K34+K33</f>
        <v>1900</v>
      </c>
      <c r="L36" s="275"/>
      <c r="M36" s="274">
        <f t="shared" si="3"/>
        <v>1900</v>
      </c>
      <c r="N36" s="275"/>
      <c r="O36" s="274">
        <f t="shared" ref="O36:Q36" si="4">O32+O35+O34+O33</f>
        <v>1900</v>
      </c>
      <c r="P36" s="275"/>
      <c r="Q36" s="274">
        <f t="shared" si="4"/>
        <v>1900</v>
      </c>
      <c r="R36" s="275"/>
      <c r="S36" s="274">
        <f t="shared" ref="S36" si="5">S32+S35+S34+S33</f>
        <v>1880</v>
      </c>
      <c r="T36" s="275"/>
      <c r="U36" s="93">
        <f>U32+U35+U34+U33</f>
        <v>1880</v>
      </c>
      <c r="V36" s="93">
        <f>V32+V35+V34+V33</f>
        <v>1880</v>
      </c>
      <c r="W36" s="274">
        <f t="shared" ref="W36" si="6">W32+W35+W34+W33</f>
        <v>1880</v>
      </c>
      <c r="X36" s="275"/>
    </row>
    <row r="37" spans="1:24" ht="15.75" customHeight="1">
      <c r="A37" s="268" t="s">
        <v>84</v>
      </c>
      <c r="B37" s="269"/>
      <c r="C37" s="270">
        <v>800</v>
      </c>
      <c r="D37" s="271"/>
      <c r="E37" s="270">
        <v>800</v>
      </c>
      <c r="F37" s="271"/>
      <c r="G37" s="270">
        <v>800</v>
      </c>
      <c r="H37" s="271"/>
      <c r="I37" s="270">
        <v>800</v>
      </c>
      <c r="J37" s="271"/>
      <c r="K37" s="270">
        <v>800</v>
      </c>
      <c r="L37" s="271"/>
      <c r="M37" s="270">
        <v>800</v>
      </c>
      <c r="N37" s="271"/>
      <c r="O37" s="270">
        <v>800</v>
      </c>
      <c r="P37" s="271"/>
      <c r="Q37" s="270">
        <v>800</v>
      </c>
      <c r="R37" s="271"/>
      <c r="S37" s="270">
        <v>900</v>
      </c>
      <c r="T37" s="271"/>
      <c r="U37" s="92">
        <v>900</v>
      </c>
      <c r="V37" s="92">
        <v>900</v>
      </c>
      <c r="W37" s="270">
        <v>900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400</v>
      </c>
      <c r="D39" s="247"/>
      <c r="E39" s="240">
        <v>400</v>
      </c>
      <c r="F39" s="247"/>
      <c r="G39" s="240">
        <v>400</v>
      </c>
      <c r="H39" s="247"/>
      <c r="I39" s="240">
        <v>400</v>
      </c>
      <c r="J39" s="247"/>
      <c r="K39" s="240">
        <v>400</v>
      </c>
      <c r="L39" s="247"/>
      <c r="M39" s="240">
        <v>400</v>
      </c>
      <c r="N39" s="247"/>
      <c r="O39" s="240">
        <v>400</v>
      </c>
      <c r="P39" s="247"/>
      <c r="Q39" s="240">
        <v>400</v>
      </c>
      <c r="R39" s="247"/>
      <c r="S39" s="240">
        <v>400</v>
      </c>
      <c r="T39" s="247"/>
      <c r="U39" s="87">
        <v>400</v>
      </c>
      <c r="V39" s="87">
        <v>400</v>
      </c>
      <c r="W39" s="240">
        <v>400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1400</v>
      </c>
      <c r="D41" s="247"/>
      <c r="E41" s="240">
        <v>1400</v>
      </c>
      <c r="F41" s="247"/>
      <c r="G41" s="240">
        <v>1400</v>
      </c>
      <c r="H41" s="247"/>
      <c r="I41" s="240">
        <v>1400</v>
      </c>
      <c r="J41" s="247"/>
      <c r="K41" s="240">
        <v>1400</v>
      </c>
      <c r="L41" s="247"/>
      <c r="M41" s="240">
        <v>1400</v>
      </c>
      <c r="N41" s="247"/>
      <c r="O41" s="240">
        <v>1400</v>
      </c>
      <c r="P41" s="247"/>
      <c r="Q41" s="240">
        <v>1400</v>
      </c>
      <c r="R41" s="247"/>
      <c r="S41" s="240">
        <v>1350</v>
      </c>
      <c r="T41" s="247"/>
      <c r="U41" s="87">
        <v>1350</v>
      </c>
      <c r="V41" s="87">
        <v>1350</v>
      </c>
      <c r="W41" s="240">
        <v>1350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350</v>
      </c>
      <c r="T42" s="233"/>
      <c r="U42" s="97">
        <v>350</v>
      </c>
      <c r="V42" s="97">
        <v>350</v>
      </c>
      <c r="W42" s="263">
        <v>350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34">
        <f>U37+U38+U39+U40+U41+U42</f>
        <v>3000</v>
      </c>
      <c r="V43" s="13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141</v>
      </c>
      <c r="D51" s="258"/>
      <c r="E51" s="258"/>
      <c r="F51" s="258"/>
      <c r="G51" s="258"/>
      <c r="H51" s="258"/>
      <c r="I51" s="258"/>
      <c r="J51" s="259"/>
      <c r="K51" s="257" t="s">
        <v>141</v>
      </c>
      <c r="L51" s="258"/>
      <c r="M51" s="258"/>
      <c r="N51" s="258"/>
      <c r="O51" s="258"/>
      <c r="P51" s="258"/>
      <c r="Q51" s="258"/>
      <c r="R51" s="259"/>
      <c r="S51" s="260" t="s">
        <v>141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W26" sqref="W26:X26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7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29" t="s">
        <v>47</v>
      </c>
      <c r="L3" s="12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28" t="s">
        <v>4</v>
      </c>
      <c r="E4" s="359" t="s">
        <v>5</v>
      </c>
      <c r="F4" s="359"/>
      <c r="G4" s="359"/>
      <c r="H4" s="361"/>
      <c r="I4" s="127" t="s">
        <v>6</v>
      </c>
      <c r="J4" s="4" t="s">
        <v>40</v>
      </c>
      <c r="K4" s="5" t="s">
        <v>48</v>
      </c>
      <c r="L4" s="5" t="s">
        <v>21</v>
      </c>
      <c r="M4" s="12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2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206</v>
      </c>
      <c r="B5" s="342"/>
      <c r="C5" s="111">
        <v>0.10416666666666667</v>
      </c>
      <c r="D5" s="132">
        <v>0.11458333333333333</v>
      </c>
      <c r="E5" s="366">
        <f t="shared" ref="E5:E10" si="0">D5-C5</f>
        <v>1.0416666666666657E-2</v>
      </c>
      <c r="F5" s="366"/>
      <c r="G5" s="27" t="s">
        <v>107</v>
      </c>
      <c r="H5" s="14">
        <v>1.2</v>
      </c>
      <c r="I5" s="15">
        <v>0.83333333333333337</v>
      </c>
      <c r="J5" s="16">
        <v>33.15</v>
      </c>
      <c r="K5" s="13">
        <v>21</v>
      </c>
      <c r="L5" s="17">
        <v>56</v>
      </c>
      <c r="M5" s="18">
        <v>32.81</v>
      </c>
      <c r="N5" s="19">
        <v>9.9</v>
      </c>
      <c r="O5" s="19">
        <v>41.07</v>
      </c>
      <c r="P5" s="19">
        <v>7.06</v>
      </c>
      <c r="Q5" s="19">
        <v>6.52</v>
      </c>
      <c r="R5" s="19">
        <v>0.48</v>
      </c>
      <c r="S5" s="102" t="s">
        <v>196</v>
      </c>
      <c r="T5" s="20">
        <v>0.56999999999999995</v>
      </c>
      <c r="U5" s="19">
        <v>74.53</v>
      </c>
      <c r="V5" s="21">
        <v>0.129</v>
      </c>
      <c r="W5" s="21">
        <v>5.0000000000000001E-3</v>
      </c>
      <c r="X5" s="22">
        <v>7</v>
      </c>
    </row>
    <row r="6" spans="1:24" ht="26.25" customHeight="1" thickBot="1">
      <c r="A6" s="341" t="s">
        <v>207</v>
      </c>
      <c r="B6" s="342"/>
      <c r="C6" s="23">
        <v>0.35416666666666669</v>
      </c>
      <c r="D6" s="131">
        <v>0.36458333333333331</v>
      </c>
      <c r="E6" s="349">
        <f t="shared" si="0"/>
        <v>1.041666666666663E-2</v>
      </c>
      <c r="F6" s="349"/>
      <c r="G6" s="27" t="s">
        <v>92</v>
      </c>
      <c r="H6" s="24">
        <v>1.1000000000000001</v>
      </c>
      <c r="I6" s="25">
        <v>0.83333333333333337</v>
      </c>
      <c r="J6" s="26">
        <v>31.55</v>
      </c>
      <c r="K6" s="27">
        <v>21</v>
      </c>
      <c r="L6" s="28">
        <v>59.55</v>
      </c>
      <c r="M6" s="29">
        <v>32.35</v>
      </c>
      <c r="N6" s="30">
        <v>10.14</v>
      </c>
      <c r="O6" s="30">
        <v>41.46</v>
      </c>
      <c r="P6" s="30">
        <v>6.7</v>
      </c>
      <c r="Q6" s="30">
        <v>6.24</v>
      </c>
      <c r="R6" s="30">
        <v>0.45</v>
      </c>
      <c r="S6" s="103" t="s">
        <v>217</v>
      </c>
      <c r="T6" s="31">
        <v>1.28</v>
      </c>
      <c r="U6" s="30">
        <v>75.650000000000006</v>
      </c>
      <c r="V6" s="27">
        <v>0.14099999999999999</v>
      </c>
      <c r="W6" s="32">
        <v>1.0999999999999999E-2</v>
      </c>
      <c r="X6" s="33">
        <v>6.67</v>
      </c>
    </row>
    <row r="7" spans="1:24" ht="23.25" customHeight="1" thickBot="1">
      <c r="A7" s="341" t="s">
        <v>208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92</v>
      </c>
      <c r="H7" s="24">
        <v>1.1000000000000001</v>
      </c>
      <c r="I7" s="25">
        <v>0.83333333333333337</v>
      </c>
      <c r="J7" s="26">
        <v>30.65</v>
      </c>
      <c r="K7" s="27">
        <v>21</v>
      </c>
      <c r="L7" s="28">
        <v>56.6</v>
      </c>
      <c r="M7" s="29">
        <v>31.86</v>
      </c>
      <c r="N7" s="30">
        <v>9.7899999999999991</v>
      </c>
      <c r="O7" s="30">
        <v>40.78</v>
      </c>
      <c r="P7" s="30">
        <v>7.96</v>
      </c>
      <c r="Q7" s="30">
        <v>6.61</v>
      </c>
      <c r="R7" s="30">
        <v>0.85</v>
      </c>
      <c r="S7" s="103" t="s">
        <v>222</v>
      </c>
      <c r="T7" s="31">
        <v>1.02</v>
      </c>
      <c r="U7" s="30">
        <v>75.14</v>
      </c>
      <c r="V7" s="27">
        <v>0.13600000000000001</v>
      </c>
      <c r="W7" s="32">
        <v>8.9999999999999993E-3</v>
      </c>
      <c r="X7" s="33">
        <v>6.79</v>
      </c>
    </row>
    <row r="8" spans="1:24" ht="26.25" customHeight="1" thickBot="1">
      <c r="A8" s="341" t="s">
        <v>209</v>
      </c>
      <c r="B8" s="342"/>
      <c r="C8" s="23">
        <v>0.85416666666666663</v>
      </c>
      <c r="D8" s="131">
        <v>0.86458333333333337</v>
      </c>
      <c r="E8" s="349">
        <f t="shared" si="0"/>
        <v>1.0416666666666741E-2</v>
      </c>
      <c r="F8" s="349"/>
      <c r="G8" s="27" t="s">
        <v>107</v>
      </c>
      <c r="H8" s="24">
        <v>1</v>
      </c>
      <c r="I8" s="25">
        <v>1</v>
      </c>
      <c r="J8" s="26">
        <v>35.25</v>
      </c>
      <c r="K8" s="27">
        <v>21</v>
      </c>
      <c r="L8" s="28">
        <v>62.15</v>
      </c>
      <c r="M8" s="29">
        <v>31.76</v>
      </c>
      <c r="N8" s="30">
        <v>9.0500000000000007</v>
      </c>
      <c r="O8" s="30">
        <v>41.15</v>
      </c>
      <c r="P8" s="30">
        <v>8.26</v>
      </c>
      <c r="Q8" s="30">
        <v>6.77</v>
      </c>
      <c r="R8" s="107">
        <v>0.86</v>
      </c>
      <c r="S8" s="104" t="s">
        <v>224</v>
      </c>
      <c r="T8" s="31">
        <v>0.69</v>
      </c>
      <c r="U8" s="30">
        <v>75.39</v>
      </c>
      <c r="V8" s="109">
        <v>0.122</v>
      </c>
      <c r="W8" s="32">
        <v>6.0000000000000001E-3</v>
      </c>
      <c r="X8" s="36">
        <v>6.94</v>
      </c>
    </row>
    <row r="9" spans="1:24" ht="25.5" customHeight="1">
      <c r="A9" s="341"/>
      <c r="B9" s="342"/>
      <c r="C9" s="23"/>
      <c r="D9" s="13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3.5</v>
      </c>
      <c r="J11" s="61">
        <f>SUM(J5:J10)</f>
        <v>130.6</v>
      </c>
      <c r="K11" s="113">
        <f>SUM(K5:K10)</f>
        <v>84</v>
      </c>
      <c r="L11" s="62">
        <f>SUM(L5:L10)</f>
        <v>234.3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3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3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7">
        <v>12</v>
      </c>
      <c r="D17" s="328"/>
      <c r="E17" s="327">
        <v>21</v>
      </c>
      <c r="F17" s="328"/>
      <c r="G17" s="327">
        <v>33</v>
      </c>
      <c r="H17" s="328"/>
      <c r="I17" s="327">
        <v>45</v>
      </c>
      <c r="J17" s="328"/>
      <c r="K17" s="327">
        <v>8</v>
      </c>
      <c r="L17" s="328"/>
      <c r="M17" s="327">
        <v>19</v>
      </c>
      <c r="N17" s="328"/>
      <c r="O17" s="327">
        <v>32</v>
      </c>
      <c r="P17" s="328"/>
      <c r="Q17" s="329">
        <v>43</v>
      </c>
      <c r="R17" s="329"/>
      <c r="S17" s="327">
        <v>11</v>
      </c>
      <c r="T17" s="328"/>
      <c r="U17" s="136">
        <v>23</v>
      </c>
      <c r="V17" s="87">
        <v>34</v>
      </c>
      <c r="W17" s="329">
        <v>45</v>
      </c>
      <c r="X17" s="328"/>
    </row>
    <row r="18" spans="1:24" ht="15.75">
      <c r="A18" s="266" t="s">
        <v>44</v>
      </c>
      <c r="B18" s="330"/>
      <c r="C18" s="334" t="s">
        <v>214</v>
      </c>
      <c r="D18" s="335"/>
      <c r="E18" s="334" t="s">
        <v>215</v>
      </c>
      <c r="F18" s="335"/>
      <c r="G18" s="334" t="s">
        <v>216</v>
      </c>
      <c r="H18" s="335"/>
      <c r="I18" s="334" t="s">
        <v>199</v>
      </c>
      <c r="J18" s="335"/>
      <c r="K18" s="334" t="s">
        <v>218</v>
      </c>
      <c r="L18" s="335"/>
      <c r="M18" s="334" t="s">
        <v>220</v>
      </c>
      <c r="N18" s="335"/>
      <c r="O18" s="334" t="s">
        <v>221</v>
      </c>
      <c r="P18" s="335"/>
      <c r="Q18" s="336" t="s">
        <v>218</v>
      </c>
      <c r="R18" s="336"/>
      <c r="S18" s="334" t="s">
        <v>223</v>
      </c>
      <c r="T18" s="335"/>
      <c r="U18" s="145" t="s">
        <v>183</v>
      </c>
      <c r="V18" s="87" t="s">
        <v>229</v>
      </c>
      <c r="W18" s="329" t="s">
        <v>230</v>
      </c>
      <c r="X18" s="328"/>
    </row>
    <row r="19" spans="1:24" ht="15.75">
      <c r="A19" s="266" t="s">
        <v>45</v>
      </c>
      <c r="B19" s="330"/>
      <c r="C19" s="331">
        <v>717</v>
      </c>
      <c r="D19" s="332"/>
      <c r="E19" s="331">
        <v>750</v>
      </c>
      <c r="F19" s="332"/>
      <c r="G19" s="331">
        <v>733</v>
      </c>
      <c r="H19" s="332"/>
      <c r="I19" s="331">
        <v>733</v>
      </c>
      <c r="J19" s="332"/>
      <c r="K19" s="331">
        <v>750</v>
      </c>
      <c r="L19" s="332"/>
      <c r="M19" s="331">
        <v>717</v>
      </c>
      <c r="N19" s="332"/>
      <c r="O19" s="331">
        <v>700</v>
      </c>
      <c r="P19" s="332"/>
      <c r="Q19" s="333">
        <v>733</v>
      </c>
      <c r="R19" s="333"/>
      <c r="S19" s="331">
        <v>733</v>
      </c>
      <c r="T19" s="332"/>
      <c r="U19" s="88">
        <v>733</v>
      </c>
      <c r="V19" s="89">
        <v>750</v>
      </c>
      <c r="W19" s="333">
        <v>750</v>
      </c>
      <c r="X19" s="332"/>
    </row>
    <row r="20" spans="1:24" ht="15.75">
      <c r="A20" s="266" t="s">
        <v>46</v>
      </c>
      <c r="B20" s="330"/>
      <c r="C20" s="327">
        <v>1</v>
      </c>
      <c r="D20" s="328"/>
      <c r="E20" s="327">
        <v>0.98</v>
      </c>
      <c r="F20" s="328"/>
      <c r="G20" s="327">
        <v>1.02</v>
      </c>
      <c r="H20" s="328"/>
      <c r="I20" s="327">
        <v>1.02</v>
      </c>
      <c r="J20" s="328"/>
      <c r="K20" s="327">
        <v>1</v>
      </c>
      <c r="L20" s="328"/>
      <c r="M20" s="327">
        <v>1</v>
      </c>
      <c r="N20" s="328"/>
      <c r="O20" s="327">
        <v>1.02</v>
      </c>
      <c r="P20" s="328"/>
      <c r="Q20" s="329">
        <v>1</v>
      </c>
      <c r="R20" s="329"/>
      <c r="S20" s="327">
        <v>1</v>
      </c>
      <c r="T20" s="328"/>
      <c r="U20" s="136">
        <v>1</v>
      </c>
      <c r="V20" s="87">
        <v>1</v>
      </c>
      <c r="W20" s="329">
        <v>1.02</v>
      </c>
      <c r="X20" s="328"/>
    </row>
    <row r="21" spans="1:24" ht="15.75">
      <c r="A21" s="266" t="s">
        <v>65</v>
      </c>
      <c r="B21" s="330"/>
      <c r="C21" s="327">
        <v>1211</v>
      </c>
      <c r="D21" s="328"/>
      <c r="E21" s="327">
        <v>1200</v>
      </c>
      <c r="F21" s="328"/>
      <c r="G21" s="327">
        <v>1206</v>
      </c>
      <c r="H21" s="328"/>
      <c r="I21" s="327">
        <v>1258</v>
      </c>
      <c r="J21" s="328"/>
      <c r="K21" s="327">
        <v>1242</v>
      </c>
      <c r="L21" s="328"/>
      <c r="M21" s="327">
        <v>1219</v>
      </c>
      <c r="N21" s="328"/>
      <c r="O21" s="327">
        <v>1214</v>
      </c>
      <c r="P21" s="328"/>
      <c r="Q21" s="329">
        <v>1202</v>
      </c>
      <c r="R21" s="329"/>
      <c r="S21" s="327">
        <v>1261</v>
      </c>
      <c r="T21" s="328"/>
      <c r="U21" s="136">
        <v>1235</v>
      </c>
      <c r="V21" s="87">
        <v>1226</v>
      </c>
      <c r="W21" s="329">
        <v>1220</v>
      </c>
      <c r="X21" s="328"/>
    </row>
    <row r="22" spans="1:24" ht="15.75">
      <c r="A22" s="266" t="s">
        <v>18</v>
      </c>
      <c r="B22" s="330"/>
      <c r="C22" s="327">
        <v>0.52</v>
      </c>
      <c r="D22" s="328"/>
      <c r="E22" s="327">
        <v>0.52</v>
      </c>
      <c r="F22" s="328"/>
      <c r="G22" s="327">
        <v>0.52</v>
      </c>
      <c r="H22" s="328"/>
      <c r="I22" s="327">
        <v>0.51</v>
      </c>
      <c r="J22" s="328"/>
      <c r="K22" s="327">
        <v>0.52</v>
      </c>
      <c r="L22" s="328"/>
      <c r="M22" s="327">
        <v>0.5</v>
      </c>
      <c r="N22" s="328"/>
      <c r="O22" s="327">
        <v>0.52</v>
      </c>
      <c r="P22" s="328"/>
      <c r="Q22" s="329">
        <v>0.52</v>
      </c>
      <c r="R22" s="329"/>
      <c r="S22" s="327">
        <v>0.52</v>
      </c>
      <c r="T22" s="328"/>
      <c r="U22" s="136">
        <v>0.5</v>
      </c>
      <c r="V22" s="87">
        <v>0.5</v>
      </c>
      <c r="W22" s="329">
        <v>0.5</v>
      </c>
      <c r="X22" s="328"/>
    </row>
    <row r="23" spans="1:24" ht="15.75">
      <c r="A23" s="266" t="s">
        <v>19</v>
      </c>
      <c r="B23" s="330"/>
      <c r="C23" s="325">
        <f>C20-C22</f>
        <v>0.48</v>
      </c>
      <c r="D23" s="326"/>
      <c r="E23" s="325">
        <f>E20-E22</f>
        <v>0.45999999999999996</v>
      </c>
      <c r="F23" s="326"/>
      <c r="G23" s="325">
        <f>G20-G22</f>
        <v>0.5</v>
      </c>
      <c r="H23" s="326"/>
      <c r="I23" s="325">
        <f>I20-I22</f>
        <v>0.51</v>
      </c>
      <c r="J23" s="326"/>
      <c r="K23" s="325">
        <f>K20-K22</f>
        <v>0.48</v>
      </c>
      <c r="L23" s="326"/>
      <c r="M23" s="325">
        <f>M20-M22</f>
        <v>0.5</v>
      </c>
      <c r="N23" s="326"/>
      <c r="O23" s="325">
        <f>O20-O22</f>
        <v>0.5</v>
      </c>
      <c r="P23" s="326"/>
      <c r="Q23" s="325">
        <f>Q20-Q22</f>
        <v>0.48</v>
      </c>
      <c r="R23" s="326"/>
      <c r="S23" s="325">
        <f>S20-S22</f>
        <v>0.48</v>
      </c>
      <c r="T23" s="326"/>
      <c r="U23" s="96">
        <f>U20-U22</f>
        <v>0.5</v>
      </c>
      <c r="V23" s="90">
        <f>V20-V22</f>
        <v>0.5</v>
      </c>
      <c r="W23" s="325">
        <f>W20-W22</f>
        <v>0.52</v>
      </c>
      <c r="X23" s="326"/>
    </row>
    <row r="24" spans="1:24" ht="16.5" thickBot="1">
      <c r="A24" s="264" t="s">
        <v>72</v>
      </c>
      <c r="B24" s="324"/>
      <c r="C24" s="317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670</v>
      </c>
      <c r="L24" s="318"/>
      <c r="M24" s="317">
        <v>670</v>
      </c>
      <c r="N24" s="318"/>
      <c r="O24" s="317">
        <v>670</v>
      </c>
      <c r="P24" s="318"/>
      <c r="Q24" s="319">
        <v>670</v>
      </c>
      <c r="R24" s="319"/>
      <c r="S24" s="317">
        <v>670</v>
      </c>
      <c r="T24" s="318"/>
      <c r="U24" s="135">
        <v>670</v>
      </c>
      <c r="V24" s="91">
        <v>670</v>
      </c>
      <c r="W24" s="319">
        <v>670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1.02</v>
      </c>
      <c r="D26" s="299"/>
      <c r="E26" s="298">
        <v>1.1200000000000001</v>
      </c>
      <c r="F26" s="299"/>
      <c r="G26" s="298">
        <v>1.08</v>
      </c>
      <c r="H26" s="299"/>
      <c r="I26" s="298">
        <v>1.1399999999999999</v>
      </c>
      <c r="J26" s="299"/>
      <c r="K26" s="298">
        <v>1.06</v>
      </c>
      <c r="L26" s="299"/>
      <c r="M26" s="298">
        <v>1.07</v>
      </c>
      <c r="N26" s="299"/>
      <c r="O26" s="298">
        <v>1.1399999999999999</v>
      </c>
      <c r="P26" s="299"/>
      <c r="Q26" s="298">
        <v>1.06</v>
      </c>
      <c r="R26" s="299"/>
      <c r="S26" s="296">
        <v>1.06</v>
      </c>
      <c r="T26" s="297"/>
      <c r="U26" s="110">
        <v>1.1100000000000001</v>
      </c>
      <c r="V26" s="110">
        <v>1.07</v>
      </c>
      <c r="W26" s="298">
        <v>1.0900000000000001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133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 t="s">
        <v>219</v>
      </c>
      <c r="N31" s="289"/>
      <c r="O31" s="288"/>
      <c r="P31" s="289"/>
      <c r="Q31" s="288"/>
      <c r="R31" s="289"/>
      <c r="S31" s="288" t="s">
        <v>150</v>
      </c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1330</v>
      </c>
      <c r="D34" s="247"/>
      <c r="E34" s="240">
        <v>1330</v>
      </c>
      <c r="F34" s="247"/>
      <c r="G34" s="240">
        <v>1330</v>
      </c>
      <c r="H34" s="247"/>
      <c r="I34" s="240">
        <v>1330</v>
      </c>
      <c r="J34" s="247"/>
      <c r="K34" s="240">
        <v>1330</v>
      </c>
      <c r="L34" s="247"/>
      <c r="M34" s="240">
        <v>1310</v>
      </c>
      <c r="N34" s="247"/>
      <c r="O34" s="240">
        <v>1310</v>
      </c>
      <c r="P34" s="247"/>
      <c r="Q34" s="240">
        <v>1310</v>
      </c>
      <c r="R34" s="247"/>
      <c r="S34" s="240">
        <v>1310</v>
      </c>
      <c r="T34" s="247"/>
      <c r="U34" s="97">
        <v>1310</v>
      </c>
      <c r="V34" s="97">
        <v>1310</v>
      </c>
      <c r="W34" s="240">
        <v>1310</v>
      </c>
      <c r="X34" s="247"/>
    </row>
    <row r="35" spans="1:24" ht="16.5" thickBot="1">
      <c r="A35" s="284" t="s">
        <v>77</v>
      </c>
      <c r="B35" s="285"/>
      <c r="C35" s="263">
        <v>500</v>
      </c>
      <c r="D35" s="233"/>
      <c r="E35" s="263">
        <v>500</v>
      </c>
      <c r="F35" s="233"/>
      <c r="G35" s="263">
        <v>500</v>
      </c>
      <c r="H35" s="233"/>
      <c r="I35" s="263">
        <v>500</v>
      </c>
      <c r="J35" s="233"/>
      <c r="K35" s="263">
        <v>500</v>
      </c>
      <c r="L35" s="233"/>
      <c r="M35" s="263">
        <v>500</v>
      </c>
      <c r="N35" s="233"/>
      <c r="O35" s="263">
        <v>500</v>
      </c>
      <c r="P35" s="233"/>
      <c r="Q35" s="263">
        <v>500</v>
      </c>
      <c r="R35" s="233"/>
      <c r="S35" s="263">
        <v>500</v>
      </c>
      <c r="T35" s="233"/>
      <c r="U35" s="97">
        <v>500</v>
      </c>
      <c r="V35" s="97">
        <v>500</v>
      </c>
      <c r="W35" s="263">
        <v>500</v>
      </c>
      <c r="X35" s="233"/>
    </row>
    <row r="36" spans="1:24" ht="16.5" customHeight="1" thickBot="1">
      <c r="A36" s="282" t="s">
        <v>39</v>
      </c>
      <c r="B36" s="283"/>
      <c r="C36" s="274">
        <f t="shared" ref="C36:G36" si="1">C32+C35+C34+C33</f>
        <v>1880</v>
      </c>
      <c r="D36" s="275"/>
      <c r="E36" s="274">
        <f t="shared" si="1"/>
        <v>1880</v>
      </c>
      <c r="F36" s="275"/>
      <c r="G36" s="274">
        <f t="shared" si="1"/>
        <v>1880</v>
      </c>
      <c r="H36" s="275"/>
      <c r="I36" s="274">
        <f t="shared" ref="I36:K36" si="2">I32+I35+I34+I33</f>
        <v>1880</v>
      </c>
      <c r="J36" s="275"/>
      <c r="K36" s="274">
        <f t="shared" si="2"/>
        <v>1880</v>
      </c>
      <c r="L36" s="275"/>
      <c r="M36" s="274">
        <f t="shared" ref="M36" si="3">M32+M35+M34+M33</f>
        <v>1860</v>
      </c>
      <c r="N36" s="275"/>
      <c r="O36" s="274">
        <f t="shared" ref="O36" si="4">O32+O35+O34+O33</f>
        <v>1860</v>
      </c>
      <c r="P36" s="275"/>
      <c r="Q36" s="274">
        <f t="shared" ref="Q36" si="5">Q32+Q35+Q34+Q33</f>
        <v>1860</v>
      </c>
      <c r="R36" s="275"/>
      <c r="S36" s="274">
        <f t="shared" ref="S36" si="6">S32+S35+S34+S33</f>
        <v>1860</v>
      </c>
      <c r="T36" s="275"/>
      <c r="U36" s="93">
        <f>U32+U35+U34+U33</f>
        <v>1860</v>
      </c>
      <c r="V36" s="93">
        <f>V32+V35+V34+V33</f>
        <v>1860</v>
      </c>
      <c r="W36" s="274">
        <f t="shared" ref="W36" si="7">W32+W35+W34+W33</f>
        <v>1860</v>
      </c>
      <c r="X36" s="275"/>
    </row>
    <row r="37" spans="1:24" ht="15.75" customHeight="1">
      <c r="A37" s="268" t="s">
        <v>84</v>
      </c>
      <c r="B37" s="269"/>
      <c r="C37" s="270">
        <v>900</v>
      </c>
      <c r="D37" s="271"/>
      <c r="E37" s="270">
        <v>900</v>
      </c>
      <c r="F37" s="271"/>
      <c r="G37" s="270">
        <v>900</v>
      </c>
      <c r="H37" s="271"/>
      <c r="I37" s="270">
        <v>900</v>
      </c>
      <c r="J37" s="271"/>
      <c r="K37" s="270">
        <v>900</v>
      </c>
      <c r="L37" s="271"/>
      <c r="M37" s="270">
        <v>900</v>
      </c>
      <c r="N37" s="271"/>
      <c r="O37" s="270">
        <v>900</v>
      </c>
      <c r="P37" s="271"/>
      <c r="Q37" s="270">
        <v>950</v>
      </c>
      <c r="R37" s="271"/>
      <c r="S37" s="270">
        <v>950</v>
      </c>
      <c r="T37" s="271"/>
      <c r="U37" s="92">
        <v>950</v>
      </c>
      <c r="V37" s="92">
        <v>950</v>
      </c>
      <c r="W37" s="270">
        <v>950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400</v>
      </c>
      <c r="D39" s="247"/>
      <c r="E39" s="240">
        <v>400</v>
      </c>
      <c r="F39" s="247"/>
      <c r="G39" s="240">
        <v>400</v>
      </c>
      <c r="H39" s="247"/>
      <c r="I39" s="240">
        <v>400</v>
      </c>
      <c r="J39" s="247"/>
      <c r="K39" s="240">
        <v>400</v>
      </c>
      <c r="L39" s="247"/>
      <c r="M39" s="240">
        <v>400</v>
      </c>
      <c r="N39" s="247"/>
      <c r="O39" s="240">
        <v>400</v>
      </c>
      <c r="P39" s="247"/>
      <c r="Q39" s="240">
        <v>400</v>
      </c>
      <c r="R39" s="247"/>
      <c r="S39" s="240">
        <v>400</v>
      </c>
      <c r="T39" s="247"/>
      <c r="U39" s="87">
        <v>400</v>
      </c>
      <c r="V39" s="87">
        <v>400</v>
      </c>
      <c r="W39" s="240">
        <v>400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1350</v>
      </c>
      <c r="D41" s="247"/>
      <c r="E41" s="240">
        <v>1350</v>
      </c>
      <c r="F41" s="247"/>
      <c r="G41" s="240">
        <v>1350</v>
      </c>
      <c r="H41" s="247"/>
      <c r="I41" s="240">
        <v>1350</v>
      </c>
      <c r="J41" s="247"/>
      <c r="K41" s="240">
        <v>1350</v>
      </c>
      <c r="L41" s="247"/>
      <c r="M41" s="240">
        <v>1350</v>
      </c>
      <c r="N41" s="247"/>
      <c r="O41" s="240">
        <v>1350</v>
      </c>
      <c r="P41" s="247"/>
      <c r="Q41" s="240">
        <v>1350</v>
      </c>
      <c r="R41" s="247"/>
      <c r="S41" s="240">
        <v>1350</v>
      </c>
      <c r="T41" s="247"/>
      <c r="U41" s="87">
        <v>1350</v>
      </c>
      <c r="V41" s="87">
        <v>1350</v>
      </c>
      <c r="W41" s="240">
        <v>1350</v>
      </c>
      <c r="X41" s="247"/>
    </row>
    <row r="42" spans="1:24" ht="16.5" customHeight="1" thickBot="1">
      <c r="A42" s="278" t="s">
        <v>87</v>
      </c>
      <c r="B42" s="279"/>
      <c r="C42" s="263">
        <v>350</v>
      </c>
      <c r="D42" s="233"/>
      <c r="E42" s="263">
        <v>350</v>
      </c>
      <c r="F42" s="233"/>
      <c r="G42" s="263">
        <v>350</v>
      </c>
      <c r="H42" s="233"/>
      <c r="I42" s="263">
        <v>350</v>
      </c>
      <c r="J42" s="233"/>
      <c r="K42" s="263">
        <v>350</v>
      </c>
      <c r="L42" s="233"/>
      <c r="M42" s="263">
        <v>350</v>
      </c>
      <c r="N42" s="233"/>
      <c r="O42" s="263">
        <v>350</v>
      </c>
      <c r="P42" s="233"/>
      <c r="Q42" s="263">
        <v>300</v>
      </c>
      <c r="R42" s="233"/>
      <c r="S42" s="263">
        <v>300</v>
      </c>
      <c r="T42" s="233"/>
      <c r="U42" s="97">
        <v>300</v>
      </c>
      <c r="V42" s="97">
        <v>300</v>
      </c>
      <c r="W42" s="263">
        <v>300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34">
        <f>U37+U38+U39+U40+U41+U42</f>
        <v>3000</v>
      </c>
      <c r="V43" s="14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141</v>
      </c>
      <c r="D51" s="258"/>
      <c r="E51" s="258"/>
      <c r="F51" s="258"/>
      <c r="G51" s="258"/>
      <c r="H51" s="258"/>
      <c r="I51" s="258"/>
      <c r="J51" s="259"/>
      <c r="K51" s="257" t="s">
        <v>141</v>
      </c>
      <c r="L51" s="258"/>
      <c r="M51" s="258"/>
      <c r="N51" s="258"/>
      <c r="O51" s="258"/>
      <c r="P51" s="258"/>
      <c r="Q51" s="258"/>
      <c r="R51" s="259"/>
      <c r="S51" s="260" t="s">
        <v>141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26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S51" sqref="S51:X51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8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29" t="s">
        <v>47</v>
      </c>
      <c r="L3" s="12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28" t="s">
        <v>4</v>
      </c>
      <c r="E4" s="359" t="s">
        <v>5</v>
      </c>
      <c r="F4" s="359"/>
      <c r="G4" s="359"/>
      <c r="H4" s="361"/>
      <c r="I4" s="127" t="s">
        <v>6</v>
      </c>
      <c r="J4" s="4" t="s">
        <v>40</v>
      </c>
      <c r="K4" s="5" t="s">
        <v>48</v>
      </c>
      <c r="L4" s="5" t="s">
        <v>21</v>
      </c>
      <c r="M4" s="12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2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225</v>
      </c>
      <c r="B5" s="342"/>
      <c r="C5" s="111">
        <v>0.10416666666666667</v>
      </c>
      <c r="D5" s="132">
        <v>0.11805555555555557</v>
      </c>
      <c r="E5" s="366">
        <f t="shared" ref="E5:E10" si="0">D5-C5</f>
        <v>1.3888888888888895E-2</v>
      </c>
      <c r="F5" s="366"/>
      <c r="G5" s="27" t="s">
        <v>92</v>
      </c>
      <c r="H5" s="14">
        <v>1.3</v>
      </c>
      <c r="I5" s="15">
        <v>1</v>
      </c>
      <c r="J5" s="16">
        <v>37.950000000000003</v>
      </c>
      <c r="K5" s="13">
        <v>21</v>
      </c>
      <c r="L5" s="17">
        <v>62.65</v>
      </c>
      <c r="M5" s="18">
        <v>32.32</v>
      </c>
      <c r="N5" s="19">
        <v>8.9700000000000006</v>
      </c>
      <c r="O5" s="19">
        <v>40.86</v>
      </c>
      <c r="P5" s="19">
        <v>7.54</v>
      </c>
      <c r="Q5" s="19">
        <v>7.23</v>
      </c>
      <c r="R5" s="19">
        <v>0.51</v>
      </c>
      <c r="S5" s="102" t="s">
        <v>231</v>
      </c>
      <c r="T5" s="20">
        <v>0.64</v>
      </c>
      <c r="U5" s="19">
        <v>75.91</v>
      </c>
      <c r="V5" s="21">
        <v>0.11700000000000001</v>
      </c>
      <c r="W5" s="21">
        <v>6.0000000000000001E-3</v>
      </c>
      <c r="X5" s="22">
        <v>6.96</v>
      </c>
    </row>
    <row r="6" spans="1:24" ht="26.25" customHeight="1" thickBot="1">
      <c r="A6" s="341" t="s">
        <v>226</v>
      </c>
      <c r="B6" s="342"/>
      <c r="C6" s="23">
        <v>0.35416666666666669</v>
      </c>
      <c r="D6" s="131">
        <v>0.375</v>
      </c>
      <c r="E6" s="349">
        <f t="shared" si="0"/>
        <v>2.0833333333333315E-2</v>
      </c>
      <c r="F6" s="349"/>
      <c r="G6" s="27" t="s">
        <v>107</v>
      </c>
      <c r="H6" s="24">
        <v>1.3</v>
      </c>
      <c r="I6" s="25">
        <v>0.83333333333333337</v>
      </c>
      <c r="J6" s="26">
        <v>31.1</v>
      </c>
      <c r="K6" s="27">
        <v>21</v>
      </c>
      <c r="L6" s="28">
        <v>54.95</v>
      </c>
      <c r="M6" s="29">
        <v>32.909999999999997</v>
      </c>
      <c r="N6" s="30">
        <v>9.32</v>
      </c>
      <c r="O6" s="30">
        <v>40.75</v>
      </c>
      <c r="P6" s="30">
        <v>7.71</v>
      </c>
      <c r="Q6" s="30">
        <v>6.67</v>
      </c>
      <c r="R6" s="30">
        <v>0.57999999999999996</v>
      </c>
      <c r="S6" s="103" t="s">
        <v>236</v>
      </c>
      <c r="T6" s="31">
        <v>0.82</v>
      </c>
      <c r="U6" s="30">
        <v>75.89</v>
      </c>
      <c r="V6" s="27">
        <v>0.14199999999999999</v>
      </c>
      <c r="W6" s="32">
        <v>8.0000000000000002E-3</v>
      </c>
      <c r="X6" s="33">
        <v>6.87</v>
      </c>
    </row>
    <row r="7" spans="1:24" ht="23.25" customHeight="1" thickBot="1">
      <c r="A7" s="341" t="s">
        <v>227</v>
      </c>
      <c r="B7" s="342"/>
      <c r="C7" s="34">
        <v>0.60416666666666663</v>
      </c>
      <c r="D7" s="35">
        <v>0.61805555555555558</v>
      </c>
      <c r="E7" s="350">
        <f t="shared" si="0"/>
        <v>1.3888888888888951E-2</v>
      </c>
      <c r="F7" s="350"/>
      <c r="G7" s="27" t="s">
        <v>107</v>
      </c>
      <c r="H7" s="24">
        <v>1.3</v>
      </c>
      <c r="I7" s="25">
        <v>0.83333333333333337</v>
      </c>
      <c r="J7" s="26">
        <v>30.1</v>
      </c>
      <c r="K7" s="27">
        <v>21</v>
      </c>
      <c r="L7" s="28">
        <v>54.4</v>
      </c>
      <c r="M7" s="29">
        <v>32.450000000000003</v>
      </c>
      <c r="N7" s="30">
        <v>9.5</v>
      </c>
      <c r="O7" s="30">
        <v>40.909999999999997</v>
      </c>
      <c r="P7" s="30">
        <v>7.09</v>
      </c>
      <c r="Q7" s="30">
        <v>6.82</v>
      </c>
      <c r="R7" s="30">
        <v>0.57999999999999996</v>
      </c>
      <c r="S7" s="103" t="s">
        <v>189</v>
      </c>
      <c r="T7" s="31">
        <v>0.62</v>
      </c>
      <c r="U7" s="30">
        <v>76.34</v>
      </c>
      <c r="V7" s="27">
        <v>0.125</v>
      </c>
      <c r="W7" s="32">
        <v>7.0000000000000001E-3</v>
      </c>
      <c r="X7" s="33">
        <v>6.98</v>
      </c>
    </row>
    <row r="8" spans="1:24" ht="26.25" customHeight="1" thickBot="1">
      <c r="A8" s="341" t="s">
        <v>228</v>
      </c>
      <c r="B8" s="342"/>
      <c r="C8" s="23">
        <v>0.85416666666666663</v>
      </c>
      <c r="D8" s="131">
        <v>0.86458333333333337</v>
      </c>
      <c r="E8" s="349">
        <f t="shared" si="0"/>
        <v>1.0416666666666741E-2</v>
      </c>
      <c r="F8" s="349"/>
      <c r="G8" s="27" t="s">
        <v>92</v>
      </c>
      <c r="H8" s="24">
        <v>1.1000000000000001</v>
      </c>
      <c r="I8" s="25">
        <v>0.83333333333333337</v>
      </c>
      <c r="J8" s="26">
        <v>32.700000000000003</v>
      </c>
      <c r="K8" s="27">
        <v>21</v>
      </c>
      <c r="L8" s="28">
        <v>59.2</v>
      </c>
      <c r="M8" s="29">
        <v>31.93</v>
      </c>
      <c r="N8" s="30">
        <v>9.4499999999999993</v>
      </c>
      <c r="O8" s="30">
        <v>40.54</v>
      </c>
      <c r="P8" s="30">
        <v>7.12</v>
      </c>
      <c r="Q8" s="30">
        <v>6.75</v>
      </c>
      <c r="R8" s="107">
        <v>0.53</v>
      </c>
      <c r="S8" s="104" t="s">
        <v>202</v>
      </c>
      <c r="T8" s="31">
        <v>1.01</v>
      </c>
      <c r="U8" s="30">
        <v>75.489999999999995</v>
      </c>
      <c r="V8" s="109">
        <v>0.14499999999999999</v>
      </c>
      <c r="W8" s="32">
        <v>8.9999999999999993E-3</v>
      </c>
      <c r="X8" s="36">
        <v>6.79</v>
      </c>
    </row>
    <row r="9" spans="1:24" ht="25.5" customHeight="1">
      <c r="A9" s="341"/>
      <c r="B9" s="342"/>
      <c r="C9" s="23"/>
      <c r="D9" s="13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3.5000000000000004</v>
      </c>
      <c r="J11" s="61">
        <f>SUM(J5:J10)</f>
        <v>131.85000000000002</v>
      </c>
      <c r="K11" s="113">
        <f>SUM(K5:K10)</f>
        <v>84</v>
      </c>
      <c r="L11" s="62">
        <f>SUM(L5:L10)</f>
        <v>231.2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3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3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7">
        <v>14</v>
      </c>
      <c r="D17" s="328"/>
      <c r="E17" s="327">
        <v>25</v>
      </c>
      <c r="F17" s="328"/>
      <c r="G17" s="327">
        <v>35</v>
      </c>
      <c r="H17" s="328"/>
      <c r="I17" s="327">
        <v>46</v>
      </c>
      <c r="J17" s="328"/>
      <c r="K17" s="327">
        <v>10</v>
      </c>
      <c r="L17" s="328"/>
      <c r="M17" s="327">
        <v>21</v>
      </c>
      <c r="N17" s="328"/>
      <c r="O17" s="327">
        <v>33</v>
      </c>
      <c r="P17" s="328"/>
      <c r="Q17" s="329">
        <v>44</v>
      </c>
      <c r="R17" s="329"/>
      <c r="S17" s="327">
        <v>11</v>
      </c>
      <c r="T17" s="328"/>
      <c r="U17" s="136">
        <v>24</v>
      </c>
      <c r="V17" s="87">
        <v>34</v>
      </c>
      <c r="W17" s="329">
        <v>46</v>
      </c>
      <c r="X17" s="328"/>
    </row>
    <row r="18" spans="1:24" ht="15.75">
      <c r="A18" s="266" t="s">
        <v>44</v>
      </c>
      <c r="B18" s="330"/>
      <c r="C18" s="334" t="s">
        <v>232</v>
      </c>
      <c r="D18" s="335"/>
      <c r="E18" s="334" t="s">
        <v>233</v>
      </c>
      <c r="F18" s="335"/>
      <c r="G18" s="334" t="s">
        <v>235</v>
      </c>
      <c r="H18" s="335"/>
      <c r="I18" s="334" t="s">
        <v>183</v>
      </c>
      <c r="J18" s="335"/>
      <c r="K18" s="334" t="s">
        <v>237</v>
      </c>
      <c r="L18" s="335"/>
      <c r="M18" s="334" t="s">
        <v>238</v>
      </c>
      <c r="N18" s="335"/>
      <c r="O18" s="334" t="s">
        <v>204</v>
      </c>
      <c r="P18" s="335"/>
      <c r="Q18" s="336" t="s">
        <v>239</v>
      </c>
      <c r="R18" s="336"/>
      <c r="S18" s="334" t="s">
        <v>240</v>
      </c>
      <c r="T18" s="335"/>
      <c r="U18" s="146" t="s">
        <v>241</v>
      </c>
      <c r="V18" s="87" t="s">
        <v>230</v>
      </c>
      <c r="W18" s="329" t="s">
        <v>243</v>
      </c>
      <c r="X18" s="328"/>
    </row>
    <row r="19" spans="1:24" ht="15.75">
      <c r="A19" s="266" t="s">
        <v>45</v>
      </c>
      <c r="B19" s="330"/>
      <c r="C19" s="331">
        <v>717</v>
      </c>
      <c r="D19" s="332"/>
      <c r="E19" s="331">
        <v>750</v>
      </c>
      <c r="F19" s="332"/>
      <c r="G19" s="331">
        <v>750</v>
      </c>
      <c r="H19" s="332"/>
      <c r="I19" s="331">
        <v>733</v>
      </c>
      <c r="J19" s="332"/>
      <c r="K19" s="331">
        <v>700</v>
      </c>
      <c r="L19" s="332"/>
      <c r="M19" s="331">
        <v>683</v>
      </c>
      <c r="N19" s="332"/>
      <c r="O19" s="331">
        <v>683</v>
      </c>
      <c r="P19" s="332"/>
      <c r="Q19" s="333">
        <v>750</v>
      </c>
      <c r="R19" s="333"/>
      <c r="S19" s="331">
        <v>717</v>
      </c>
      <c r="T19" s="332"/>
      <c r="U19" s="88">
        <v>700</v>
      </c>
      <c r="V19" s="89">
        <v>733</v>
      </c>
      <c r="W19" s="333">
        <v>733</v>
      </c>
      <c r="X19" s="332"/>
    </row>
    <row r="20" spans="1:24" ht="15.75">
      <c r="A20" s="266" t="s">
        <v>46</v>
      </c>
      <c r="B20" s="330"/>
      <c r="C20" s="327">
        <v>1.02</v>
      </c>
      <c r="D20" s="328"/>
      <c r="E20" s="327">
        <v>1</v>
      </c>
      <c r="F20" s="328"/>
      <c r="G20" s="327">
        <v>1</v>
      </c>
      <c r="H20" s="328"/>
      <c r="I20" s="327">
        <v>1</v>
      </c>
      <c r="J20" s="328"/>
      <c r="K20" s="327">
        <v>0.92</v>
      </c>
      <c r="L20" s="328"/>
      <c r="M20" s="327">
        <v>0.92</v>
      </c>
      <c r="N20" s="328"/>
      <c r="O20" s="327">
        <v>0.96</v>
      </c>
      <c r="P20" s="328"/>
      <c r="Q20" s="329">
        <v>0.94</v>
      </c>
      <c r="R20" s="329"/>
      <c r="S20" s="327">
        <v>0.98</v>
      </c>
      <c r="T20" s="328"/>
      <c r="U20" s="136">
        <v>1.04</v>
      </c>
      <c r="V20" s="87">
        <v>1</v>
      </c>
      <c r="W20" s="329">
        <v>1</v>
      </c>
      <c r="X20" s="328"/>
    </row>
    <row r="21" spans="1:24" ht="15.75">
      <c r="A21" s="266" t="s">
        <v>65</v>
      </c>
      <c r="B21" s="330"/>
      <c r="C21" s="327">
        <v>1200</v>
      </c>
      <c r="D21" s="328"/>
      <c r="E21" s="327">
        <v>1265</v>
      </c>
      <c r="F21" s="328"/>
      <c r="G21" s="327">
        <v>1240</v>
      </c>
      <c r="H21" s="328"/>
      <c r="I21" s="327">
        <v>1217</v>
      </c>
      <c r="J21" s="328"/>
      <c r="K21" s="327">
        <v>1230</v>
      </c>
      <c r="L21" s="328"/>
      <c r="M21" s="327">
        <v>1195</v>
      </c>
      <c r="N21" s="328"/>
      <c r="O21" s="327">
        <v>1264</v>
      </c>
      <c r="P21" s="328"/>
      <c r="Q21" s="329">
        <v>1240</v>
      </c>
      <c r="R21" s="329"/>
      <c r="S21" s="327">
        <v>1207</v>
      </c>
      <c r="T21" s="328"/>
      <c r="U21" s="136">
        <v>1230</v>
      </c>
      <c r="V21" s="87">
        <v>1258</v>
      </c>
      <c r="W21" s="329">
        <v>1260</v>
      </c>
      <c r="X21" s="328"/>
    </row>
    <row r="22" spans="1:24" ht="15.75">
      <c r="A22" s="266" t="s">
        <v>18</v>
      </c>
      <c r="B22" s="330"/>
      <c r="C22" s="327">
        <v>0.5</v>
      </c>
      <c r="D22" s="328"/>
      <c r="E22" s="327">
        <v>0.5</v>
      </c>
      <c r="F22" s="328"/>
      <c r="G22" s="327">
        <v>0.5</v>
      </c>
      <c r="H22" s="328"/>
      <c r="I22" s="327">
        <v>0.5</v>
      </c>
      <c r="J22" s="328"/>
      <c r="K22" s="327">
        <v>0.52</v>
      </c>
      <c r="L22" s="328"/>
      <c r="M22" s="327">
        <v>0.5</v>
      </c>
      <c r="N22" s="328"/>
      <c r="O22" s="327">
        <v>0.5</v>
      </c>
      <c r="P22" s="328"/>
      <c r="Q22" s="329">
        <v>0.53</v>
      </c>
      <c r="R22" s="329"/>
      <c r="S22" s="327">
        <v>0.5</v>
      </c>
      <c r="T22" s="328"/>
      <c r="U22" s="136">
        <v>0.52</v>
      </c>
      <c r="V22" s="87">
        <v>0.52</v>
      </c>
      <c r="W22" s="329">
        <v>0.52</v>
      </c>
      <c r="X22" s="328"/>
    </row>
    <row r="23" spans="1:24" ht="15.75">
      <c r="A23" s="266" t="s">
        <v>19</v>
      </c>
      <c r="B23" s="330"/>
      <c r="C23" s="325">
        <f>C20-C22</f>
        <v>0.52</v>
      </c>
      <c r="D23" s="326"/>
      <c r="E23" s="325">
        <f>E20-E22</f>
        <v>0.5</v>
      </c>
      <c r="F23" s="326"/>
      <c r="G23" s="325">
        <f>G20-G22</f>
        <v>0.5</v>
      </c>
      <c r="H23" s="326"/>
      <c r="I23" s="325">
        <f>I20-I22</f>
        <v>0.5</v>
      </c>
      <c r="J23" s="326"/>
      <c r="K23" s="325">
        <f>K20-K22</f>
        <v>0.4</v>
      </c>
      <c r="L23" s="326"/>
      <c r="M23" s="325">
        <f>M20-M22</f>
        <v>0.42000000000000004</v>
      </c>
      <c r="N23" s="326"/>
      <c r="O23" s="325">
        <f>O20-O22</f>
        <v>0.45999999999999996</v>
      </c>
      <c r="P23" s="326"/>
      <c r="Q23" s="325">
        <f>Q20-Q22</f>
        <v>0.40999999999999992</v>
      </c>
      <c r="R23" s="326"/>
      <c r="S23" s="325">
        <f>S20-S22</f>
        <v>0.48</v>
      </c>
      <c r="T23" s="326"/>
      <c r="U23" s="96">
        <f>U20-U22</f>
        <v>0.52</v>
      </c>
      <c r="V23" s="90">
        <f>V20-V22</f>
        <v>0.48</v>
      </c>
      <c r="W23" s="325">
        <f>W20-W22</f>
        <v>0.48</v>
      </c>
      <c r="X23" s="326"/>
    </row>
    <row r="24" spans="1:24" ht="16.5" thickBot="1">
      <c r="A24" s="264" t="s">
        <v>72</v>
      </c>
      <c r="B24" s="324"/>
      <c r="C24" s="317">
        <v>670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690</v>
      </c>
      <c r="T24" s="318"/>
      <c r="U24" s="135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1.1399999999999999</v>
      </c>
      <c r="D26" s="299"/>
      <c r="E26" s="298">
        <v>1.05</v>
      </c>
      <c r="F26" s="299"/>
      <c r="G26" s="298">
        <v>1.06</v>
      </c>
      <c r="H26" s="299"/>
      <c r="I26" s="298">
        <v>1.1499999999999999</v>
      </c>
      <c r="J26" s="299"/>
      <c r="K26" s="298">
        <v>1</v>
      </c>
      <c r="L26" s="299"/>
      <c r="M26" s="298">
        <v>0.99</v>
      </c>
      <c r="N26" s="299"/>
      <c r="O26" s="298">
        <v>1.07</v>
      </c>
      <c r="P26" s="299"/>
      <c r="Q26" s="298">
        <v>1.02</v>
      </c>
      <c r="R26" s="299"/>
      <c r="S26" s="296">
        <v>1.1000000000000001</v>
      </c>
      <c r="T26" s="297"/>
      <c r="U26" s="110">
        <v>1.1499999999999999</v>
      </c>
      <c r="V26" s="110">
        <v>1.05</v>
      </c>
      <c r="W26" s="298">
        <v>1.07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136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 t="s">
        <v>234</v>
      </c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 t="s">
        <v>242</v>
      </c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1310</v>
      </c>
      <c r="D34" s="247"/>
      <c r="E34" s="240">
        <v>1310</v>
      </c>
      <c r="F34" s="247"/>
      <c r="G34" s="240">
        <v>1310</v>
      </c>
      <c r="H34" s="247"/>
      <c r="I34" s="240">
        <v>1310</v>
      </c>
      <c r="J34" s="247"/>
      <c r="K34" s="240">
        <v>1310</v>
      </c>
      <c r="L34" s="247"/>
      <c r="M34" s="240">
        <v>1310</v>
      </c>
      <c r="N34" s="247"/>
      <c r="O34" s="240">
        <v>1310</v>
      </c>
      <c r="P34" s="247"/>
      <c r="Q34" s="240">
        <v>1310</v>
      </c>
      <c r="R34" s="247"/>
      <c r="S34" s="240">
        <v>1310</v>
      </c>
      <c r="T34" s="247"/>
      <c r="U34" s="97">
        <v>1310</v>
      </c>
      <c r="V34" s="97">
        <v>1310</v>
      </c>
      <c r="W34" s="240">
        <v>1300</v>
      </c>
      <c r="X34" s="247"/>
    </row>
    <row r="35" spans="1:24" ht="16.5" thickBot="1">
      <c r="A35" s="284" t="s">
        <v>77</v>
      </c>
      <c r="B35" s="285"/>
      <c r="C35" s="263">
        <v>500</v>
      </c>
      <c r="D35" s="233"/>
      <c r="E35" s="263">
        <v>500</v>
      </c>
      <c r="F35" s="233"/>
      <c r="G35" s="263">
        <v>500</v>
      </c>
      <c r="H35" s="233"/>
      <c r="I35" s="263">
        <v>500</v>
      </c>
      <c r="J35" s="233"/>
      <c r="K35" s="263">
        <v>500</v>
      </c>
      <c r="L35" s="233"/>
      <c r="M35" s="263">
        <v>500</v>
      </c>
      <c r="N35" s="233"/>
      <c r="O35" s="263">
        <v>500</v>
      </c>
      <c r="P35" s="233"/>
      <c r="Q35" s="263">
        <v>500</v>
      </c>
      <c r="R35" s="233"/>
      <c r="S35" s="263">
        <v>500</v>
      </c>
      <c r="T35" s="233"/>
      <c r="U35" s="97">
        <v>500</v>
      </c>
      <c r="V35" s="97">
        <v>500</v>
      </c>
      <c r="W35" s="263">
        <v>500</v>
      </c>
      <c r="X35" s="233"/>
    </row>
    <row r="36" spans="1:24" ht="16.5" customHeight="1" thickBot="1">
      <c r="A36" s="282" t="s">
        <v>39</v>
      </c>
      <c r="B36" s="283"/>
      <c r="C36" s="274">
        <f t="shared" ref="C36:G36" si="1">C32+C35+C34+C33</f>
        <v>1860</v>
      </c>
      <c r="D36" s="275"/>
      <c r="E36" s="274">
        <f t="shared" si="1"/>
        <v>1860</v>
      </c>
      <c r="F36" s="275"/>
      <c r="G36" s="274">
        <f t="shared" si="1"/>
        <v>1860</v>
      </c>
      <c r="H36" s="275"/>
      <c r="I36" s="274">
        <f t="shared" ref="I36" si="2">I32+I35+I34+I33</f>
        <v>1860</v>
      </c>
      <c r="J36" s="275"/>
      <c r="K36" s="274">
        <f t="shared" ref="K36" si="3">K32+K35+K34+K33</f>
        <v>1860</v>
      </c>
      <c r="L36" s="275"/>
      <c r="M36" s="274">
        <f t="shared" ref="M36" si="4">M32+M35+M34+M33</f>
        <v>1860</v>
      </c>
      <c r="N36" s="275"/>
      <c r="O36" s="274">
        <f t="shared" ref="O36" si="5">O32+O35+O34+O33</f>
        <v>1860</v>
      </c>
      <c r="P36" s="275"/>
      <c r="Q36" s="274">
        <f t="shared" ref="Q36" si="6">Q32+Q35+Q34+Q33</f>
        <v>1860</v>
      </c>
      <c r="R36" s="275"/>
      <c r="S36" s="274">
        <f t="shared" ref="S36" si="7">S32+S35+S34+S33</f>
        <v>1860</v>
      </c>
      <c r="T36" s="275"/>
      <c r="U36" s="93">
        <f>U32+U35+U34+U33</f>
        <v>1860</v>
      </c>
      <c r="V36" s="93">
        <f>V32+V35+V34+V33</f>
        <v>1860</v>
      </c>
      <c r="W36" s="274">
        <f t="shared" ref="W36" si="8">W32+W35+W34+W33</f>
        <v>1850</v>
      </c>
      <c r="X36" s="275"/>
    </row>
    <row r="37" spans="1:24" ht="15.75" customHeight="1">
      <c r="A37" s="268" t="s">
        <v>84</v>
      </c>
      <c r="B37" s="269"/>
      <c r="C37" s="270">
        <v>950</v>
      </c>
      <c r="D37" s="271"/>
      <c r="E37" s="270">
        <v>1000</v>
      </c>
      <c r="F37" s="271"/>
      <c r="G37" s="270">
        <v>1000</v>
      </c>
      <c r="H37" s="271"/>
      <c r="I37" s="270">
        <v>1000</v>
      </c>
      <c r="J37" s="271"/>
      <c r="K37" s="270">
        <v>1000</v>
      </c>
      <c r="L37" s="271"/>
      <c r="M37" s="270">
        <v>1000</v>
      </c>
      <c r="N37" s="271"/>
      <c r="O37" s="270">
        <v>1000</v>
      </c>
      <c r="P37" s="271"/>
      <c r="Q37" s="270">
        <v>1000</v>
      </c>
      <c r="R37" s="271"/>
      <c r="S37" s="270">
        <v>1000</v>
      </c>
      <c r="T37" s="271"/>
      <c r="U37" s="92">
        <v>1000</v>
      </c>
      <c r="V37" s="92">
        <v>1000</v>
      </c>
      <c r="W37" s="270">
        <v>1000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400</v>
      </c>
      <c r="D39" s="247"/>
      <c r="E39" s="240">
        <v>400</v>
      </c>
      <c r="F39" s="247"/>
      <c r="G39" s="240">
        <v>400</v>
      </c>
      <c r="H39" s="247"/>
      <c r="I39" s="240">
        <v>400</v>
      </c>
      <c r="J39" s="247"/>
      <c r="K39" s="240">
        <v>400</v>
      </c>
      <c r="L39" s="247"/>
      <c r="M39" s="240">
        <v>400</v>
      </c>
      <c r="N39" s="247"/>
      <c r="O39" s="240">
        <v>400</v>
      </c>
      <c r="P39" s="247"/>
      <c r="Q39" s="240">
        <v>400</v>
      </c>
      <c r="R39" s="247"/>
      <c r="S39" s="240">
        <v>400</v>
      </c>
      <c r="T39" s="247"/>
      <c r="U39" s="87">
        <v>400</v>
      </c>
      <c r="V39" s="87">
        <v>400</v>
      </c>
      <c r="W39" s="240">
        <v>400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1350</v>
      </c>
      <c r="D41" s="247"/>
      <c r="E41" s="240">
        <v>1350</v>
      </c>
      <c r="F41" s="247"/>
      <c r="G41" s="240">
        <v>1350</v>
      </c>
      <c r="H41" s="247"/>
      <c r="I41" s="240">
        <v>1350</v>
      </c>
      <c r="J41" s="247"/>
      <c r="K41" s="240">
        <v>1350</v>
      </c>
      <c r="L41" s="247"/>
      <c r="M41" s="240">
        <v>1350</v>
      </c>
      <c r="N41" s="247"/>
      <c r="O41" s="240">
        <v>1350</v>
      </c>
      <c r="P41" s="247"/>
      <c r="Q41" s="240">
        <v>1350</v>
      </c>
      <c r="R41" s="247"/>
      <c r="S41" s="240">
        <v>1350</v>
      </c>
      <c r="T41" s="247"/>
      <c r="U41" s="87">
        <v>1350</v>
      </c>
      <c r="V41" s="87">
        <v>1350</v>
      </c>
      <c r="W41" s="240">
        <v>1350</v>
      </c>
      <c r="X41" s="247"/>
    </row>
    <row r="42" spans="1:24" ht="16.5" customHeight="1" thickBot="1">
      <c r="A42" s="278" t="s">
        <v>87</v>
      </c>
      <c r="B42" s="279"/>
      <c r="C42" s="263">
        <v>300</v>
      </c>
      <c r="D42" s="233"/>
      <c r="E42" s="263">
        <v>250</v>
      </c>
      <c r="F42" s="233"/>
      <c r="G42" s="263">
        <v>250</v>
      </c>
      <c r="H42" s="233"/>
      <c r="I42" s="263">
        <v>250</v>
      </c>
      <c r="J42" s="233"/>
      <c r="K42" s="263">
        <v>250</v>
      </c>
      <c r="L42" s="233"/>
      <c r="M42" s="263">
        <v>250</v>
      </c>
      <c r="N42" s="233"/>
      <c r="O42" s="263">
        <v>250</v>
      </c>
      <c r="P42" s="233"/>
      <c r="Q42" s="263">
        <v>250</v>
      </c>
      <c r="R42" s="233"/>
      <c r="S42" s="263">
        <v>250</v>
      </c>
      <c r="T42" s="233"/>
      <c r="U42" s="97">
        <v>250</v>
      </c>
      <c r="V42" s="97">
        <v>250</v>
      </c>
      <c r="W42" s="263">
        <v>250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34">
        <f>U37+U38+U39+U40+U41+U42</f>
        <v>3000</v>
      </c>
      <c r="V43" s="13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141</v>
      </c>
      <c r="D51" s="258"/>
      <c r="E51" s="258"/>
      <c r="F51" s="258"/>
      <c r="G51" s="258"/>
      <c r="H51" s="258"/>
      <c r="I51" s="258"/>
      <c r="J51" s="259"/>
      <c r="K51" s="257" t="s">
        <v>141</v>
      </c>
      <c r="L51" s="258"/>
      <c r="M51" s="258"/>
      <c r="N51" s="258"/>
      <c r="O51" s="258"/>
      <c r="P51" s="258"/>
      <c r="Q51" s="258"/>
      <c r="R51" s="259"/>
      <c r="S51" s="260" t="s">
        <v>141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W24" sqref="W24:X24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9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29" t="s">
        <v>47</v>
      </c>
      <c r="L3" s="12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28" t="s">
        <v>4</v>
      </c>
      <c r="E4" s="359" t="s">
        <v>5</v>
      </c>
      <c r="F4" s="359"/>
      <c r="G4" s="359"/>
      <c r="H4" s="361"/>
      <c r="I4" s="127" t="s">
        <v>6</v>
      </c>
      <c r="J4" s="4" t="s">
        <v>40</v>
      </c>
      <c r="K4" s="5" t="s">
        <v>48</v>
      </c>
      <c r="L4" s="5" t="s">
        <v>21</v>
      </c>
      <c r="M4" s="12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2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244</v>
      </c>
      <c r="B5" s="342"/>
      <c r="C5" s="111">
        <v>0.10416666666666667</v>
      </c>
      <c r="D5" s="132">
        <v>0.11458333333333333</v>
      </c>
      <c r="E5" s="366">
        <f t="shared" ref="E5:E10" si="0">D5-C5</f>
        <v>1.0416666666666657E-2</v>
      </c>
      <c r="F5" s="366"/>
      <c r="G5" s="27" t="s">
        <v>92</v>
      </c>
      <c r="H5" s="14">
        <v>1.1000000000000001</v>
      </c>
      <c r="I5" s="15">
        <v>0.83333333333333337</v>
      </c>
      <c r="J5" s="16">
        <v>33.549999999999997</v>
      </c>
      <c r="K5" s="13">
        <v>21</v>
      </c>
      <c r="L5" s="17">
        <v>57.5</v>
      </c>
      <c r="M5" s="18">
        <v>31.97</v>
      </c>
      <c r="N5" s="19">
        <v>9.5</v>
      </c>
      <c r="O5" s="19">
        <v>40.58</v>
      </c>
      <c r="P5" s="19">
        <v>6.82</v>
      </c>
      <c r="Q5" s="19">
        <v>6.78</v>
      </c>
      <c r="R5" s="19">
        <v>0.45</v>
      </c>
      <c r="S5" s="102" t="s">
        <v>202</v>
      </c>
      <c r="T5" s="20">
        <v>0.91</v>
      </c>
      <c r="U5" s="19">
        <v>76.290000000000006</v>
      </c>
      <c r="V5" s="21">
        <v>0.14899999999999999</v>
      </c>
      <c r="W5" s="21">
        <v>8.9999999999999993E-3</v>
      </c>
      <c r="X5" s="22">
        <v>6.84</v>
      </c>
    </row>
    <row r="6" spans="1:24" ht="26.25" customHeight="1" thickBot="1">
      <c r="A6" s="341" t="s">
        <v>245</v>
      </c>
      <c r="B6" s="342"/>
      <c r="C6" s="23">
        <v>0.35416666666666669</v>
      </c>
      <c r="D6" s="131">
        <v>0.36458333333333331</v>
      </c>
      <c r="E6" s="349">
        <f t="shared" si="0"/>
        <v>1.041666666666663E-2</v>
      </c>
      <c r="F6" s="349"/>
      <c r="G6" s="27" t="s">
        <v>92</v>
      </c>
      <c r="H6" s="24">
        <v>1.1000000000000001</v>
      </c>
      <c r="I6" s="25">
        <v>1</v>
      </c>
      <c r="J6" s="26">
        <v>32.75</v>
      </c>
      <c r="K6" s="27">
        <v>21</v>
      </c>
      <c r="L6" s="28">
        <v>59.7</v>
      </c>
      <c r="M6" s="29">
        <v>31.88</v>
      </c>
      <c r="N6" s="30">
        <v>9.4600000000000009</v>
      </c>
      <c r="O6" s="30">
        <v>39.450000000000003</v>
      </c>
      <c r="P6" s="30">
        <v>10.06</v>
      </c>
      <c r="Q6" s="30">
        <v>6.85</v>
      </c>
      <c r="R6" s="30">
        <v>1.49</v>
      </c>
      <c r="S6" s="103" t="s">
        <v>185</v>
      </c>
      <c r="T6" s="31">
        <v>0.87</v>
      </c>
      <c r="U6" s="30">
        <v>76.8</v>
      </c>
      <c r="V6" s="27">
        <v>0.154</v>
      </c>
      <c r="W6" s="32">
        <v>8.0000000000000002E-3</v>
      </c>
      <c r="X6" s="33">
        <v>6.85</v>
      </c>
    </row>
    <row r="7" spans="1:24" ht="23.25" customHeight="1" thickBot="1">
      <c r="A7" s="341" t="s">
        <v>246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92</v>
      </c>
      <c r="H7" s="24">
        <v>1.1000000000000001</v>
      </c>
      <c r="I7" s="25">
        <v>1</v>
      </c>
      <c r="J7" s="26">
        <v>37.6</v>
      </c>
      <c r="K7" s="27">
        <v>21</v>
      </c>
      <c r="L7" s="28">
        <v>59.75</v>
      </c>
      <c r="M7" s="29">
        <v>30.91</v>
      </c>
      <c r="N7" s="30">
        <v>8.59</v>
      </c>
      <c r="O7" s="30">
        <v>37.82</v>
      </c>
      <c r="P7" s="30">
        <v>10.73</v>
      </c>
      <c r="Q7" s="30">
        <v>7.46</v>
      </c>
      <c r="R7" s="30">
        <v>1.52</v>
      </c>
      <c r="S7" s="103" t="s">
        <v>252</v>
      </c>
      <c r="T7" s="31">
        <v>0.88</v>
      </c>
      <c r="U7" s="30">
        <v>77.37</v>
      </c>
      <c r="V7" s="27">
        <v>0.14000000000000001</v>
      </c>
      <c r="W7" s="32">
        <v>8.0000000000000002E-3</v>
      </c>
      <c r="X7" s="33">
        <v>6.85</v>
      </c>
    </row>
    <row r="8" spans="1:24" ht="26.25" customHeight="1" thickBot="1">
      <c r="A8" s="341" t="s">
        <v>247</v>
      </c>
      <c r="B8" s="342"/>
      <c r="C8" s="23">
        <v>0.85416666666666663</v>
      </c>
      <c r="D8" s="131">
        <v>0.86805555555555547</v>
      </c>
      <c r="E8" s="349">
        <f t="shared" si="0"/>
        <v>1.388888888888884E-2</v>
      </c>
      <c r="F8" s="349"/>
      <c r="G8" s="27" t="s">
        <v>107</v>
      </c>
      <c r="H8" s="24">
        <v>1.1000000000000001</v>
      </c>
      <c r="I8" s="25">
        <v>1</v>
      </c>
      <c r="J8" s="26">
        <v>33</v>
      </c>
      <c r="K8" s="27">
        <v>21</v>
      </c>
      <c r="L8" s="28">
        <v>58.4</v>
      </c>
      <c r="M8" s="29">
        <v>32.130000000000003</v>
      </c>
      <c r="N8" s="30">
        <v>9.2100000000000009</v>
      </c>
      <c r="O8" s="30">
        <v>39.880000000000003</v>
      </c>
      <c r="P8" s="30">
        <v>6.37</v>
      </c>
      <c r="Q8" s="30">
        <v>7.22</v>
      </c>
      <c r="R8" s="107">
        <v>0.36</v>
      </c>
      <c r="S8" s="104" t="s">
        <v>256</v>
      </c>
      <c r="T8" s="31">
        <v>0.57999999999999996</v>
      </c>
      <c r="U8" s="30">
        <v>78.03</v>
      </c>
      <c r="V8" s="109">
        <v>0.14799999999999999</v>
      </c>
      <c r="W8" s="32">
        <v>6.0000000000000001E-3</v>
      </c>
      <c r="X8" s="36">
        <v>7</v>
      </c>
    </row>
    <row r="9" spans="1:24" ht="25.5" customHeight="1">
      <c r="A9" s="341"/>
      <c r="B9" s="342"/>
      <c r="C9" s="23"/>
      <c r="D9" s="13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3.8333333333333335</v>
      </c>
      <c r="J11" s="61">
        <f>SUM(J5:J10)</f>
        <v>136.9</v>
      </c>
      <c r="K11" s="113">
        <f>SUM(K5:K10)</f>
        <v>84</v>
      </c>
      <c r="L11" s="62">
        <f>SUM(L5:L10)</f>
        <v>235.35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3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3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7">
        <v>12</v>
      </c>
      <c r="D17" s="328"/>
      <c r="E17" s="327">
        <v>21</v>
      </c>
      <c r="F17" s="328"/>
      <c r="G17" s="327">
        <v>33</v>
      </c>
      <c r="H17" s="328"/>
      <c r="I17" s="327">
        <v>44</v>
      </c>
      <c r="J17" s="328"/>
      <c r="K17" s="327">
        <v>10</v>
      </c>
      <c r="L17" s="328"/>
      <c r="M17" s="327">
        <v>20</v>
      </c>
      <c r="N17" s="328"/>
      <c r="O17" s="327">
        <v>31</v>
      </c>
      <c r="P17" s="328"/>
      <c r="Q17" s="329">
        <v>40</v>
      </c>
      <c r="R17" s="329"/>
      <c r="S17" s="327">
        <v>13</v>
      </c>
      <c r="T17" s="328"/>
      <c r="U17" s="136">
        <v>26</v>
      </c>
      <c r="V17" s="87">
        <v>36</v>
      </c>
      <c r="W17" s="329">
        <v>49</v>
      </c>
      <c r="X17" s="328"/>
    </row>
    <row r="18" spans="1:24" ht="15.75">
      <c r="A18" s="266" t="s">
        <v>44</v>
      </c>
      <c r="B18" s="330"/>
      <c r="C18" s="334" t="s">
        <v>248</v>
      </c>
      <c r="D18" s="335"/>
      <c r="E18" s="334" t="s">
        <v>249</v>
      </c>
      <c r="F18" s="335"/>
      <c r="G18" s="334" t="s">
        <v>239</v>
      </c>
      <c r="H18" s="335"/>
      <c r="I18" s="334" t="s">
        <v>250</v>
      </c>
      <c r="J18" s="335"/>
      <c r="K18" s="334" t="s">
        <v>251</v>
      </c>
      <c r="L18" s="335"/>
      <c r="M18" s="334" t="s">
        <v>253</v>
      </c>
      <c r="N18" s="335"/>
      <c r="O18" s="334" t="s">
        <v>237</v>
      </c>
      <c r="P18" s="335"/>
      <c r="Q18" s="336" t="s">
        <v>254</v>
      </c>
      <c r="R18" s="336"/>
      <c r="S18" s="334" t="s">
        <v>255</v>
      </c>
      <c r="T18" s="335"/>
      <c r="U18" s="147" t="s">
        <v>257</v>
      </c>
      <c r="V18" s="87" t="s">
        <v>263</v>
      </c>
      <c r="W18" s="329" t="s">
        <v>265</v>
      </c>
      <c r="X18" s="328"/>
    </row>
    <row r="19" spans="1:24" ht="15.75">
      <c r="A19" s="266" t="s">
        <v>45</v>
      </c>
      <c r="B19" s="330"/>
      <c r="C19" s="331">
        <v>700</v>
      </c>
      <c r="D19" s="332"/>
      <c r="E19" s="331">
        <v>733</v>
      </c>
      <c r="F19" s="332"/>
      <c r="G19" s="331">
        <v>700</v>
      </c>
      <c r="H19" s="332"/>
      <c r="I19" s="331">
        <v>700</v>
      </c>
      <c r="J19" s="332"/>
      <c r="K19" s="331">
        <v>750</v>
      </c>
      <c r="L19" s="332"/>
      <c r="M19" s="331">
        <v>717</v>
      </c>
      <c r="N19" s="332"/>
      <c r="O19" s="331">
        <v>683</v>
      </c>
      <c r="P19" s="332"/>
      <c r="Q19" s="333">
        <v>717</v>
      </c>
      <c r="R19" s="333"/>
      <c r="S19" s="331">
        <v>733</v>
      </c>
      <c r="T19" s="332"/>
      <c r="U19" s="88">
        <v>700</v>
      </c>
      <c r="V19" s="89">
        <v>733</v>
      </c>
      <c r="W19" s="333">
        <v>700</v>
      </c>
      <c r="X19" s="332"/>
    </row>
    <row r="20" spans="1:24" ht="15.75">
      <c r="A20" s="266" t="s">
        <v>46</v>
      </c>
      <c r="B20" s="330"/>
      <c r="C20" s="327">
        <v>1</v>
      </c>
      <c r="D20" s="328"/>
      <c r="E20" s="327">
        <v>1</v>
      </c>
      <c r="F20" s="328"/>
      <c r="G20" s="327">
        <v>1.02</v>
      </c>
      <c r="H20" s="328"/>
      <c r="I20" s="327">
        <v>1</v>
      </c>
      <c r="J20" s="328"/>
      <c r="K20" s="327">
        <v>0.91</v>
      </c>
      <c r="L20" s="328"/>
      <c r="M20" s="327">
        <v>0.93</v>
      </c>
      <c r="N20" s="328"/>
      <c r="O20" s="327">
        <v>1.02</v>
      </c>
      <c r="P20" s="328"/>
      <c r="Q20" s="329">
        <v>0.99</v>
      </c>
      <c r="R20" s="329"/>
      <c r="S20" s="327">
        <v>0.95</v>
      </c>
      <c r="T20" s="328"/>
      <c r="U20" s="136">
        <v>1.02</v>
      </c>
      <c r="V20" s="87">
        <v>0.9</v>
      </c>
      <c r="W20" s="329">
        <v>0.96</v>
      </c>
      <c r="X20" s="328"/>
    </row>
    <row r="21" spans="1:24" ht="15.75">
      <c r="A21" s="266" t="s">
        <v>65</v>
      </c>
      <c r="B21" s="330"/>
      <c r="C21" s="327">
        <v>1232</v>
      </c>
      <c r="D21" s="328"/>
      <c r="E21" s="327">
        <v>1202</v>
      </c>
      <c r="F21" s="328"/>
      <c r="G21" s="327">
        <v>1225</v>
      </c>
      <c r="H21" s="328"/>
      <c r="I21" s="327">
        <v>1269</v>
      </c>
      <c r="J21" s="328"/>
      <c r="K21" s="327">
        <v>1265</v>
      </c>
      <c r="L21" s="328"/>
      <c r="M21" s="327">
        <v>1234</v>
      </c>
      <c r="N21" s="328"/>
      <c r="O21" s="327">
        <v>1227</v>
      </c>
      <c r="P21" s="328"/>
      <c r="Q21" s="329">
        <v>1215</v>
      </c>
      <c r="R21" s="329"/>
      <c r="S21" s="327">
        <v>1268</v>
      </c>
      <c r="T21" s="328"/>
      <c r="U21" s="136">
        <v>1240</v>
      </c>
      <c r="V21" s="87">
        <v>1230</v>
      </c>
      <c r="W21" s="329">
        <v>1230</v>
      </c>
      <c r="X21" s="328"/>
    </row>
    <row r="22" spans="1:24" ht="15.75">
      <c r="A22" s="266" t="s">
        <v>18</v>
      </c>
      <c r="B22" s="330"/>
      <c r="C22" s="327">
        <v>0.5</v>
      </c>
      <c r="D22" s="328"/>
      <c r="E22" s="327">
        <v>0.52</v>
      </c>
      <c r="F22" s="328"/>
      <c r="G22" s="327">
        <v>0.52</v>
      </c>
      <c r="H22" s="328"/>
      <c r="I22" s="327">
        <v>0.52</v>
      </c>
      <c r="J22" s="328"/>
      <c r="K22" s="327">
        <v>0.52</v>
      </c>
      <c r="L22" s="328"/>
      <c r="M22" s="327">
        <v>0.52</v>
      </c>
      <c r="N22" s="328"/>
      <c r="O22" s="327">
        <v>0.52</v>
      </c>
      <c r="P22" s="328"/>
      <c r="Q22" s="329">
        <v>0.52</v>
      </c>
      <c r="R22" s="329"/>
      <c r="S22" s="327">
        <v>0.52</v>
      </c>
      <c r="T22" s="328"/>
      <c r="U22" s="136">
        <v>0.52</v>
      </c>
      <c r="V22" s="87">
        <v>0.5</v>
      </c>
      <c r="W22" s="329">
        <v>0.54</v>
      </c>
      <c r="X22" s="328"/>
    </row>
    <row r="23" spans="1:24" ht="15.75">
      <c r="A23" s="266" t="s">
        <v>19</v>
      </c>
      <c r="B23" s="330"/>
      <c r="C23" s="325">
        <f>C20-C22</f>
        <v>0.5</v>
      </c>
      <c r="D23" s="326"/>
      <c r="E23" s="325">
        <f>E20-E22</f>
        <v>0.48</v>
      </c>
      <c r="F23" s="326"/>
      <c r="G23" s="325">
        <f>G20-G22</f>
        <v>0.5</v>
      </c>
      <c r="H23" s="326"/>
      <c r="I23" s="325">
        <f>I20-I22</f>
        <v>0.48</v>
      </c>
      <c r="J23" s="326"/>
      <c r="K23" s="325">
        <f>K20-K22</f>
        <v>0.39</v>
      </c>
      <c r="L23" s="326"/>
      <c r="M23" s="325">
        <f>M20-M22</f>
        <v>0.41000000000000003</v>
      </c>
      <c r="N23" s="326"/>
      <c r="O23" s="325">
        <f>O20-O22</f>
        <v>0.5</v>
      </c>
      <c r="P23" s="326"/>
      <c r="Q23" s="325">
        <f>Q20-Q22</f>
        <v>0.47</v>
      </c>
      <c r="R23" s="326"/>
      <c r="S23" s="325">
        <f>S20-S22</f>
        <v>0.42999999999999994</v>
      </c>
      <c r="T23" s="326"/>
      <c r="U23" s="96">
        <f>U20-U22</f>
        <v>0.5</v>
      </c>
      <c r="V23" s="90">
        <f>V20-V22</f>
        <v>0.4</v>
      </c>
      <c r="W23" s="325">
        <f>W20-W22</f>
        <v>0.41999999999999993</v>
      </c>
      <c r="X23" s="326"/>
    </row>
    <row r="24" spans="1:24" ht="16.5" thickBot="1">
      <c r="A24" s="264" t="s">
        <v>72</v>
      </c>
      <c r="B24" s="324"/>
      <c r="C24" s="317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650</v>
      </c>
      <c r="T24" s="318"/>
      <c r="U24" s="135">
        <v>620</v>
      </c>
      <c r="V24" s="91">
        <v>590</v>
      </c>
      <c r="W24" s="319">
        <v>590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1.1599999999999999</v>
      </c>
      <c r="D26" s="299"/>
      <c r="E26" s="298">
        <v>1.05</v>
      </c>
      <c r="F26" s="299"/>
      <c r="G26" s="298">
        <v>1.1100000000000001</v>
      </c>
      <c r="H26" s="299"/>
      <c r="I26" s="298">
        <v>1.1200000000000001</v>
      </c>
      <c r="J26" s="299"/>
      <c r="K26" s="298">
        <v>1.02</v>
      </c>
      <c r="L26" s="299"/>
      <c r="M26" s="298">
        <v>1.0900000000000001</v>
      </c>
      <c r="N26" s="299"/>
      <c r="O26" s="298">
        <v>1.1359999999999999</v>
      </c>
      <c r="P26" s="299"/>
      <c r="Q26" s="298">
        <v>1.06</v>
      </c>
      <c r="R26" s="299"/>
      <c r="S26" s="296">
        <v>1.06</v>
      </c>
      <c r="T26" s="297"/>
      <c r="U26" s="110">
        <v>1.1000000000000001</v>
      </c>
      <c r="V26" s="110">
        <v>1.05</v>
      </c>
      <c r="W26" s="298">
        <v>1.1399999999999999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133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 t="s">
        <v>262</v>
      </c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1300</v>
      </c>
      <c r="D34" s="247"/>
      <c r="E34" s="240">
        <v>1300</v>
      </c>
      <c r="F34" s="247"/>
      <c r="G34" s="240">
        <v>1300</v>
      </c>
      <c r="H34" s="247"/>
      <c r="I34" s="240">
        <v>1300</v>
      </c>
      <c r="J34" s="247"/>
      <c r="K34" s="240">
        <v>1300</v>
      </c>
      <c r="L34" s="247"/>
      <c r="M34" s="240">
        <v>1300</v>
      </c>
      <c r="N34" s="247"/>
      <c r="O34" s="240">
        <v>1300</v>
      </c>
      <c r="P34" s="247"/>
      <c r="Q34" s="240">
        <v>1300</v>
      </c>
      <c r="R34" s="247"/>
      <c r="S34" s="240">
        <v>1300</v>
      </c>
      <c r="T34" s="247"/>
      <c r="U34" s="97">
        <v>1300</v>
      </c>
      <c r="V34" s="97">
        <v>1300</v>
      </c>
      <c r="W34" s="240">
        <v>1310</v>
      </c>
      <c r="X34" s="247"/>
    </row>
    <row r="35" spans="1:24" ht="16.5" thickBot="1">
      <c r="A35" s="284" t="s">
        <v>77</v>
      </c>
      <c r="B35" s="285"/>
      <c r="C35" s="263">
        <v>500</v>
      </c>
      <c r="D35" s="233"/>
      <c r="E35" s="263">
        <v>500</v>
      </c>
      <c r="F35" s="233"/>
      <c r="G35" s="263">
        <v>500</v>
      </c>
      <c r="H35" s="233"/>
      <c r="I35" s="263">
        <v>500</v>
      </c>
      <c r="J35" s="233"/>
      <c r="K35" s="263">
        <v>500</v>
      </c>
      <c r="L35" s="233"/>
      <c r="M35" s="263">
        <v>500</v>
      </c>
      <c r="N35" s="233"/>
      <c r="O35" s="263">
        <v>500</v>
      </c>
      <c r="P35" s="233"/>
      <c r="Q35" s="263">
        <v>500</v>
      </c>
      <c r="R35" s="233"/>
      <c r="S35" s="263">
        <v>500</v>
      </c>
      <c r="T35" s="233"/>
      <c r="U35" s="97">
        <v>500</v>
      </c>
      <c r="V35" s="97">
        <v>500</v>
      </c>
      <c r="W35" s="263">
        <v>500</v>
      </c>
      <c r="X35" s="233"/>
    </row>
    <row r="36" spans="1:24" ht="16.5" customHeight="1" thickBot="1">
      <c r="A36" s="282" t="s">
        <v>39</v>
      </c>
      <c r="B36" s="283"/>
      <c r="C36" s="274">
        <f t="shared" ref="C36:G36" si="1">C32+C35+C34+C33</f>
        <v>1850</v>
      </c>
      <c r="D36" s="275"/>
      <c r="E36" s="274">
        <f t="shared" si="1"/>
        <v>1850</v>
      </c>
      <c r="F36" s="275"/>
      <c r="G36" s="274">
        <f t="shared" si="1"/>
        <v>1850</v>
      </c>
      <c r="H36" s="275"/>
      <c r="I36" s="274">
        <f t="shared" ref="I36" si="2">I32+I35+I34+I33</f>
        <v>1850</v>
      </c>
      <c r="J36" s="275"/>
      <c r="K36" s="274">
        <f t="shared" ref="K36" si="3">K32+K35+K34+K33</f>
        <v>1850</v>
      </c>
      <c r="L36" s="275"/>
      <c r="M36" s="274">
        <f t="shared" ref="M36" si="4">M32+M35+M34+M33</f>
        <v>1850</v>
      </c>
      <c r="N36" s="275"/>
      <c r="O36" s="274">
        <f t="shared" ref="O36" si="5">O32+O35+O34+O33</f>
        <v>1850</v>
      </c>
      <c r="P36" s="275"/>
      <c r="Q36" s="274">
        <f t="shared" ref="Q36" si="6">Q32+Q35+Q34+Q33</f>
        <v>1850</v>
      </c>
      <c r="R36" s="275"/>
      <c r="S36" s="274">
        <f t="shared" ref="S36" si="7">S32+S35+S34+S33</f>
        <v>1850</v>
      </c>
      <c r="T36" s="275"/>
      <c r="U36" s="93">
        <f>U32+U35+U34+U33</f>
        <v>1850</v>
      </c>
      <c r="V36" s="93">
        <f>V32+V35+V34+V33</f>
        <v>1850</v>
      </c>
      <c r="W36" s="274">
        <f t="shared" ref="W36" si="8">W32+W35+W34+W33</f>
        <v>1860</v>
      </c>
      <c r="X36" s="275"/>
    </row>
    <row r="37" spans="1:24" ht="15.75" customHeight="1">
      <c r="A37" s="268" t="s">
        <v>84</v>
      </c>
      <c r="B37" s="269"/>
      <c r="C37" s="270">
        <v>1000</v>
      </c>
      <c r="D37" s="271"/>
      <c r="E37" s="270">
        <v>1000</v>
      </c>
      <c r="F37" s="271"/>
      <c r="G37" s="270">
        <v>1000</v>
      </c>
      <c r="H37" s="271"/>
      <c r="I37" s="270">
        <v>1000</v>
      </c>
      <c r="J37" s="271"/>
      <c r="K37" s="270">
        <v>1000</v>
      </c>
      <c r="L37" s="271"/>
      <c r="M37" s="270">
        <v>1000</v>
      </c>
      <c r="N37" s="271"/>
      <c r="O37" s="270">
        <v>1000</v>
      </c>
      <c r="P37" s="271"/>
      <c r="Q37" s="270">
        <v>1000</v>
      </c>
      <c r="R37" s="271"/>
      <c r="S37" s="270">
        <v>1000</v>
      </c>
      <c r="T37" s="271"/>
      <c r="U37" s="92">
        <v>1000</v>
      </c>
      <c r="V37" s="92">
        <v>1000</v>
      </c>
      <c r="W37" s="270">
        <v>1000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400</v>
      </c>
      <c r="D39" s="247"/>
      <c r="E39" s="240">
        <v>400</v>
      </c>
      <c r="F39" s="247"/>
      <c r="G39" s="240">
        <v>400</v>
      </c>
      <c r="H39" s="247"/>
      <c r="I39" s="240">
        <v>400</v>
      </c>
      <c r="J39" s="247"/>
      <c r="K39" s="240">
        <v>400</v>
      </c>
      <c r="L39" s="247"/>
      <c r="M39" s="240">
        <v>400</v>
      </c>
      <c r="N39" s="247"/>
      <c r="O39" s="240">
        <v>400</v>
      </c>
      <c r="P39" s="247"/>
      <c r="Q39" s="240">
        <v>400</v>
      </c>
      <c r="R39" s="247"/>
      <c r="S39" s="240">
        <v>400</v>
      </c>
      <c r="T39" s="247"/>
      <c r="U39" s="87">
        <v>400</v>
      </c>
      <c r="V39" s="87">
        <v>400</v>
      </c>
      <c r="W39" s="240">
        <v>400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1350</v>
      </c>
      <c r="D41" s="247"/>
      <c r="E41" s="240">
        <v>1350</v>
      </c>
      <c r="F41" s="247"/>
      <c r="G41" s="240">
        <v>1350</v>
      </c>
      <c r="H41" s="247"/>
      <c r="I41" s="240">
        <v>1350</v>
      </c>
      <c r="J41" s="247"/>
      <c r="K41" s="240">
        <v>1350</v>
      </c>
      <c r="L41" s="247"/>
      <c r="M41" s="240">
        <v>1350</v>
      </c>
      <c r="N41" s="247"/>
      <c r="O41" s="240">
        <v>1350</v>
      </c>
      <c r="P41" s="247"/>
      <c r="Q41" s="240">
        <v>1350</v>
      </c>
      <c r="R41" s="247"/>
      <c r="S41" s="240">
        <v>1350</v>
      </c>
      <c r="T41" s="247"/>
      <c r="U41" s="87">
        <v>1350</v>
      </c>
      <c r="V41" s="87">
        <v>1350</v>
      </c>
      <c r="W41" s="240">
        <v>1350</v>
      </c>
      <c r="X41" s="247"/>
    </row>
    <row r="42" spans="1:24" ht="16.5" customHeight="1" thickBot="1">
      <c r="A42" s="278" t="s">
        <v>87</v>
      </c>
      <c r="B42" s="279"/>
      <c r="C42" s="263">
        <v>250</v>
      </c>
      <c r="D42" s="233"/>
      <c r="E42" s="263">
        <v>250</v>
      </c>
      <c r="F42" s="233"/>
      <c r="G42" s="263">
        <v>250</v>
      </c>
      <c r="H42" s="233"/>
      <c r="I42" s="263">
        <v>250</v>
      </c>
      <c r="J42" s="233"/>
      <c r="K42" s="263">
        <v>250</v>
      </c>
      <c r="L42" s="233"/>
      <c r="M42" s="263">
        <v>250</v>
      </c>
      <c r="N42" s="233"/>
      <c r="O42" s="263">
        <v>250</v>
      </c>
      <c r="P42" s="233"/>
      <c r="Q42" s="263">
        <v>250</v>
      </c>
      <c r="R42" s="233"/>
      <c r="S42" s="263">
        <v>250</v>
      </c>
      <c r="T42" s="233"/>
      <c r="U42" s="97">
        <v>250</v>
      </c>
      <c r="V42" s="97">
        <v>250</v>
      </c>
      <c r="W42" s="263">
        <v>250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34">
        <f>U37+U38+U39+U40+U41+U42</f>
        <v>3000</v>
      </c>
      <c r="V43" s="13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141</v>
      </c>
      <c r="D51" s="258"/>
      <c r="E51" s="258"/>
      <c r="F51" s="258"/>
      <c r="G51" s="258"/>
      <c r="H51" s="258"/>
      <c r="I51" s="258"/>
      <c r="J51" s="259"/>
      <c r="K51" s="257" t="s">
        <v>141</v>
      </c>
      <c r="L51" s="258"/>
      <c r="M51" s="258"/>
      <c r="N51" s="258"/>
      <c r="O51" s="258"/>
      <c r="P51" s="258"/>
      <c r="Q51" s="258"/>
      <c r="R51" s="259"/>
      <c r="S51" s="260" t="s">
        <v>141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23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S13" sqref="S13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10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29" t="s">
        <v>47</v>
      </c>
      <c r="L3" s="12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28" t="s">
        <v>4</v>
      </c>
      <c r="E4" s="359" t="s">
        <v>5</v>
      </c>
      <c r="F4" s="359"/>
      <c r="G4" s="359"/>
      <c r="H4" s="361"/>
      <c r="I4" s="127" t="s">
        <v>6</v>
      </c>
      <c r="J4" s="4" t="s">
        <v>40</v>
      </c>
      <c r="K4" s="5" t="s">
        <v>48</v>
      </c>
      <c r="L4" s="5" t="s">
        <v>21</v>
      </c>
      <c r="M4" s="12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2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258</v>
      </c>
      <c r="B5" s="342"/>
      <c r="C5" s="111">
        <v>0.10416666666666667</v>
      </c>
      <c r="D5" s="132">
        <v>0.11805555555555557</v>
      </c>
      <c r="E5" s="366">
        <f t="shared" ref="E5:E10" si="0">D5-C5</f>
        <v>1.3888888888888895E-2</v>
      </c>
      <c r="F5" s="366"/>
      <c r="G5" s="27" t="s">
        <v>92</v>
      </c>
      <c r="H5" s="14">
        <v>1.1000000000000001</v>
      </c>
      <c r="I5" s="15">
        <v>0.83333333333333337</v>
      </c>
      <c r="J5" s="16">
        <v>31.3</v>
      </c>
      <c r="K5" s="13">
        <v>21</v>
      </c>
      <c r="L5" s="17">
        <v>59.15</v>
      </c>
      <c r="M5" s="18">
        <v>30.37</v>
      </c>
      <c r="N5" s="19">
        <v>9.0299999999999994</v>
      </c>
      <c r="O5" s="19">
        <v>39.200000000000003</v>
      </c>
      <c r="P5" s="19">
        <v>7.64</v>
      </c>
      <c r="Q5" s="19">
        <v>6.56</v>
      </c>
      <c r="R5" s="19">
        <v>0.61</v>
      </c>
      <c r="S5" s="102" t="s">
        <v>266</v>
      </c>
      <c r="T5" s="20">
        <v>0.71</v>
      </c>
      <c r="U5" s="19">
        <v>77.86</v>
      </c>
      <c r="V5" s="21">
        <v>0.14699999999999999</v>
      </c>
      <c r="W5" s="21">
        <v>7.0000000000000001E-3</v>
      </c>
      <c r="X5" s="22">
        <v>6.93</v>
      </c>
    </row>
    <row r="6" spans="1:24" ht="26.25" customHeight="1" thickBot="1">
      <c r="A6" s="341" t="s">
        <v>259</v>
      </c>
      <c r="B6" s="342"/>
      <c r="C6" s="23">
        <v>0.35416666666666669</v>
      </c>
      <c r="D6" s="131">
        <v>0.36458333333333331</v>
      </c>
      <c r="E6" s="349">
        <f t="shared" si="0"/>
        <v>1.041666666666663E-2</v>
      </c>
      <c r="F6" s="349"/>
      <c r="G6" s="27" t="s">
        <v>107</v>
      </c>
      <c r="H6" s="24">
        <v>1.1000000000000001</v>
      </c>
      <c r="I6" s="25">
        <v>1</v>
      </c>
      <c r="J6" s="26">
        <v>35.5</v>
      </c>
      <c r="K6" s="27">
        <v>21</v>
      </c>
      <c r="L6" s="28">
        <v>62.9</v>
      </c>
      <c r="M6" s="29">
        <v>31.44</v>
      </c>
      <c r="N6" s="30">
        <v>8.68</v>
      </c>
      <c r="O6" s="30">
        <v>40.700000000000003</v>
      </c>
      <c r="P6" s="30">
        <v>8.1</v>
      </c>
      <c r="Q6" s="30">
        <v>7.12</v>
      </c>
      <c r="R6" s="30">
        <v>0.77</v>
      </c>
      <c r="S6" s="103" t="s">
        <v>270</v>
      </c>
      <c r="T6" s="31">
        <v>0.59</v>
      </c>
      <c r="U6" s="30">
        <v>78.19</v>
      </c>
      <c r="V6" s="27">
        <v>0.13600000000000001</v>
      </c>
      <c r="W6" s="32">
        <v>6.0000000000000001E-3</v>
      </c>
      <c r="X6" s="33">
        <v>6.98</v>
      </c>
    </row>
    <row r="7" spans="1:24" ht="23.25" customHeight="1" thickBot="1">
      <c r="A7" s="341" t="s">
        <v>260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277</v>
      </c>
      <c r="H7" s="24">
        <v>1.2</v>
      </c>
      <c r="I7" s="25">
        <v>1</v>
      </c>
      <c r="J7" s="26">
        <v>38.75</v>
      </c>
      <c r="K7" s="27">
        <v>21</v>
      </c>
      <c r="L7" s="28">
        <v>61.3</v>
      </c>
      <c r="M7" s="29">
        <v>30.33</v>
      </c>
      <c r="N7" s="30">
        <v>7.53</v>
      </c>
      <c r="O7" s="30">
        <v>37.81</v>
      </c>
      <c r="P7" s="30">
        <v>8.42</v>
      </c>
      <c r="Q7" s="30">
        <v>7.4</v>
      </c>
      <c r="R7" s="30">
        <v>0.53</v>
      </c>
      <c r="S7" s="103" t="s">
        <v>276</v>
      </c>
      <c r="T7" s="31">
        <v>0.59</v>
      </c>
      <c r="U7" s="30">
        <v>77.739999999999995</v>
      </c>
      <c r="V7" s="27">
        <v>0.13900000000000001</v>
      </c>
      <c r="W7" s="32">
        <v>5.0000000000000001E-3</v>
      </c>
      <c r="X7" s="33">
        <v>6.98</v>
      </c>
    </row>
    <row r="8" spans="1:24" ht="26.25" customHeight="1" thickBot="1">
      <c r="A8" s="341" t="s">
        <v>261</v>
      </c>
      <c r="B8" s="342"/>
      <c r="C8" s="23">
        <v>0.85416666666666663</v>
      </c>
      <c r="D8" s="131">
        <v>0.86458333333333337</v>
      </c>
      <c r="E8" s="349">
        <f t="shared" si="0"/>
        <v>1.0416666666666741E-2</v>
      </c>
      <c r="F8" s="349"/>
      <c r="G8" s="27" t="s">
        <v>107</v>
      </c>
      <c r="H8" s="24">
        <v>1.1000000000000001</v>
      </c>
      <c r="I8" s="25">
        <v>0.83333333333333337</v>
      </c>
      <c r="J8" s="26">
        <v>31.8</v>
      </c>
      <c r="K8" s="27">
        <v>21</v>
      </c>
      <c r="L8" s="28">
        <v>56</v>
      </c>
      <c r="M8" s="29">
        <v>32.659999999999997</v>
      </c>
      <c r="N8" s="30">
        <v>9.49</v>
      </c>
      <c r="O8" s="30">
        <v>41.1</v>
      </c>
      <c r="P8" s="30">
        <v>7.19</v>
      </c>
      <c r="Q8" s="30">
        <v>6.8</v>
      </c>
      <c r="R8" s="107">
        <v>0.59</v>
      </c>
      <c r="S8" s="104" t="s">
        <v>189</v>
      </c>
      <c r="T8" s="31">
        <v>0.51</v>
      </c>
      <c r="U8" s="30">
        <v>76.790000000000006</v>
      </c>
      <c r="V8" s="109">
        <v>0.14000000000000001</v>
      </c>
      <c r="W8" s="32">
        <v>5.0000000000000001E-3</v>
      </c>
      <c r="X8" s="36">
        <v>7.04</v>
      </c>
    </row>
    <row r="9" spans="1:24" ht="25.5" customHeight="1">
      <c r="A9" s="341"/>
      <c r="B9" s="342"/>
      <c r="C9" s="23"/>
      <c r="D9" s="13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3.666666666666667</v>
      </c>
      <c r="J11" s="61">
        <f>SUM(J5:J10)</f>
        <v>137.35</v>
      </c>
      <c r="K11" s="113">
        <f>SUM(K5:K10)</f>
        <v>84</v>
      </c>
      <c r="L11" s="62">
        <f>SUM(L5:L10)</f>
        <v>239.35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3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18.7</v>
      </c>
      <c r="F14" s="252"/>
      <c r="G14" s="248">
        <v>3.92</v>
      </c>
      <c r="H14" s="252"/>
      <c r="I14" s="248">
        <v>18.329999999999998</v>
      </c>
      <c r="J14" s="252"/>
      <c r="K14" s="248">
        <v>19.18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3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9">
        <v>13</v>
      </c>
      <c r="D17" s="328"/>
      <c r="E17" s="327">
        <v>24</v>
      </c>
      <c r="F17" s="328"/>
      <c r="G17" s="327">
        <v>37</v>
      </c>
      <c r="H17" s="328"/>
      <c r="I17" s="327">
        <v>49</v>
      </c>
      <c r="J17" s="328"/>
      <c r="K17" s="327">
        <v>10</v>
      </c>
      <c r="L17" s="328"/>
      <c r="M17" s="327">
        <v>24</v>
      </c>
      <c r="N17" s="328"/>
      <c r="O17" s="327">
        <v>38</v>
      </c>
      <c r="P17" s="328"/>
      <c r="Q17" s="329">
        <v>47</v>
      </c>
      <c r="R17" s="329"/>
      <c r="S17" s="327">
        <v>12</v>
      </c>
      <c r="T17" s="328"/>
      <c r="U17" s="136">
        <v>24</v>
      </c>
      <c r="V17" s="87">
        <v>35</v>
      </c>
      <c r="W17" s="329">
        <v>47</v>
      </c>
      <c r="X17" s="328"/>
    </row>
    <row r="18" spans="1:24" ht="15.75">
      <c r="A18" s="266" t="s">
        <v>44</v>
      </c>
      <c r="B18" s="330"/>
      <c r="C18" s="329" t="s">
        <v>264</v>
      </c>
      <c r="D18" s="328"/>
      <c r="E18" s="334" t="s">
        <v>187</v>
      </c>
      <c r="F18" s="335"/>
      <c r="G18" s="334" t="s">
        <v>268</v>
      </c>
      <c r="H18" s="335"/>
      <c r="I18" s="334" t="s">
        <v>269</v>
      </c>
      <c r="J18" s="335"/>
      <c r="K18" s="334" t="s">
        <v>250</v>
      </c>
      <c r="L18" s="335"/>
      <c r="M18" s="334" t="s">
        <v>173</v>
      </c>
      <c r="N18" s="335"/>
      <c r="O18" s="334" t="s">
        <v>275</v>
      </c>
      <c r="P18" s="335"/>
      <c r="Q18" s="336" t="s">
        <v>264</v>
      </c>
      <c r="R18" s="336"/>
      <c r="S18" s="334" t="s">
        <v>278</v>
      </c>
      <c r="T18" s="335"/>
      <c r="U18" s="158" t="s">
        <v>275</v>
      </c>
      <c r="V18" s="87" t="s">
        <v>212</v>
      </c>
      <c r="W18" s="329" t="s">
        <v>283</v>
      </c>
      <c r="X18" s="328"/>
    </row>
    <row r="19" spans="1:24" ht="15.75">
      <c r="A19" s="266" t="s">
        <v>45</v>
      </c>
      <c r="B19" s="330"/>
      <c r="C19" s="333">
        <v>667</v>
      </c>
      <c r="D19" s="332"/>
      <c r="E19" s="331">
        <v>733</v>
      </c>
      <c r="F19" s="332"/>
      <c r="G19" s="331">
        <v>683</v>
      </c>
      <c r="H19" s="332"/>
      <c r="I19" s="331">
        <v>667</v>
      </c>
      <c r="J19" s="332"/>
      <c r="K19" s="331">
        <v>717</v>
      </c>
      <c r="L19" s="332"/>
      <c r="M19" s="331">
        <v>683</v>
      </c>
      <c r="N19" s="332"/>
      <c r="O19" s="331">
        <v>683</v>
      </c>
      <c r="P19" s="332"/>
      <c r="Q19" s="333">
        <v>750</v>
      </c>
      <c r="R19" s="333"/>
      <c r="S19" s="331">
        <v>733</v>
      </c>
      <c r="T19" s="332"/>
      <c r="U19" s="88">
        <v>683</v>
      </c>
      <c r="V19" s="89">
        <v>733</v>
      </c>
      <c r="W19" s="333">
        <v>717</v>
      </c>
      <c r="X19" s="332"/>
    </row>
    <row r="20" spans="1:24" ht="15.75">
      <c r="A20" s="266" t="s">
        <v>46</v>
      </c>
      <c r="B20" s="330"/>
      <c r="C20" s="329">
        <v>1</v>
      </c>
      <c r="D20" s="328"/>
      <c r="E20" s="327">
        <v>0.9</v>
      </c>
      <c r="F20" s="328"/>
      <c r="G20" s="327">
        <v>0.98</v>
      </c>
      <c r="H20" s="328"/>
      <c r="I20" s="327">
        <v>1</v>
      </c>
      <c r="J20" s="328"/>
      <c r="K20" s="327">
        <v>1</v>
      </c>
      <c r="L20" s="328"/>
      <c r="M20" s="327">
        <v>1</v>
      </c>
      <c r="N20" s="328"/>
      <c r="O20" s="327">
        <v>1.05</v>
      </c>
      <c r="P20" s="328"/>
      <c r="Q20" s="329">
        <v>0.96</v>
      </c>
      <c r="R20" s="329"/>
      <c r="S20" s="327">
        <v>1</v>
      </c>
      <c r="T20" s="328"/>
      <c r="U20" s="136">
        <v>1.02</v>
      </c>
      <c r="V20" s="87">
        <v>0.93</v>
      </c>
      <c r="W20" s="329">
        <v>0.98</v>
      </c>
      <c r="X20" s="328"/>
    </row>
    <row r="21" spans="1:24" ht="15.75">
      <c r="A21" s="266" t="s">
        <v>65</v>
      </c>
      <c r="B21" s="330"/>
      <c r="C21" s="329">
        <v>1203</v>
      </c>
      <c r="D21" s="328"/>
      <c r="E21" s="327">
        <v>1270</v>
      </c>
      <c r="F21" s="328"/>
      <c r="G21" s="327">
        <v>1228</v>
      </c>
      <c r="H21" s="328"/>
      <c r="I21" s="327">
        <v>1220</v>
      </c>
      <c r="J21" s="328"/>
      <c r="K21" s="327">
        <v>1240</v>
      </c>
      <c r="L21" s="328"/>
      <c r="M21" s="327">
        <v>1195</v>
      </c>
      <c r="N21" s="328"/>
      <c r="O21" s="327">
        <v>1232</v>
      </c>
      <c r="P21" s="328"/>
      <c r="Q21" s="329">
        <v>1215</v>
      </c>
      <c r="R21" s="329"/>
      <c r="S21" s="327">
        <v>1202</v>
      </c>
      <c r="T21" s="328"/>
      <c r="U21" s="136">
        <v>1231</v>
      </c>
      <c r="V21" s="87">
        <v>1254</v>
      </c>
      <c r="W21" s="329">
        <v>1256</v>
      </c>
      <c r="X21" s="328"/>
    </row>
    <row r="22" spans="1:24" ht="15.75">
      <c r="A22" s="266" t="s">
        <v>18</v>
      </c>
      <c r="B22" s="330"/>
      <c r="C22" s="329">
        <v>0.5</v>
      </c>
      <c r="D22" s="328"/>
      <c r="E22" s="327">
        <v>0.52</v>
      </c>
      <c r="F22" s="328"/>
      <c r="G22" s="327">
        <v>0.5</v>
      </c>
      <c r="H22" s="328"/>
      <c r="I22" s="327">
        <v>0.5</v>
      </c>
      <c r="J22" s="328"/>
      <c r="K22" s="327">
        <v>0.54</v>
      </c>
      <c r="L22" s="328"/>
      <c r="M22" s="327">
        <v>0.52</v>
      </c>
      <c r="N22" s="328"/>
      <c r="O22" s="327">
        <v>0.5</v>
      </c>
      <c r="P22" s="328"/>
      <c r="Q22" s="329">
        <v>0.54</v>
      </c>
      <c r="R22" s="329"/>
      <c r="S22" s="327">
        <v>0.52</v>
      </c>
      <c r="T22" s="328"/>
      <c r="U22" s="136">
        <v>0.52</v>
      </c>
      <c r="V22" s="87">
        <v>0.56000000000000005</v>
      </c>
      <c r="W22" s="329">
        <v>0.54</v>
      </c>
      <c r="X22" s="328"/>
    </row>
    <row r="23" spans="1:24" ht="15.75">
      <c r="A23" s="266" t="s">
        <v>19</v>
      </c>
      <c r="B23" s="330"/>
      <c r="C23" s="325">
        <f>C20-C22</f>
        <v>0.5</v>
      </c>
      <c r="D23" s="326"/>
      <c r="E23" s="325">
        <f>E20-E22</f>
        <v>0.38</v>
      </c>
      <c r="F23" s="326"/>
      <c r="G23" s="325">
        <f>G20-G22</f>
        <v>0.48</v>
      </c>
      <c r="H23" s="326"/>
      <c r="I23" s="325">
        <f>I20-I22</f>
        <v>0.5</v>
      </c>
      <c r="J23" s="326"/>
      <c r="K23" s="325">
        <f>K20-K22</f>
        <v>0.45999999999999996</v>
      </c>
      <c r="L23" s="326"/>
      <c r="M23" s="325">
        <f>M20-M22</f>
        <v>0.48</v>
      </c>
      <c r="N23" s="326"/>
      <c r="O23" s="325">
        <f>O20-O22</f>
        <v>0.55000000000000004</v>
      </c>
      <c r="P23" s="326"/>
      <c r="Q23" s="325">
        <f>Q20-Q22</f>
        <v>0.41999999999999993</v>
      </c>
      <c r="R23" s="326"/>
      <c r="S23" s="325">
        <f>S20-S22</f>
        <v>0.48</v>
      </c>
      <c r="T23" s="326"/>
      <c r="U23" s="96">
        <f>U20-U22</f>
        <v>0.5</v>
      </c>
      <c r="V23" s="90">
        <f>V20-V22</f>
        <v>0.37</v>
      </c>
      <c r="W23" s="325">
        <f>W20-W22</f>
        <v>0.43999999999999995</v>
      </c>
      <c r="X23" s="326"/>
    </row>
    <row r="24" spans="1:24" ht="16.5" thickBot="1">
      <c r="A24" s="264" t="s">
        <v>72</v>
      </c>
      <c r="B24" s="324"/>
      <c r="C24" s="319">
        <v>590</v>
      </c>
      <c r="D24" s="318"/>
      <c r="E24" s="317">
        <v>590</v>
      </c>
      <c r="F24" s="318"/>
      <c r="G24" s="317">
        <v>590</v>
      </c>
      <c r="H24" s="318"/>
      <c r="I24" s="317">
        <v>590</v>
      </c>
      <c r="J24" s="318"/>
      <c r="K24" s="317">
        <v>590</v>
      </c>
      <c r="L24" s="318"/>
      <c r="M24" s="317">
        <v>590</v>
      </c>
      <c r="N24" s="318"/>
      <c r="O24" s="317">
        <v>620</v>
      </c>
      <c r="P24" s="318"/>
      <c r="Q24" s="319">
        <v>650</v>
      </c>
      <c r="R24" s="319"/>
      <c r="S24" s="317">
        <v>650</v>
      </c>
      <c r="T24" s="318"/>
      <c r="U24" s="135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1.1399999999999999</v>
      </c>
      <c r="D26" s="299"/>
      <c r="E26" s="298">
        <v>1.05</v>
      </c>
      <c r="F26" s="299"/>
      <c r="G26" s="298">
        <v>1.08</v>
      </c>
      <c r="H26" s="299"/>
      <c r="I26" s="298">
        <v>1.1399999999999999</v>
      </c>
      <c r="J26" s="299"/>
      <c r="K26" s="298">
        <v>1.04</v>
      </c>
      <c r="L26" s="299"/>
      <c r="M26" s="298">
        <v>1.0900000000000001</v>
      </c>
      <c r="N26" s="299"/>
      <c r="O26" s="298">
        <v>1.1499999999999999</v>
      </c>
      <c r="P26" s="299"/>
      <c r="Q26" s="298">
        <v>1.04</v>
      </c>
      <c r="R26" s="299"/>
      <c r="S26" s="296">
        <v>1.08</v>
      </c>
      <c r="T26" s="297"/>
      <c r="U26" s="110">
        <v>1.1499999999999999</v>
      </c>
      <c r="V26" s="110">
        <v>1.1599999999999999</v>
      </c>
      <c r="W26" s="298">
        <v>1.1299999999999999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143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 t="s">
        <v>267</v>
      </c>
      <c r="H31" s="289"/>
      <c r="I31" s="288"/>
      <c r="J31" s="289"/>
      <c r="K31" s="288"/>
      <c r="L31" s="289"/>
      <c r="M31" s="288"/>
      <c r="N31" s="289"/>
      <c r="O31" s="288" t="s">
        <v>271</v>
      </c>
      <c r="P31" s="289"/>
      <c r="Q31" s="288"/>
      <c r="R31" s="289"/>
      <c r="S31" s="288" t="s">
        <v>150</v>
      </c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81</v>
      </c>
      <c r="B34" s="285"/>
      <c r="C34" s="240">
        <v>1310</v>
      </c>
      <c r="D34" s="247"/>
      <c r="E34" s="240">
        <v>1310</v>
      </c>
      <c r="F34" s="247"/>
      <c r="G34" s="240">
        <v>1310</v>
      </c>
      <c r="H34" s="247"/>
      <c r="I34" s="240">
        <v>1310</v>
      </c>
      <c r="J34" s="247"/>
      <c r="K34" s="240">
        <v>1310</v>
      </c>
      <c r="L34" s="247"/>
      <c r="M34" s="240">
        <v>1310</v>
      </c>
      <c r="N34" s="247"/>
      <c r="O34" s="367" t="s">
        <v>274</v>
      </c>
      <c r="P34" s="368"/>
      <c r="Q34" s="369" t="s">
        <v>274</v>
      </c>
      <c r="R34" s="370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77</v>
      </c>
      <c r="B35" s="285"/>
      <c r="C35" s="263">
        <v>500</v>
      </c>
      <c r="D35" s="233"/>
      <c r="E35" s="263">
        <v>500</v>
      </c>
      <c r="F35" s="233"/>
      <c r="G35" s="263">
        <v>500</v>
      </c>
      <c r="H35" s="233"/>
      <c r="I35" s="263">
        <v>500</v>
      </c>
      <c r="J35" s="233"/>
      <c r="K35" s="263">
        <v>500</v>
      </c>
      <c r="L35" s="233"/>
      <c r="M35" s="263">
        <v>500</v>
      </c>
      <c r="N35" s="233"/>
      <c r="O35" s="263">
        <v>940</v>
      </c>
      <c r="P35" s="233"/>
      <c r="Q35" s="263">
        <v>940</v>
      </c>
      <c r="R35" s="233"/>
      <c r="S35" s="263">
        <v>920</v>
      </c>
      <c r="T35" s="233"/>
      <c r="U35" s="97">
        <v>920</v>
      </c>
      <c r="V35" s="97">
        <v>920</v>
      </c>
      <c r="W35" s="263">
        <v>920</v>
      </c>
      <c r="X35" s="233"/>
    </row>
    <row r="36" spans="1:24" ht="16.5" customHeight="1" thickBot="1">
      <c r="A36" s="282" t="s">
        <v>39</v>
      </c>
      <c r="B36" s="283"/>
      <c r="C36" s="274">
        <f t="shared" ref="C36" si="1">C32+C35+C34+C33</f>
        <v>1860</v>
      </c>
      <c r="D36" s="275"/>
      <c r="E36" s="274">
        <f t="shared" ref="E36" si="2">E32+E35+E34+E33</f>
        <v>1860</v>
      </c>
      <c r="F36" s="275"/>
      <c r="G36" s="274">
        <f t="shared" ref="G36:I36" si="3">G32+G35+G34+G33</f>
        <v>1860</v>
      </c>
      <c r="H36" s="275"/>
      <c r="I36" s="274">
        <f t="shared" si="3"/>
        <v>1860</v>
      </c>
      <c r="J36" s="275"/>
      <c r="K36" s="274">
        <f t="shared" ref="K36:M36" si="4">K32+K35+K34+K33</f>
        <v>1860</v>
      </c>
      <c r="L36" s="275"/>
      <c r="M36" s="274">
        <f t="shared" si="4"/>
        <v>1860</v>
      </c>
      <c r="N36" s="275"/>
      <c r="O36" s="274">
        <v>1890</v>
      </c>
      <c r="P36" s="275"/>
      <c r="Q36" s="274">
        <v>1890</v>
      </c>
      <c r="R36" s="275"/>
      <c r="S36" s="274">
        <f t="shared" ref="S36" si="5">S32+S35+S34+S33</f>
        <v>1870</v>
      </c>
      <c r="T36" s="275"/>
      <c r="U36" s="93">
        <f>U32+U35+U34+U33</f>
        <v>1870</v>
      </c>
      <c r="V36" s="93">
        <f>V32+V35+V34+V33</f>
        <v>1870</v>
      </c>
      <c r="W36" s="274">
        <f t="shared" ref="W36" si="6">W32+W35+W34+W33</f>
        <v>1870</v>
      </c>
      <c r="X36" s="275"/>
    </row>
    <row r="37" spans="1:24" ht="15.75" customHeight="1">
      <c r="A37" s="268" t="s">
        <v>84</v>
      </c>
      <c r="B37" s="269"/>
      <c r="C37" s="270">
        <v>1000</v>
      </c>
      <c r="D37" s="271"/>
      <c r="E37" s="270">
        <v>1000</v>
      </c>
      <c r="F37" s="271"/>
      <c r="G37" s="270">
        <v>950</v>
      </c>
      <c r="H37" s="271"/>
      <c r="I37" s="270">
        <v>950</v>
      </c>
      <c r="J37" s="271"/>
      <c r="K37" s="270">
        <v>950</v>
      </c>
      <c r="L37" s="271"/>
      <c r="M37" s="270">
        <v>950</v>
      </c>
      <c r="N37" s="271"/>
      <c r="O37" s="270">
        <v>950</v>
      </c>
      <c r="P37" s="271"/>
      <c r="Q37" s="270">
        <v>950</v>
      </c>
      <c r="R37" s="271"/>
      <c r="S37" s="270">
        <v>950</v>
      </c>
      <c r="T37" s="271"/>
      <c r="U37" s="92">
        <v>950</v>
      </c>
      <c r="V37" s="92">
        <v>950</v>
      </c>
      <c r="W37" s="270">
        <v>950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400</v>
      </c>
      <c r="D39" s="247"/>
      <c r="E39" s="240">
        <v>400</v>
      </c>
      <c r="F39" s="247"/>
      <c r="G39" s="240">
        <v>400</v>
      </c>
      <c r="H39" s="247"/>
      <c r="I39" s="240">
        <v>400</v>
      </c>
      <c r="J39" s="247"/>
      <c r="K39" s="240">
        <v>400</v>
      </c>
      <c r="L39" s="247"/>
      <c r="M39" s="240">
        <v>400</v>
      </c>
      <c r="N39" s="247"/>
      <c r="O39" s="240">
        <v>400</v>
      </c>
      <c r="P39" s="247"/>
      <c r="Q39" s="240">
        <v>400</v>
      </c>
      <c r="R39" s="247"/>
      <c r="S39" s="240">
        <v>400</v>
      </c>
      <c r="T39" s="247"/>
      <c r="U39" s="87">
        <v>400</v>
      </c>
      <c r="V39" s="87">
        <v>400</v>
      </c>
      <c r="W39" s="240">
        <v>400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1350</v>
      </c>
      <c r="D41" s="247"/>
      <c r="E41" s="240">
        <v>1350</v>
      </c>
      <c r="F41" s="247"/>
      <c r="G41" s="240">
        <v>1350</v>
      </c>
      <c r="H41" s="247"/>
      <c r="I41" s="240">
        <v>1350</v>
      </c>
      <c r="J41" s="247"/>
      <c r="K41" s="240">
        <v>1350</v>
      </c>
      <c r="L41" s="247"/>
      <c r="M41" s="240">
        <v>1350</v>
      </c>
      <c r="N41" s="247"/>
      <c r="O41" s="240">
        <v>1350</v>
      </c>
      <c r="P41" s="247"/>
      <c r="Q41" s="240">
        <v>1350</v>
      </c>
      <c r="R41" s="247"/>
      <c r="S41" s="240">
        <v>1350</v>
      </c>
      <c r="T41" s="247"/>
      <c r="U41" s="87">
        <v>1350</v>
      </c>
      <c r="V41" s="87">
        <v>1350</v>
      </c>
      <c r="W41" s="240">
        <v>1350</v>
      </c>
      <c r="X41" s="247"/>
    </row>
    <row r="42" spans="1:24" ht="16.5" customHeight="1" thickBot="1">
      <c r="A42" s="278" t="s">
        <v>87</v>
      </c>
      <c r="B42" s="279"/>
      <c r="C42" s="263">
        <v>250</v>
      </c>
      <c r="D42" s="233"/>
      <c r="E42" s="263">
        <v>250</v>
      </c>
      <c r="F42" s="233"/>
      <c r="G42" s="263">
        <v>300</v>
      </c>
      <c r="H42" s="233"/>
      <c r="I42" s="263">
        <v>300</v>
      </c>
      <c r="J42" s="233"/>
      <c r="K42" s="263">
        <v>300</v>
      </c>
      <c r="L42" s="233"/>
      <c r="M42" s="263">
        <v>300</v>
      </c>
      <c r="N42" s="233"/>
      <c r="O42" s="263">
        <v>300</v>
      </c>
      <c r="P42" s="233"/>
      <c r="Q42" s="263">
        <v>300</v>
      </c>
      <c r="R42" s="233"/>
      <c r="S42" s="263">
        <v>300</v>
      </c>
      <c r="T42" s="233"/>
      <c r="U42" s="97">
        <v>300</v>
      </c>
      <c r="V42" s="97">
        <v>300</v>
      </c>
      <c r="W42" s="263">
        <v>300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34">
        <f>U37+U38+U39+U40+U41+U42</f>
        <v>3000</v>
      </c>
      <c r="V43" s="13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141</v>
      </c>
      <c r="D51" s="258"/>
      <c r="E51" s="258"/>
      <c r="F51" s="258"/>
      <c r="G51" s="258"/>
      <c r="H51" s="258"/>
      <c r="I51" s="258"/>
      <c r="J51" s="259"/>
      <c r="K51" s="257" t="s">
        <v>141</v>
      </c>
      <c r="L51" s="258"/>
      <c r="M51" s="258"/>
      <c r="N51" s="258"/>
      <c r="O51" s="258"/>
      <c r="P51" s="258"/>
      <c r="Q51" s="258"/>
      <c r="R51" s="259"/>
      <c r="S51" s="260" t="s">
        <v>141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V26" sqref="V26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11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56" t="s">
        <v>47</v>
      </c>
      <c r="L3" s="15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55" t="s">
        <v>4</v>
      </c>
      <c r="E4" s="359" t="s">
        <v>5</v>
      </c>
      <c r="F4" s="359"/>
      <c r="G4" s="359"/>
      <c r="H4" s="361"/>
      <c r="I4" s="154" t="s">
        <v>6</v>
      </c>
      <c r="J4" s="4" t="s">
        <v>40</v>
      </c>
      <c r="K4" s="5" t="s">
        <v>48</v>
      </c>
      <c r="L4" s="5" t="s">
        <v>21</v>
      </c>
      <c r="M4" s="15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5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279</v>
      </c>
      <c r="B5" s="342"/>
      <c r="C5" s="111">
        <v>0.10416666666666667</v>
      </c>
      <c r="D5" s="157">
        <v>0.11458333333333333</v>
      </c>
      <c r="E5" s="366">
        <f t="shared" ref="E5:E10" si="0">D5-C5</f>
        <v>1.0416666666666657E-2</v>
      </c>
      <c r="F5" s="366"/>
      <c r="G5" s="27" t="s">
        <v>107</v>
      </c>
      <c r="H5" s="14">
        <v>1.1000000000000001</v>
      </c>
      <c r="I5" s="15">
        <v>0.83333333333333337</v>
      </c>
      <c r="J5" s="16">
        <v>32.049999999999997</v>
      </c>
      <c r="K5" s="13">
        <v>21</v>
      </c>
      <c r="L5" s="17">
        <v>61.35</v>
      </c>
      <c r="M5" s="18">
        <v>32.49</v>
      </c>
      <c r="N5" s="19">
        <v>10.08</v>
      </c>
      <c r="O5" s="19">
        <v>42.51</v>
      </c>
      <c r="P5" s="19">
        <v>5.88</v>
      </c>
      <c r="Q5" s="19">
        <v>6.71</v>
      </c>
      <c r="R5" s="19">
        <v>0.56999999999999995</v>
      </c>
      <c r="S5" s="102" t="s">
        <v>156</v>
      </c>
      <c r="T5" s="20">
        <v>0.41</v>
      </c>
      <c r="U5" s="19">
        <v>76.91</v>
      </c>
      <c r="V5" s="21">
        <v>0.13100000000000001</v>
      </c>
      <c r="W5" s="21">
        <v>4.0000000000000001E-3</v>
      </c>
      <c r="X5" s="22">
        <v>7.14</v>
      </c>
    </row>
    <row r="6" spans="1:24" ht="26.25" customHeight="1" thickBot="1">
      <c r="A6" s="341" t="s">
        <v>280</v>
      </c>
      <c r="B6" s="342"/>
      <c r="C6" s="23">
        <v>0.35416666666666669</v>
      </c>
      <c r="D6" s="153">
        <v>0.36458333333333331</v>
      </c>
      <c r="E6" s="349">
        <f t="shared" si="0"/>
        <v>1.041666666666663E-2</v>
      </c>
      <c r="F6" s="349"/>
      <c r="G6" s="27" t="s">
        <v>92</v>
      </c>
      <c r="H6" s="24">
        <v>1</v>
      </c>
      <c r="I6" s="25">
        <v>0.83333333333333337</v>
      </c>
      <c r="J6" s="26">
        <v>28.05</v>
      </c>
      <c r="K6" s="27">
        <v>21</v>
      </c>
      <c r="L6" s="28">
        <v>56.25</v>
      </c>
      <c r="M6" s="29">
        <v>34.11</v>
      </c>
      <c r="N6" s="30">
        <v>9.56</v>
      </c>
      <c r="O6" s="30">
        <v>43.37</v>
      </c>
      <c r="P6" s="30">
        <v>4.97</v>
      </c>
      <c r="Q6" s="30">
        <v>7.4</v>
      </c>
      <c r="R6" s="30">
        <v>0.38</v>
      </c>
      <c r="S6" s="103" t="s">
        <v>287</v>
      </c>
      <c r="T6" s="31">
        <v>0.55000000000000004</v>
      </c>
      <c r="U6" s="30">
        <v>77.17</v>
      </c>
      <c r="V6" s="27">
        <v>0.125</v>
      </c>
      <c r="W6" s="32">
        <v>6.0000000000000001E-3</v>
      </c>
      <c r="X6" s="33">
        <v>7.01</v>
      </c>
    </row>
    <row r="7" spans="1:24" ht="23.25" customHeight="1" thickBot="1">
      <c r="A7" s="341" t="s">
        <v>281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92</v>
      </c>
      <c r="H7" s="24">
        <v>1.3</v>
      </c>
      <c r="I7" s="25">
        <v>0.83333333333333337</v>
      </c>
      <c r="J7" s="26">
        <v>29.9</v>
      </c>
      <c r="K7" s="27">
        <v>21</v>
      </c>
      <c r="L7" s="28">
        <v>58.8</v>
      </c>
      <c r="M7" s="29">
        <v>32.93</v>
      </c>
      <c r="N7" s="30">
        <v>8.94</v>
      </c>
      <c r="O7" s="30">
        <v>42.53</v>
      </c>
      <c r="P7" s="30">
        <v>6.02</v>
      </c>
      <c r="Q7" s="30">
        <v>6.76</v>
      </c>
      <c r="R7" s="30">
        <v>0.45</v>
      </c>
      <c r="S7" s="103" t="s">
        <v>217</v>
      </c>
      <c r="T7" s="31">
        <v>0.94</v>
      </c>
      <c r="U7" s="30">
        <v>75.900000000000006</v>
      </c>
      <c r="V7" s="27">
        <v>0.13600000000000001</v>
      </c>
      <c r="W7" s="32">
        <v>7.0000000000000001E-3</v>
      </c>
      <c r="X7" s="33">
        <v>6.82</v>
      </c>
    </row>
    <row r="8" spans="1:24" ht="26.25" customHeight="1" thickBot="1">
      <c r="A8" s="341" t="s">
        <v>282</v>
      </c>
      <c r="B8" s="342"/>
      <c r="C8" s="23">
        <v>0.85416666666666663</v>
      </c>
      <c r="D8" s="153">
        <v>0.86458333333333337</v>
      </c>
      <c r="E8" s="349">
        <f t="shared" si="0"/>
        <v>1.0416666666666741E-2</v>
      </c>
      <c r="F8" s="349"/>
      <c r="G8" s="27" t="s">
        <v>107</v>
      </c>
      <c r="H8" s="24">
        <v>1.3</v>
      </c>
      <c r="I8" s="25">
        <v>1</v>
      </c>
      <c r="J8" s="26">
        <v>35.35</v>
      </c>
      <c r="K8" s="27">
        <v>21</v>
      </c>
      <c r="L8" s="28">
        <v>60.15</v>
      </c>
      <c r="M8" s="29">
        <v>33.47</v>
      </c>
      <c r="N8" s="30">
        <v>8.6300000000000008</v>
      </c>
      <c r="O8" s="30">
        <v>42.82</v>
      </c>
      <c r="P8" s="30">
        <v>6.27</v>
      </c>
      <c r="Q8" s="30">
        <v>6.99</v>
      </c>
      <c r="R8" s="107">
        <v>0.45</v>
      </c>
      <c r="S8" s="104" t="s">
        <v>222</v>
      </c>
      <c r="T8" s="31">
        <v>0.42</v>
      </c>
      <c r="U8" s="30">
        <v>75.510000000000005</v>
      </c>
      <c r="V8" s="109">
        <v>0.113</v>
      </c>
      <c r="W8" s="32">
        <v>4.0000000000000001E-3</v>
      </c>
      <c r="X8" s="36">
        <v>7.13</v>
      </c>
    </row>
    <row r="9" spans="1:24" ht="25.5" customHeight="1">
      <c r="A9" s="341"/>
      <c r="B9" s="342"/>
      <c r="C9" s="23"/>
      <c r="D9" s="153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3.5</v>
      </c>
      <c r="J11" s="61">
        <f>SUM(J5:J10)</f>
        <v>125.35</v>
      </c>
      <c r="K11" s="113">
        <f>SUM(K5:K10)</f>
        <v>84</v>
      </c>
      <c r="L11" s="62">
        <f>SUM(L5:L10)</f>
        <v>236.54999999999998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5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19.510000000000002</v>
      </c>
      <c r="F14" s="252"/>
      <c r="G14" s="248">
        <v>4</v>
      </c>
      <c r="H14" s="252"/>
      <c r="I14" s="248">
        <v>17.93</v>
      </c>
      <c r="J14" s="252"/>
      <c r="K14" s="248">
        <v>19.03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5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9">
        <v>12</v>
      </c>
      <c r="D17" s="328"/>
      <c r="E17" s="327">
        <v>22</v>
      </c>
      <c r="F17" s="328"/>
      <c r="G17" s="327">
        <v>33</v>
      </c>
      <c r="H17" s="328"/>
      <c r="I17" s="327">
        <v>43</v>
      </c>
      <c r="J17" s="328"/>
      <c r="K17" s="327">
        <v>8</v>
      </c>
      <c r="L17" s="328"/>
      <c r="M17" s="327">
        <v>19</v>
      </c>
      <c r="N17" s="328"/>
      <c r="O17" s="327">
        <v>31</v>
      </c>
      <c r="P17" s="328"/>
      <c r="Q17" s="329">
        <v>42</v>
      </c>
      <c r="R17" s="329"/>
      <c r="S17" s="327">
        <v>13</v>
      </c>
      <c r="T17" s="328"/>
      <c r="U17" s="149">
        <v>25</v>
      </c>
      <c r="V17" s="87">
        <v>37</v>
      </c>
      <c r="W17" s="329">
        <v>48</v>
      </c>
      <c r="X17" s="328"/>
    </row>
    <row r="18" spans="1:24" ht="15.75">
      <c r="A18" s="266" t="s">
        <v>44</v>
      </c>
      <c r="B18" s="330"/>
      <c r="C18" s="329" t="s">
        <v>124</v>
      </c>
      <c r="D18" s="328"/>
      <c r="E18" s="334" t="s">
        <v>284</v>
      </c>
      <c r="F18" s="335"/>
      <c r="G18" s="334" t="s">
        <v>286</v>
      </c>
      <c r="H18" s="335"/>
      <c r="I18" s="334" t="s">
        <v>269</v>
      </c>
      <c r="J18" s="335"/>
      <c r="K18" s="334" t="s">
        <v>288</v>
      </c>
      <c r="L18" s="335"/>
      <c r="M18" s="334" t="s">
        <v>288</v>
      </c>
      <c r="N18" s="335"/>
      <c r="O18" s="334" t="s">
        <v>216</v>
      </c>
      <c r="P18" s="335"/>
      <c r="Q18" s="336" t="s">
        <v>289</v>
      </c>
      <c r="R18" s="336"/>
      <c r="S18" s="334" t="s">
        <v>290</v>
      </c>
      <c r="T18" s="335"/>
      <c r="U18" s="170" t="s">
        <v>117</v>
      </c>
      <c r="V18" s="87" t="s">
        <v>96</v>
      </c>
      <c r="W18" s="329" t="s">
        <v>128</v>
      </c>
      <c r="X18" s="328"/>
    </row>
    <row r="19" spans="1:24" ht="15.75">
      <c r="A19" s="266" t="s">
        <v>45</v>
      </c>
      <c r="B19" s="330"/>
      <c r="C19" s="333">
        <v>700</v>
      </c>
      <c r="D19" s="332"/>
      <c r="E19" s="331">
        <v>733</v>
      </c>
      <c r="F19" s="332"/>
      <c r="G19" s="331">
        <v>683</v>
      </c>
      <c r="H19" s="332"/>
      <c r="I19" s="331">
        <v>667</v>
      </c>
      <c r="J19" s="332"/>
      <c r="K19" s="331">
        <v>700</v>
      </c>
      <c r="L19" s="332"/>
      <c r="M19" s="331">
        <v>667</v>
      </c>
      <c r="N19" s="332"/>
      <c r="O19" s="331">
        <v>633</v>
      </c>
      <c r="P19" s="332"/>
      <c r="Q19" s="333">
        <v>683</v>
      </c>
      <c r="R19" s="333"/>
      <c r="S19" s="331">
        <v>683</v>
      </c>
      <c r="T19" s="332"/>
      <c r="U19" s="88">
        <v>633</v>
      </c>
      <c r="V19" s="89">
        <v>650</v>
      </c>
      <c r="W19" s="333">
        <v>633</v>
      </c>
      <c r="X19" s="332"/>
    </row>
    <row r="20" spans="1:24" ht="15.75">
      <c r="A20" s="266" t="s">
        <v>46</v>
      </c>
      <c r="B20" s="330"/>
      <c r="C20" s="329">
        <v>1.02</v>
      </c>
      <c r="D20" s="328"/>
      <c r="E20" s="327">
        <v>0.98</v>
      </c>
      <c r="F20" s="328"/>
      <c r="G20" s="327">
        <v>0.96</v>
      </c>
      <c r="H20" s="328"/>
      <c r="I20" s="327">
        <v>0.98</v>
      </c>
      <c r="J20" s="328"/>
      <c r="K20" s="327">
        <v>0.89</v>
      </c>
      <c r="L20" s="328"/>
      <c r="M20" s="327">
        <v>0.89</v>
      </c>
      <c r="N20" s="328"/>
      <c r="O20" s="327">
        <v>1.02</v>
      </c>
      <c r="P20" s="328"/>
      <c r="Q20" s="329">
        <v>0.92</v>
      </c>
      <c r="R20" s="329"/>
      <c r="S20" s="327">
        <v>0.92</v>
      </c>
      <c r="T20" s="328"/>
      <c r="U20" s="149">
        <v>1</v>
      </c>
      <c r="V20" s="87">
        <v>0.9</v>
      </c>
      <c r="W20" s="329">
        <v>0.92</v>
      </c>
      <c r="X20" s="328"/>
    </row>
    <row r="21" spans="1:24" ht="15.75">
      <c r="A21" s="266" t="s">
        <v>65</v>
      </c>
      <c r="B21" s="330"/>
      <c r="C21" s="329">
        <v>1233</v>
      </c>
      <c r="D21" s="328"/>
      <c r="E21" s="327">
        <v>1201</v>
      </c>
      <c r="F21" s="328"/>
      <c r="G21" s="327">
        <v>1216</v>
      </c>
      <c r="H21" s="328"/>
      <c r="I21" s="327">
        <v>1255</v>
      </c>
      <c r="J21" s="328"/>
      <c r="K21" s="327">
        <v>1248</v>
      </c>
      <c r="L21" s="328"/>
      <c r="M21" s="327">
        <v>1231</v>
      </c>
      <c r="N21" s="328"/>
      <c r="O21" s="327">
        <v>1226</v>
      </c>
      <c r="P21" s="328"/>
      <c r="Q21" s="329">
        <v>1194</v>
      </c>
      <c r="R21" s="329"/>
      <c r="S21" s="327">
        <v>1264</v>
      </c>
      <c r="T21" s="328"/>
      <c r="U21" s="149">
        <v>1232</v>
      </c>
      <c r="V21" s="87">
        <v>1215</v>
      </c>
      <c r="W21" s="329">
        <v>1230</v>
      </c>
      <c r="X21" s="328"/>
    </row>
    <row r="22" spans="1:24" ht="15.75">
      <c r="A22" s="266" t="s">
        <v>18</v>
      </c>
      <c r="B22" s="330"/>
      <c r="C22" s="329">
        <v>0.54</v>
      </c>
      <c r="D22" s="328"/>
      <c r="E22" s="327">
        <v>0.55000000000000004</v>
      </c>
      <c r="F22" s="328"/>
      <c r="G22" s="327">
        <v>0.54</v>
      </c>
      <c r="H22" s="328"/>
      <c r="I22" s="327">
        <v>0.52</v>
      </c>
      <c r="J22" s="328"/>
      <c r="K22" s="327">
        <v>0.53</v>
      </c>
      <c r="L22" s="328"/>
      <c r="M22" s="327">
        <v>0.52</v>
      </c>
      <c r="N22" s="328"/>
      <c r="O22" s="327">
        <v>0.52</v>
      </c>
      <c r="P22" s="328"/>
      <c r="Q22" s="329">
        <v>0.56000000000000005</v>
      </c>
      <c r="R22" s="329"/>
      <c r="S22" s="327">
        <v>0.52</v>
      </c>
      <c r="T22" s="328"/>
      <c r="U22" s="149">
        <v>0.5</v>
      </c>
      <c r="V22" s="87">
        <v>0.52</v>
      </c>
      <c r="W22" s="329">
        <v>0.52</v>
      </c>
      <c r="X22" s="328"/>
    </row>
    <row r="23" spans="1:24" ht="15.75">
      <c r="A23" s="266" t="s">
        <v>19</v>
      </c>
      <c r="B23" s="330"/>
      <c r="C23" s="325">
        <f>C20-C22</f>
        <v>0.48</v>
      </c>
      <c r="D23" s="326"/>
      <c r="E23" s="325">
        <f>E20-E22</f>
        <v>0.42999999999999994</v>
      </c>
      <c r="F23" s="326"/>
      <c r="G23" s="325">
        <f>G20-G22</f>
        <v>0.41999999999999993</v>
      </c>
      <c r="H23" s="326"/>
      <c r="I23" s="325">
        <f>I20-I22</f>
        <v>0.45999999999999996</v>
      </c>
      <c r="J23" s="326"/>
      <c r="K23" s="325">
        <f>K20-K22</f>
        <v>0.36</v>
      </c>
      <c r="L23" s="326"/>
      <c r="M23" s="325">
        <f>M20-M22</f>
        <v>0.37</v>
      </c>
      <c r="N23" s="326"/>
      <c r="O23" s="325">
        <f>O20-O22</f>
        <v>0.5</v>
      </c>
      <c r="P23" s="326"/>
      <c r="Q23" s="325">
        <f>Q20-Q22</f>
        <v>0.36</v>
      </c>
      <c r="R23" s="326"/>
      <c r="S23" s="325">
        <f>S20-S22</f>
        <v>0.4</v>
      </c>
      <c r="T23" s="326"/>
      <c r="U23" s="96">
        <f>U20-U22</f>
        <v>0.5</v>
      </c>
      <c r="V23" s="90">
        <f>V20-V22</f>
        <v>0.38</v>
      </c>
      <c r="W23" s="325">
        <f>W20-W22</f>
        <v>0.4</v>
      </c>
      <c r="X23" s="326"/>
    </row>
    <row r="24" spans="1:24" ht="16.5" thickBot="1">
      <c r="A24" s="264" t="s">
        <v>72</v>
      </c>
      <c r="B24" s="324"/>
      <c r="C24" s="319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630</v>
      </c>
      <c r="N24" s="318"/>
      <c r="O24" s="317">
        <v>630</v>
      </c>
      <c r="P24" s="318"/>
      <c r="Q24" s="319">
        <v>630</v>
      </c>
      <c r="R24" s="319"/>
      <c r="S24" s="317">
        <v>630</v>
      </c>
      <c r="T24" s="318"/>
      <c r="U24" s="148">
        <v>630</v>
      </c>
      <c r="V24" s="91">
        <v>650</v>
      </c>
      <c r="W24" s="319">
        <v>570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1.1599999999999999</v>
      </c>
      <c r="D26" s="299"/>
      <c r="E26" s="298">
        <v>1.1000000000000001</v>
      </c>
      <c r="F26" s="299"/>
      <c r="G26" s="298">
        <v>1.05</v>
      </c>
      <c r="H26" s="299"/>
      <c r="I26" s="298">
        <v>1.0900000000000001</v>
      </c>
      <c r="J26" s="299"/>
      <c r="K26" s="298">
        <v>1</v>
      </c>
      <c r="L26" s="299"/>
      <c r="M26" s="298">
        <v>1.02</v>
      </c>
      <c r="N26" s="299"/>
      <c r="O26" s="298">
        <v>1.1100000000000001</v>
      </c>
      <c r="P26" s="299"/>
      <c r="Q26" s="298">
        <v>1.04</v>
      </c>
      <c r="R26" s="299"/>
      <c r="S26" s="296">
        <v>1.05</v>
      </c>
      <c r="T26" s="297"/>
      <c r="U26" s="110">
        <v>1.1100000000000001</v>
      </c>
      <c r="V26" s="110">
        <v>1.03</v>
      </c>
      <c r="W26" s="298">
        <v>1.03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133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 t="s">
        <v>150</v>
      </c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 t="s">
        <v>291</v>
      </c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940</v>
      </c>
      <c r="D35" s="233"/>
      <c r="E35" s="263">
        <v>940</v>
      </c>
      <c r="F35" s="233"/>
      <c r="G35" s="263">
        <v>940</v>
      </c>
      <c r="H35" s="233"/>
      <c r="I35" s="263">
        <v>940</v>
      </c>
      <c r="J35" s="233"/>
      <c r="K35" s="263">
        <v>940</v>
      </c>
      <c r="L35" s="233"/>
      <c r="M35" s="263">
        <v>940</v>
      </c>
      <c r="N35" s="233"/>
      <c r="O35" s="263">
        <v>940</v>
      </c>
      <c r="P35" s="233"/>
      <c r="Q35" s="263">
        <v>940</v>
      </c>
      <c r="R35" s="233"/>
      <c r="S35" s="263">
        <v>940</v>
      </c>
      <c r="T35" s="233"/>
      <c r="U35" s="97">
        <v>940</v>
      </c>
      <c r="V35" s="97">
        <v>960</v>
      </c>
      <c r="W35" s="263">
        <v>960</v>
      </c>
      <c r="X35" s="233"/>
    </row>
    <row r="36" spans="1:24" ht="16.5" customHeight="1" thickBot="1">
      <c r="A36" s="282" t="s">
        <v>39</v>
      </c>
      <c r="B36" s="283"/>
      <c r="C36" s="274">
        <f t="shared" ref="C36" si="1">C32+C35+C34+C33</f>
        <v>1890</v>
      </c>
      <c r="D36" s="275"/>
      <c r="E36" s="274">
        <f t="shared" ref="E36" si="2">E32+E35+E34+E33</f>
        <v>1890</v>
      </c>
      <c r="F36" s="275"/>
      <c r="G36" s="274">
        <f t="shared" ref="G36" si="3">G32+G35+G34+G33</f>
        <v>1890</v>
      </c>
      <c r="H36" s="275"/>
      <c r="I36" s="274">
        <f t="shared" ref="I36" si="4">I32+I35+I34+I33</f>
        <v>1890</v>
      </c>
      <c r="J36" s="275"/>
      <c r="K36" s="274">
        <f t="shared" ref="K36:O36" si="5">K32+K35+K34+K33</f>
        <v>1890</v>
      </c>
      <c r="L36" s="275"/>
      <c r="M36" s="274">
        <f t="shared" si="5"/>
        <v>1890</v>
      </c>
      <c r="N36" s="275"/>
      <c r="O36" s="274">
        <f t="shared" si="5"/>
        <v>1890</v>
      </c>
      <c r="P36" s="275"/>
      <c r="Q36" s="274">
        <f t="shared" ref="Q36" si="6">Q32+Q35+Q34+Q33</f>
        <v>1890</v>
      </c>
      <c r="R36" s="275"/>
      <c r="S36" s="274">
        <f t="shared" ref="S36" si="7">S32+S35+S34+S33</f>
        <v>1890</v>
      </c>
      <c r="T36" s="275"/>
      <c r="U36" s="93">
        <f>U32+U35+U34+U33</f>
        <v>1890</v>
      </c>
      <c r="V36" s="93">
        <f>V32+V35+V34+V33</f>
        <v>1910</v>
      </c>
      <c r="W36" s="274">
        <f t="shared" ref="W36" si="8">W32+W35+W34+W33</f>
        <v>1910</v>
      </c>
      <c r="X36" s="275"/>
    </row>
    <row r="37" spans="1:24" ht="15.75" customHeight="1">
      <c r="A37" s="268" t="s">
        <v>84</v>
      </c>
      <c r="B37" s="269"/>
      <c r="C37" s="270">
        <v>1100</v>
      </c>
      <c r="D37" s="271"/>
      <c r="E37" s="270">
        <v>1100</v>
      </c>
      <c r="F37" s="271"/>
      <c r="G37" s="270">
        <v>1100</v>
      </c>
      <c r="H37" s="271"/>
      <c r="I37" s="270">
        <v>1100</v>
      </c>
      <c r="J37" s="271"/>
      <c r="K37" s="270">
        <v>1100</v>
      </c>
      <c r="L37" s="271"/>
      <c r="M37" s="270">
        <v>1100</v>
      </c>
      <c r="N37" s="271"/>
      <c r="O37" s="270">
        <v>1100</v>
      </c>
      <c r="P37" s="271"/>
      <c r="Q37" s="270">
        <v>1100</v>
      </c>
      <c r="R37" s="271"/>
      <c r="S37" s="270">
        <v>1100</v>
      </c>
      <c r="T37" s="271"/>
      <c r="U37" s="92">
        <v>1100</v>
      </c>
      <c r="V37" s="92">
        <v>1100</v>
      </c>
      <c r="W37" s="270">
        <v>1100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>
        <v>200</v>
      </c>
      <c r="H39" s="247"/>
      <c r="I39" s="240">
        <v>200</v>
      </c>
      <c r="J39" s="247"/>
      <c r="K39" s="240">
        <v>200</v>
      </c>
      <c r="L39" s="247"/>
      <c r="M39" s="240">
        <v>200</v>
      </c>
      <c r="N39" s="247"/>
      <c r="O39" s="240">
        <v>200</v>
      </c>
      <c r="P39" s="247"/>
      <c r="Q39" s="240">
        <v>200</v>
      </c>
      <c r="R39" s="247"/>
      <c r="S39" s="240">
        <v>200</v>
      </c>
      <c r="T39" s="247"/>
      <c r="U39" s="87">
        <v>200</v>
      </c>
      <c r="V39" s="87">
        <v>200</v>
      </c>
      <c r="W39" s="240">
        <v>200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 t="shared" ref="E43" si="9">E37+E38+E39+E40+E41+E42</f>
        <v>3000</v>
      </c>
      <c r="F43" s="275"/>
      <c r="G43" s="274">
        <f t="shared" ref="G43" si="10"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50">
        <f>U37+U38+U39+U40+U41+U42</f>
        <v>3000</v>
      </c>
      <c r="V43" s="169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>
        <v>50</v>
      </c>
      <c r="D48" s="247"/>
      <c r="E48" s="240">
        <v>50</v>
      </c>
      <c r="F48" s="247"/>
      <c r="G48" s="240">
        <v>50</v>
      </c>
      <c r="H48" s="247"/>
      <c r="I48" s="240">
        <v>50</v>
      </c>
      <c r="J48" s="247"/>
      <c r="K48" s="240">
        <v>50</v>
      </c>
      <c r="L48" s="247"/>
      <c r="M48" s="240">
        <v>50</v>
      </c>
      <c r="N48" s="247"/>
      <c r="O48" s="240">
        <v>50</v>
      </c>
      <c r="P48" s="247"/>
      <c r="Q48" s="240">
        <v>50</v>
      </c>
      <c r="R48" s="247"/>
      <c r="S48" s="240">
        <v>50</v>
      </c>
      <c r="T48" s="247"/>
      <c r="U48" s="87">
        <v>50</v>
      </c>
      <c r="V48" s="87">
        <v>50</v>
      </c>
      <c r="W48" s="240">
        <v>50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285</v>
      </c>
      <c r="D51" s="258"/>
      <c r="E51" s="258"/>
      <c r="F51" s="258"/>
      <c r="G51" s="258"/>
      <c r="H51" s="258"/>
      <c r="I51" s="258"/>
      <c r="J51" s="259"/>
      <c r="K51" s="257" t="s">
        <v>285</v>
      </c>
      <c r="L51" s="258"/>
      <c r="M51" s="258"/>
      <c r="N51" s="258"/>
      <c r="O51" s="258"/>
      <c r="P51" s="258"/>
      <c r="Q51" s="258"/>
      <c r="R51" s="259"/>
      <c r="S51" s="260" t="s">
        <v>285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A8" sqref="A8:B8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12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67" t="s">
        <v>47</v>
      </c>
      <c r="L3" s="167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66" t="s">
        <v>4</v>
      </c>
      <c r="E4" s="359" t="s">
        <v>5</v>
      </c>
      <c r="F4" s="359"/>
      <c r="G4" s="359"/>
      <c r="H4" s="361"/>
      <c r="I4" s="165" t="s">
        <v>6</v>
      </c>
      <c r="J4" s="4" t="s">
        <v>40</v>
      </c>
      <c r="K4" s="5" t="s">
        <v>48</v>
      </c>
      <c r="L4" s="5" t="s">
        <v>21</v>
      </c>
      <c r="M4" s="165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66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292</v>
      </c>
      <c r="B5" s="342"/>
      <c r="C5" s="111">
        <v>8.3333333333333329E-2</v>
      </c>
      <c r="D5" s="168">
        <v>9.7222222222222224E-2</v>
      </c>
      <c r="E5" s="366">
        <f t="shared" ref="E5:E10" si="0">D5-C5</f>
        <v>1.3888888888888895E-2</v>
      </c>
      <c r="F5" s="366"/>
      <c r="G5" s="27" t="s">
        <v>92</v>
      </c>
      <c r="H5" s="14">
        <v>1.2</v>
      </c>
      <c r="I5" s="15">
        <v>1</v>
      </c>
      <c r="J5" s="16">
        <v>33.549999999999997</v>
      </c>
      <c r="K5" s="13">
        <v>21</v>
      </c>
      <c r="L5" s="17">
        <v>52.2</v>
      </c>
      <c r="M5" s="18">
        <v>33.369999999999997</v>
      </c>
      <c r="N5" s="19">
        <v>8.48</v>
      </c>
      <c r="O5" s="19">
        <v>42.28</v>
      </c>
      <c r="P5" s="19">
        <v>7.07</v>
      </c>
      <c r="Q5" s="19">
        <v>7.61</v>
      </c>
      <c r="R5" s="19">
        <v>0.59</v>
      </c>
      <c r="S5" s="102" t="s">
        <v>296</v>
      </c>
      <c r="T5" s="20">
        <v>0.33</v>
      </c>
      <c r="U5" s="19">
        <v>76.16</v>
      </c>
      <c r="V5" s="21">
        <v>0.114</v>
      </c>
      <c r="W5" s="21">
        <v>3.0000000000000001E-3</v>
      </c>
      <c r="X5" s="22">
        <v>7.18</v>
      </c>
    </row>
    <row r="6" spans="1:24" ht="26.25" customHeight="1" thickBot="1">
      <c r="A6" s="341" t="s">
        <v>293</v>
      </c>
      <c r="B6" s="342"/>
      <c r="C6" s="23">
        <v>0.29166666666666669</v>
      </c>
      <c r="D6" s="164">
        <v>0.30902777777777779</v>
      </c>
      <c r="E6" s="349">
        <f t="shared" si="0"/>
        <v>1.7361111111111105E-2</v>
      </c>
      <c r="F6" s="349"/>
      <c r="G6" s="27" t="s">
        <v>107</v>
      </c>
      <c r="H6" s="26">
        <v>1.3</v>
      </c>
      <c r="I6" s="25">
        <v>0.8</v>
      </c>
      <c r="J6" s="26">
        <v>27.2</v>
      </c>
      <c r="K6" s="27">
        <v>21</v>
      </c>
      <c r="L6" s="28">
        <v>47.9</v>
      </c>
      <c r="M6" s="29">
        <v>32.869999999999997</v>
      </c>
      <c r="N6" s="30">
        <v>7.57</v>
      </c>
      <c r="O6" s="30">
        <v>40.450000000000003</v>
      </c>
      <c r="P6" s="30">
        <v>7.7</v>
      </c>
      <c r="Q6" s="30">
        <v>6.9</v>
      </c>
      <c r="R6" s="30">
        <v>0.41</v>
      </c>
      <c r="S6" s="103" t="s">
        <v>186</v>
      </c>
      <c r="T6" s="31">
        <v>0.35</v>
      </c>
      <c r="U6" s="30">
        <v>76.22</v>
      </c>
      <c r="V6" s="27">
        <v>0.129</v>
      </c>
      <c r="W6" s="32">
        <v>3.0000000000000001E-3</v>
      </c>
      <c r="X6" s="33">
        <v>7.17</v>
      </c>
    </row>
    <row r="7" spans="1:24" ht="23.25" customHeight="1" thickBot="1">
      <c r="A7" s="341"/>
      <c r="B7" s="342"/>
      <c r="C7" s="34"/>
      <c r="D7" s="35"/>
      <c r="E7" s="350">
        <f t="shared" si="0"/>
        <v>0</v>
      </c>
      <c r="F7" s="350"/>
      <c r="G7" s="27"/>
      <c r="H7" s="24"/>
      <c r="I7" s="25"/>
      <c r="J7" s="26"/>
      <c r="K7" s="27"/>
      <c r="L7" s="28"/>
      <c r="M7" s="29"/>
      <c r="N7" s="30"/>
      <c r="O7" s="30"/>
      <c r="P7" s="30"/>
      <c r="Q7" s="30"/>
      <c r="R7" s="30"/>
      <c r="S7" s="103"/>
      <c r="T7" s="31"/>
      <c r="U7" s="30"/>
      <c r="V7" s="27"/>
      <c r="W7" s="32"/>
      <c r="X7" s="33"/>
    </row>
    <row r="8" spans="1:24" ht="26.25" customHeight="1" thickBot="1">
      <c r="A8" s="341"/>
      <c r="B8" s="342"/>
      <c r="C8" s="23"/>
      <c r="D8" s="164"/>
      <c r="E8" s="349">
        <f t="shared" si="0"/>
        <v>0</v>
      </c>
      <c r="F8" s="349"/>
      <c r="G8" s="27"/>
      <c r="H8" s="24"/>
      <c r="I8" s="25"/>
      <c r="J8" s="26"/>
      <c r="K8" s="27"/>
      <c r="L8" s="28"/>
      <c r="M8" s="29"/>
      <c r="N8" s="30"/>
      <c r="O8" s="30"/>
      <c r="P8" s="30"/>
      <c r="Q8" s="30"/>
      <c r="R8" s="107"/>
      <c r="S8" s="104"/>
      <c r="T8" s="31"/>
      <c r="U8" s="30"/>
      <c r="V8" s="109"/>
      <c r="W8" s="32"/>
      <c r="X8" s="36"/>
    </row>
    <row r="9" spans="1:24" ht="25.5" customHeight="1">
      <c r="A9" s="341"/>
      <c r="B9" s="342"/>
      <c r="C9" s="23"/>
      <c r="D9" s="164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1.8</v>
      </c>
      <c r="J11" s="61">
        <f>SUM(J5:J10)</f>
        <v>60.75</v>
      </c>
      <c r="K11" s="113">
        <f>SUM(K5:K10)</f>
        <v>42</v>
      </c>
      <c r="L11" s="62">
        <f>SUM(L5:L10)</f>
        <v>100.1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63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62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9">
        <v>13</v>
      </c>
      <c r="D17" s="328"/>
      <c r="E17" s="327">
        <v>23</v>
      </c>
      <c r="F17" s="328"/>
      <c r="G17" s="327">
        <v>34</v>
      </c>
      <c r="H17" s="328"/>
      <c r="I17" s="327">
        <v>40</v>
      </c>
      <c r="J17" s="328"/>
      <c r="K17" s="327"/>
      <c r="L17" s="328"/>
      <c r="M17" s="327"/>
      <c r="N17" s="328"/>
      <c r="O17" s="327"/>
      <c r="P17" s="328"/>
      <c r="Q17" s="329"/>
      <c r="R17" s="329"/>
      <c r="S17" s="327"/>
      <c r="T17" s="328"/>
      <c r="U17" s="160"/>
      <c r="V17" s="87">
        <v>4</v>
      </c>
      <c r="W17" s="329">
        <v>14</v>
      </c>
      <c r="X17" s="328"/>
    </row>
    <row r="18" spans="1:24" ht="15.75">
      <c r="A18" s="266" t="s">
        <v>44</v>
      </c>
      <c r="B18" s="330"/>
      <c r="C18" s="329" t="s">
        <v>298</v>
      </c>
      <c r="D18" s="328"/>
      <c r="E18" s="334" t="s">
        <v>180</v>
      </c>
      <c r="F18" s="335"/>
      <c r="G18" s="334" t="s">
        <v>299</v>
      </c>
      <c r="H18" s="335"/>
      <c r="I18" s="334"/>
      <c r="J18" s="335"/>
      <c r="K18" s="334"/>
      <c r="L18" s="335"/>
      <c r="M18" s="334"/>
      <c r="N18" s="335"/>
      <c r="O18" s="334"/>
      <c r="P18" s="335"/>
      <c r="Q18" s="336"/>
      <c r="R18" s="336"/>
      <c r="S18" s="334"/>
      <c r="T18" s="335"/>
      <c r="U18" s="160"/>
      <c r="V18" s="87" t="s">
        <v>102</v>
      </c>
      <c r="W18" s="329" t="s">
        <v>170</v>
      </c>
      <c r="X18" s="328"/>
    </row>
    <row r="19" spans="1:24" ht="15.75">
      <c r="A19" s="266" t="s">
        <v>45</v>
      </c>
      <c r="B19" s="330"/>
      <c r="C19" s="333">
        <v>667</v>
      </c>
      <c r="D19" s="332"/>
      <c r="E19" s="331">
        <v>700</v>
      </c>
      <c r="F19" s="332"/>
      <c r="G19" s="331">
        <v>667</v>
      </c>
      <c r="H19" s="332"/>
      <c r="I19" s="331"/>
      <c r="J19" s="332"/>
      <c r="K19" s="331"/>
      <c r="L19" s="332"/>
      <c r="M19" s="331"/>
      <c r="N19" s="332"/>
      <c r="O19" s="331"/>
      <c r="P19" s="332"/>
      <c r="Q19" s="333"/>
      <c r="R19" s="333"/>
      <c r="S19" s="331"/>
      <c r="T19" s="332"/>
      <c r="U19" s="88"/>
      <c r="V19" s="89">
        <v>783</v>
      </c>
      <c r="W19" s="333">
        <v>783</v>
      </c>
      <c r="X19" s="332"/>
    </row>
    <row r="20" spans="1:24" ht="15.75">
      <c r="A20" s="266" t="s">
        <v>46</v>
      </c>
      <c r="B20" s="330"/>
      <c r="C20" s="329">
        <v>0.92</v>
      </c>
      <c r="D20" s="328"/>
      <c r="E20" s="327">
        <v>0.9</v>
      </c>
      <c r="F20" s="328"/>
      <c r="G20" s="327">
        <v>0.9</v>
      </c>
      <c r="H20" s="328"/>
      <c r="I20" s="327"/>
      <c r="J20" s="328"/>
      <c r="K20" s="327"/>
      <c r="L20" s="328"/>
      <c r="M20" s="327"/>
      <c r="N20" s="328"/>
      <c r="O20" s="327"/>
      <c r="P20" s="328"/>
      <c r="Q20" s="329"/>
      <c r="R20" s="329"/>
      <c r="S20" s="327"/>
      <c r="T20" s="328"/>
      <c r="U20" s="160"/>
      <c r="V20" s="87">
        <v>0.78</v>
      </c>
      <c r="W20" s="329">
        <v>0.7</v>
      </c>
      <c r="X20" s="328"/>
    </row>
    <row r="21" spans="1:24" ht="15.75">
      <c r="A21" s="266" t="s">
        <v>65</v>
      </c>
      <c r="B21" s="330"/>
      <c r="C21" s="329">
        <v>1250</v>
      </c>
      <c r="D21" s="328"/>
      <c r="E21" s="327">
        <v>1260</v>
      </c>
      <c r="F21" s="328"/>
      <c r="G21" s="327">
        <v>1230</v>
      </c>
      <c r="H21" s="328"/>
      <c r="I21" s="327"/>
      <c r="J21" s="328"/>
      <c r="K21" s="327"/>
      <c r="L21" s="328"/>
      <c r="M21" s="327"/>
      <c r="N21" s="328"/>
      <c r="O21" s="327"/>
      <c r="P21" s="328"/>
      <c r="Q21" s="329"/>
      <c r="R21" s="329"/>
      <c r="S21" s="327"/>
      <c r="T21" s="328"/>
      <c r="U21" s="160"/>
      <c r="V21" s="87">
        <v>1042</v>
      </c>
      <c r="W21" s="329">
        <v>1099</v>
      </c>
      <c r="X21" s="328"/>
    </row>
    <row r="22" spans="1:24" ht="15.75">
      <c r="A22" s="266" t="s">
        <v>18</v>
      </c>
      <c r="B22" s="330"/>
      <c r="C22" s="329">
        <v>0.5</v>
      </c>
      <c r="D22" s="328"/>
      <c r="E22" s="327">
        <v>0.5</v>
      </c>
      <c r="F22" s="328"/>
      <c r="G22" s="327">
        <v>0.5</v>
      </c>
      <c r="H22" s="328"/>
      <c r="I22" s="327"/>
      <c r="J22" s="328"/>
      <c r="K22" s="327"/>
      <c r="L22" s="328"/>
      <c r="M22" s="327"/>
      <c r="N22" s="328"/>
      <c r="O22" s="327"/>
      <c r="P22" s="328"/>
      <c r="Q22" s="329"/>
      <c r="R22" s="329"/>
      <c r="S22" s="327"/>
      <c r="T22" s="328"/>
      <c r="U22" s="160"/>
      <c r="V22" s="87">
        <v>0.31</v>
      </c>
      <c r="W22" s="329">
        <v>0.28000000000000003</v>
      </c>
      <c r="X22" s="328"/>
    </row>
    <row r="23" spans="1:24" ht="15.75">
      <c r="A23" s="266" t="s">
        <v>19</v>
      </c>
      <c r="B23" s="330"/>
      <c r="C23" s="325">
        <f>C20-C22</f>
        <v>0.42000000000000004</v>
      </c>
      <c r="D23" s="326"/>
      <c r="E23" s="325">
        <f>E20-E22</f>
        <v>0.4</v>
      </c>
      <c r="F23" s="326"/>
      <c r="G23" s="325">
        <f>G20-G22</f>
        <v>0.4</v>
      </c>
      <c r="H23" s="326"/>
      <c r="I23" s="325">
        <f>I20-I22</f>
        <v>0</v>
      </c>
      <c r="J23" s="326"/>
      <c r="K23" s="325">
        <f>K20-K22</f>
        <v>0</v>
      </c>
      <c r="L23" s="326"/>
      <c r="M23" s="325">
        <f>M20-M22</f>
        <v>0</v>
      </c>
      <c r="N23" s="326"/>
      <c r="O23" s="325">
        <f>O20-O22</f>
        <v>0</v>
      </c>
      <c r="P23" s="326"/>
      <c r="Q23" s="325">
        <f>Q20-Q22</f>
        <v>0</v>
      </c>
      <c r="R23" s="326"/>
      <c r="S23" s="325">
        <f>S20-S22</f>
        <v>0</v>
      </c>
      <c r="T23" s="326"/>
      <c r="U23" s="96">
        <f>U20-U22</f>
        <v>0</v>
      </c>
      <c r="V23" s="90">
        <f>V20-V22</f>
        <v>0.47000000000000003</v>
      </c>
      <c r="W23" s="325">
        <f>W20-W22</f>
        <v>0.41999999999999993</v>
      </c>
      <c r="X23" s="326"/>
    </row>
    <row r="24" spans="1:24" ht="16.5" thickBot="1">
      <c r="A24" s="264" t="s">
        <v>72</v>
      </c>
      <c r="B24" s="324"/>
      <c r="C24" s="319">
        <v>650</v>
      </c>
      <c r="D24" s="318"/>
      <c r="E24" s="317">
        <v>650</v>
      </c>
      <c r="F24" s="318"/>
      <c r="G24" s="317">
        <v>650</v>
      </c>
      <c r="H24" s="318"/>
      <c r="I24" s="317"/>
      <c r="J24" s="318"/>
      <c r="K24" s="317"/>
      <c r="L24" s="318"/>
      <c r="M24" s="317"/>
      <c r="N24" s="318"/>
      <c r="O24" s="317"/>
      <c r="P24" s="318"/>
      <c r="Q24" s="319"/>
      <c r="R24" s="319"/>
      <c r="S24" s="317"/>
      <c r="T24" s="318"/>
      <c r="U24" s="159"/>
      <c r="V24" s="91">
        <v>600</v>
      </c>
      <c r="W24" s="319">
        <v>600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/>
      <c r="L25" s="323"/>
      <c r="M25" s="322"/>
      <c r="N25" s="323"/>
      <c r="O25" s="322"/>
      <c r="P25" s="323"/>
      <c r="Q25" s="322"/>
      <c r="R25" s="323"/>
      <c r="S25" s="322"/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1.04</v>
      </c>
      <c r="D26" s="299"/>
      <c r="E26" s="298">
        <v>0.97</v>
      </c>
      <c r="F26" s="299"/>
      <c r="G26" s="298">
        <v>1.02</v>
      </c>
      <c r="H26" s="299"/>
      <c r="I26" s="298"/>
      <c r="J26" s="299"/>
      <c r="K26" s="298"/>
      <c r="L26" s="299"/>
      <c r="M26" s="298"/>
      <c r="N26" s="299"/>
      <c r="O26" s="298"/>
      <c r="P26" s="299"/>
      <c r="Q26" s="298"/>
      <c r="R26" s="299"/>
      <c r="S26" s="296"/>
      <c r="T26" s="297"/>
      <c r="U26" s="110">
        <v>0.25</v>
      </c>
      <c r="V26" s="110">
        <v>0.91</v>
      </c>
      <c r="W26" s="298">
        <v>0.84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54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 t="s">
        <v>297</v>
      </c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/>
      <c r="J34" s="247"/>
      <c r="K34" s="240"/>
      <c r="L34" s="247"/>
      <c r="M34" s="240"/>
      <c r="N34" s="247"/>
      <c r="O34" s="240"/>
      <c r="P34" s="247"/>
      <c r="Q34" s="240"/>
      <c r="R34" s="247"/>
      <c r="S34" s="240"/>
      <c r="T34" s="247"/>
      <c r="U34" s="97"/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960</v>
      </c>
      <c r="D35" s="233"/>
      <c r="E35" s="263">
        <v>980</v>
      </c>
      <c r="F35" s="233"/>
      <c r="G35" s="263">
        <v>980</v>
      </c>
      <c r="H35" s="233"/>
      <c r="I35" s="263"/>
      <c r="J35" s="233"/>
      <c r="K35" s="263"/>
      <c r="L35" s="233"/>
      <c r="M35" s="263"/>
      <c r="N35" s="233"/>
      <c r="O35" s="263"/>
      <c r="P35" s="233"/>
      <c r="Q35" s="263"/>
      <c r="R35" s="233"/>
      <c r="S35" s="263"/>
      <c r="T35" s="233"/>
      <c r="U35" s="97"/>
      <c r="V35" s="97">
        <v>980</v>
      </c>
      <c r="W35" s="263">
        <v>980</v>
      </c>
      <c r="X35" s="233"/>
    </row>
    <row r="36" spans="1:24" ht="16.5" customHeight="1" thickBot="1">
      <c r="A36" s="282" t="s">
        <v>39</v>
      </c>
      <c r="B36" s="283"/>
      <c r="C36" s="274">
        <f t="shared" ref="C36:G36" si="1">C32+C35+C34+C33</f>
        <v>1910</v>
      </c>
      <c r="D36" s="275"/>
      <c r="E36" s="274">
        <f t="shared" si="1"/>
        <v>1930</v>
      </c>
      <c r="F36" s="275"/>
      <c r="G36" s="274">
        <f t="shared" si="1"/>
        <v>1930</v>
      </c>
      <c r="H36" s="275"/>
      <c r="I36" s="274">
        <f t="shared" ref="I36" si="2">I32+I35+I34+I33</f>
        <v>0</v>
      </c>
      <c r="J36" s="275"/>
      <c r="K36" s="274">
        <f t="shared" ref="K36:O36" si="3">K32+K35+K34+K33</f>
        <v>0</v>
      </c>
      <c r="L36" s="275"/>
      <c r="M36" s="274">
        <f t="shared" si="3"/>
        <v>0</v>
      </c>
      <c r="N36" s="275"/>
      <c r="O36" s="274">
        <f t="shared" si="3"/>
        <v>0</v>
      </c>
      <c r="P36" s="275"/>
      <c r="Q36" s="274">
        <f t="shared" ref="Q36" si="4">Q32+Q35+Q34+Q33</f>
        <v>0</v>
      </c>
      <c r="R36" s="275"/>
      <c r="S36" s="274">
        <f t="shared" ref="S36" si="5">S32+S35+S34+S33</f>
        <v>0</v>
      </c>
      <c r="T36" s="275"/>
      <c r="U36" s="93">
        <f>U32+U35+U34+U33</f>
        <v>0</v>
      </c>
      <c r="V36" s="93">
        <f>V32+V35+V34+V33</f>
        <v>1930</v>
      </c>
      <c r="W36" s="274">
        <f t="shared" ref="W36" si="6">W32+W35+W34+W33</f>
        <v>1930</v>
      </c>
      <c r="X36" s="275"/>
    </row>
    <row r="37" spans="1:24" ht="15.75" customHeight="1">
      <c r="A37" s="268" t="s">
        <v>84</v>
      </c>
      <c r="B37" s="269"/>
      <c r="C37" s="270">
        <v>1100</v>
      </c>
      <c r="D37" s="271"/>
      <c r="E37" s="270">
        <v>1100</v>
      </c>
      <c r="F37" s="271"/>
      <c r="G37" s="270">
        <v>1100</v>
      </c>
      <c r="H37" s="271"/>
      <c r="I37" s="270"/>
      <c r="J37" s="271"/>
      <c r="K37" s="270"/>
      <c r="L37" s="271"/>
      <c r="M37" s="270"/>
      <c r="N37" s="271"/>
      <c r="O37" s="270"/>
      <c r="P37" s="271"/>
      <c r="Q37" s="270"/>
      <c r="R37" s="271"/>
      <c r="S37" s="270"/>
      <c r="T37" s="271"/>
      <c r="U37" s="92"/>
      <c r="V37" s="92">
        <v>1100</v>
      </c>
      <c r="W37" s="270">
        <v>1100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>
        <v>200</v>
      </c>
      <c r="H39" s="247"/>
      <c r="I39" s="240"/>
      <c r="J39" s="247"/>
      <c r="K39" s="240"/>
      <c r="L39" s="247"/>
      <c r="M39" s="240"/>
      <c r="N39" s="247"/>
      <c r="O39" s="240"/>
      <c r="P39" s="247"/>
      <c r="Q39" s="240"/>
      <c r="R39" s="247"/>
      <c r="S39" s="240"/>
      <c r="T39" s="247"/>
      <c r="U39" s="87"/>
      <c r="V39" s="87">
        <v>200</v>
      </c>
      <c r="W39" s="240">
        <v>200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/>
      <c r="J41" s="247"/>
      <c r="K41" s="240"/>
      <c r="L41" s="247"/>
      <c r="M41" s="240"/>
      <c r="N41" s="247"/>
      <c r="O41" s="240"/>
      <c r="P41" s="247"/>
      <c r="Q41" s="240"/>
      <c r="R41" s="247"/>
      <c r="S41" s="240"/>
      <c r="T41" s="247"/>
      <c r="U41" s="87"/>
      <c r="V41" s="87">
        <v>1300</v>
      </c>
      <c r="W41" s="240">
        <v>1300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/>
      <c r="J42" s="233"/>
      <c r="K42" s="263"/>
      <c r="L42" s="233"/>
      <c r="M42" s="263"/>
      <c r="N42" s="233"/>
      <c r="O42" s="263"/>
      <c r="P42" s="233"/>
      <c r="Q42" s="263"/>
      <c r="R42" s="233"/>
      <c r="S42" s="263"/>
      <c r="T42" s="233"/>
      <c r="U42" s="97"/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0</v>
      </c>
      <c r="J43" s="275"/>
      <c r="K43" s="274">
        <f>K37+K38+K39+K40+K41+K42</f>
        <v>0</v>
      </c>
      <c r="L43" s="275"/>
      <c r="M43" s="274">
        <f>M37+M38+M39+M40+M41+M42</f>
        <v>0</v>
      </c>
      <c r="N43" s="275"/>
      <c r="O43" s="274">
        <f>O37+O38+O39+O40+O41+O42</f>
        <v>0</v>
      </c>
      <c r="P43" s="275"/>
      <c r="Q43" s="274">
        <f>Q37+Q38+Q39+Q40+Q41+Q42</f>
        <v>0</v>
      </c>
      <c r="R43" s="275"/>
      <c r="S43" s="274">
        <f>S37+S38+S39+S40+S41+S42</f>
        <v>0</v>
      </c>
      <c r="T43" s="275"/>
      <c r="U43" s="161">
        <f>U37+U38+U39+U40+U41+U42</f>
        <v>0</v>
      </c>
      <c r="V43" s="161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>
        <v>50</v>
      </c>
      <c r="D48" s="247"/>
      <c r="E48" s="240">
        <v>50</v>
      </c>
      <c r="F48" s="247"/>
      <c r="G48" s="240">
        <v>50</v>
      </c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>
        <v>50</v>
      </c>
      <c r="W48" s="240">
        <v>50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285</v>
      </c>
      <c r="D51" s="258"/>
      <c r="E51" s="258"/>
      <c r="F51" s="258"/>
      <c r="G51" s="258"/>
      <c r="H51" s="258"/>
      <c r="I51" s="258"/>
      <c r="J51" s="259"/>
      <c r="K51" s="257"/>
      <c r="L51" s="258"/>
      <c r="M51" s="258"/>
      <c r="N51" s="258"/>
      <c r="O51" s="258"/>
      <c r="P51" s="258"/>
      <c r="Q51" s="258"/>
      <c r="R51" s="259"/>
      <c r="S51" s="260" t="s">
        <v>285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>
        <v>0.31944444444444448</v>
      </c>
      <c r="E53" s="99">
        <v>0.86458333333333337</v>
      </c>
      <c r="F53" s="100">
        <f>E53-D53</f>
        <v>0.54513888888888884</v>
      </c>
      <c r="G53" s="237" t="s">
        <v>300</v>
      </c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L10" sqref="L10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13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67" t="s">
        <v>47</v>
      </c>
      <c r="L3" s="167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66" t="s">
        <v>4</v>
      </c>
      <c r="E4" s="359" t="s">
        <v>5</v>
      </c>
      <c r="F4" s="359"/>
      <c r="G4" s="359"/>
      <c r="H4" s="361"/>
      <c r="I4" s="165" t="s">
        <v>6</v>
      </c>
      <c r="J4" s="4" t="s">
        <v>40</v>
      </c>
      <c r="K4" s="5" t="s">
        <v>48</v>
      </c>
      <c r="L4" s="5" t="s">
        <v>21</v>
      </c>
      <c r="M4" s="165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66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294</v>
      </c>
      <c r="B5" s="342"/>
      <c r="C5" s="111">
        <v>0.10416666666666667</v>
      </c>
      <c r="D5" s="168">
        <v>0.11458333333333333</v>
      </c>
      <c r="E5" s="366">
        <f t="shared" ref="E5:E10" si="0">D5-C5</f>
        <v>1.0416666666666657E-2</v>
      </c>
      <c r="F5" s="366"/>
      <c r="G5" s="27" t="s">
        <v>92</v>
      </c>
      <c r="H5" s="14">
        <v>1.1000000000000001</v>
      </c>
      <c r="I5" s="15">
        <v>0.5</v>
      </c>
      <c r="J5" s="16">
        <v>17</v>
      </c>
      <c r="K5" s="13">
        <v>21</v>
      </c>
      <c r="L5" s="17">
        <v>41.85</v>
      </c>
      <c r="M5" s="18">
        <v>33.44</v>
      </c>
      <c r="N5" s="19">
        <v>9.26</v>
      </c>
      <c r="O5" s="19">
        <v>43.12</v>
      </c>
      <c r="P5" s="19">
        <v>5.71</v>
      </c>
      <c r="Q5" s="19">
        <v>6.55</v>
      </c>
      <c r="R5" s="19">
        <v>0.36</v>
      </c>
      <c r="S5" s="102" t="s">
        <v>303</v>
      </c>
      <c r="T5" s="20">
        <v>1.22</v>
      </c>
      <c r="U5" s="19">
        <v>74.760000000000005</v>
      </c>
      <c r="V5" s="21">
        <v>0.158</v>
      </c>
      <c r="W5" s="21">
        <v>0.01</v>
      </c>
      <c r="X5" s="22">
        <v>6.72</v>
      </c>
    </row>
    <row r="6" spans="1:24" ht="26.25" customHeight="1" thickBot="1">
      <c r="A6" s="341" t="s">
        <v>295</v>
      </c>
      <c r="B6" s="342"/>
      <c r="C6" s="23">
        <v>0.3263888888888889</v>
      </c>
      <c r="D6" s="164">
        <v>0.34027777777777773</v>
      </c>
      <c r="E6" s="349">
        <f t="shared" si="0"/>
        <v>1.388888888888884E-2</v>
      </c>
      <c r="F6" s="349"/>
      <c r="G6" s="27" t="s">
        <v>306</v>
      </c>
      <c r="H6" s="24">
        <v>1.5</v>
      </c>
      <c r="I6" s="25">
        <v>1</v>
      </c>
      <c r="J6" s="26">
        <v>36.5</v>
      </c>
      <c r="K6" s="27">
        <v>21</v>
      </c>
      <c r="L6" s="28">
        <v>62.6</v>
      </c>
      <c r="M6" s="29">
        <v>31.89</v>
      </c>
      <c r="N6" s="30">
        <v>7.9</v>
      </c>
      <c r="O6" s="30">
        <v>39.799999999999997</v>
      </c>
      <c r="P6" s="30">
        <v>7.92</v>
      </c>
      <c r="Q6" s="30">
        <v>7.31</v>
      </c>
      <c r="R6" s="30">
        <v>0.39</v>
      </c>
      <c r="S6" s="103" t="s">
        <v>307</v>
      </c>
      <c r="T6" s="31">
        <v>1.1399999999999999</v>
      </c>
      <c r="U6" s="30">
        <v>76.08</v>
      </c>
      <c r="V6" s="27">
        <v>0.14499999999999999</v>
      </c>
      <c r="W6" s="32">
        <v>1.2999999999999999E-2</v>
      </c>
      <c r="X6" s="33">
        <v>6.74</v>
      </c>
    </row>
    <row r="7" spans="1:24" ht="23.25" customHeight="1" thickBot="1">
      <c r="A7" s="341" t="s">
        <v>301</v>
      </c>
      <c r="B7" s="342"/>
      <c r="C7" s="34">
        <v>0.57986111111111105</v>
      </c>
      <c r="D7" s="35">
        <v>0.59375</v>
      </c>
      <c r="E7" s="350">
        <f t="shared" si="0"/>
        <v>1.3888888888888951E-2</v>
      </c>
      <c r="F7" s="350"/>
      <c r="G7" s="27" t="s">
        <v>306</v>
      </c>
      <c r="H7" s="24">
        <v>1.5</v>
      </c>
      <c r="I7" s="25">
        <v>1</v>
      </c>
      <c r="J7" s="26">
        <v>38.4</v>
      </c>
      <c r="K7" s="27">
        <v>21</v>
      </c>
      <c r="L7" s="28">
        <v>66.75</v>
      </c>
      <c r="M7" s="29">
        <v>32.07</v>
      </c>
      <c r="N7" s="30">
        <v>7.97</v>
      </c>
      <c r="O7" s="30">
        <v>41.76</v>
      </c>
      <c r="P7" s="30">
        <v>7.11</v>
      </c>
      <c r="Q7" s="30">
        <v>7.2</v>
      </c>
      <c r="R7" s="30">
        <v>0.53</v>
      </c>
      <c r="S7" s="103" t="s">
        <v>310</v>
      </c>
      <c r="T7" s="31">
        <v>0.92</v>
      </c>
      <c r="U7" s="30">
        <v>76.16</v>
      </c>
      <c r="V7" s="27">
        <v>0.122</v>
      </c>
      <c r="W7" s="32">
        <v>8.9999999999999993E-3</v>
      </c>
      <c r="X7" s="33">
        <v>6.83</v>
      </c>
    </row>
    <row r="8" spans="1:24" ht="26.25" customHeight="1" thickBot="1">
      <c r="A8" s="341" t="s">
        <v>302</v>
      </c>
      <c r="B8" s="342"/>
      <c r="C8" s="23">
        <v>0.75</v>
      </c>
      <c r="D8" s="164">
        <v>0.76041666666666663</v>
      </c>
      <c r="E8" s="349">
        <f t="shared" si="0"/>
        <v>1.041666666666663E-2</v>
      </c>
      <c r="F8" s="349"/>
      <c r="G8" s="27" t="s">
        <v>92</v>
      </c>
      <c r="H8" s="24">
        <v>1.5</v>
      </c>
      <c r="I8" s="25">
        <v>0.8</v>
      </c>
      <c r="J8" s="26">
        <v>26.75</v>
      </c>
      <c r="K8" s="27">
        <v>20</v>
      </c>
      <c r="L8" s="28">
        <v>40.4</v>
      </c>
      <c r="M8" s="29">
        <v>32.770000000000003</v>
      </c>
      <c r="N8" s="30">
        <v>8.0299999999999994</v>
      </c>
      <c r="O8" s="30">
        <v>40.53</v>
      </c>
      <c r="P8" s="30">
        <v>9.06</v>
      </c>
      <c r="Q8" s="30">
        <v>7.35</v>
      </c>
      <c r="R8" s="107">
        <v>1.18</v>
      </c>
      <c r="S8" s="104" t="s">
        <v>313</v>
      </c>
      <c r="T8" s="31">
        <v>0.65</v>
      </c>
      <c r="U8" s="30">
        <v>76.150000000000006</v>
      </c>
      <c r="V8" s="109">
        <v>0.123</v>
      </c>
      <c r="W8" s="32">
        <v>6.0000000000000001E-3</v>
      </c>
      <c r="X8" s="36">
        <v>6.96</v>
      </c>
    </row>
    <row r="9" spans="1:24" ht="25.5" customHeight="1">
      <c r="A9" s="341" t="s">
        <v>312</v>
      </c>
      <c r="B9" s="342"/>
      <c r="C9" s="23">
        <v>0.9375</v>
      </c>
      <c r="D9" s="164">
        <v>0.94791666666666663</v>
      </c>
      <c r="E9" s="349">
        <f t="shared" si="0"/>
        <v>1.041666666666663E-2</v>
      </c>
      <c r="F9" s="349"/>
      <c r="G9" s="27" t="s">
        <v>107</v>
      </c>
      <c r="H9" s="24">
        <v>1.5</v>
      </c>
      <c r="I9" s="25">
        <v>0.8</v>
      </c>
      <c r="J9" s="26">
        <v>27.15</v>
      </c>
      <c r="K9" s="27">
        <v>20</v>
      </c>
      <c r="L9" s="28">
        <v>48.6</v>
      </c>
      <c r="M9" s="37">
        <v>31.62</v>
      </c>
      <c r="N9" s="38">
        <v>7.81</v>
      </c>
      <c r="O9" s="38">
        <v>41.43</v>
      </c>
      <c r="P9" s="38">
        <v>7.81</v>
      </c>
      <c r="Q9" s="38">
        <v>6.9</v>
      </c>
      <c r="R9" s="108">
        <v>0.63</v>
      </c>
      <c r="S9" s="105" t="s">
        <v>103</v>
      </c>
      <c r="T9" s="39">
        <v>0.69</v>
      </c>
      <c r="U9" s="38">
        <v>75.91</v>
      </c>
      <c r="V9" s="40">
        <v>0.13700000000000001</v>
      </c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4.0999999999999996</v>
      </c>
      <c r="J11" s="61">
        <f>SUM(J5:J10)</f>
        <v>145.80000000000001</v>
      </c>
      <c r="K11" s="113">
        <f>SUM(K5:K10)</f>
        <v>103</v>
      </c>
      <c r="L11" s="62">
        <f>SUM(L5:L10)</f>
        <v>260.2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63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17.87</v>
      </c>
      <c r="F14" s="252"/>
      <c r="G14" s="248">
        <v>2.6</v>
      </c>
      <c r="H14" s="252"/>
      <c r="I14" s="248">
        <v>16.27</v>
      </c>
      <c r="J14" s="252"/>
      <c r="K14" s="248">
        <v>18.2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62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9">
        <v>9</v>
      </c>
      <c r="D17" s="328"/>
      <c r="E17" s="327">
        <v>19</v>
      </c>
      <c r="F17" s="328"/>
      <c r="G17" s="327">
        <v>30</v>
      </c>
      <c r="H17" s="328"/>
      <c r="I17" s="327">
        <v>41</v>
      </c>
      <c r="J17" s="328"/>
      <c r="K17" s="327">
        <v>11</v>
      </c>
      <c r="L17" s="328"/>
      <c r="M17" s="327">
        <v>23</v>
      </c>
      <c r="N17" s="328"/>
      <c r="O17" s="327">
        <v>33</v>
      </c>
      <c r="P17" s="328"/>
      <c r="Q17" s="329">
        <v>43</v>
      </c>
      <c r="R17" s="329"/>
      <c r="S17" s="327">
        <v>11</v>
      </c>
      <c r="T17" s="328"/>
      <c r="U17" s="160">
        <v>21</v>
      </c>
      <c r="V17" s="87">
        <v>33</v>
      </c>
      <c r="W17" s="329">
        <v>47</v>
      </c>
      <c r="X17" s="328"/>
    </row>
    <row r="18" spans="1:24" ht="15.75">
      <c r="A18" s="266" t="s">
        <v>44</v>
      </c>
      <c r="B18" s="330"/>
      <c r="C18" s="329" t="s">
        <v>304</v>
      </c>
      <c r="D18" s="328"/>
      <c r="E18" s="334" t="s">
        <v>305</v>
      </c>
      <c r="F18" s="335"/>
      <c r="G18" s="334" t="s">
        <v>183</v>
      </c>
      <c r="H18" s="335"/>
      <c r="I18" s="334" t="s">
        <v>117</v>
      </c>
      <c r="J18" s="335"/>
      <c r="K18" s="334" t="s">
        <v>308</v>
      </c>
      <c r="L18" s="335"/>
      <c r="M18" s="334" t="s">
        <v>309</v>
      </c>
      <c r="N18" s="335"/>
      <c r="O18" s="334" t="s">
        <v>181</v>
      </c>
      <c r="P18" s="335"/>
      <c r="Q18" s="336" t="s">
        <v>311</v>
      </c>
      <c r="R18" s="336"/>
      <c r="S18" s="334" t="s">
        <v>187</v>
      </c>
      <c r="T18" s="335"/>
      <c r="U18" s="171" t="s">
        <v>263</v>
      </c>
      <c r="V18" s="87" t="s">
        <v>318</v>
      </c>
      <c r="W18" s="329" t="s">
        <v>319</v>
      </c>
      <c r="X18" s="328"/>
    </row>
    <row r="19" spans="1:24" ht="15.75">
      <c r="A19" s="266" t="s">
        <v>45</v>
      </c>
      <c r="B19" s="330"/>
      <c r="C19" s="333">
        <v>767</v>
      </c>
      <c r="D19" s="332"/>
      <c r="E19" s="331">
        <v>733</v>
      </c>
      <c r="F19" s="332"/>
      <c r="G19" s="331">
        <v>767</v>
      </c>
      <c r="H19" s="332"/>
      <c r="I19" s="331">
        <v>750</v>
      </c>
      <c r="J19" s="332"/>
      <c r="K19" s="331">
        <v>783</v>
      </c>
      <c r="L19" s="332"/>
      <c r="M19" s="331">
        <v>750</v>
      </c>
      <c r="N19" s="332"/>
      <c r="O19" s="331">
        <v>750</v>
      </c>
      <c r="P19" s="332"/>
      <c r="Q19" s="333">
        <v>767</v>
      </c>
      <c r="R19" s="333"/>
      <c r="S19" s="331">
        <v>750</v>
      </c>
      <c r="T19" s="332"/>
      <c r="U19" s="88">
        <v>800</v>
      </c>
      <c r="V19" s="89">
        <v>767</v>
      </c>
      <c r="W19" s="333">
        <v>800</v>
      </c>
      <c r="X19" s="332"/>
    </row>
    <row r="20" spans="1:24" ht="15.75">
      <c r="A20" s="266" t="s">
        <v>46</v>
      </c>
      <c r="B20" s="330"/>
      <c r="C20" s="329">
        <v>0.82</v>
      </c>
      <c r="D20" s="328"/>
      <c r="E20" s="327">
        <v>0.9</v>
      </c>
      <c r="F20" s="328"/>
      <c r="G20" s="327">
        <v>0.82</v>
      </c>
      <c r="H20" s="328"/>
      <c r="I20" s="327">
        <v>0.9</v>
      </c>
      <c r="J20" s="328"/>
      <c r="K20" s="327">
        <v>0.8</v>
      </c>
      <c r="L20" s="328"/>
      <c r="M20" s="327">
        <v>0.9</v>
      </c>
      <c r="N20" s="328"/>
      <c r="O20" s="327">
        <v>0.85</v>
      </c>
      <c r="P20" s="328"/>
      <c r="Q20" s="329">
        <v>0.82</v>
      </c>
      <c r="R20" s="329"/>
      <c r="S20" s="327">
        <v>0.88</v>
      </c>
      <c r="T20" s="328"/>
      <c r="U20" s="160">
        <v>0.78</v>
      </c>
      <c r="V20" s="87">
        <v>0.82</v>
      </c>
      <c r="W20" s="329">
        <v>0.76</v>
      </c>
      <c r="X20" s="328"/>
    </row>
    <row r="21" spans="1:24" ht="15.75">
      <c r="A21" s="266" t="s">
        <v>65</v>
      </c>
      <c r="B21" s="330"/>
      <c r="C21" s="329">
        <v>1090</v>
      </c>
      <c r="D21" s="328"/>
      <c r="E21" s="327">
        <v>1150</v>
      </c>
      <c r="F21" s="328"/>
      <c r="G21" s="327">
        <v>1186</v>
      </c>
      <c r="H21" s="328"/>
      <c r="I21" s="327">
        <v>1134</v>
      </c>
      <c r="J21" s="328"/>
      <c r="K21" s="327">
        <v>1239</v>
      </c>
      <c r="L21" s="328"/>
      <c r="M21" s="327">
        <v>1192</v>
      </c>
      <c r="N21" s="328"/>
      <c r="O21" s="327">
        <v>1190</v>
      </c>
      <c r="P21" s="328"/>
      <c r="Q21" s="329">
        <v>1217</v>
      </c>
      <c r="R21" s="329"/>
      <c r="S21" s="327">
        <v>1162</v>
      </c>
      <c r="T21" s="328"/>
      <c r="U21" s="160">
        <v>1249</v>
      </c>
      <c r="V21" s="87">
        <v>1205</v>
      </c>
      <c r="W21" s="329">
        <v>1185</v>
      </c>
      <c r="X21" s="328"/>
    </row>
    <row r="22" spans="1:24" ht="15.75">
      <c r="A22" s="266" t="s">
        <v>18</v>
      </c>
      <c r="B22" s="330"/>
      <c r="C22" s="329">
        <v>0.42</v>
      </c>
      <c r="D22" s="328"/>
      <c r="E22" s="327">
        <v>0.56000000000000005</v>
      </c>
      <c r="F22" s="328"/>
      <c r="G22" s="327">
        <v>0.3</v>
      </c>
      <c r="H22" s="328"/>
      <c r="I22" s="327">
        <v>0.33</v>
      </c>
      <c r="J22" s="328"/>
      <c r="K22" s="327">
        <v>0.35</v>
      </c>
      <c r="L22" s="328"/>
      <c r="M22" s="327">
        <v>0.34</v>
      </c>
      <c r="N22" s="328"/>
      <c r="O22" s="327">
        <v>0.32</v>
      </c>
      <c r="P22" s="328"/>
      <c r="Q22" s="329">
        <v>0.37</v>
      </c>
      <c r="R22" s="329"/>
      <c r="S22" s="327">
        <v>0.37</v>
      </c>
      <c r="T22" s="328"/>
      <c r="U22" s="160">
        <v>0.36</v>
      </c>
      <c r="V22" s="87">
        <v>0.36</v>
      </c>
      <c r="W22" s="329">
        <v>0.36</v>
      </c>
      <c r="X22" s="328"/>
    </row>
    <row r="23" spans="1:24" ht="15.75">
      <c r="A23" s="266" t="s">
        <v>19</v>
      </c>
      <c r="B23" s="330"/>
      <c r="C23" s="325">
        <f>C20-C22</f>
        <v>0.39999999999999997</v>
      </c>
      <c r="D23" s="326"/>
      <c r="E23" s="325">
        <f>E20-E22</f>
        <v>0.33999999999999997</v>
      </c>
      <c r="F23" s="326"/>
      <c r="G23" s="325">
        <f>G20-G22</f>
        <v>0.52</v>
      </c>
      <c r="H23" s="326"/>
      <c r="I23" s="325">
        <f>I20-I22</f>
        <v>0.57000000000000006</v>
      </c>
      <c r="J23" s="326"/>
      <c r="K23" s="325">
        <f>K20-K22</f>
        <v>0.45000000000000007</v>
      </c>
      <c r="L23" s="326"/>
      <c r="M23" s="325">
        <f>M20-M22</f>
        <v>0.56000000000000005</v>
      </c>
      <c r="N23" s="326"/>
      <c r="O23" s="325">
        <f>O20-O22</f>
        <v>0.53</v>
      </c>
      <c r="P23" s="326"/>
      <c r="Q23" s="325">
        <f>Q20-Q22</f>
        <v>0.44999999999999996</v>
      </c>
      <c r="R23" s="326"/>
      <c r="S23" s="325">
        <f>S20-S22</f>
        <v>0.51</v>
      </c>
      <c r="T23" s="326"/>
      <c r="U23" s="96">
        <f>U20-U22</f>
        <v>0.42000000000000004</v>
      </c>
      <c r="V23" s="90">
        <f>V20-V22</f>
        <v>0.45999999999999996</v>
      </c>
      <c r="W23" s="325">
        <f>W20-W22</f>
        <v>0.4</v>
      </c>
      <c r="X23" s="326"/>
    </row>
    <row r="24" spans="1:24" ht="16.5" thickBot="1">
      <c r="A24" s="264" t="s">
        <v>72</v>
      </c>
      <c r="B24" s="324"/>
      <c r="C24" s="319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690</v>
      </c>
      <c r="T24" s="318"/>
      <c r="U24" s="159">
        <v>650</v>
      </c>
      <c r="V24" s="91">
        <v>630</v>
      </c>
      <c r="W24" s="319">
        <v>630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0.94</v>
      </c>
      <c r="D26" s="299"/>
      <c r="E26" s="298">
        <v>1.08</v>
      </c>
      <c r="F26" s="299"/>
      <c r="G26" s="298">
        <v>1</v>
      </c>
      <c r="H26" s="299"/>
      <c r="I26" s="298">
        <v>1.01</v>
      </c>
      <c r="J26" s="299"/>
      <c r="K26" s="298">
        <v>0.95</v>
      </c>
      <c r="L26" s="299"/>
      <c r="M26" s="298">
        <v>0.98</v>
      </c>
      <c r="N26" s="299"/>
      <c r="O26" s="298">
        <v>0.97</v>
      </c>
      <c r="P26" s="299"/>
      <c r="Q26" s="298">
        <v>0.95</v>
      </c>
      <c r="R26" s="299"/>
      <c r="S26" s="296">
        <v>0.98</v>
      </c>
      <c r="T26" s="297"/>
      <c r="U26" s="110">
        <v>0.91</v>
      </c>
      <c r="V26" s="110">
        <v>0.97</v>
      </c>
      <c r="W26" s="298">
        <v>0.92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131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>
        <v>50</v>
      </c>
      <c r="R32" s="247"/>
      <c r="S32" s="240">
        <v>50</v>
      </c>
      <c r="T32" s="247"/>
      <c r="U32" s="87">
        <v>50</v>
      </c>
      <c r="V32" s="87">
        <v>50</v>
      </c>
      <c r="W32" s="240">
        <v>50</v>
      </c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980</v>
      </c>
      <c r="D35" s="233"/>
      <c r="E35" s="263">
        <v>980</v>
      </c>
      <c r="F35" s="233"/>
      <c r="G35" s="263">
        <v>980</v>
      </c>
      <c r="H35" s="233"/>
      <c r="I35" s="263">
        <v>980</v>
      </c>
      <c r="J35" s="233"/>
      <c r="K35" s="263">
        <v>980</v>
      </c>
      <c r="L35" s="233"/>
      <c r="M35" s="263">
        <v>980</v>
      </c>
      <c r="N35" s="233"/>
      <c r="O35" s="263">
        <v>980</v>
      </c>
      <c r="P35" s="233"/>
      <c r="Q35" s="263">
        <v>980</v>
      </c>
      <c r="R35" s="233"/>
      <c r="S35" s="263">
        <v>980</v>
      </c>
      <c r="T35" s="233"/>
      <c r="U35" s="97">
        <v>980</v>
      </c>
      <c r="V35" s="97">
        <v>980</v>
      </c>
      <c r="W35" s="263">
        <v>980</v>
      </c>
      <c r="X35" s="233"/>
    </row>
    <row r="36" spans="1:24" ht="16.5" customHeight="1" thickBot="1">
      <c r="A36" s="282" t="s">
        <v>39</v>
      </c>
      <c r="B36" s="283"/>
      <c r="C36" s="274">
        <f t="shared" ref="C36" si="1">C32+C35+C34+C33</f>
        <v>1930</v>
      </c>
      <c r="D36" s="275"/>
      <c r="E36" s="274">
        <f t="shared" ref="E36" si="2">E32+E35+E34+E33</f>
        <v>1930</v>
      </c>
      <c r="F36" s="275"/>
      <c r="G36" s="274">
        <f t="shared" ref="G36:I36" si="3">G32+G35+G34+G33</f>
        <v>1930</v>
      </c>
      <c r="H36" s="275"/>
      <c r="I36" s="274">
        <f t="shared" si="3"/>
        <v>1930</v>
      </c>
      <c r="J36" s="275"/>
      <c r="K36" s="274">
        <f t="shared" ref="K36:M36" si="4">K32+K35+K34+K33</f>
        <v>1930</v>
      </c>
      <c r="L36" s="275"/>
      <c r="M36" s="274">
        <f t="shared" si="4"/>
        <v>1930</v>
      </c>
      <c r="N36" s="275"/>
      <c r="O36" s="274">
        <f t="shared" ref="O36:Q36" si="5">O32+O35+O34+O33</f>
        <v>1930</v>
      </c>
      <c r="P36" s="275"/>
      <c r="Q36" s="274">
        <f t="shared" si="5"/>
        <v>1930</v>
      </c>
      <c r="R36" s="275"/>
      <c r="S36" s="274">
        <f t="shared" ref="S36" si="6">S32+S35+S34+S33</f>
        <v>1930</v>
      </c>
      <c r="T36" s="275"/>
      <c r="U36" s="93">
        <f>U32+U35+U34+U33</f>
        <v>1930</v>
      </c>
      <c r="V36" s="93">
        <f>V32+V35+V34+V33</f>
        <v>1930</v>
      </c>
      <c r="W36" s="274">
        <f t="shared" ref="W36" si="7">W32+W35+W34+W33</f>
        <v>1930</v>
      </c>
      <c r="X36" s="275"/>
    </row>
    <row r="37" spans="1:24" ht="15.75" customHeight="1">
      <c r="A37" s="268" t="s">
        <v>84</v>
      </c>
      <c r="B37" s="269"/>
      <c r="C37" s="270">
        <v>1100</v>
      </c>
      <c r="D37" s="271"/>
      <c r="E37" s="270">
        <v>1100</v>
      </c>
      <c r="F37" s="271"/>
      <c r="G37" s="270">
        <v>1100</v>
      </c>
      <c r="H37" s="271"/>
      <c r="I37" s="270">
        <v>1100</v>
      </c>
      <c r="J37" s="271"/>
      <c r="K37" s="270">
        <v>1100</v>
      </c>
      <c r="L37" s="271"/>
      <c r="M37" s="270">
        <v>1100</v>
      </c>
      <c r="N37" s="271"/>
      <c r="O37" s="270">
        <v>1100</v>
      </c>
      <c r="P37" s="271"/>
      <c r="Q37" s="270">
        <v>1100</v>
      </c>
      <c r="R37" s="271"/>
      <c r="S37" s="270">
        <v>1100</v>
      </c>
      <c r="T37" s="271"/>
      <c r="U37" s="92">
        <v>1100</v>
      </c>
      <c r="V37" s="92">
        <v>1100</v>
      </c>
      <c r="W37" s="270">
        <v>1100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>
        <v>200</v>
      </c>
      <c r="H39" s="247"/>
      <c r="I39" s="240">
        <v>200</v>
      </c>
      <c r="J39" s="247"/>
      <c r="K39" s="240">
        <v>200</v>
      </c>
      <c r="L39" s="247"/>
      <c r="M39" s="240">
        <v>200</v>
      </c>
      <c r="N39" s="247"/>
      <c r="O39" s="240">
        <v>200</v>
      </c>
      <c r="P39" s="247"/>
      <c r="Q39" s="240">
        <v>200</v>
      </c>
      <c r="R39" s="247"/>
      <c r="S39" s="240">
        <v>200</v>
      </c>
      <c r="T39" s="247"/>
      <c r="U39" s="87">
        <v>200</v>
      </c>
      <c r="V39" s="87">
        <v>200</v>
      </c>
      <c r="W39" s="240">
        <v>200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 t="shared" ref="E43" si="8">E37+E38+E39+E40+E41+E42</f>
        <v>3000</v>
      </c>
      <c r="F43" s="275"/>
      <c r="G43" s="274">
        <f t="shared" ref="G43:I43" si="9">G37+G38+G39+G40+G41+G42</f>
        <v>3000</v>
      </c>
      <c r="H43" s="275"/>
      <c r="I43" s="274">
        <f t="shared" si="9"/>
        <v>3000</v>
      </c>
      <c r="J43" s="275"/>
      <c r="K43" s="274">
        <f t="shared" ref="K43:M43" si="10">K37+K38+K39+K40+K41+K42</f>
        <v>3000</v>
      </c>
      <c r="L43" s="275"/>
      <c r="M43" s="274">
        <f t="shared" si="10"/>
        <v>3000</v>
      </c>
      <c r="N43" s="275"/>
      <c r="O43" s="274">
        <f t="shared" ref="O43:Q43" si="11">O37+O38+O39+O40+O41+O42</f>
        <v>3000</v>
      </c>
      <c r="P43" s="275"/>
      <c r="Q43" s="274">
        <f t="shared" si="11"/>
        <v>3000</v>
      </c>
      <c r="R43" s="275"/>
      <c r="S43" s="274">
        <f t="shared" ref="S43" si="12">S37+S38+S39+S40+S41+S42</f>
        <v>3000</v>
      </c>
      <c r="T43" s="275"/>
      <c r="U43" s="161">
        <f>U37+U38+U39+U40+U41+U42</f>
        <v>3000</v>
      </c>
      <c r="V43" s="172">
        <f>V37+V38+V39+V40+V41+V42</f>
        <v>3000</v>
      </c>
      <c r="W43" s="274">
        <f t="shared" ref="W43" si="13"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>
        <v>50</v>
      </c>
      <c r="D48" s="247"/>
      <c r="E48" s="240">
        <v>50</v>
      </c>
      <c r="F48" s="247"/>
      <c r="G48" s="240">
        <v>50</v>
      </c>
      <c r="H48" s="247"/>
      <c r="I48" s="240">
        <v>50</v>
      </c>
      <c r="J48" s="247"/>
      <c r="K48" s="240">
        <v>50</v>
      </c>
      <c r="L48" s="247"/>
      <c r="M48" s="240">
        <v>50</v>
      </c>
      <c r="N48" s="247"/>
      <c r="O48" s="240">
        <v>50</v>
      </c>
      <c r="P48" s="247"/>
      <c r="Q48" s="240">
        <v>50</v>
      </c>
      <c r="R48" s="247"/>
      <c r="S48" s="240">
        <v>50</v>
      </c>
      <c r="T48" s="247"/>
      <c r="U48" s="87">
        <v>50</v>
      </c>
      <c r="V48" s="87">
        <v>50</v>
      </c>
      <c r="W48" s="240">
        <v>50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285</v>
      </c>
      <c r="D51" s="258"/>
      <c r="E51" s="258"/>
      <c r="F51" s="258"/>
      <c r="G51" s="258"/>
      <c r="H51" s="258"/>
      <c r="I51" s="258"/>
      <c r="J51" s="259"/>
      <c r="K51" s="257" t="s">
        <v>285</v>
      </c>
      <c r="L51" s="258"/>
      <c r="M51" s="258"/>
      <c r="N51" s="258"/>
      <c r="O51" s="258"/>
      <c r="P51" s="258"/>
      <c r="Q51" s="258"/>
      <c r="R51" s="259"/>
      <c r="S51" s="260" t="s">
        <v>285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O17" sqref="O17:P17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14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67" t="s">
        <v>47</v>
      </c>
      <c r="L3" s="167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66" t="s">
        <v>4</v>
      </c>
      <c r="E4" s="359" t="s">
        <v>5</v>
      </c>
      <c r="F4" s="359"/>
      <c r="G4" s="359"/>
      <c r="H4" s="361"/>
      <c r="I4" s="165" t="s">
        <v>6</v>
      </c>
      <c r="J4" s="4" t="s">
        <v>40</v>
      </c>
      <c r="K4" s="5" t="s">
        <v>48</v>
      </c>
      <c r="L4" s="5" t="s">
        <v>21</v>
      </c>
      <c r="M4" s="165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66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314</v>
      </c>
      <c r="B5" s="342"/>
      <c r="C5" s="111">
        <v>0.125</v>
      </c>
      <c r="D5" s="168">
        <v>0.13541666666666666</v>
      </c>
      <c r="E5" s="366">
        <f t="shared" ref="E5:E10" si="0">D5-C5</f>
        <v>1.0416666666666657E-2</v>
      </c>
      <c r="F5" s="366"/>
      <c r="G5" s="27" t="s">
        <v>92</v>
      </c>
      <c r="H5" s="14">
        <v>1.5</v>
      </c>
      <c r="I5" s="15">
        <v>0.8</v>
      </c>
      <c r="J5" s="16">
        <v>27.15</v>
      </c>
      <c r="K5" s="13">
        <v>20</v>
      </c>
      <c r="L5" s="17">
        <v>48.8</v>
      </c>
      <c r="M5" s="18">
        <v>30.78</v>
      </c>
      <c r="N5" s="19">
        <v>7.45</v>
      </c>
      <c r="O5" s="19">
        <v>41.15</v>
      </c>
      <c r="P5" s="19">
        <v>7.76</v>
      </c>
      <c r="Q5" s="19">
        <v>6.28</v>
      </c>
      <c r="R5" s="19">
        <v>0.55000000000000004</v>
      </c>
      <c r="S5" s="102" t="s">
        <v>322</v>
      </c>
      <c r="T5" s="20">
        <v>0.98</v>
      </c>
      <c r="U5" s="19">
        <v>76.13</v>
      </c>
      <c r="V5" s="21">
        <v>0.13700000000000001</v>
      </c>
      <c r="W5" s="21">
        <v>8.9999999999999993E-3</v>
      </c>
      <c r="X5" s="22">
        <v>6.81</v>
      </c>
    </row>
    <row r="6" spans="1:24" ht="26.25" customHeight="1" thickBot="1">
      <c r="A6" s="341" t="s">
        <v>315</v>
      </c>
      <c r="B6" s="342"/>
      <c r="C6" s="23">
        <v>0.35416666666666669</v>
      </c>
      <c r="D6" s="164">
        <v>0.36805555555555558</v>
      </c>
      <c r="E6" s="349">
        <f t="shared" si="0"/>
        <v>1.3888888888888895E-2</v>
      </c>
      <c r="F6" s="349"/>
      <c r="G6" s="27" t="s">
        <v>107</v>
      </c>
      <c r="H6" s="24">
        <v>1.4</v>
      </c>
      <c r="I6" s="25">
        <v>0.8</v>
      </c>
      <c r="J6" s="26">
        <v>26.1</v>
      </c>
      <c r="K6" s="27">
        <v>21</v>
      </c>
      <c r="L6" s="28">
        <v>56.65</v>
      </c>
      <c r="M6" s="29">
        <v>33.799999999999997</v>
      </c>
      <c r="N6" s="30">
        <v>9.44</v>
      </c>
      <c r="O6" s="30">
        <v>43.7</v>
      </c>
      <c r="P6" s="30">
        <v>5.72</v>
      </c>
      <c r="Q6" s="30">
        <v>6.83</v>
      </c>
      <c r="R6" s="30">
        <v>0.4</v>
      </c>
      <c r="S6" s="103" t="s">
        <v>303</v>
      </c>
      <c r="T6" s="31">
        <v>0.97</v>
      </c>
      <c r="U6" s="30">
        <v>76.23</v>
      </c>
      <c r="V6" s="27">
        <v>0.13500000000000001</v>
      </c>
      <c r="W6" s="32">
        <v>0.01</v>
      </c>
      <c r="X6" s="33">
        <v>6.82</v>
      </c>
    </row>
    <row r="7" spans="1:24" ht="23.25" customHeight="1" thickBot="1">
      <c r="A7" s="341" t="s">
        <v>316</v>
      </c>
      <c r="B7" s="342"/>
      <c r="C7" s="34">
        <v>0.59375</v>
      </c>
      <c r="D7" s="35">
        <v>0.60763888888888895</v>
      </c>
      <c r="E7" s="350">
        <f t="shared" si="0"/>
        <v>1.3888888888888951E-2</v>
      </c>
      <c r="F7" s="350"/>
      <c r="G7" s="27" t="s">
        <v>107</v>
      </c>
      <c r="H7" s="24">
        <v>1.5</v>
      </c>
      <c r="I7" s="25">
        <v>1</v>
      </c>
      <c r="J7" s="26">
        <v>36.85</v>
      </c>
      <c r="K7" s="27">
        <v>21</v>
      </c>
      <c r="L7" s="28">
        <v>64.8</v>
      </c>
      <c r="M7" s="29">
        <v>33.28</v>
      </c>
      <c r="N7" s="30">
        <v>8.66</v>
      </c>
      <c r="O7" s="30">
        <v>42.75</v>
      </c>
      <c r="P7" s="30">
        <v>6.19</v>
      </c>
      <c r="Q7" s="30">
        <v>7.19</v>
      </c>
      <c r="R7" s="30">
        <v>0.44</v>
      </c>
      <c r="S7" s="103" t="s">
        <v>179</v>
      </c>
      <c r="T7" s="31">
        <v>0.8</v>
      </c>
      <c r="U7" s="30">
        <v>76.47</v>
      </c>
      <c r="V7" s="27">
        <v>0.124</v>
      </c>
      <c r="W7" s="32">
        <v>8.0000000000000002E-3</v>
      </c>
      <c r="X7" s="33">
        <v>6.88</v>
      </c>
    </row>
    <row r="8" spans="1:24" ht="26.25" customHeight="1" thickBot="1">
      <c r="A8" s="341" t="s">
        <v>317</v>
      </c>
      <c r="B8" s="342"/>
      <c r="C8" s="23">
        <v>0.85416666666666663</v>
      </c>
      <c r="D8" s="164">
        <v>0.86458333333333337</v>
      </c>
      <c r="E8" s="349">
        <f t="shared" si="0"/>
        <v>1.0416666666666741E-2</v>
      </c>
      <c r="F8" s="349"/>
      <c r="G8" s="27" t="s">
        <v>107</v>
      </c>
      <c r="H8" s="24">
        <v>1.5</v>
      </c>
      <c r="I8" s="25">
        <v>0.83333333333333337</v>
      </c>
      <c r="J8" s="26">
        <v>30.4</v>
      </c>
      <c r="K8" s="27">
        <v>21</v>
      </c>
      <c r="L8" s="28">
        <v>61.1</v>
      </c>
      <c r="M8" s="29">
        <v>34.08</v>
      </c>
      <c r="N8" s="30">
        <v>9.0299999999999994</v>
      </c>
      <c r="O8" s="30">
        <v>42.73</v>
      </c>
      <c r="P8" s="30">
        <v>5.49</v>
      </c>
      <c r="Q8" s="30">
        <v>7.82</v>
      </c>
      <c r="R8" s="107">
        <v>0.4</v>
      </c>
      <c r="S8" s="104" t="s">
        <v>307</v>
      </c>
      <c r="T8" s="31">
        <v>1.1399999999999999</v>
      </c>
      <c r="U8" s="30">
        <v>74.87</v>
      </c>
      <c r="V8" s="109">
        <v>0.156</v>
      </c>
      <c r="W8" s="32">
        <v>1.2999999999999999E-2</v>
      </c>
      <c r="X8" s="36">
        <v>6.74</v>
      </c>
    </row>
    <row r="9" spans="1:24" ht="25.5" customHeight="1">
      <c r="A9" s="341"/>
      <c r="B9" s="342"/>
      <c r="C9" s="23"/>
      <c r="D9" s="164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3.4333333333333336</v>
      </c>
      <c r="J11" s="61">
        <f>SUM(J5:J10)</f>
        <v>120.5</v>
      </c>
      <c r="K11" s="113">
        <f>SUM(K5:K10)</f>
        <v>83</v>
      </c>
      <c r="L11" s="62">
        <f>SUM(L5:L10)</f>
        <v>231.35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63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18.7</v>
      </c>
      <c r="F14" s="252"/>
      <c r="G14" s="248">
        <v>3.56</v>
      </c>
      <c r="H14" s="252"/>
      <c r="I14" s="248">
        <v>16.579999999999998</v>
      </c>
      <c r="J14" s="252"/>
      <c r="K14" s="248">
        <v>19.25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62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9">
        <v>13</v>
      </c>
      <c r="D17" s="328"/>
      <c r="E17" s="327">
        <v>26</v>
      </c>
      <c r="F17" s="328"/>
      <c r="G17" s="327">
        <v>37</v>
      </c>
      <c r="H17" s="328"/>
      <c r="I17" s="327">
        <v>48</v>
      </c>
      <c r="J17" s="328"/>
      <c r="K17" s="327">
        <v>8</v>
      </c>
      <c r="L17" s="328"/>
      <c r="M17" s="327">
        <v>18</v>
      </c>
      <c r="N17" s="328"/>
      <c r="O17" s="327">
        <v>31</v>
      </c>
      <c r="P17" s="328"/>
      <c r="Q17" s="329">
        <v>42</v>
      </c>
      <c r="R17" s="329"/>
      <c r="S17" s="327">
        <v>12</v>
      </c>
      <c r="T17" s="328"/>
      <c r="U17" s="160">
        <v>25</v>
      </c>
      <c r="V17" s="87">
        <v>36</v>
      </c>
      <c r="W17" s="329">
        <v>47</v>
      </c>
      <c r="X17" s="328"/>
    </row>
    <row r="18" spans="1:24" ht="15.75">
      <c r="A18" s="266" t="s">
        <v>44</v>
      </c>
      <c r="B18" s="330"/>
      <c r="C18" s="329" t="s">
        <v>320</v>
      </c>
      <c r="D18" s="328"/>
      <c r="E18" s="334" t="s">
        <v>278</v>
      </c>
      <c r="F18" s="335"/>
      <c r="G18" s="334" t="s">
        <v>257</v>
      </c>
      <c r="H18" s="335"/>
      <c r="I18" s="334" t="s">
        <v>323</v>
      </c>
      <c r="J18" s="335"/>
      <c r="K18" s="334" t="s">
        <v>324</v>
      </c>
      <c r="L18" s="335"/>
      <c r="M18" s="334" t="s">
        <v>320</v>
      </c>
      <c r="N18" s="335"/>
      <c r="O18" s="334" t="s">
        <v>248</v>
      </c>
      <c r="P18" s="335"/>
      <c r="Q18" s="336" t="s">
        <v>320</v>
      </c>
      <c r="R18" s="336"/>
      <c r="S18" s="334" t="s">
        <v>233</v>
      </c>
      <c r="T18" s="335"/>
      <c r="U18" s="173" t="s">
        <v>181</v>
      </c>
      <c r="V18" s="87" t="s">
        <v>250</v>
      </c>
      <c r="W18" s="329" t="s">
        <v>230</v>
      </c>
      <c r="X18" s="328"/>
    </row>
    <row r="19" spans="1:24" ht="15.75">
      <c r="A19" s="266" t="s">
        <v>45</v>
      </c>
      <c r="B19" s="330"/>
      <c r="C19" s="333">
        <v>767</v>
      </c>
      <c r="D19" s="332"/>
      <c r="E19" s="331">
        <v>783</v>
      </c>
      <c r="F19" s="332"/>
      <c r="G19" s="331">
        <v>767</v>
      </c>
      <c r="H19" s="332"/>
      <c r="I19" s="331">
        <v>750</v>
      </c>
      <c r="J19" s="332"/>
      <c r="K19" s="331">
        <v>783</v>
      </c>
      <c r="L19" s="332"/>
      <c r="M19" s="331">
        <v>767</v>
      </c>
      <c r="N19" s="332"/>
      <c r="O19" s="331">
        <v>767</v>
      </c>
      <c r="P19" s="332"/>
      <c r="Q19" s="333">
        <v>783</v>
      </c>
      <c r="R19" s="333"/>
      <c r="S19" s="331">
        <v>783</v>
      </c>
      <c r="T19" s="332"/>
      <c r="U19" s="88">
        <v>750</v>
      </c>
      <c r="V19" s="89">
        <v>783</v>
      </c>
      <c r="W19" s="333">
        <v>783</v>
      </c>
      <c r="X19" s="332"/>
    </row>
    <row r="20" spans="1:24" ht="15.75">
      <c r="A20" s="266" t="s">
        <v>46</v>
      </c>
      <c r="B20" s="330"/>
      <c r="C20" s="329">
        <v>0.86</v>
      </c>
      <c r="D20" s="328"/>
      <c r="E20" s="327">
        <v>0.78</v>
      </c>
      <c r="F20" s="328"/>
      <c r="G20" s="327">
        <v>0.82</v>
      </c>
      <c r="H20" s="328"/>
      <c r="I20" s="327">
        <v>0.85</v>
      </c>
      <c r="J20" s="328"/>
      <c r="K20" s="327">
        <v>0.82</v>
      </c>
      <c r="L20" s="328"/>
      <c r="M20" s="327">
        <v>0.9</v>
      </c>
      <c r="N20" s="328"/>
      <c r="O20" s="327">
        <v>0.9</v>
      </c>
      <c r="P20" s="328"/>
      <c r="Q20" s="329">
        <v>0.8</v>
      </c>
      <c r="R20" s="329"/>
      <c r="S20" s="327">
        <v>0.82</v>
      </c>
      <c r="T20" s="328"/>
      <c r="U20" s="160">
        <v>0.94</v>
      </c>
      <c r="V20" s="87">
        <v>0.84</v>
      </c>
      <c r="W20" s="329">
        <v>0.83</v>
      </c>
      <c r="X20" s="328"/>
    </row>
    <row r="21" spans="1:24" ht="15.75">
      <c r="A21" s="266" t="s">
        <v>65</v>
      </c>
      <c r="B21" s="330"/>
      <c r="C21" s="329">
        <v>1208</v>
      </c>
      <c r="D21" s="328"/>
      <c r="E21" s="327">
        <v>1230</v>
      </c>
      <c r="F21" s="328"/>
      <c r="G21" s="327">
        <v>1237</v>
      </c>
      <c r="H21" s="328"/>
      <c r="I21" s="327">
        <v>1209</v>
      </c>
      <c r="J21" s="328"/>
      <c r="K21" s="327">
        <v>1175</v>
      </c>
      <c r="L21" s="328"/>
      <c r="M21" s="327">
        <v>1200</v>
      </c>
      <c r="N21" s="328"/>
      <c r="O21" s="327">
        <v>1249</v>
      </c>
      <c r="P21" s="328"/>
      <c r="Q21" s="329">
        <v>1205</v>
      </c>
      <c r="R21" s="329"/>
      <c r="S21" s="327">
        <v>1192</v>
      </c>
      <c r="T21" s="328"/>
      <c r="U21" s="160">
        <v>1208</v>
      </c>
      <c r="V21" s="87">
        <v>1232</v>
      </c>
      <c r="W21" s="329">
        <v>1241</v>
      </c>
      <c r="X21" s="328"/>
    </row>
    <row r="22" spans="1:24" ht="15.75">
      <c r="A22" s="266" t="s">
        <v>18</v>
      </c>
      <c r="B22" s="330"/>
      <c r="C22" s="329">
        <v>0.36</v>
      </c>
      <c r="D22" s="328"/>
      <c r="E22" s="327">
        <v>0.36</v>
      </c>
      <c r="F22" s="328"/>
      <c r="G22" s="327">
        <v>0.36</v>
      </c>
      <c r="H22" s="328"/>
      <c r="I22" s="327">
        <v>0.36</v>
      </c>
      <c r="J22" s="328"/>
      <c r="K22" s="327">
        <v>0.36</v>
      </c>
      <c r="L22" s="328"/>
      <c r="M22" s="327">
        <v>0.38</v>
      </c>
      <c r="N22" s="328"/>
      <c r="O22" s="327">
        <v>0.32</v>
      </c>
      <c r="P22" s="328"/>
      <c r="Q22" s="329">
        <v>0.37</v>
      </c>
      <c r="R22" s="329"/>
      <c r="S22" s="327">
        <v>0.36</v>
      </c>
      <c r="T22" s="328"/>
      <c r="U22" s="160">
        <v>0.38</v>
      </c>
      <c r="V22" s="87">
        <v>0.37</v>
      </c>
      <c r="W22" s="329">
        <v>0.36</v>
      </c>
      <c r="X22" s="328"/>
    </row>
    <row r="23" spans="1:24" ht="15.75">
      <c r="A23" s="266" t="s">
        <v>19</v>
      </c>
      <c r="B23" s="330"/>
      <c r="C23" s="325">
        <f>C20-C22</f>
        <v>0.5</v>
      </c>
      <c r="D23" s="326"/>
      <c r="E23" s="325">
        <f>E20-E22</f>
        <v>0.42000000000000004</v>
      </c>
      <c r="F23" s="326"/>
      <c r="G23" s="325">
        <f>G20-G22</f>
        <v>0.45999999999999996</v>
      </c>
      <c r="H23" s="326"/>
      <c r="I23" s="325">
        <f>I20-I22</f>
        <v>0.49</v>
      </c>
      <c r="J23" s="326"/>
      <c r="K23" s="325">
        <f>K20-K22</f>
        <v>0.45999999999999996</v>
      </c>
      <c r="L23" s="326"/>
      <c r="M23" s="325">
        <f>M20-M22</f>
        <v>0.52</v>
      </c>
      <c r="N23" s="326"/>
      <c r="O23" s="325">
        <f>O20-O22</f>
        <v>0.58000000000000007</v>
      </c>
      <c r="P23" s="326"/>
      <c r="Q23" s="325">
        <f>Q20-Q22</f>
        <v>0.43000000000000005</v>
      </c>
      <c r="R23" s="326"/>
      <c r="S23" s="325">
        <f>S20-S22</f>
        <v>0.45999999999999996</v>
      </c>
      <c r="T23" s="326"/>
      <c r="U23" s="96">
        <f>U20-U22</f>
        <v>0.55999999999999994</v>
      </c>
      <c r="V23" s="90">
        <f>V20-V22</f>
        <v>0.47</v>
      </c>
      <c r="W23" s="325">
        <f>W20-W22</f>
        <v>0.47</v>
      </c>
      <c r="X23" s="326"/>
    </row>
    <row r="24" spans="1:24" ht="16.5" thickBot="1">
      <c r="A24" s="264" t="s">
        <v>72</v>
      </c>
      <c r="B24" s="324"/>
      <c r="C24" s="319">
        <v>660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650</v>
      </c>
      <c r="N24" s="318"/>
      <c r="O24" s="317">
        <v>650</v>
      </c>
      <c r="P24" s="318"/>
      <c r="Q24" s="319">
        <v>650</v>
      </c>
      <c r="R24" s="319"/>
      <c r="S24" s="317">
        <v>650</v>
      </c>
      <c r="T24" s="318"/>
      <c r="U24" s="159">
        <v>650</v>
      </c>
      <c r="V24" s="91">
        <v>670</v>
      </c>
      <c r="W24" s="319">
        <v>670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1.02</v>
      </c>
      <c r="D26" s="299"/>
      <c r="E26" s="298">
        <v>0.94</v>
      </c>
      <c r="F26" s="299"/>
      <c r="G26" s="298">
        <v>0.96</v>
      </c>
      <c r="H26" s="299"/>
      <c r="I26" s="298">
        <v>1.02</v>
      </c>
      <c r="J26" s="299"/>
      <c r="K26" s="298">
        <v>0.95</v>
      </c>
      <c r="L26" s="299"/>
      <c r="M26" s="298">
        <v>1.01</v>
      </c>
      <c r="N26" s="299"/>
      <c r="O26" s="298">
        <v>1.04</v>
      </c>
      <c r="P26" s="299"/>
      <c r="Q26" s="298">
        <v>0.92</v>
      </c>
      <c r="R26" s="299"/>
      <c r="S26" s="296">
        <v>0.95</v>
      </c>
      <c r="T26" s="297"/>
      <c r="U26" s="110">
        <v>1.07</v>
      </c>
      <c r="V26" s="110">
        <v>0.99</v>
      </c>
      <c r="W26" s="298">
        <v>1.02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137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 t="s">
        <v>321</v>
      </c>
      <c r="H31" s="289"/>
      <c r="I31" s="288"/>
      <c r="J31" s="289"/>
      <c r="K31" s="288"/>
      <c r="L31" s="289"/>
      <c r="M31" s="288"/>
      <c r="N31" s="289"/>
      <c r="O31" s="288"/>
      <c r="P31" s="289"/>
      <c r="Q31" s="288" t="s">
        <v>325</v>
      </c>
      <c r="R31" s="289"/>
      <c r="S31" s="288" t="s">
        <v>150</v>
      </c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>
        <v>50</v>
      </c>
      <c r="D32" s="247"/>
      <c r="E32" s="240">
        <v>50</v>
      </c>
      <c r="F32" s="247"/>
      <c r="G32" s="240">
        <v>50</v>
      </c>
      <c r="H32" s="247"/>
      <c r="I32" s="240">
        <v>50</v>
      </c>
      <c r="J32" s="247"/>
      <c r="K32" s="240">
        <v>50</v>
      </c>
      <c r="L32" s="247"/>
      <c r="M32" s="240">
        <v>50</v>
      </c>
      <c r="N32" s="247"/>
      <c r="O32" s="240">
        <v>50</v>
      </c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980</v>
      </c>
      <c r="D35" s="233"/>
      <c r="E35" s="263">
        <v>980</v>
      </c>
      <c r="F35" s="233"/>
      <c r="G35" s="263">
        <v>970</v>
      </c>
      <c r="H35" s="233"/>
      <c r="I35" s="263">
        <v>970</v>
      </c>
      <c r="J35" s="233"/>
      <c r="K35" s="263">
        <v>970</v>
      </c>
      <c r="L35" s="233"/>
      <c r="M35" s="263">
        <v>970</v>
      </c>
      <c r="N35" s="233"/>
      <c r="O35" s="263">
        <v>970</v>
      </c>
      <c r="P35" s="233"/>
      <c r="Q35" s="263">
        <v>970</v>
      </c>
      <c r="R35" s="233"/>
      <c r="S35" s="263">
        <v>980</v>
      </c>
      <c r="T35" s="233"/>
      <c r="U35" s="97">
        <v>980</v>
      </c>
      <c r="V35" s="97">
        <v>980</v>
      </c>
      <c r="W35" s="263">
        <v>980</v>
      </c>
      <c r="X35" s="233"/>
    </row>
    <row r="36" spans="1:24" ht="16.5" customHeight="1" thickBot="1">
      <c r="A36" s="282" t="s">
        <v>39</v>
      </c>
      <c r="B36" s="283"/>
      <c r="C36" s="274">
        <f t="shared" ref="C36:E36" si="1">C32+C35+C34+C33</f>
        <v>1930</v>
      </c>
      <c r="D36" s="275"/>
      <c r="E36" s="274">
        <f t="shared" si="1"/>
        <v>1930</v>
      </c>
      <c r="F36" s="275"/>
      <c r="G36" s="274">
        <f t="shared" ref="G36:I36" si="2">G32+G35+G34+G33</f>
        <v>1920</v>
      </c>
      <c r="H36" s="275"/>
      <c r="I36" s="274">
        <f t="shared" si="2"/>
        <v>1920</v>
      </c>
      <c r="J36" s="275"/>
      <c r="K36" s="274">
        <f t="shared" ref="K36:M36" si="3">K32+K35+K34+K33</f>
        <v>1920</v>
      </c>
      <c r="L36" s="275"/>
      <c r="M36" s="274">
        <f t="shared" si="3"/>
        <v>1920</v>
      </c>
      <c r="N36" s="275"/>
      <c r="O36" s="274">
        <f t="shared" ref="O36:Q36" si="4">O32+O35+O34+O33</f>
        <v>1920</v>
      </c>
      <c r="P36" s="275"/>
      <c r="Q36" s="274">
        <f t="shared" si="4"/>
        <v>1870</v>
      </c>
      <c r="R36" s="275"/>
      <c r="S36" s="274">
        <f t="shared" ref="S36" si="5">S32+S35+S34+S33</f>
        <v>1880</v>
      </c>
      <c r="T36" s="275"/>
      <c r="U36" s="93">
        <f>U32+U35+U34+U33</f>
        <v>1880</v>
      </c>
      <c r="V36" s="93">
        <f>V32+V35+V34+V33</f>
        <v>1880</v>
      </c>
      <c r="W36" s="274">
        <f t="shared" ref="W36" si="6">W32+W35+W34+W33</f>
        <v>1880</v>
      </c>
      <c r="X36" s="275"/>
    </row>
    <row r="37" spans="1:24" ht="15.75" customHeight="1">
      <c r="A37" s="268" t="s">
        <v>84</v>
      </c>
      <c r="B37" s="269"/>
      <c r="C37" s="270">
        <v>1100</v>
      </c>
      <c r="D37" s="271"/>
      <c r="E37" s="270">
        <v>1100</v>
      </c>
      <c r="F37" s="271"/>
      <c r="G37" s="270">
        <v>1100</v>
      </c>
      <c r="H37" s="271"/>
      <c r="I37" s="270">
        <v>1100</v>
      </c>
      <c r="J37" s="271"/>
      <c r="K37" s="270">
        <v>1100</v>
      </c>
      <c r="L37" s="271"/>
      <c r="M37" s="270">
        <v>1100</v>
      </c>
      <c r="N37" s="271"/>
      <c r="O37" s="270">
        <v>1100</v>
      </c>
      <c r="P37" s="271"/>
      <c r="Q37" s="270">
        <v>1100</v>
      </c>
      <c r="R37" s="271"/>
      <c r="S37" s="270">
        <v>1100</v>
      </c>
      <c r="T37" s="271"/>
      <c r="U37" s="92">
        <v>1100</v>
      </c>
      <c r="V37" s="92">
        <v>1100</v>
      </c>
      <c r="W37" s="270">
        <v>1100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>
        <v>200</v>
      </c>
      <c r="H39" s="247"/>
      <c r="I39" s="240">
        <v>200</v>
      </c>
      <c r="J39" s="247"/>
      <c r="K39" s="240">
        <v>200</v>
      </c>
      <c r="L39" s="247"/>
      <c r="M39" s="240">
        <v>200</v>
      </c>
      <c r="N39" s="247"/>
      <c r="O39" s="240">
        <v>200</v>
      </c>
      <c r="P39" s="247"/>
      <c r="Q39" s="240">
        <v>200</v>
      </c>
      <c r="R39" s="247"/>
      <c r="S39" s="240">
        <v>200</v>
      </c>
      <c r="T39" s="247"/>
      <c r="U39" s="87">
        <v>200</v>
      </c>
      <c r="V39" s="87">
        <v>200</v>
      </c>
      <c r="W39" s="240">
        <v>200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 t="shared" ref="C43:E43" si="7">C37+C38+C39+C40+C41+C42</f>
        <v>3000</v>
      </c>
      <c r="D43" s="275"/>
      <c r="E43" s="274">
        <f t="shared" si="7"/>
        <v>3000</v>
      </c>
      <c r="F43" s="275"/>
      <c r="G43" s="274">
        <f t="shared" ref="G43:I43" si="8">G37+G38+G39+G40+G41+G42</f>
        <v>3000</v>
      </c>
      <c r="H43" s="275"/>
      <c r="I43" s="274">
        <f t="shared" si="8"/>
        <v>3000</v>
      </c>
      <c r="J43" s="275"/>
      <c r="K43" s="274">
        <f t="shared" ref="K43:M43" si="9">K37+K38+K39+K40+K41+K42</f>
        <v>3000</v>
      </c>
      <c r="L43" s="275"/>
      <c r="M43" s="274">
        <f t="shared" si="9"/>
        <v>3000</v>
      </c>
      <c r="N43" s="275"/>
      <c r="O43" s="274">
        <f t="shared" ref="O43:Q43" si="10">O37+O38+O39+O40+O41+O42</f>
        <v>3000</v>
      </c>
      <c r="P43" s="275"/>
      <c r="Q43" s="274">
        <f t="shared" si="10"/>
        <v>3000</v>
      </c>
      <c r="R43" s="275"/>
      <c r="S43" s="274">
        <f t="shared" ref="S43" si="11">S37+S38+S39+S40+S41+S42</f>
        <v>3000</v>
      </c>
      <c r="T43" s="275"/>
      <c r="U43" s="161">
        <f>U37+U38+U39+U40+U41+U42</f>
        <v>3000</v>
      </c>
      <c r="V43" s="161">
        <f>V37+V38+V39+V40+V41+V42</f>
        <v>3000</v>
      </c>
      <c r="W43" s="274">
        <f t="shared" ref="W43" si="12"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>
        <v>50</v>
      </c>
      <c r="D48" s="247"/>
      <c r="E48" s="240">
        <v>50</v>
      </c>
      <c r="F48" s="247"/>
      <c r="G48" s="240">
        <v>50</v>
      </c>
      <c r="H48" s="247"/>
      <c r="I48" s="240">
        <v>50</v>
      </c>
      <c r="J48" s="247"/>
      <c r="K48" s="240">
        <v>50</v>
      </c>
      <c r="L48" s="247"/>
      <c r="M48" s="240">
        <v>50</v>
      </c>
      <c r="N48" s="247"/>
      <c r="O48" s="240">
        <v>50</v>
      </c>
      <c r="P48" s="247"/>
      <c r="Q48" s="240">
        <v>50</v>
      </c>
      <c r="R48" s="247"/>
      <c r="S48" s="240">
        <v>50</v>
      </c>
      <c r="T48" s="247"/>
      <c r="U48" s="87">
        <v>50</v>
      </c>
      <c r="V48" s="87">
        <v>50</v>
      </c>
      <c r="W48" s="240">
        <v>50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285</v>
      </c>
      <c r="D51" s="258"/>
      <c r="E51" s="258"/>
      <c r="F51" s="258"/>
      <c r="G51" s="258"/>
      <c r="H51" s="258"/>
      <c r="I51" s="258"/>
      <c r="J51" s="259"/>
      <c r="K51" s="257" t="s">
        <v>285</v>
      </c>
      <c r="L51" s="258"/>
      <c r="M51" s="258"/>
      <c r="N51" s="258"/>
      <c r="O51" s="258"/>
      <c r="P51" s="258"/>
      <c r="Q51" s="258"/>
      <c r="R51" s="259"/>
      <c r="S51" s="260" t="s">
        <v>285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L9" sqref="L9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15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67" t="s">
        <v>47</v>
      </c>
      <c r="L3" s="167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66" t="s">
        <v>4</v>
      </c>
      <c r="E4" s="359" t="s">
        <v>5</v>
      </c>
      <c r="F4" s="359"/>
      <c r="G4" s="359"/>
      <c r="H4" s="361"/>
      <c r="I4" s="165" t="s">
        <v>6</v>
      </c>
      <c r="J4" s="4" t="s">
        <v>40</v>
      </c>
      <c r="K4" s="5" t="s">
        <v>48</v>
      </c>
      <c r="L4" s="5" t="s">
        <v>21</v>
      </c>
      <c r="M4" s="165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66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326</v>
      </c>
      <c r="B5" s="342"/>
      <c r="C5" s="111">
        <v>0.10416666666666667</v>
      </c>
      <c r="D5" s="168">
        <v>0.11458333333333333</v>
      </c>
      <c r="E5" s="366">
        <f t="shared" ref="E5:E10" si="0">D5-C5</f>
        <v>1.0416666666666657E-2</v>
      </c>
      <c r="F5" s="366"/>
      <c r="G5" s="27" t="s">
        <v>107</v>
      </c>
      <c r="H5" s="14">
        <v>1.5</v>
      </c>
      <c r="I5" s="15">
        <v>0.83333333333333337</v>
      </c>
      <c r="J5" s="16">
        <v>28.4</v>
      </c>
      <c r="K5" s="13">
        <v>21</v>
      </c>
      <c r="L5" s="17">
        <v>61.55</v>
      </c>
      <c r="M5" s="18">
        <v>31.85</v>
      </c>
      <c r="N5" s="19">
        <v>8.94</v>
      </c>
      <c r="O5" s="19">
        <v>43.05</v>
      </c>
      <c r="P5" s="19">
        <v>6.67</v>
      </c>
      <c r="Q5" s="19">
        <v>6.89</v>
      </c>
      <c r="R5" s="19">
        <v>0.57999999999999996</v>
      </c>
      <c r="S5" s="102" t="s">
        <v>332</v>
      </c>
      <c r="T5" s="20">
        <v>1.72</v>
      </c>
      <c r="U5" s="19">
        <v>75.650000000000006</v>
      </c>
      <c r="V5" s="21">
        <v>0.156</v>
      </c>
      <c r="W5" s="21">
        <v>1.6E-2</v>
      </c>
      <c r="X5" s="22">
        <v>6.47</v>
      </c>
    </row>
    <row r="6" spans="1:24" ht="26.25" customHeight="1" thickBot="1">
      <c r="A6" s="341" t="s">
        <v>327</v>
      </c>
      <c r="B6" s="342"/>
      <c r="C6" s="23">
        <v>0.35416666666666669</v>
      </c>
      <c r="D6" s="164">
        <v>0.36458333333333331</v>
      </c>
      <c r="E6" s="349">
        <f t="shared" si="0"/>
        <v>1.041666666666663E-2</v>
      </c>
      <c r="F6" s="349"/>
      <c r="G6" s="27" t="s">
        <v>143</v>
      </c>
      <c r="H6" s="24">
        <v>1.5</v>
      </c>
      <c r="I6" s="25">
        <v>1</v>
      </c>
      <c r="J6" s="26">
        <v>41</v>
      </c>
      <c r="K6" s="27">
        <v>21</v>
      </c>
      <c r="L6" s="28">
        <v>72.95</v>
      </c>
      <c r="M6" s="29">
        <v>33.78</v>
      </c>
      <c r="N6" s="30">
        <v>8.59</v>
      </c>
      <c r="O6" s="30">
        <v>41.77</v>
      </c>
      <c r="P6" s="30">
        <v>6.54</v>
      </c>
      <c r="Q6" s="30">
        <v>8.15</v>
      </c>
      <c r="R6" s="30">
        <v>0.48</v>
      </c>
      <c r="S6" s="103" t="s">
        <v>333</v>
      </c>
      <c r="T6" s="31">
        <v>0.61</v>
      </c>
      <c r="U6" s="30">
        <v>76.400000000000006</v>
      </c>
      <c r="V6" s="27">
        <v>0.124</v>
      </c>
      <c r="W6" s="32">
        <v>7.0000000000000001E-3</v>
      </c>
      <c r="X6" s="33">
        <v>6.99</v>
      </c>
    </row>
    <row r="7" spans="1:24" ht="23.25" customHeight="1" thickBot="1">
      <c r="A7" s="341" t="s">
        <v>328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92</v>
      </c>
      <c r="H7" s="24">
        <v>1.5</v>
      </c>
      <c r="I7" s="25">
        <v>1</v>
      </c>
      <c r="J7" s="26">
        <v>38.4</v>
      </c>
      <c r="K7" s="27">
        <v>21</v>
      </c>
      <c r="L7" s="28">
        <v>64.5</v>
      </c>
      <c r="M7" s="29">
        <v>31.42</v>
      </c>
      <c r="N7" s="30">
        <v>7.28</v>
      </c>
      <c r="O7" s="30">
        <v>40.14</v>
      </c>
      <c r="P7" s="30">
        <v>7.58</v>
      </c>
      <c r="Q7" s="30">
        <v>6.68</v>
      </c>
      <c r="R7" s="30">
        <v>0.47</v>
      </c>
      <c r="S7" s="103" t="s">
        <v>222</v>
      </c>
      <c r="T7" s="31">
        <v>0.46</v>
      </c>
      <c r="U7" s="30">
        <v>76.11</v>
      </c>
      <c r="V7" s="27">
        <v>0.11799999999999999</v>
      </c>
      <c r="W7" s="32">
        <v>5.0000000000000001E-3</v>
      </c>
      <c r="X7" s="33">
        <v>7.09</v>
      </c>
    </row>
    <row r="8" spans="1:24" ht="26.25" customHeight="1" thickBot="1">
      <c r="A8" s="341" t="s">
        <v>329</v>
      </c>
      <c r="B8" s="342"/>
      <c r="C8" s="23">
        <v>0.85416666666666663</v>
      </c>
      <c r="D8" s="164">
        <v>0.86458333333333337</v>
      </c>
      <c r="E8" s="349">
        <f t="shared" si="0"/>
        <v>1.0416666666666741E-2</v>
      </c>
      <c r="F8" s="349"/>
      <c r="G8" s="27" t="s">
        <v>107</v>
      </c>
      <c r="H8" s="24">
        <v>1.5</v>
      </c>
      <c r="I8" s="25">
        <v>1</v>
      </c>
      <c r="J8" s="26">
        <v>35.5</v>
      </c>
      <c r="K8" s="27">
        <v>21</v>
      </c>
      <c r="L8" s="28">
        <v>62.85</v>
      </c>
      <c r="M8" s="29">
        <v>33.130000000000003</v>
      </c>
      <c r="N8" s="30">
        <v>7.97</v>
      </c>
      <c r="O8" s="30">
        <v>41.85</v>
      </c>
      <c r="P8" s="30">
        <v>7.05</v>
      </c>
      <c r="Q8" s="30">
        <v>6.88</v>
      </c>
      <c r="R8" s="107">
        <v>0.44</v>
      </c>
      <c r="S8" s="104" t="s">
        <v>189</v>
      </c>
      <c r="T8" s="31">
        <v>0.45</v>
      </c>
      <c r="U8" s="30">
        <v>76.849999999999994</v>
      </c>
      <c r="V8" s="109">
        <v>0.11600000000000001</v>
      </c>
      <c r="W8" s="32">
        <v>4.0000000000000001E-3</v>
      </c>
      <c r="X8" s="36">
        <v>7.1</v>
      </c>
    </row>
    <row r="9" spans="1:24" ht="25.5" customHeight="1">
      <c r="A9" s="341"/>
      <c r="B9" s="342"/>
      <c r="C9" s="23"/>
      <c r="D9" s="164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3.8333333333333335</v>
      </c>
      <c r="J11" s="61">
        <f>SUM(J5:J10)</f>
        <v>143.30000000000001</v>
      </c>
      <c r="K11" s="113">
        <f>SUM(K5:K10)</f>
        <v>84</v>
      </c>
      <c r="L11" s="62">
        <f>SUM(L5:L10)</f>
        <v>261.85000000000002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63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62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9">
        <v>12</v>
      </c>
      <c r="D17" s="328"/>
      <c r="E17" s="327">
        <v>23</v>
      </c>
      <c r="F17" s="328"/>
      <c r="G17" s="327">
        <v>36</v>
      </c>
      <c r="H17" s="328"/>
      <c r="I17" s="327">
        <v>48</v>
      </c>
      <c r="J17" s="328"/>
      <c r="K17" s="327">
        <v>8</v>
      </c>
      <c r="L17" s="328"/>
      <c r="M17" s="327">
        <v>18</v>
      </c>
      <c r="N17" s="328"/>
      <c r="O17" s="327">
        <v>28</v>
      </c>
      <c r="P17" s="328"/>
      <c r="Q17" s="329">
        <v>40</v>
      </c>
      <c r="R17" s="329"/>
      <c r="S17" s="327">
        <v>11</v>
      </c>
      <c r="T17" s="328"/>
      <c r="U17" s="160">
        <v>24</v>
      </c>
      <c r="V17" s="87">
        <v>39</v>
      </c>
      <c r="W17" s="329">
        <v>51</v>
      </c>
      <c r="X17" s="328"/>
    </row>
    <row r="18" spans="1:24" ht="15.75">
      <c r="A18" s="266" t="s">
        <v>44</v>
      </c>
      <c r="B18" s="330"/>
      <c r="C18" s="329" t="s">
        <v>223</v>
      </c>
      <c r="D18" s="328"/>
      <c r="E18" s="334" t="s">
        <v>331</v>
      </c>
      <c r="F18" s="335"/>
      <c r="G18" s="334" t="s">
        <v>220</v>
      </c>
      <c r="H18" s="335"/>
      <c r="I18" s="334" t="s">
        <v>249</v>
      </c>
      <c r="J18" s="335"/>
      <c r="K18" s="334" t="s">
        <v>334</v>
      </c>
      <c r="L18" s="335"/>
      <c r="M18" s="334" t="s">
        <v>335</v>
      </c>
      <c r="N18" s="335"/>
      <c r="O18" s="334" t="s">
        <v>334</v>
      </c>
      <c r="P18" s="335"/>
      <c r="Q18" s="336" t="s">
        <v>253</v>
      </c>
      <c r="R18" s="336"/>
      <c r="S18" s="334" t="s">
        <v>337</v>
      </c>
      <c r="T18" s="335"/>
      <c r="U18" s="175" t="s">
        <v>334</v>
      </c>
      <c r="V18" s="87" t="s">
        <v>335</v>
      </c>
      <c r="W18" s="329" t="s">
        <v>343</v>
      </c>
      <c r="X18" s="328"/>
    </row>
    <row r="19" spans="1:24" ht="15.75">
      <c r="A19" s="266" t="s">
        <v>45</v>
      </c>
      <c r="B19" s="330"/>
      <c r="C19" s="333">
        <v>767</v>
      </c>
      <c r="D19" s="332"/>
      <c r="E19" s="331">
        <v>783</v>
      </c>
      <c r="F19" s="332"/>
      <c r="G19" s="331">
        <v>767</v>
      </c>
      <c r="H19" s="332"/>
      <c r="I19" s="331">
        <v>767</v>
      </c>
      <c r="J19" s="332"/>
      <c r="K19" s="331">
        <v>783</v>
      </c>
      <c r="L19" s="332"/>
      <c r="M19" s="331">
        <v>750</v>
      </c>
      <c r="N19" s="332"/>
      <c r="O19" s="331">
        <v>717</v>
      </c>
      <c r="P19" s="332"/>
      <c r="Q19" s="333">
        <v>750</v>
      </c>
      <c r="R19" s="333"/>
      <c r="S19" s="331">
        <v>767</v>
      </c>
      <c r="T19" s="332"/>
      <c r="U19" s="88">
        <v>750</v>
      </c>
      <c r="V19" s="89">
        <v>767</v>
      </c>
      <c r="W19" s="333">
        <v>750</v>
      </c>
      <c r="X19" s="332"/>
    </row>
    <row r="20" spans="1:24" ht="15.75">
      <c r="A20" s="266" t="s">
        <v>46</v>
      </c>
      <c r="B20" s="330"/>
      <c r="C20" s="329">
        <v>0.9</v>
      </c>
      <c r="D20" s="328"/>
      <c r="E20" s="327">
        <v>0.81</v>
      </c>
      <c r="F20" s="328"/>
      <c r="G20" s="327">
        <v>0.91</v>
      </c>
      <c r="H20" s="328"/>
      <c r="I20" s="327">
        <v>0.9</v>
      </c>
      <c r="J20" s="328"/>
      <c r="K20" s="327">
        <v>0.8</v>
      </c>
      <c r="L20" s="328"/>
      <c r="M20" s="327">
        <v>0.76</v>
      </c>
      <c r="N20" s="328"/>
      <c r="O20" s="327">
        <v>0.88</v>
      </c>
      <c r="P20" s="328"/>
      <c r="Q20" s="329">
        <v>0.8</v>
      </c>
      <c r="R20" s="329"/>
      <c r="S20" s="327">
        <v>0.78</v>
      </c>
      <c r="T20" s="328"/>
      <c r="U20" s="160">
        <v>0.8</v>
      </c>
      <c r="V20" s="87">
        <v>0.75</v>
      </c>
      <c r="W20" s="329">
        <v>0.85</v>
      </c>
      <c r="X20" s="328"/>
    </row>
    <row r="21" spans="1:24" ht="15.75">
      <c r="A21" s="266" t="s">
        <v>65</v>
      </c>
      <c r="B21" s="330"/>
      <c r="C21" s="329">
        <v>1217</v>
      </c>
      <c r="D21" s="328"/>
      <c r="E21" s="327">
        <v>1171</v>
      </c>
      <c r="F21" s="328"/>
      <c r="G21" s="327">
        <v>1196</v>
      </c>
      <c r="H21" s="328"/>
      <c r="I21" s="327">
        <v>1234</v>
      </c>
      <c r="J21" s="328"/>
      <c r="K21" s="327">
        <v>1220</v>
      </c>
      <c r="L21" s="328"/>
      <c r="M21" s="327">
        <v>1203</v>
      </c>
      <c r="N21" s="328"/>
      <c r="O21" s="327">
        <v>1217</v>
      </c>
      <c r="P21" s="328"/>
      <c r="Q21" s="329">
        <v>1183</v>
      </c>
      <c r="R21" s="329"/>
      <c r="S21" s="327">
        <v>1255</v>
      </c>
      <c r="T21" s="328"/>
      <c r="U21" s="160">
        <v>1210</v>
      </c>
      <c r="V21" s="87">
        <v>1190</v>
      </c>
      <c r="W21" s="329">
        <v>1230</v>
      </c>
      <c r="X21" s="328"/>
    </row>
    <row r="22" spans="1:24" ht="15.75">
      <c r="A22" s="266" t="s">
        <v>18</v>
      </c>
      <c r="B22" s="330"/>
      <c r="C22" s="329">
        <v>0.36</v>
      </c>
      <c r="D22" s="328"/>
      <c r="E22" s="327">
        <v>0.38</v>
      </c>
      <c r="F22" s="328"/>
      <c r="G22" s="327">
        <v>0.4</v>
      </c>
      <c r="H22" s="328"/>
      <c r="I22" s="327">
        <v>0.37</v>
      </c>
      <c r="J22" s="328"/>
      <c r="K22" s="327">
        <v>0.38</v>
      </c>
      <c r="L22" s="328"/>
      <c r="M22" s="327">
        <v>0.34</v>
      </c>
      <c r="N22" s="328"/>
      <c r="O22" s="327">
        <v>0.37</v>
      </c>
      <c r="P22" s="328"/>
      <c r="Q22" s="329">
        <v>0.39</v>
      </c>
      <c r="R22" s="329"/>
      <c r="S22" s="327">
        <v>0.36</v>
      </c>
      <c r="T22" s="328"/>
      <c r="U22" s="160">
        <v>0.34</v>
      </c>
      <c r="V22" s="87">
        <v>0.36</v>
      </c>
      <c r="W22" s="329">
        <v>0.4</v>
      </c>
      <c r="X22" s="328"/>
    </row>
    <row r="23" spans="1:24" ht="15.75">
      <c r="A23" s="266" t="s">
        <v>19</v>
      </c>
      <c r="B23" s="330"/>
      <c r="C23" s="325">
        <f>C20-C22</f>
        <v>0.54</v>
      </c>
      <c r="D23" s="326"/>
      <c r="E23" s="325">
        <f>E20-E22</f>
        <v>0.43000000000000005</v>
      </c>
      <c r="F23" s="326"/>
      <c r="G23" s="325">
        <f>G20-G22</f>
        <v>0.51</v>
      </c>
      <c r="H23" s="326"/>
      <c r="I23" s="325">
        <f>I20-I22</f>
        <v>0.53</v>
      </c>
      <c r="J23" s="326"/>
      <c r="K23" s="325">
        <f>K20-K22</f>
        <v>0.42000000000000004</v>
      </c>
      <c r="L23" s="326"/>
      <c r="M23" s="325">
        <f>M20-M22</f>
        <v>0.42</v>
      </c>
      <c r="N23" s="326"/>
      <c r="O23" s="325">
        <f>O20-O22</f>
        <v>0.51</v>
      </c>
      <c r="P23" s="326"/>
      <c r="Q23" s="325">
        <f>Q20-Q22</f>
        <v>0.41000000000000003</v>
      </c>
      <c r="R23" s="326"/>
      <c r="S23" s="325">
        <f>S20-S22</f>
        <v>0.42000000000000004</v>
      </c>
      <c r="T23" s="326"/>
      <c r="U23" s="96">
        <f>U20-U22</f>
        <v>0.46</v>
      </c>
      <c r="V23" s="90">
        <f>V20-V22</f>
        <v>0.39</v>
      </c>
      <c r="W23" s="325">
        <f>W20-W22</f>
        <v>0.44999999999999996</v>
      </c>
      <c r="X23" s="326"/>
    </row>
    <row r="24" spans="1:24" ht="16.5" thickBot="1">
      <c r="A24" s="264" t="s">
        <v>72</v>
      </c>
      <c r="B24" s="324"/>
      <c r="C24" s="319">
        <v>670</v>
      </c>
      <c r="D24" s="318"/>
      <c r="E24" s="317">
        <v>670</v>
      </c>
      <c r="F24" s="318"/>
      <c r="G24" s="317">
        <v>670</v>
      </c>
      <c r="H24" s="318"/>
      <c r="I24" s="317">
        <v>670</v>
      </c>
      <c r="J24" s="318"/>
      <c r="K24" s="317">
        <v>670</v>
      </c>
      <c r="L24" s="318"/>
      <c r="M24" s="317">
        <v>650</v>
      </c>
      <c r="N24" s="318"/>
      <c r="O24" s="317">
        <v>650</v>
      </c>
      <c r="P24" s="318"/>
      <c r="Q24" s="319">
        <v>650</v>
      </c>
      <c r="R24" s="319"/>
      <c r="S24" s="317">
        <v>650</v>
      </c>
      <c r="T24" s="318"/>
      <c r="U24" s="159">
        <v>570</v>
      </c>
      <c r="V24" s="91">
        <v>570</v>
      </c>
      <c r="W24" s="319">
        <v>550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0.96</v>
      </c>
      <c r="D26" s="299"/>
      <c r="E26" s="298">
        <v>1.08</v>
      </c>
      <c r="F26" s="299"/>
      <c r="G26" s="298">
        <v>1.04</v>
      </c>
      <c r="H26" s="299"/>
      <c r="I26" s="298">
        <v>1.06</v>
      </c>
      <c r="J26" s="299"/>
      <c r="K26" s="298">
        <v>0.94</v>
      </c>
      <c r="L26" s="299"/>
      <c r="M26" s="298">
        <v>0.92</v>
      </c>
      <c r="N26" s="299"/>
      <c r="O26" s="298">
        <v>1</v>
      </c>
      <c r="P26" s="299"/>
      <c r="Q26" s="298">
        <v>0.92</v>
      </c>
      <c r="R26" s="299"/>
      <c r="S26" s="296">
        <v>0.86</v>
      </c>
      <c r="T26" s="297"/>
      <c r="U26" s="110">
        <v>0.94</v>
      </c>
      <c r="V26" s="110">
        <v>0.92</v>
      </c>
      <c r="W26" s="298">
        <v>0.96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139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 t="s">
        <v>330</v>
      </c>
      <c r="F31" s="289"/>
      <c r="G31" s="288"/>
      <c r="H31" s="289"/>
      <c r="I31" s="288"/>
      <c r="J31" s="289"/>
      <c r="K31" s="288"/>
      <c r="L31" s="289"/>
      <c r="M31" s="288" t="s">
        <v>336</v>
      </c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980</v>
      </c>
      <c r="D35" s="233"/>
      <c r="E35" s="263">
        <v>960</v>
      </c>
      <c r="F35" s="233"/>
      <c r="G35" s="263">
        <v>960</v>
      </c>
      <c r="H35" s="233"/>
      <c r="I35" s="263">
        <v>960</v>
      </c>
      <c r="J35" s="233"/>
      <c r="K35" s="263">
        <v>960</v>
      </c>
      <c r="L35" s="233"/>
      <c r="M35" s="263">
        <v>970</v>
      </c>
      <c r="N35" s="233"/>
      <c r="O35" s="263">
        <v>970</v>
      </c>
      <c r="P35" s="233"/>
      <c r="Q35" s="263">
        <v>970</v>
      </c>
      <c r="R35" s="233"/>
      <c r="S35" s="263">
        <v>970</v>
      </c>
      <c r="T35" s="233"/>
      <c r="U35" s="97">
        <v>970</v>
      </c>
      <c r="V35" s="97">
        <v>970</v>
      </c>
      <c r="W35" s="263">
        <v>970</v>
      </c>
      <c r="X35" s="233"/>
    </row>
    <row r="36" spans="1:24" ht="16.5" customHeight="1" thickBot="1">
      <c r="A36" s="282" t="s">
        <v>39</v>
      </c>
      <c r="B36" s="283"/>
      <c r="C36" s="274">
        <f t="shared" ref="C36:G36" si="1">C32+C35+C34+C33</f>
        <v>1880</v>
      </c>
      <c r="D36" s="275"/>
      <c r="E36" s="274">
        <f t="shared" si="1"/>
        <v>1860</v>
      </c>
      <c r="F36" s="275"/>
      <c r="G36" s="274">
        <f t="shared" si="1"/>
        <v>1860</v>
      </c>
      <c r="H36" s="275"/>
      <c r="I36" s="274">
        <f t="shared" ref="I36" si="2">I32+I35+I34+I33</f>
        <v>1860</v>
      </c>
      <c r="J36" s="275"/>
      <c r="K36" s="274">
        <f t="shared" ref="K36:O36" si="3">K32+K35+K34+K33</f>
        <v>1860</v>
      </c>
      <c r="L36" s="275"/>
      <c r="M36" s="274">
        <f t="shared" si="3"/>
        <v>1870</v>
      </c>
      <c r="N36" s="275"/>
      <c r="O36" s="274">
        <f t="shared" si="3"/>
        <v>1870</v>
      </c>
      <c r="P36" s="275"/>
      <c r="Q36" s="274">
        <f t="shared" ref="Q36" si="4">Q32+Q35+Q34+Q33</f>
        <v>1870</v>
      </c>
      <c r="R36" s="275"/>
      <c r="S36" s="274">
        <f t="shared" ref="S36" si="5">S32+S35+S34+S33</f>
        <v>1870</v>
      </c>
      <c r="T36" s="275"/>
      <c r="U36" s="93">
        <f>U32+U35+U34+U33</f>
        <v>1870</v>
      </c>
      <c r="V36" s="93">
        <f>V32+V35+V34+V33</f>
        <v>1870</v>
      </c>
      <c r="W36" s="274">
        <f t="shared" ref="W36" si="6">W32+W35+W34+W33</f>
        <v>1870</v>
      </c>
      <c r="X36" s="275"/>
    </row>
    <row r="37" spans="1:24" ht="15.75" customHeight="1">
      <c r="A37" s="268" t="s">
        <v>84</v>
      </c>
      <c r="B37" s="269"/>
      <c r="C37" s="270">
        <v>1100</v>
      </c>
      <c r="D37" s="271"/>
      <c r="E37" s="270">
        <v>1100</v>
      </c>
      <c r="F37" s="271"/>
      <c r="G37" s="270">
        <v>1100</v>
      </c>
      <c r="H37" s="271"/>
      <c r="I37" s="270">
        <v>1100</v>
      </c>
      <c r="J37" s="271"/>
      <c r="K37" s="270">
        <v>1100</v>
      </c>
      <c r="L37" s="271"/>
      <c r="M37" s="270">
        <v>1100</v>
      </c>
      <c r="N37" s="271"/>
      <c r="O37" s="270">
        <v>1100</v>
      </c>
      <c r="P37" s="271"/>
      <c r="Q37" s="270">
        <v>1100</v>
      </c>
      <c r="R37" s="271"/>
      <c r="S37" s="270">
        <v>1100</v>
      </c>
      <c r="T37" s="271"/>
      <c r="U37" s="92">
        <v>1100</v>
      </c>
      <c r="V37" s="92">
        <v>1100</v>
      </c>
      <c r="W37" s="270">
        <v>1100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>
        <v>200</v>
      </c>
      <c r="H39" s="247"/>
      <c r="I39" s="240">
        <v>200</v>
      </c>
      <c r="J39" s="247"/>
      <c r="K39" s="240">
        <v>200</v>
      </c>
      <c r="L39" s="247"/>
      <c r="M39" s="240">
        <v>200</v>
      </c>
      <c r="N39" s="247"/>
      <c r="O39" s="240">
        <v>200</v>
      </c>
      <c r="P39" s="247"/>
      <c r="Q39" s="240">
        <v>200</v>
      </c>
      <c r="R39" s="247"/>
      <c r="S39" s="240">
        <v>200</v>
      </c>
      <c r="T39" s="247"/>
      <c r="U39" s="87">
        <v>200</v>
      </c>
      <c r="V39" s="87">
        <v>200</v>
      </c>
      <c r="W39" s="240">
        <v>200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 t="shared" ref="C43:G43" si="7">C37+C38+C39+C40+C41+C42</f>
        <v>3000</v>
      </c>
      <c r="D43" s="275"/>
      <c r="E43" s="274">
        <f t="shared" si="7"/>
        <v>3000</v>
      </c>
      <c r="F43" s="275"/>
      <c r="G43" s="274">
        <f t="shared" si="7"/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61">
        <f>U37+U38+U39+U40+U41+U42</f>
        <v>3000</v>
      </c>
      <c r="V43" s="174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>
        <v>50</v>
      </c>
      <c r="D48" s="247"/>
      <c r="E48" s="240">
        <v>50</v>
      </c>
      <c r="F48" s="247"/>
      <c r="G48" s="240">
        <v>50</v>
      </c>
      <c r="H48" s="247"/>
      <c r="I48" s="240">
        <v>50</v>
      </c>
      <c r="J48" s="247"/>
      <c r="K48" s="240">
        <v>50</v>
      </c>
      <c r="L48" s="247"/>
      <c r="M48" s="240">
        <v>50</v>
      </c>
      <c r="N48" s="247"/>
      <c r="O48" s="240">
        <v>50</v>
      </c>
      <c r="P48" s="247"/>
      <c r="Q48" s="240">
        <v>50</v>
      </c>
      <c r="R48" s="247"/>
      <c r="S48" s="240">
        <v>50</v>
      </c>
      <c r="T48" s="247"/>
      <c r="U48" s="87">
        <v>50</v>
      </c>
      <c r="V48" s="87">
        <v>50</v>
      </c>
      <c r="W48" s="240">
        <v>50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285</v>
      </c>
      <c r="D51" s="258"/>
      <c r="E51" s="258"/>
      <c r="F51" s="258"/>
      <c r="G51" s="258"/>
      <c r="H51" s="258"/>
      <c r="I51" s="258"/>
      <c r="J51" s="259"/>
      <c r="K51" s="257" t="s">
        <v>285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20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S51" sqref="S51:X51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16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67" t="s">
        <v>47</v>
      </c>
      <c r="L3" s="167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66" t="s">
        <v>4</v>
      </c>
      <c r="E4" s="359" t="s">
        <v>5</v>
      </c>
      <c r="F4" s="359"/>
      <c r="G4" s="359"/>
      <c r="H4" s="361"/>
      <c r="I4" s="165" t="s">
        <v>6</v>
      </c>
      <c r="J4" s="4" t="s">
        <v>40</v>
      </c>
      <c r="K4" s="5" t="s">
        <v>48</v>
      </c>
      <c r="L4" s="5" t="s">
        <v>21</v>
      </c>
      <c r="M4" s="165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66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339</v>
      </c>
      <c r="B5" s="342"/>
      <c r="C5" s="111">
        <v>0.10069444444444443</v>
      </c>
      <c r="D5" s="168">
        <v>0.11805555555555557</v>
      </c>
      <c r="E5" s="366">
        <f t="shared" ref="E5:E10" si="0">D5-C5</f>
        <v>1.7361111111111133E-2</v>
      </c>
      <c r="F5" s="366"/>
      <c r="G5" s="27" t="s">
        <v>92</v>
      </c>
      <c r="H5" s="14">
        <v>1.5</v>
      </c>
      <c r="I5" s="15">
        <v>1</v>
      </c>
      <c r="J5" s="16">
        <v>34.4</v>
      </c>
      <c r="K5" s="13">
        <v>21</v>
      </c>
      <c r="L5" s="17">
        <v>63.85</v>
      </c>
      <c r="M5" s="18">
        <v>32.67</v>
      </c>
      <c r="N5" s="19">
        <v>7.56</v>
      </c>
      <c r="O5" s="19">
        <v>39.46</v>
      </c>
      <c r="P5" s="19">
        <v>8.69</v>
      </c>
      <c r="Q5" s="19">
        <v>7.43</v>
      </c>
      <c r="R5" s="19">
        <v>0.43</v>
      </c>
      <c r="S5" s="102" t="s">
        <v>344</v>
      </c>
      <c r="T5" s="20">
        <v>0.35</v>
      </c>
      <c r="U5" s="19">
        <v>75.87</v>
      </c>
      <c r="V5" s="21">
        <v>0.125</v>
      </c>
      <c r="W5" s="21">
        <v>3.0000000000000001E-3</v>
      </c>
      <c r="X5" s="22">
        <v>7.17</v>
      </c>
    </row>
    <row r="6" spans="1:24" ht="26.25" customHeight="1" thickBot="1">
      <c r="A6" s="341" t="s">
        <v>340</v>
      </c>
      <c r="B6" s="342"/>
      <c r="C6" s="23">
        <v>0.35416666666666669</v>
      </c>
      <c r="D6" s="164">
        <v>0.36805555555555558</v>
      </c>
      <c r="E6" s="349">
        <f t="shared" si="0"/>
        <v>1.3888888888888895E-2</v>
      </c>
      <c r="F6" s="349"/>
      <c r="G6" s="27" t="s">
        <v>107</v>
      </c>
      <c r="H6" s="24">
        <v>1.5</v>
      </c>
      <c r="I6" s="25">
        <v>1</v>
      </c>
      <c r="J6" s="26">
        <v>36.700000000000003</v>
      </c>
      <c r="K6" s="27">
        <v>21</v>
      </c>
      <c r="L6" s="28">
        <v>62.5</v>
      </c>
      <c r="M6" s="29">
        <v>29.96</v>
      </c>
      <c r="N6" s="30">
        <v>6.9</v>
      </c>
      <c r="O6" s="30">
        <v>37.270000000000003</v>
      </c>
      <c r="P6" s="30">
        <v>9.0500000000000007</v>
      </c>
      <c r="Q6" s="30">
        <v>6.05</v>
      </c>
      <c r="R6" s="30">
        <v>0.46</v>
      </c>
      <c r="S6" s="103" t="s">
        <v>185</v>
      </c>
      <c r="T6" s="31">
        <v>0.37</v>
      </c>
      <c r="U6" s="30">
        <v>75.88</v>
      </c>
      <c r="V6" s="27">
        <v>0.124</v>
      </c>
      <c r="W6" s="32">
        <v>3.0000000000000001E-3</v>
      </c>
      <c r="X6" s="33">
        <v>7.16</v>
      </c>
    </row>
    <row r="7" spans="1:24" ht="23.25" customHeight="1" thickBot="1">
      <c r="A7" s="341" t="s">
        <v>341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92</v>
      </c>
      <c r="H7" s="24">
        <v>1.5</v>
      </c>
      <c r="I7" s="25">
        <v>1</v>
      </c>
      <c r="J7" s="26">
        <v>32</v>
      </c>
      <c r="K7" s="27">
        <v>21</v>
      </c>
      <c r="L7" s="28">
        <v>60.85</v>
      </c>
      <c r="M7" s="29">
        <v>31.8</v>
      </c>
      <c r="N7" s="30">
        <v>7.62</v>
      </c>
      <c r="O7" s="30">
        <v>40.29</v>
      </c>
      <c r="P7" s="30">
        <v>8.42</v>
      </c>
      <c r="Q7" s="30">
        <v>6.29</v>
      </c>
      <c r="R7" s="30">
        <v>0.68</v>
      </c>
      <c r="S7" s="103" t="s">
        <v>349</v>
      </c>
      <c r="T7" s="31">
        <v>0.33</v>
      </c>
      <c r="U7" s="30">
        <v>75.81</v>
      </c>
      <c r="V7" s="27">
        <v>0.11799999999999999</v>
      </c>
      <c r="W7" s="32">
        <v>3.0000000000000001E-3</v>
      </c>
      <c r="X7" s="33">
        <v>7.18</v>
      </c>
    </row>
    <row r="8" spans="1:24" ht="26.25" customHeight="1" thickBot="1">
      <c r="A8" s="341" t="s">
        <v>342</v>
      </c>
      <c r="B8" s="342"/>
      <c r="C8" s="23">
        <v>0.85416666666666663</v>
      </c>
      <c r="D8" s="164">
        <v>0.86458333333333337</v>
      </c>
      <c r="E8" s="349">
        <f t="shared" si="0"/>
        <v>1.0416666666666741E-2</v>
      </c>
      <c r="F8" s="349"/>
      <c r="G8" s="27" t="s">
        <v>92</v>
      </c>
      <c r="H8" s="24">
        <v>1.5</v>
      </c>
      <c r="I8" s="25">
        <v>1</v>
      </c>
      <c r="J8" s="26">
        <v>39.9</v>
      </c>
      <c r="K8" s="27">
        <v>21</v>
      </c>
      <c r="L8" s="28">
        <v>63.65</v>
      </c>
      <c r="M8" s="29">
        <v>33.31</v>
      </c>
      <c r="N8" s="30">
        <v>7.93</v>
      </c>
      <c r="O8" s="30">
        <v>40.64</v>
      </c>
      <c r="P8" s="30">
        <v>9.4600000000000009</v>
      </c>
      <c r="Q8" s="30">
        <v>6.76</v>
      </c>
      <c r="R8" s="107">
        <v>0.78</v>
      </c>
      <c r="S8" s="104" t="s">
        <v>352</v>
      </c>
      <c r="T8" s="31">
        <v>0.39</v>
      </c>
      <c r="U8" s="30">
        <v>75.52</v>
      </c>
      <c r="V8" s="109">
        <v>0.111</v>
      </c>
      <c r="W8" s="32">
        <v>4.0000000000000001E-3</v>
      </c>
      <c r="X8" s="36">
        <v>7.15</v>
      </c>
    </row>
    <row r="9" spans="1:24" ht="25.5" customHeight="1">
      <c r="A9" s="341"/>
      <c r="B9" s="342"/>
      <c r="C9" s="23"/>
      <c r="D9" s="164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4</v>
      </c>
      <c r="J11" s="61">
        <f>SUM(J5:J10)</f>
        <v>143</v>
      </c>
      <c r="K11" s="113">
        <f>SUM(K5:K10)</f>
        <v>84</v>
      </c>
      <c r="L11" s="62">
        <f>SUM(L5:L10)</f>
        <v>250.85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63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62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9">
        <v>15</v>
      </c>
      <c r="D17" s="328"/>
      <c r="E17" s="327">
        <v>25</v>
      </c>
      <c r="F17" s="328"/>
      <c r="G17" s="327">
        <v>36</v>
      </c>
      <c r="H17" s="328"/>
      <c r="I17" s="327">
        <v>50</v>
      </c>
      <c r="J17" s="328"/>
      <c r="K17" s="327">
        <v>12</v>
      </c>
      <c r="L17" s="328"/>
      <c r="M17" s="327">
        <v>26</v>
      </c>
      <c r="N17" s="328"/>
      <c r="O17" s="327">
        <v>40</v>
      </c>
      <c r="P17" s="328"/>
      <c r="Q17" s="329">
        <v>51</v>
      </c>
      <c r="R17" s="329"/>
      <c r="S17" s="327">
        <v>12</v>
      </c>
      <c r="T17" s="328"/>
      <c r="U17" s="160">
        <v>24</v>
      </c>
      <c r="V17" s="87">
        <v>32</v>
      </c>
      <c r="W17" s="329">
        <v>43</v>
      </c>
      <c r="X17" s="328"/>
    </row>
    <row r="18" spans="1:24" ht="15.75">
      <c r="A18" s="266" t="s">
        <v>44</v>
      </c>
      <c r="B18" s="330"/>
      <c r="C18" s="329" t="s">
        <v>250</v>
      </c>
      <c r="D18" s="328"/>
      <c r="E18" s="334" t="s">
        <v>345</v>
      </c>
      <c r="F18" s="335"/>
      <c r="G18" s="334" t="s">
        <v>346</v>
      </c>
      <c r="H18" s="335"/>
      <c r="I18" s="334" t="s">
        <v>257</v>
      </c>
      <c r="J18" s="335"/>
      <c r="K18" s="334" t="s">
        <v>263</v>
      </c>
      <c r="L18" s="335"/>
      <c r="M18" s="334" t="s">
        <v>348</v>
      </c>
      <c r="N18" s="335"/>
      <c r="O18" s="334" t="s">
        <v>290</v>
      </c>
      <c r="P18" s="335"/>
      <c r="Q18" s="336" t="s">
        <v>350</v>
      </c>
      <c r="R18" s="336"/>
      <c r="S18" s="334" t="s">
        <v>250</v>
      </c>
      <c r="T18" s="335"/>
      <c r="U18" s="176" t="s">
        <v>353</v>
      </c>
      <c r="V18" s="87" t="s">
        <v>324</v>
      </c>
      <c r="W18" s="329" t="s">
        <v>354</v>
      </c>
      <c r="X18" s="328"/>
    </row>
    <row r="19" spans="1:24" ht="15.75">
      <c r="A19" s="266" t="s">
        <v>45</v>
      </c>
      <c r="B19" s="330"/>
      <c r="C19" s="333">
        <v>733</v>
      </c>
      <c r="D19" s="332"/>
      <c r="E19" s="331">
        <v>767</v>
      </c>
      <c r="F19" s="332"/>
      <c r="G19" s="331">
        <v>767</v>
      </c>
      <c r="H19" s="332"/>
      <c r="I19" s="331">
        <v>750</v>
      </c>
      <c r="J19" s="332"/>
      <c r="K19" s="331">
        <v>767</v>
      </c>
      <c r="L19" s="332"/>
      <c r="M19" s="331">
        <v>767</v>
      </c>
      <c r="N19" s="332"/>
      <c r="O19" s="331">
        <v>750</v>
      </c>
      <c r="P19" s="332"/>
      <c r="Q19" s="333">
        <v>767</v>
      </c>
      <c r="R19" s="333"/>
      <c r="S19" s="331">
        <v>733</v>
      </c>
      <c r="T19" s="332"/>
      <c r="U19" s="88">
        <v>750</v>
      </c>
      <c r="V19" s="89">
        <v>783</v>
      </c>
      <c r="W19" s="333">
        <v>783</v>
      </c>
      <c r="X19" s="332"/>
    </row>
    <row r="20" spans="1:24" ht="15.75">
      <c r="A20" s="266" t="s">
        <v>46</v>
      </c>
      <c r="B20" s="330"/>
      <c r="C20" s="329">
        <v>0.88</v>
      </c>
      <c r="D20" s="328"/>
      <c r="E20" s="327">
        <v>0.78</v>
      </c>
      <c r="F20" s="328"/>
      <c r="G20" s="327">
        <v>0.8</v>
      </c>
      <c r="H20" s="328"/>
      <c r="I20" s="327">
        <v>0.83</v>
      </c>
      <c r="J20" s="328"/>
      <c r="K20" s="327">
        <v>0.8</v>
      </c>
      <c r="L20" s="328"/>
      <c r="M20" s="327">
        <v>0.8</v>
      </c>
      <c r="N20" s="328"/>
      <c r="O20" s="327">
        <v>0.83</v>
      </c>
      <c r="P20" s="328"/>
      <c r="Q20" s="329">
        <v>0.78</v>
      </c>
      <c r="R20" s="329"/>
      <c r="S20" s="327">
        <v>0.86</v>
      </c>
      <c r="T20" s="328"/>
      <c r="U20" s="160">
        <v>0.88</v>
      </c>
      <c r="V20" s="87">
        <v>0.78</v>
      </c>
      <c r="W20" s="329">
        <v>0.76</v>
      </c>
      <c r="X20" s="328"/>
    </row>
    <row r="21" spans="1:24" ht="15.75">
      <c r="A21" s="266" t="s">
        <v>65</v>
      </c>
      <c r="B21" s="330"/>
      <c r="C21" s="329">
        <v>1215</v>
      </c>
      <c r="D21" s="328"/>
      <c r="E21" s="327">
        <v>1242</v>
      </c>
      <c r="F21" s="328"/>
      <c r="G21" s="327">
        <v>1217</v>
      </c>
      <c r="H21" s="328"/>
      <c r="I21" s="327">
        <v>1163</v>
      </c>
      <c r="J21" s="328"/>
      <c r="K21" s="327">
        <v>1204</v>
      </c>
      <c r="L21" s="328"/>
      <c r="M21" s="327">
        <v>1238</v>
      </c>
      <c r="N21" s="328"/>
      <c r="O21" s="327">
        <v>1227</v>
      </c>
      <c r="P21" s="328"/>
      <c r="Q21" s="329">
        <v>1210</v>
      </c>
      <c r="R21" s="329"/>
      <c r="S21" s="327">
        <v>1211</v>
      </c>
      <c r="T21" s="328"/>
      <c r="U21" s="160">
        <v>1190</v>
      </c>
      <c r="V21" s="87">
        <v>1255</v>
      </c>
      <c r="W21" s="329">
        <v>1221</v>
      </c>
      <c r="X21" s="328"/>
    </row>
    <row r="22" spans="1:24" ht="15.75">
      <c r="A22" s="266" t="s">
        <v>18</v>
      </c>
      <c r="B22" s="330"/>
      <c r="C22" s="329">
        <v>0.36</v>
      </c>
      <c r="D22" s="328"/>
      <c r="E22" s="327">
        <v>0.38</v>
      </c>
      <c r="F22" s="328"/>
      <c r="G22" s="327">
        <v>0.38</v>
      </c>
      <c r="H22" s="328"/>
      <c r="I22" s="327">
        <v>0.36</v>
      </c>
      <c r="J22" s="328"/>
      <c r="K22" s="327">
        <v>0.38</v>
      </c>
      <c r="L22" s="328"/>
      <c r="M22" s="327">
        <v>0.36</v>
      </c>
      <c r="N22" s="328"/>
      <c r="O22" s="327">
        <v>0.36</v>
      </c>
      <c r="P22" s="328"/>
      <c r="Q22" s="329">
        <v>0.36</v>
      </c>
      <c r="R22" s="329"/>
      <c r="S22" s="327">
        <v>0.38</v>
      </c>
      <c r="T22" s="328"/>
      <c r="U22" s="160">
        <v>0.34</v>
      </c>
      <c r="V22" s="87">
        <v>0.33</v>
      </c>
      <c r="W22" s="329">
        <v>0.33</v>
      </c>
      <c r="X22" s="328"/>
    </row>
    <row r="23" spans="1:24" ht="15.75">
      <c r="A23" s="266" t="s">
        <v>19</v>
      </c>
      <c r="B23" s="330"/>
      <c r="C23" s="325">
        <f>C20-C22</f>
        <v>0.52</v>
      </c>
      <c r="D23" s="326"/>
      <c r="E23" s="325">
        <f>E20-E22</f>
        <v>0.4</v>
      </c>
      <c r="F23" s="326"/>
      <c r="G23" s="325">
        <f>G20-G22</f>
        <v>0.42000000000000004</v>
      </c>
      <c r="H23" s="326"/>
      <c r="I23" s="325">
        <f>I20-I22</f>
        <v>0.47</v>
      </c>
      <c r="J23" s="326"/>
      <c r="K23" s="325">
        <f>K20-K22</f>
        <v>0.42000000000000004</v>
      </c>
      <c r="L23" s="326"/>
      <c r="M23" s="325">
        <f>M20-M22</f>
        <v>0.44000000000000006</v>
      </c>
      <c r="N23" s="326"/>
      <c r="O23" s="325">
        <f>O20-O22</f>
        <v>0.47</v>
      </c>
      <c r="P23" s="326"/>
      <c r="Q23" s="325">
        <f>Q20-Q22</f>
        <v>0.42000000000000004</v>
      </c>
      <c r="R23" s="326"/>
      <c r="S23" s="325">
        <f>S20-S22</f>
        <v>0.48</v>
      </c>
      <c r="T23" s="326"/>
      <c r="U23" s="96">
        <f>U20-U22</f>
        <v>0.54</v>
      </c>
      <c r="V23" s="90">
        <f>V20-V22</f>
        <v>0.45</v>
      </c>
      <c r="W23" s="325">
        <f>W20-W22</f>
        <v>0.43</v>
      </c>
      <c r="X23" s="326"/>
    </row>
    <row r="24" spans="1:24" ht="16.5" thickBot="1">
      <c r="A24" s="264" t="s">
        <v>72</v>
      </c>
      <c r="B24" s="324"/>
      <c r="C24" s="319">
        <v>600</v>
      </c>
      <c r="D24" s="318"/>
      <c r="E24" s="317">
        <v>600</v>
      </c>
      <c r="F24" s="318"/>
      <c r="G24" s="317">
        <v>570</v>
      </c>
      <c r="H24" s="318"/>
      <c r="I24" s="317">
        <v>570</v>
      </c>
      <c r="J24" s="318"/>
      <c r="K24" s="317">
        <v>550</v>
      </c>
      <c r="L24" s="318"/>
      <c r="M24" s="317">
        <v>530</v>
      </c>
      <c r="N24" s="318"/>
      <c r="O24" s="317">
        <v>620</v>
      </c>
      <c r="P24" s="318"/>
      <c r="Q24" s="319">
        <v>590</v>
      </c>
      <c r="R24" s="319"/>
      <c r="S24" s="317">
        <v>570</v>
      </c>
      <c r="T24" s="318"/>
      <c r="U24" s="159">
        <v>670</v>
      </c>
      <c r="V24" s="91">
        <v>670</v>
      </c>
      <c r="W24" s="319">
        <v>670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1.03</v>
      </c>
      <c r="D26" s="299"/>
      <c r="E26" s="298">
        <v>0.92</v>
      </c>
      <c r="F26" s="299"/>
      <c r="G26" s="298">
        <v>0.95</v>
      </c>
      <c r="H26" s="299"/>
      <c r="I26" s="298">
        <v>0.98</v>
      </c>
      <c r="J26" s="299"/>
      <c r="K26" s="298">
        <v>0.94</v>
      </c>
      <c r="L26" s="299"/>
      <c r="M26" s="298">
        <v>0.92</v>
      </c>
      <c r="N26" s="299"/>
      <c r="O26" s="298">
        <v>0.95</v>
      </c>
      <c r="P26" s="299"/>
      <c r="Q26" s="298">
        <v>0.92</v>
      </c>
      <c r="R26" s="299"/>
      <c r="S26" s="296">
        <v>0.99</v>
      </c>
      <c r="T26" s="297"/>
      <c r="U26" s="110">
        <v>1.02</v>
      </c>
      <c r="V26" s="110">
        <v>0.9</v>
      </c>
      <c r="W26" s="298">
        <v>0.91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144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 t="s">
        <v>347</v>
      </c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 t="s">
        <v>351</v>
      </c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970</v>
      </c>
      <c r="D35" s="233"/>
      <c r="E35" s="263">
        <v>980</v>
      </c>
      <c r="F35" s="233"/>
      <c r="G35" s="263">
        <v>980</v>
      </c>
      <c r="H35" s="233"/>
      <c r="I35" s="263">
        <v>980</v>
      </c>
      <c r="J35" s="233"/>
      <c r="K35" s="263">
        <v>980</v>
      </c>
      <c r="L35" s="233"/>
      <c r="M35" s="263">
        <v>980</v>
      </c>
      <c r="N35" s="233"/>
      <c r="O35" s="263">
        <v>980</v>
      </c>
      <c r="P35" s="233"/>
      <c r="Q35" s="263">
        <v>980</v>
      </c>
      <c r="R35" s="233"/>
      <c r="S35" s="263">
        <v>990</v>
      </c>
      <c r="T35" s="233"/>
      <c r="U35" s="97">
        <v>990</v>
      </c>
      <c r="V35" s="97">
        <v>990</v>
      </c>
      <c r="W35" s="263">
        <v>990</v>
      </c>
      <c r="X35" s="233"/>
    </row>
    <row r="36" spans="1:24" ht="16.5" customHeight="1" thickBot="1">
      <c r="A36" s="282" t="s">
        <v>39</v>
      </c>
      <c r="B36" s="283"/>
      <c r="C36" s="274">
        <f t="shared" ref="C36:G36" si="1">C32+C35+C34+C33</f>
        <v>1870</v>
      </c>
      <c r="D36" s="275"/>
      <c r="E36" s="274">
        <f t="shared" si="1"/>
        <v>1880</v>
      </c>
      <c r="F36" s="275"/>
      <c r="G36" s="274">
        <f t="shared" si="1"/>
        <v>1880</v>
      </c>
      <c r="H36" s="275"/>
      <c r="I36" s="274">
        <f t="shared" ref="I36" si="2">I32+I35+I34+I33</f>
        <v>1880</v>
      </c>
      <c r="J36" s="275"/>
      <c r="K36" s="274">
        <f t="shared" ref="K36" si="3">K32+K35+K34+K33</f>
        <v>1880</v>
      </c>
      <c r="L36" s="275"/>
      <c r="M36" s="274">
        <f t="shared" ref="M36" si="4">M32+M35+M34+M33</f>
        <v>1880</v>
      </c>
      <c r="N36" s="275"/>
      <c r="O36" s="274">
        <f t="shared" ref="O36" si="5">O32+O35+O34+O33</f>
        <v>1880</v>
      </c>
      <c r="P36" s="275"/>
      <c r="Q36" s="274">
        <f t="shared" ref="Q36" si="6">Q32+Q35+Q34+Q33</f>
        <v>1880</v>
      </c>
      <c r="R36" s="275"/>
      <c r="S36" s="274">
        <f t="shared" ref="S36" si="7">S32+S35+S34+S33</f>
        <v>1890</v>
      </c>
      <c r="T36" s="275"/>
      <c r="U36" s="93">
        <f>U32+U35+U34+U33</f>
        <v>1890</v>
      </c>
      <c r="V36" s="93">
        <f>V32+V35+V34+V33</f>
        <v>1890</v>
      </c>
      <c r="W36" s="274">
        <f t="shared" ref="W36" si="8">W32+W35+W34+W33</f>
        <v>1890</v>
      </c>
      <c r="X36" s="275"/>
    </row>
    <row r="37" spans="1:24" ht="15.75" customHeight="1">
      <c r="A37" s="268" t="s">
        <v>84</v>
      </c>
      <c r="B37" s="269"/>
      <c r="C37" s="270">
        <v>1100</v>
      </c>
      <c r="D37" s="271"/>
      <c r="E37" s="270">
        <v>1100</v>
      </c>
      <c r="F37" s="271"/>
      <c r="G37" s="270">
        <v>1100</v>
      </c>
      <c r="H37" s="271"/>
      <c r="I37" s="270">
        <v>1100</v>
      </c>
      <c r="J37" s="271"/>
      <c r="K37" s="270">
        <v>1100</v>
      </c>
      <c r="L37" s="271"/>
      <c r="M37" s="270">
        <v>1100</v>
      </c>
      <c r="N37" s="271"/>
      <c r="O37" s="270">
        <v>1100</v>
      </c>
      <c r="P37" s="271"/>
      <c r="Q37" s="270">
        <v>1100</v>
      </c>
      <c r="R37" s="271"/>
      <c r="S37" s="270">
        <v>1100</v>
      </c>
      <c r="T37" s="271"/>
      <c r="U37" s="92">
        <v>1100</v>
      </c>
      <c r="V37" s="92">
        <v>1100</v>
      </c>
      <c r="W37" s="270">
        <v>1100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>
        <v>200</v>
      </c>
      <c r="H39" s="247"/>
      <c r="I39" s="240">
        <v>200</v>
      </c>
      <c r="J39" s="247"/>
      <c r="K39" s="240">
        <v>200</v>
      </c>
      <c r="L39" s="247"/>
      <c r="M39" s="240">
        <v>200</v>
      </c>
      <c r="N39" s="247"/>
      <c r="O39" s="240">
        <v>200</v>
      </c>
      <c r="P39" s="247"/>
      <c r="Q39" s="240">
        <v>200</v>
      </c>
      <c r="R39" s="247"/>
      <c r="S39" s="240">
        <v>200</v>
      </c>
      <c r="T39" s="247"/>
      <c r="U39" s="87">
        <v>200</v>
      </c>
      <c r="V39" s="87">
        <v>200</v>
      </c>
      <c r="W39" s="240">
        <v>200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61">
        <f>U37+U38+U39+U40+U41+U42</f>
        <v>3000</v>
      </c>
      <c r="V43" s="161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>
        <v>50</v>
      </c>
      <c r="D48" s="247"/>
      <c r="E48" s="240">
        <v>50</v>
      </c>
      <c r="F48" s="247"/>
      <c r="G48" s="240">
        <v>50</v>
      </c>
      <c r="H48" s="247"/>
      <c r="I48" s="240">
        <v>50</v>
      </c>
      <c r="J48" s="247"/>
      <c r="K48" s="240">
        <v>50</v>
      </c>
      <c r="L48" s="247"/>
      <c r="M48" s="240">
        <v>50</v>
      </c>
      <c r="N48" s="247"/>
      <c r="O48" s="240">
        <v>50</v>
      </c>
      <c r="P48" s="247"/>
      <c r="Q48" s="240">
        <v>50</v>
      </c>
      <c r="R48" s="247"/>
      <c r="S48" s="240">
        <v>50</v>
      </c>
      <c r="T48" s="247"/>
      <c r="U48" s="87">
        <v>50</v>
      </c>
      <c r="V48" s="87">
        <v>50</v>
      </c>
      <c r="W48" s="240">
        <v>50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 t="s">
        <v>338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activeCell="A34" sqref="A34:B34"/>
      <selection pane="topRight" activeCell="A34" sqref="A34:B34"/>
      <selection pane="bottomLeft" activeCell="A34" sqref="A34:B34"/>
      <selection pane="bottomRight" activeCell="V13" sqref="V13"/>
    </sheetView>
  </sheetViews>
  <sheetFormatPr defaultRowHeight="15"/>
  <cols>
    <col min="3" max="4" width="8.42578125" customWidth="1"/>
    <col min="6" max="6" width="6.140625" customWidth="1"/>
    <col min="7" max="7" width="8.85546875" customWidth="1"/>
    <col min="8" max="8" width="8" customWidth="1"/>
    <col min="9" max="9" width="8.140625" customWidth="1"/>
    <col min="11" max="11" width="7.140625" customWidth="1"/>
    <col min="13" max="13" width="8.28515625" customWidth="1"/>
    <col min="14" max="15" width="8.140625" customWidth="1"/>
    <col min="16" max="16" width="8" customWidth="1"/>
    <col min="17" max="17" width="8.42578125" customWidth="1"/>
    <col min="18" max="18" width="8.28515625" customWidth="1"/>
    <col min="19" max="19" width="11" customWidth="1"/>
    <col min="20" max="20" width="7.28515625" customWidth="1"/>
    <col min="23" max="23" width="7.5703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17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67" t="s">
        <v>47</v>
      </c>
      <c r="L3" s="167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166" t="s">
        <v>4</v>
      </c>
      <c r="E4" s="359" t="s">
        <v>5</v>
      </c>
      <c r="F4" s="359"/>
      <c r="G4" s="359"/>
      <c r="H4" s="361"/>
      <c r="I4" s="165" t="s">
        <v>6</v>
      </c>
      <c r="J4" s="4" t="s">
        <v>40</v>
      </c>
      <c r="K4" s="5" t="s">
        <v>48</v>
      </c>
      <c r="L4" s="5" t="s">
        <v>21</v>
      </c>
      <c r="M4" s="165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66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4" customHeight="1" thickBot="1">
      <c r="A5" s="341" t="s">
        <v>355</v>
      </c>
      <c r="B5" s="342"/>
      <c r="C5" s="111">
        <v>0.10416666666666667</v>
      </c>
      <c r="D5" s="168">
        <v>0.11458333333333333</v>
      </c>
      <c r="E5" s="366">
        <f t="shared" ref="E5:E10" si="0">D5-C5</f>
        <v>1.0416666666666657E-2</v>
      </c>
      <c r="F5" s="366"/>
      <c r="G5" s="27" t="s">
        <v>92</v>
      </c>
      <c r="H5" s="14">
        <v>1.5</v>
      </c>
      <c r="I5" s="15">
        <v>1</v>
      </c>
      <c r="J5" s="16">
        <v>37</v>
      </c>
      <c r="K5" s="13">
        <v>23</v>
      </c>
      <c r="L5" s="17">
        <v>62.4</v>
      </c>
      <c r="M5" s="18">
        <v>33.64</v>
      </c>
      <c r="N5" s="19">
        <v>7.5</v>
      </c>
      <c r="O5" s="19">
        <v>41.32</v>
      </c>
      <c r="P5" s="19">
        <v>8.76</v>
      </c>
      <c r="Q5" s="19">
        <v>7.27</v>
      </c>
      <c r="R5" s="19">
        <v>0.53</v>
      </c>
      <c r="S5" s="102" t="s">
        <v>186</v>
      </c>
      <c r="T5" s="20">
        <v>0.25</v>
      </c>
      <c r="U5" s="19">
        <v>76.2</v>
      </c>
      <c r="V5" s="21">
        <v>0.105</v>
      </c>
      <c r="W5" s="21">
        <v>3.0000000000000001E-3</v>
      </c>
      <c r="X5" s="22">
        <v>7.25</v>
      </c>
    </row>
    <row r="6" spans="1:24" ht="26.25" customHeight="1" thickBot="1">
      <c r="A6" s="341" t="s">
        <v>356</v>
      </c>
      <c r="B6" s="342"/>
      <c r="C6" s="23">
        <v>0.35416666666666669</v>
      </c>
      <c r="D6" s="164">
        <v>0.36458333333333331</v>
      </c>
      <c r="E6" s="349">
        <f t="shared" si="0"/>
        <v>1.041666666666663E-2</v>
      </c>
      <c r="F6" s="349"/>
      <c r="G6" s="27" t="s">
        <v>92</v>
      </c>
      <c r="H6" s="24">
        <v>1.5</v>
      </c>
      <c r="I6" s="25">
        <v>0.83333333333333337</v>
      </c>
      <c r="J6" s="26">
        <v>31.85</v>
      </c>
      <c r="K6" s="27">
        <v>23</v>
      </c>
      <c r="L6" s="28">
        <v>62.55</v>
      </c>
      <c r="M6" s="29">
        <v>32.19</v>
      </c>
      <c r="N6" s="30">
        <v>8.5399999999999991</v>
      </c>
      <c r="O6" s="30">
        <v>43.16</v>
      </c>
      <c r="P6" s="30">
        <v>7.64</v>
      </c>
      <c r="Q6" s="30">
        <v>6.25</v>
      </c>
      <c r="R6" s="30">
        <v>0.63</v>
      </c>
      <c r="S6" s="103" t="s">
        <v>362</v>
      </c>
      <c r="T6" s="31">
        <v>0.9</v>
      </c>
      <c r="U6" s="30">
        <v>75.95</v>
      </c>
      <c r="V6" s="27">
        <v>0.126</v>
      </c>
      <c r="W6" s="32">
        <v>8.0000000000000002E-3</v>
      </c>
      <c r="X6" s="33">
        <v>6.84</v>
      </c>
    </row>
    <row r="7" spans="1:24" ht="23.25" customHeight="1" thickBot="1">
      <c r="A7" s="341" t="s">
        <v>357</v>
      </c>
      <c r="B7" s="342"/>
      <c r="C7" s="34">
        <v>0.60416666666666663</v>
      </c>
      <c r="D7" s="35">
        <v>0.61805555555555558</v>
      </c>
      <c r="E7" s="350">
        <f t="shared" si="0"/>
        <v>1.3888888888888951E-2</v>
      </c>
      <c r="F7" s="350"/>
      <c r="G7" s="27" t="s">
        <v>92</v>
      </c>
      <c r="H7" s="24">
        <v>1.4</v>
      </c>
      <c r="I7" s="25">
        <v>1</v>
      </c>
      <c r="J7" s="26">
        <v>37</v>
      </c>
      <c r="K7" s="27">
        <v>23</v>
      </c>
      <c r="L7" s="28">
        <v>61.45</v>
      </c>
      <c r="M7" s="29">
        <v>32.82</v>
      </c>
      <c r="N7" s="30">
        <v>7.59</v>
      </c>
      <c r="O7" s="30">
        <v>41.46</v>
      </c>
      <c r="P7" s="30">
        <v>7.53</v>
      </c>
      <c r="Q7" s="30">
        <v>7.59</v>
      </c>
      <c r="R7" s="30">
        <v>0.49</v>
      </c>
      <c r="S7" s="103" t="s">
        <v>231</v>
      </c>
      <c r="T7" s="31">
        <v>0.97</v>
      </c>
      <c r="U7" s="30">
        <v>76.44</v>
      </c>
      <c r="V7" s="27">
        <v>0.13</v>
      </c>
      <c r="W7" s="32">
        <v>8.0000000000000002E-3</v>
      </c>
      <c r="X7" s="33">
        <v>6.82</v>
      </c>
    </row>
    <row r="8" spans="1:24" ht="26.25" customHeight="1" thickBot="1">
      <c r="A8" s="341" t="s">
        <v>358</v>
      </c>
      <c r="B8" s="342"/>
      <c r="C8" s="23">
        <v>0.85416666666666663</v>
      </c>
      <c r="D8" s="164">
        <v>0.86458333333333337</v>
      </c>
      <c r="E8" s="349">
        <f t="shared" si="0"/>
        <v>1.0416666666666741E-2</v>
      </c>
      <c r="F8" s="349"/>
      <c r="G8" s="27" t="s">
        <v>107</v>
      </c>
      <c r="H8" s="24">
        <v>1.4</v>
      </c>
      <c r="I8" s="25">
        <v>1</v>
      </c>
      <c r="J8" s="26">
        <v>31.1</v>
      </c>
      <c r="K8" s="27">
        <v>21</v>
      </c>
      <c r="L8" s="28">
        <v>62.65</v>
      </c>
      <c r="M8" s="29">
        <v>33.03</v>
      </c>
      <c r="N8" s="30">
        <v>8.6999999999999993</v>
      </c>
      <c r="O8" s="30">
        <v>43.46</v>
      </c>
      <c r="P8" s="30">
        <v>5.68</v>
      </c>
      <c r="Q8" s="30">
        <v>7.52</v>
      </c>
      <c r="R8" s="107">
        <v>0.45</v>
      </c>
      <c r="S8" s="104" t="s">
        <v>139</v>
      </c>
      <c r="T8" s="31">
        <v>0.68</v>
      </c>
      <c r="U8" s="30">
        <v>76.84</v>
      </c>
      <c r="V8" s="109">
        <v>0.114</v>
      </c>
      <c r="W8" s="32">
        <v>7.0000000000000001E-3</v>
      </c>
      <c r="X8" s="36">
        <v>6.95</v>
      </c>
    </row>
    <row r="9" spans="1:24" ht="25.5" customHeight="1">
      <c r="A9" s="341"/>
      <c r="B9" s="342"/>
      <c r="C9" s="23"/>
      <c r="D9" s="164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24.7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3.8333333333333335</v>
      </c>
      <c r="J11" s="61">
        <f>SUM(J5:J10)</f>
        <v>136.94999999999999</v>
      </c>
      <c r="K11" s="113">
        <f>SUM(K5:K10)</f>
        <v>90</v>
      </c>
      <c r="L11" s="62">
        <f>SUM(L5:L10)</f>
        <v>249.04999999999998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63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19.84</v>
      </c>
      <c r="F14" s="252"/>
      <c r="G14" s="248">
        <v>3.64</v>
      </c>
      <c r="H14" s="252"/>
      <c r="I14" s="248">
        <v>17.010000000000002</v>
      </c>
      <c r="J14" s="252"/>
      <c r="K14" s="248">
        <v>18.899999999999999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62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30"/>
      <c r="C17" s="329">
        <v>10</v>
      </c>
      <c r="D17" s="328"/>
      <c r="E17" s="327">
        <v>20</v>
      </c>
      <c r="F17" s="328"/>
      <c r="G17" s="327">
        <v>33</v>
      </c>
      <c r="H17" s="328"/>
      <c r="I17" s="327">
        <v>47</v>
      </c>
      <c r="J17" s="328"/>
      <c r="K17" s="327">
        <v>9</v>
      </c>
      <c r="L17" s="328"/>
      <c r="M17" s="327">
        <v>21</v>
      </c>
      <c r="N17" s="328"/>
      <c r="O17" s="327">
        <v>36</v>
      </c>
      <c r="P17" s="328"/>
      <c r="Q17" s="329">
        <v>48</v>
      </c>
      <c r="R17" s="329"/>
      <c r="S17" s="327">
        <v>11</v>
      </c>
      <c r="T17" s="328"/>
      <c r="U17" s="160">
        <v>26</v>
      </c>
      <c r="V17" s="87">
        <v>37</v>
      </c>
      <c r="W17" s="329">
        <v>50</v>
      </c>
      <c r="X17" s="328"/>
    </row>
    <row r="18" spans="1:24" ht="15.75">
      <c r="A18" s="266" t="s">
        <v>44</v>
      </c>
      <c r="B18" s="330"/>
      <c r="C18" s="329" t="s">
        <v>335</v>
      </c>
      <c r="D18" s="328"/>
      <c r="E18" s="334" t="s">
        <v>254</v>
      </c>
      <c r="F18" s="335"/>
      <c r="G18" s="334" t="s">
        <v>334</v>
      </c>
      <c r="H18" s="335"/>
      <c r="I18" s="334" t="s">
        <v>361</v>
      </c>
      <c r="J18" s="335"/>
      <c r="K18" s="334" t="s">
        <v>346</v>
      </c>
      <c r="L18" s="335"/>
      <c r="M18" s="334" t="s">
        <v>334</v>
      </c>
      <c r="N18" s="335"/>
      <c r="O18" s="334" t="s">
        <v>251</v>
      </c>
      <c r="P18" s="335"/>
      <c r="Q18" s="336" t="s">
        <v>364</v>
      </c>
      <c r="R18" s="336"/>
      <c r="S18" s="334" t="s">
        <v>365</v>
      </c>
      <c r="T18" s="335"/>
      <c r="U18" s="185" t="s">
        <v>370</v>
      </c>
      <c r="V18" s="87" t="s">
        <v>265</v>
      </c>
      <c r="W18" s="329" t="s">
        <v>264</v>
      </c>
      <c r="X18" s="328"/>
    </row>
    <row r="19" spans="1:24" ht="15.75">
      <c r="A19" s="266" t="s">
        <v>45</v>
      </c>
      <c r="B19" s="330"/>
      <c r="C19" s="333">
        <v>750</v>
      </c>
      <c r="D19" s="332"/>
      <c r="E19" s="331">
        <v>767</v>
      </c>
      <c r="F19" s="332"/>
      <c r="G19" s="331">
        <v>767</v>
      </c>
      <c r="H19" s="332"/>
      <c r="I19" s="331">
        <v>767</v>
      </c>
      <c r="J19" s="332"/>
      <c r="K19" s="331">
        <v>750</v>
      </c>
      <c r="L19" s="332"/>
      <c r="M19" s="331">
        <v>733</v>
      </c>
      <c r="N19" s="332"/>
      <c r="O19" s="331">
        <v>717</v>
      </c>
      <c r="P19" s="332"/>
      <c r="Q19" s="333">
        <v>733</v>
      </c>
      <c r="R19" s="333"/>
      <c r="S19" s="331">
        <v>733</v>
      </c>
      <c r="T19" s="332"/>
      <c r="U19" s="88">
        <v>750</v>
      </c>
      <c r="V19" s="89">
        <v>733</v>
      </c>
      <c r="W19" s="333">
        <v>733</v>
      </c>
      <c r="X19" s="332"/>
    </row>
    <row r="20" spans="1:24" ht="15.75">
      <c r="A20" s="266" t="s">
        <v>46</v>
      </c>
      <c r="B20" s="330"/>
      <c r="C20" s="329">
        <v>0.82</v>
      </c>
      <c r="D20" s="328"/>
      <c r="E20" s="327">
        <v>0.8</v>
      </c>
      <c r="F20" s="328"/>
      <c r="G20" s="327">
        <v>0.8</v>
      </c>
      <c r="H20" s="328"/>
      <c r="I20" s="327">
        <v>0.81</v>
      </c>
      <c r="J20" s="328"/>
      <c r="K20" s="327">
        <v>0.8</v>
      </c>
      <c r="L20" s="328"/>
      <c r="M20" s="327">
        <v>0.79</v>
      </c>
      <c r="N20" s="328"/>
      <c r="O20" s="327">
        <v>0.94</v>
      </c>
      <c r="P20" s="328"/>
      <c r="Q20" s="329">
        <v>0.8</v>
      </c>
      <c r="R20" s="329"/>
      <c r="S20" s="327">
        <v>0.82</v>
      </c>
      <c r="T20" s="328"/>
      <c r="U20" s="160">
        <v>0.85</v>
      </c>
      <c r="V20" s="87">
        <v>0.8</v>
      </c>
      <c r="W20" s="329">
        <v>0.85</v>
      </c>
      <c r="X20" s="328"/>
    </row>
    <row r="21" spans="1:24" ht="15.75">
      <c r="A21" s="266" t="s">
        <v>65</v>
      </c>
      <c r="B21" s="330"/>
      <c r="C21" s="329">
        <v>1201</v>
      </c>
      <c r="D21" s="328"/>
      <c r="E21" s="327">
        <v>1226</v>
      </c>
      <c r="F21" s="328"/>
      <c r="G21" s="327">
        <v>1172</v>
      </c>
      <c r="H21" s="328"/>
      <c r="I21" s="327">
        <v>1265</v>
      </c>
      <c r="J21" s="328"/>
      <c r="K21" s="327">
        <v>1215</v>
      </c>
      <c r="L21" s="328"/>
      <c r="M21" s="327">
        <v>1185</v>
      </c>
      <c r="N21" s="328"/>
      <c r="O21" s="327">
        <v>1219</v>
      </c>
      <c r="P21" s="328"/>
      <c r="Q21" s="329">
        <v>1260</v>
      </c>
      <c r="R21" s="329"/>
      <c r="S21" s="327">
        <v>1250</v>
      </c>
      <c r="T21" s="328"/>
      <c r="U21" s="160">
        <v>1220</v>
      </c>
      <c r="V21" s="87">
        <v>1180</v>
      </c>
      <c r="W21" s="329">
        <v>1219</v>
      </c>
      <c r="X21" s="328"/>
    </row>
    <row r="22" spans="1:24" ht="15.75">
      <c r="A22" s="266" t="s">
        <v>18</v>
      </c>
      <c r="B22" s="330"/>
      <c r="C22" s="329">
        <v>0.33</v>
      </c>
      <c r="D22" s="328"/>
      <c r="E22" s="327">
        <v>0.38</v>
      </c>
      <c r="F22" s="328"/>
      <c r="G22" s="327">
        <v>0.36</v>
      </c>
      <c r="H22" s="328"/>
      <c r="I22" s="327">
        <v>0.36</v>
      </c>
      <c r="J22" s="328"/>
      <c r="K22" s="327">
        <v>0.38</v>
      </c>
      <c r="L22" s="328"/>
      <c r="M22" s="327">
        <v>0.37</v>
      </c>
      <c r="N22" s="328"/>
      <c r="O22" s="327">
        <v>0.39</v>
      </c>
      <c r="P22" s="328"/>
      <c r="Q22" s="329">
        <v>0.39</v>
      </c>
      <c r="R22" s="329"/>
      <c r="S22" s="327">
        <v>0.37</v>
      </c>
      <c r="T22" s="328"/>
      <c r="U22" s="160">
        <v>0.36</v>
      </c>
      <c r="V22" s="87">
        <v>0.36</v>
      </c>
      <c r="W22" s="329">
        <v>0.36</v>
      </c>
      <c r="X22" s="328"/>
    </row>
    <row r="23" spans="1:24" ht="15.75">
      <c r="A23" s="266" t="s">
        <v>19</v>
      </c>
      <c r="B23" s="330"/>
      <c r="C23" s="325">
        <f>C20-C22</f>
        <v>0.48999999999999994</v>
      </c>
      <c r="D23" s="326"/>
      <c r="E23" s="325">
        <f>E20-E22</f>
        <v>0.42000000000000004</v>
      </c>
      <c r="F23" s="326"/>
      <c r="G23" s="325">
        <f>G20-G22</f>
        <v>0.44000000000000006</v>
      </c>
      <c r="H23" s="326"/>
      <c r="I23" s="325">
        <f>I20-I22</f>
        <v>0.45000000000000007</v>
      </c>
      <c r="J23" s="326"/>
      <c r="K23" s="325">
        <f>K20-K22</f>
        <v>0.42000000000000004</v>
      </c>
      <c r="L23" s="326"/>
      <c r="M23" s="325">
        <f>M20-M22</f>
        <v>0.42000000000000004</v>
      </c>
      <c r="N23" s="326"/>
      <c r="O23" s="325">
        <f>O20-O22</f>
        <v>0.54999999999999993</v>
      </c>
      <c r="P23" s="326"/>
      <c r="Q23" s="325">
        <f>Q20-Q22</f>
        <v>0.41000000000000003</v>
      </c>
      <c r="R23" s="326"/>
      <c r="S23" s="325">
        <f>S20-S22</f>
        <v>0.44999999999999996</v>
      </c>
      <c r="T23" s="326"/>
      <c r="U23" s="96">
        <f>U20-U22</f>
        <v>0.49</v>
      </c>
      <c r="V23" s="90">
        <f>V20-V22</f>
        <v>0.44000000000000006</v>
      </c>
      <c r="W23" s="325">
        <f>W20-W22</f>
        <v>0.49</v>
      </c>
      <c r="X23" s="326"/>
    </row>
    <row r="24" spans="1:24" ht="16.5" thickBot="1">
      <c r="A24" s="264" t="s">
        <v>72</v>
      </c>
      <c r="B24" s="324"/>
      <c r="C24" s="319">
        <v>670</v>
      </c>
      <c r="D24" s="318"/>
      <c r="E24" s="317">
        <v>670</v>
      </c>
      <c r="F24" s="318"/>
      <c r="G24" s="317">
        <v>650</v>
      </c>
      <c r="H24" s="318"/>
      <c r="I24" s="317">
        <v>670</v>
      </c>
      <c r="J24" s="318"/>
      <c r="K24" s="317">
        <v>670</v>
      </c>
      <c r="L24" s="318"/>
      <c r="M24" s="317">
        <v>640</v>
      </c>
      <c r="N24" s="318"/>
      <c r="O24" s="317">
        <v>640</v>
      </c>
      <c r="P24" s="318"/>
      <c r="Q24" s="319">
        <v>640</v>
      </c>
      <c r="R24" s="319"/>
      <c r="S24" s="317">
        <v>640</v>
      </c>
      <c r="T24" s="318"/>
      <c r="U24" s="159">
        <v>640</v>
      </c>
      <c r="V24" s="91">
        <v>640</v>
      </c>
      <c r="W24" s="319">
        <v>610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0.97</v>
      </c>
      <c r="D26" s="299"/>
      <c r="E26" s="298">
        <v>0.93</v>
      </c>
      <c r="F26" s="299"/>
      <c r="G26" s="298">
        <v>0.92</v>
      </c>
      <c r="H26" s="299"/>
      <c r="I26" s="298">
        <v>0.96</v>
      </c>
      <c r="J26" s="299"/>
      <c r="K26" s="298">
        <v>0.89</v>
      </c>
      <c r="L26" s="299"/>
      <c r="M26" s="298">
        <v>0.93</v>
      </c>
      <c r="N26" s="299"/>
      <c r="O26" s="298">
        <v>1</v>
      </c>
      <c r="P26" s="299"/>
      <c r="Q26" s="298">
        <v>0.94</v>
      </c>
      <c r="R26" s="299"/>
      <c r="S26" s="296">
        <v>0.93</v>
      </c>
      <c r="T26" s="297"/>
      <c r="U26" s="110">
        <v>0.98</v>
      </c>
      <c r="V26" s="110">
        <v>0.9</v>
      </c>
      <c r="W26" s="298">
        <v>0.97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145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 t="s">
        <v>359</v>
      </c>
      <c r="J31" s="289"/>
      <c r="K31" s="288" t="s">
        <v>360</v>
      </c>
      <c r="L31" s="289"/>
      <c r="M31" s="288" t="s">
        <v>363</v>
      </c>
      <c r="N31" s="289"/>
      <c r="O31" s="288"/>
      <c r="P31" s="289"/>
      <c r="Q31" s="288"/>
      <c r="R31" s="289"/>
      <c r="S31" s="288"/>
      <c r="T31" s="289"/>
      <c r="U31" s="98"/>
      <c r="V31" s="98"/>
      <c r="W31" s="288" t="s">
        <v>371</v>
      </c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990</v>
      </c>
      <c r="D35" s="233"/>
      <c r="E35" s="263">
        <v>990</v>
      </c>
      <c r="F35" s="233"/>
      <c r="G35" s="263">
        <v>990</v>
      </c>
      <c r="H35" s="233"/>
      <c r="I35" s="263">
        <v>1000</v>
      </c>
      <c r="J35" s="233"/>
      <c r="K35" s="263">
        <v>1000</v>
      </c>
      <c r="L35" s="233"/>
      <c r="M35" s="263">
        <v>990</v>
      </c>
      <c r="N35" s="233"/>
      <c r="O35" s="263">
        <v>990</v>
      </c>
      <c r="P35" s="233"/>
      <c r="Q35" s="263">
        <v>990</v>
      </c>
      <c r="R35" s="233"/>
      <c r="S35" s="263">
        <v>990</v>
      </c>
      <c r="T35" s="233"/>
      <c r="U35" s="97">
        <v>990</v>
      </c>
      <c r="V35" s="97">
        <v>990</v>
      </c>
      <c r="W35" s="263">
        <v>1000</v>
      </c>
      <c r="X35" s="233"/>
    </row>
    <row r="36" spans="1:24" ht="16.5" customHeight="1" thickBot="1">
      <c r="A36" s="282" t="s">
        <v>39</v>
      </c>
      <c r="B36" s="283"/>
      <c r="C36" s="274">
        <f t="shared" ref="C36" si="1">C32+C35+C34+C33</f>
        <v>1890</v>
      </c>
      <c r="D36" s="275"/>
      <c r="E36" s="274">
        <f t="shared" ref="E36" si="2">E32+E35+E34+E33</f>
        <v>1890</v>
      </c>
      <c r="F36" s="275"/>
      <c r="G36" s="274">
        <f t="shared" ref="G36:I36" si="3">G32+G35+G34+G33</f>
        <v>1890</v>
      </c>
      <c r="H36" s="275"/>
      <c r="I36" s="274">
        <f t="shared" si="3"/>
        <v>1900</v>
      </c>
      <c r="J36" s="275"/>
      <c r="K36" s="274">
        <f t="shared" ref="K36" si="4">K32+K35+K34+K33</f>
        <v>1900</v>
      </c>
      <c r="L36" s="275"/>
      <c r="M36" s="274">
        <f t="shared" ref="M36" si="5">M32+M35+M34+M33</f>
        <v>1890</v>
      </c>
      <c r="N36" s="275"/>
      <c r="O36" s="274">
        <f t="shared" ref="O36:Q36" si="6">O32+O35+O34+O33</f>
        <v>1890</v>
      </c>
      <c r="P36" s="275"/>
      <c r="Q36" s="274">
        <f t="shared" si="6"/>
        <v>1890</v>
      </c>
      <c r="R36" s="275"/>
      <c r="S36" s="274">
        <f t="shared" ref="S36" si="7">S32+S35+S34+S33</f>
        <v>1890</v>
      </c>
      <c r="T36" s="275"/>
      <c r="U36" s="93">
        <f>U32+U35+U34+U33</f>
        <v>1890</v>
      </c>
      <c r="V36" s="93">
        <f>V32+V35+V34+V33</f>
        <v>1890</v>
      </c>
      <c r="W36" s="274">
        <f t="shared" ref="W36" si="8">W32+W35+W34+W33</f>
        <v>1900</v>
      </c>
      <c r="X36" s="275"/>
    </row>
    <row r="37" spans="1:24" ht="15.75" customHeight="1">
      <c r="A37" s="268" t="s">
        <v>84</v>
      </c>
      <c r="B37" s="269"/>
      <c r="C37" s="270">
        <v>1100</v>
      </c>
      <c r="D37" s="271"/>
      <c r="E37" s="270">
        <v>1100</v>
      </c>
      <c r="F37" s="271"/>
      <c r="G37" s="270">
        <v>1100</v>
      </c>
      <c r="H37" s="271"/>
      <c r="I37" s="270">
        <v>1100</v>
      </c>
      <c r="J37" s="271"/>
      <c r="K37" s="270">
        <v>1100</v>
      </c>
      <c r="L37" s="271"/>
      <c r="M37" s="270">
        <v>1100</v>
      </c>
      <c r="N37" s="271"/>
      <c r="O37" s="270">
        <v>1100</v>
      </c>
      <c r="P37" s="271"/>
      <c r="Q37" s="270">
        <v>1100</v>
      </c>
      <c r="R37" s="271"/>
      <c r="S37" s="270">
        <v>1100</v>
      </c>
      <c r="T37" s="271"/>
      <c r="U37" s="92">
        <v>1100</v>
      </c>
      <c r="V37" s="92">
        <v>1100</v>
      </c>
      <c r="W37" s="270">
        <v>1100</v>
      </c>
      <c r="X37" s="271"/>
    </row>
    <row r="38" spans="1:24" ht="15.75" customHeight="1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 customHeight="1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>
        <v>200</v>
      </c>
      <c r="H39" s="247"/>
      <c r="I39" s="240">
        <v>200</v>
      </c>
      <c r="J39" s="247"/>
      <c r="K39" s="240">
        <v>200</v>
      </c>
      <c r="L39" s="247"/>
      <c r="M39" s="240">
        <v>200</v>
      </c>
      <c r="N39" s="247"/>
      <c r="O39" s="240">
        <v>200</v>
      </c>
      <c r="P39" s="247"/>
      <c r="Q39" s="240">
        <v>200</v>
      </c>
      <c r="R39" s="247"/>
      <c r="S39" s="240">
        <v>200</v>
      </c>
      <c r="T39" s="247"/>
      <c r="U39" s="87">
        <v>200</v>
      </c>
      <c r="V39" s="87">
        <v>200</v>
      </c>
      <c r="W39" s="240">
        <v>200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customHeight="1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 t="shared" ref="E43" si="9">E37+E38+E39+E40+E41+E42</f>
        <v>3000</v>
      </c>
      <c r="F43" s="275"/>
      <c r="G43" s="274">
        <f t="shared" ref="G43:I43" si="10">G37+G38+G39+G40+G41+G42</f>
        <v>3000</v>
      </c>
      <c r="H43" s="275"/>
      <c r="I43" s="274">
        <f t="shared" si="10"/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>Q37+Q38+Q39+Q40+Q41+Q42</f>
        <v>3000</v>
      </c>
      <c r="R43" s="275"/>
      <c r="S43" s="274">
        <f>S37+S38+S39+S40+S41+S42</f>
        <v>3000</v>
      </c>
      <c r="T43" s="275"/>
      <c r="U43" s="161">
        <f>U37+U38+U39+U40+U41+U42</f>
        <v>3000</v>
      </c>
      <c r="V43" s="183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>
        <v>50</v>
      </c>
      <c r="D48" s="247"/>
      <c r="E48" s="240">
        <v>50</v>
      </c>
      <c r="F48" s="247"/>
      <c r="G48" s="240">
        <v>50</v>
      </c>
      <c r="H48" s="247"/>
      <c r="I48" s="240">
        <v>50</v>
      </c>
      <c r="J48" s="247"/>
      <c r="K48" s="240">
        <v>45</v>
      </c>
      <c r="L48" s="247"/>
      <c r="M48" s="240">
        <v>45</v>
      </c>
      <c r="N48" s="247"/>
      <c r="O48" s="240">
        <v>45</v>
      </c>
      <c r="P48" s="247"/>
      <c r="Q48" s="240">
        <v>45</v>
      </c>
      <c r="R48" s="247"/>
      <c r="S48" s="240">
        <v>45</v>
      </c>
      <c r="T48" s="247"/>
      <c r="U48" s="87">
        <v>45</v>
      </c>
      <c r="V48" s="87">
        <v>45</v>
      </c>
      <c r="W48" s="240">
        <v>50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 t="s">
        <v>338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55"/>
  <sheetViews>
    <sheetView topLeftCell="D1" workbookViewId="0">
      <selection activeCell="R14" sqref="R14"/>
    </sheetView>
  </sheetViews>
  <sheetFormatPr defaultRowHeight="15"/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18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79" t="s">
        <v>47</v>
      </c>
      <c r="L3" s="179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26.25" thickBot="1">
      <c r="A4" s="356"/>
      <c r="B4" s="357"/>
      <c r="C4" s="112" t="s">
        <v>3</v>
      </c>
      <c r="D4" s="178" t="s">
        <v>4</v>
      </c>
      <c r="E4" s="359" t="s">
        <v>5</v>
      </c>
      <c r="F4" s="359"/>
      <c r="G4" s="359"/>
      <c r="H4" s="361"/>
      <c r="I4" s="177" t="s">
        <v>6</v>
      </c>
      <c r="J4" s="4" t="s">
        <v>40</v>
      </c>
      <c r="K4" s="5" t="s">
        <v>48</v>
      </c>
      <c r="L4" s="5" t="s">
        <v>21</v>
      </c>
      <c r="M4" s="177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78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6.5" thickBot="1">
      <c r="A5" s="341" t="s">
        <v>366</v>
      </c>
      <c r="B5" s="342"/>
      <c r="C5" s="111">
        <v>0.10416666666666667</v>
      </c>
      <c r="D5" s="186">
        <v>0.11805555555555557</v>
      </c>
      <c r="E5" s="366">
        <f t="shared" ref="E5:E10" si="0">D5-C5</f>
        <v>1.3888888888888895E-2</v>
      </c>
      <c r="F5" s="366"/>
      <c r="G5" s="27" t="s">
        <v>92</v>
      </c>
      <c r="H5" s="14">
        <v>1.5</v>
      </c>
      <c r="I5" s="15">
        <v>1</v>
      </c>
      <c r="J5" s="16">
        <v>34.65</v>
      </c>
      <c r="K5" s="13">
        <v>21</v>
      </c>
      <c r="L5" s="17">
        <v>69.849999999999994</v>
      </c>
      <c r="M5" s="18">
        <v>33.03</v>
      </c>
      <c r="N5" s="19">
        <v>8.4600000000000009</v>
      </c>
      <c r="O5" s="19">
        <v>42.61</v>
      </c>
      <c r="P5" s="19">
        <v>6.98</v>
      </c>
      <c r="Q5" s="19">
        <v>7.51</v>
      </c>
      <c r="R5" s="19">
        <v>0.71</v>
      </c>
      <c r="S5" s="102" t="s">
        <v>270</v>
      </c>
      <c r="T5" s="20">
        <v>0.88</v>
      </c>
      <c r="U5" s="19">
        <v>76.36</v>
      </c>
      <c r="V5" s="21">
        <v>0.123</v>
      </c>
      <c r="W5" s="21">
        <v>8.9999999999999993E-3</v>
      </c>
      <c r="X5" s="22">
        <v>6.85</v>
      </c>
    </row>
    <row r="6" spans="1:24" ht="16.5" thickBot="1">
      <c r="A6" s="341" t="s">
        <v>367</v>
      </c>
      <c r="B6" s="342"/>
      <c r="C6" s="23">
        <v>0.35416666666666669</v>
      </c>
      <c r="D6" s="181">
        <v>0.37152777777777773</v>
      </c>
      <c r="E6" s="349">
        <f t="shared" si="0"/>
        <v>1.7361111111111049E-2</v>
      </c>
      <c r="F6" s="349"/>
      <c r="G6" s="27" t="s">
        <v>92</v>
      </c>
      <c r="H6" s="24">
        <v>1.4</v>
      </c>
      <c r="I6" s="25">
        <v>1</v>
      </c>
      <c r="J6" s="26">
        <v>36.950000000000003</v>
      </c>
      <c r="K6" s="27">
        <v>21</v>
      </c>
      <c r="L6" s="28">
        <v>67.099999999999994</v>
      </c>
      <c r="M6" s="29">
        <v>32.450000000000003</v>
      </c>
      <c r="N6" s="30">
        <v>7.16</v>
      </c>
      <c r="O6" s="30">
        <v>41.7</v>
      </c>
      <c r="P6" s="30">
        <v>8.2899999999999991</v>
      </c>
      <c r="Q6" s="30">
        <v>7.86</v>
      </c>
      <c r="R6" s="30">
        <v>0.67</v>
      </c>
      <c r="S6" s="187" t="s">
        <v>375</v>
      </c>
      <c r="T6" s="31">
        <v>0.4</v>
      </c>
      <c r="U6" s="30">
        <v>76.31</v>
      </c>
      <c r="V6" s="27">
        <v>0.11600000000000001</v>
      </c>
      <c r="W6" s="32">
        <v>4.0000000000000001E-3</v>
      </c>
      <c r="X6" s="33">
        <v>7.15</v>
      </c>
    </row>
    <row r="7" spans="1:24" ht="16.5" thickBot="1">
      <c r="A7" s="341" t="s">
        <v>368</v>
      </c>
      <c r="B7" s="342"/>
      <c r="C7" s="34">
        <v>0.60416666666666663</v>
      </c>
      <c r="D7" s="35">
        <v>0.62152777777777779</v>
      </c>
      <c r="E7" s="350">
        <f t="shared" si="0"/>
        <v>1.736111111111116E-2</v>
      </c>
      <c r="F7" s="350"/>
      <c r="G7" s="27" t="s">
        <v>92</v>
      </c>
      <c r="H7" s="24">
        <v>1.4</v>
      </c>
      <c r="I7" s="25">
        <v>0.83333333333333337</v>
      </c>
      <c r="J7" s="26">
        <v>31.05</v>
      </c>
      <c r="K7" s="27">
        <v>21</v>
      </c>
      <c r="L7" s="28">
        <v>63</v>
      </c>
      <c r="M7" s="29">
        <v>33.840000000000003</v>
      </c>
      <c r="N7" s="30">
        <v>8.59</v>
      </c>
      <c r="O7" s="30">
        <v>44.41</v>
      </c>
      <c r="P7" s="30">
        <v>5.93</v>
      </c>
      <c r="Q7" s="30">
        <v>7.34</v>
      </c>
      <c r="R7" s="30">
        <v>0.5</v>
      </c>
      <c r="S7" s="187" t="s">
        <v>103</v>
      </c>
      <c r="T7" s="31">
        <v>0.49</v>
      </c>
      <c r="U7" s="30">
        <v>75.77</v>
      </c>
      <c r="V7" s="27">
        <v>0.11899999999999999</v>
      </c>
      <c r="W7" s="32">
        <v>5.0000000000000001E-3</v>
      </c>
      <c r="X7" s="33">
        <v>7.07</v>
      </c>
    </row>
    <row r="8" spans="1:24" ht="16.5" thickBot="1">
      <c r="A8" s="341" t="s">
        <v>369</v>
      </c>
      <c r="B8" s="342"/>
      <c r="C8" s="23">
        <v>0.85416666666666663</v>
      </c>
      <c r="D8" s="181">
        <v>0.86805555555555547</v>
      </c>
      <c r="E8" s="349">
        <f t="shared" si="0"/>
        <v>1.388888888888884E-2</v>
      </c>
      <c r="F8" s="349"/>
      <c r="G8" s="27" t="s">
        <v>92</v>
      </c>
      <c r="H8" s="24">
        <v>1.4</v>
      </c>
      <c r="I8" s="25">
        <v>1</v>
      </c>
      <c r="J8" s="26">
        <v>39.4</v>
      </c>
      <c r="K8" s="27">
        <v>21</v>
      </c>
      <c r="L8" s="28">
        <v>64.2</v>
      </c>
      <c r="M8" s="29">
        <v>32.53</v>
      </c>
      <c r="N8" s="30">
        <v>7.37</v>
      </c>
      <c r="O8" s="30">
        <v>40.020000000000003</v>
      </c>
      <c r="P8" s="30">
        <v>7.98</v>
      </c>
      <c r="Q8" s="30">
        <v>7.17</v>
      </c>
      <c r="R8" s="107">
        <v>0.47</v>
      </c>
      <c r="S8" s="104" t="s">
        <v>93</v>
      </c>
      <c r="T8" s="31">
        <v>0.53</v>
      </c>
      <c r="U8" s="30">
        <v>75.69</v>
      </c>
      <c r="V8" s="109">
        <v>0.13200000000000001</v>
      </c>
      <c r="W8" s="32">
        <v>5.0000000000000001E-3</v>
      </c>
      <c r="X8" s="36">
        <v>7.02</v>
      </c>
    </row>
    <row r="9" spans="1:24" ht="15.75">
      <c r="A9" s="341"/>
      <c r="B9" s="342"/>
      <c r="C9" s="23"/>
      <c r="D9" s="181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3.8333333333333335</v>
      </c>
      <c r="J11" s="61">
        <f>SUM(J5:J10)</f>
        <v>142.04999999999998</v>
      </c>
      <c r="K11" s="113">
        <f>SUM(K5:K10)</f>
        <v>84</v>
      </c>
      <c r="L11" s="62">
        <f>SUM(L5:L10)</f>
        <v>264.14999999999998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80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19.350000000000001</v>
      </c>
      <c r="F14" s="252"/>
      <c r="G14" s="248">
        <v>3.28</v>
      </c>
      <c r="H14" s="252"/>
      <c r="I14" s="248">
        <v>16.77</v>
      </c>
      <c r="J14" s="252"/>
      <c r="K14" s="248">
        <v>19.309999999999999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82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11</v>
      </c>
      <c r="D17" s="328"/>
      <c r="E17" s="327">
        <v>20</v>
      </c>
      <c r="F17" s="328"/>
      <c r="G17" s="327">
        <v>33</v>
      </c>
      <c r="H17" s="328"/>
      <c r="I17" s="327">
        <v>45</v>
      </c>
      <c r="J17" s="328"/>
      <c r="K17" s="327">
        <v>14</v>
      </c>
      <c r="L17" s="328"/>
      <c r="M17" s="327">
        <v>30</v>
      </c>
      <c r="N17" s="328"/>
      <c r="O17" s="327">
        <v>45</v>
      </c>
      <c r="P17" s="328"/>
      <c r="Q17" s="329">
        <v>56</v>
      </c>
      <c r="R17" s="329"/>
      <c r="S17" s="327">
        <v>11</v>
      </c>
      <c r="T17" s="328"/>
      <c r="U17" s="185">
        <v>24</v>
      </c>
      <c r="V17" s="87">
        <v>35</v>
      </c>
      <c r="W17" s="329">
        <v>46</v>
      </c>
      <c r="X17" s="328"/>
    </row>
    <row r="18" spans="1:24" ht="15.75">
      <c r="A18" s="266" t="s">
        <v>44</v>
      </c>
      <c r="B18" s="371"/>
      <c r="C18" s="329" t="s">
        <v>243</v>
      </c>
      <c r="D18" s="328"/>
      <c r="E18" s="334" t="s">
        <v>346</v>
      </c>
      <c r="F18" s="335"/>
      <c r="G18" s="334" t="s">
        <v>373</v>
      </c>
      <c r="H18" s="335"/>
      <c r="I18" s="334" t="s">
        <v>374</v>
      </c>
      <c r="J18" s="335"/>
      <c r="K18" s="334" t="s">
        <v>376</v>
      </c>
      <c r="L18" s="335"/>
      <c r="M18" s="334" t="s">
        <v>221</v>
      </c>
      <c r="N18" s="335"/>
      <c r="O18" s="334" t="s">
        <v>377</v>
      </c>
      <c r="P18" s="335"/>
      <c r="Q18" s="336" t="s">
        <v>378</v>
      </c>
      <c r="R18" s="336"/>
      <c r="S18" s="334" t="s">
        <v>379</v>
      </c>
      <c r="T18" s="335"/>
      <c r="U18" s="196" t="s">
        <v>385</v>
      </c>
      <c r="V18" s="87" t="s">
        <v>184</v>
      </c>
      <c r="W18" s="329" t="s">
        <v>135</v>
      </c>
      <c r="X18" s="328"/>
    </row>
    <row r="19" spans="1:24" ht="15.75">
      <c r="A19" s="266" t="s">
        <v>45</v>
      </c>
      <c r="B19" s="371"/>
      <c r="C19" s="333">
        <v>733</v>
      </c>
      <c r="D19" s="332"/>
      <c r="E19" s="331">
        <v>767</v>
      </c>
      <c r="F19" s="332"/>
      <c r="G19" s="331">
        <v>750</v>
      </c>
      <c r="H19" s="332"/>
      <c r="I19" s="331">
        <v>717</v>
      </c>
      <c r="J19" s="332"/>
      <c r="K19" s="331">
        <v>750</v>
      </c>
      <c r="L19" s="332"/>
      <c r="M19" s="331">
        <v>750</v>
      </c>
      <c r="N19" s="332"/>
      <c r="O19" s="331">
        <v>733</v>
      </c>
      <c r="P19" s="332"/>
      <c r="Q19" s="333">
        <v>750</v>
      </c>
      <c r="R19" s="333"/>
      <c r="S19" s="331">
        <v>733</v>
      </c>
      <c r="T19" s="332"/>
      <c r="U19" s="88">
        <v>700</v>
      </c>
      <c r="V19" s="89">
        <v>767</v>
      </c>
      <c r="W19" s="333">
        <v>750</v>
      </c>
      <c r="X19" s="332"/>
    </row>
    <row r="20" spans="1:24" ht="15.75">
      <c r="A20" s="266" t="s">
        <v>46</v>
      </c>
      <c r="B20" s="371"/>
      <c r="C20" s="329">
        <v>0.89</v>
      </c>
      <c r="D20" s="328"/>
      <c r="E20" s="327">
        <v>0.78</v>
      </c>
      <c r="F20" s="328"/>
      <c r="G20" s="327">
        <v>0.8</v>
      </c>
      <c r="H20" s="328"/>
      <c r="I20" s="327">
        <v>0.92</v>
      </c>
      <c r="J20" s="328"/>
      <c r="K20" s="327">
        <v>0.85</v>
      </c>
      <c r="L20" s="328"/>
      <c r="M20" s="327">
        <v>0.82</v>
      </c>
      <c r="N20" s="328"/>
      <c r="O20" s="327">
        <v>0.9</v>
      </c>
      <c r="P20" s="328"/>
      <c r="Q20" s="329">
        <v>0.77</v>
      </c>
      <c r="R20" s="329"/>
      <c r="S20" s="327">
        <v>0.88</v>
      </c>
      <c r="T20" s="328"/>
      <c r="U20" s="185">
        <v>1</v>
      </c>
      <c r="V20" s="87">
        <v>0.83</v>
      </c>
      <c r="W20" s="329">
        <v>0.85</v>
      </c>
      <c r="X20" s="328"/>
    </row>
    <row r="21" spans="1:24" ht="15.75">
      <c r="A21" s="266" t="s">
        <v>65</v>
      </c>
      <c r="B21" s="371"/>
      <c r="C21" s="329">
        <v>1270</v>
      </c>
      <c r="D21" s="328"/>
      <c r="E21" s="327">
        <v>1249</v>
      </c>
      <c r="F21" s="328"/>
      <c r="G21" s="327">
        <v>1221</v>
      </c>
      <c r="H21" s="328"/>
      <c r="I21" s="327">
        <v>1224</v>
      </c>
      <c r="J21" s="328"/>
      <c r="K21" s="327">
        <v>1207</v>
      </c>
      <c r="L21" s="328"/>
      <c r="M21" s="327">
        <v>1268</v>
      </c>
      <c r="N21" s="328"/>
      <c r="O21" s="327">
        <v>1217</v>
      </c>
      <c r="P21" s="328"/>
      <c r="Q21" s="329">
        <v>1220</v>
      </c>
      <c r="R21" s="329"/>
      <c r="S21" s="327">
        <v>1225</v>
      </c>
      <c r="T21" s="328"/>
      <c r="U21" s="185">
        <v>1197</v>
      </c>
      <c r="V21" s="87">
        <v>1262</v>
      </c>
      <c r="W21" s="329">
        <v>1229</v>
      </c>
      <c r="X21" s="328"/>
    </row>
    <row r="22" spans="1:24" ht="15.75">
      <c r="A22" s="266" t="s">
        <v>18</v>
      </c>
      <c r="B22" s="371"/>
      <c r="C22" s="329">
        <v>0.38</v>
      </c>
      <c r="D22" s="328"/>
      <c r="E22" s="327">
        <v>0.36</v>
      </c>
      <c r="F22" s="328"/>
      <c r="G22" s="327">
        <v>0.36</v>
      </c>
      <c r="H22" s="328"/>
      <c r="I22" s="327">
        <v>0.36</v>
      </c>
      <c r="J22" s="328"/>
      <c r="K22" s="327">
        <v>0.4</v>
      </c>
      <c r="L22" s="328"/>
      <c r="M22" s="327">
        <v>0.36</v>
      </c>
      <c r="N22" s="328"/>
      <c r="O22" s="327">
        <v>0.36</v>
      </c>
      <c r="P22" s="328"/>
      <c r="Q22" s="329">
        <v>0.37</v>
      </c>
      <c r="R22" s="329"/>
      <c r="S22" s="327">
        <v>0.4</v>
      </c>
      <c r="T22" s="328"/>
      <c r="U22" s="185">
        <v>0.4</v>
      </c>
      <c r="V22" s="87">
        <v>0.37</v>
      </c>
      <c r="W22" s="329">
        <v>0.4</v>
      </c>
      <c r="X22" s="328"/>
    </row>
    <row r="23" spans="1:24" ht="15.75">
      <c r="A23" s="266" t="s">
        <v>19</v>
      </c>
      <c r="B23" s="371"/>
      <c r="C23" s="372">
        <f>C20-C22</f>
        <v>0.51</v>
      </c>
      <c r="D23" s="326"/>
      <c r="E23" s="325">
        <f>E20-E22</f>
        <v>0.42000000000000004</v>
      </c>
      <c r="F23" s="326"/>
      <c r="G23" s="325">
        <f>G20-G22</f>
        <v>0.44000000000000006</v>
      </c>
      <c r="H23" s="326"/>
      <c r="I23" s="325">
        <f>I20-I22</f>
        <v>0.56000000000000005</v>
      </c>
      <c r="J23" s="326"/>
      <c r="K23" s="325">
        <f>K20-K22</f>
        <v>0.44999999999999996</v>
      </c>
      <c r="L23" s="326"/>
      <c r="M23" s="325">
        <f>M20-M22</f>
        <v>0.45999999999999996</v>
      </c>
      <c r="N23" s="326"/>
      <c r="O23" s="325">
        <f>O20-O22</f>
        <v>0.54</v>
      </c>
      <c r="P23" s="326"/>
      <c r="Q23" s="325">
        <f>Q20-Q22</f>
        <v>0.4</v>
      </c>
      <c r="R23" s="326"/>
      <c r="S23" s="325">
        <f>S20-S22</f>
        <v>0.48</v>
      </c>
      <c r="T23" s="326"/>
      <c r="U23" s="96">
        <f>U20-U22</f>
        <v>0.6</v>
      </c>
      <c r="V23" s="90">
        <f>V20-V22</f>
        <v>0.45999999999999996</v>
      </c>
      <c r="W23" s="325">
        <f>W20-W22</f>
        <v>0.44999999999999996</v>
      </c>
      <c r="X23" s="326"/>
    </row>
    <row r="24" spans="1:24" ht="16.5" thickBot="1">
      <c r="A24" s="264" t="s">
        <v>72</v>
      </c>
      <c r="B24" s="373"/>
      <c r="C24" s="319">
        <v>650</v>
      </c>
      <c r="D24" s="318"/>
      <c r="E24" s="317">
        <v>610</v>
      </c>
      <c r="F24" s="318"/>
      <c r="G24" s="317">
        <v>560</v>
      </c>
      <c r="H24" s="318"/>
      <c r="I24" s="317">
        <v>620</v>
      </c>
      <c r="J24" s="318"/>
      <c r="K24" s="317">
        <v>570</v>
      </c>
      <c r="L24" s="318"/>
      <c r="M24" s="317">
        <v>570</v>
      </c>
      <c r="N24" s="318"/>
      <c r="O24" s="317">
        <v>630</v>
      </c>
      <c r="P24" s="318"/>
      <c r="Q24" s="319">
        <v>690</v>
      </c>
      <c r="R24" s="319"/>
      <c r="S24" s="317">
        <v>690</v>
      </c>
      <c r="T24" s="318"/>
      <c r="U24" s="184">
        <v>650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1.03</v>
      </c>
      <c r="D26" s="299"/>
      <c r="E26" s="298">
        <v>0.93</v>
      </c>
      <c r="F26" s="299"/>
      <c r="G26" s="298">
        <v>0.96</v>
      </c>
      <c r="H26" s="299"/>
      <c r="I26" s="298">
        <v>1.05</v>
      </c>
      <c r="J26" s="299"/>
      <c r="K26" s="298">
        <v>0.95</v>
      </c>
      <c r="L26" s="299"/>
      <c r="M26" s="298">
        <v>0.95</v>
      </c>
      <c r="N26" s="299"/>
      <c r="O26" s="298">
        <v>1.03</v>
      </c>
      <c r="P26" s="299"/>
      <c r="Q26" s="298">
        <v>0.94</v>
      </c>
      <c r="R26" s="299"/>
      <c r="S26" s="296">
        <v>1</v>
      </c>
      <c r="T26" s="297"/>
      <c r="U26" s="110">
        <v>1.08</v>
      </c>
      <c r="V26" s="110">
        <v>1.02</v>
      </c>
      <c r="W26" s="298">
        <v>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147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 t="s">
        <v>372</v>
      </c>
      <c r="H31" s="289"/>
      <c r="I31" s="288"/>
      <c r="J31" s="289"/>
      <c r="K31" s="288" t="s">
        <v>121</v>
      </c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1000</v>
      </c>
      <c r="D35" s="233"/>
      <c r="E35" s="263">
        <v>1000</v>
      </c>
      <c r="F35" s="233"/>
      <c r="G35" s="263">
        <v>990</v>
      </c>
      <c r="H35" s="233"/>
      <c r="I35" s="263">
        <v>990</v>
      </c>
      <c r="J35" s="233"/>
      <c r="K35" s="263">
        <v>1000</v>
      </c>
      <c r="L35" s="233"/>
      <c r="M35" s="263">
        <v>1000</v>
      </c>
      <c r="N35" s="233"/>
      <c r="O35" s="263">
        <v>1000</v>
      </c>
      <c r="P35" s="233"/>
      <c r="Q35" s="263">
        <v>1000</v>
      </c>
      <c r="R35" s="233"/>
      <c r="S35" s="263">
        <v>1000</v>
      </c>
      <c r="T35" s="233"/>
      <c r="U35" s="97">
        <v>1000</v>
      </c>
      <c r="V35" s="97">
        <v>1000</v>
      </c>
      <c r="W35" s="263">
        <v>1000</v>
      </c>
      <c r="X35" s="233"/>
    </row>
    <row r="36" spans="1:24" ht="16.5" thickBot="1">
      <c r="A36" s="282" t="s">
        <v>39</v>
      </c>
      <c r="B36" s="283"/>
      <c r="C36" s="274">
        <f t="shared" ref="C36" si="1">C32+C35+C34+C33</f>
        <v>1900</v>
      </c>
      <c r="D36" s="275"/>
      <c r="E36" s="274">
        <f t="shared" ref="E36" si="2">E32+E35+E34+E33</f>
        <v>1900</v>
      </c>
      <c r="F36" s="275"/>
      <c r="G36" s="274">
        <f t="shared" ref="G36" si="3">G32+G35+G34+G33</f>
        <v>1890</v>
      </c>
      <c r="H36" s="275"/>
      <c r="I36" s="274">
        <v>1890</v>
      </c>
      <c r="J36" s="275"/>
      <c r="K36" s="274">
        <v>1900</v>
      </c>
      <c r="L36" s="275"/>
      <c r="M36" s="274">
        <v>1900</v>
      </c>
      <c r="N36" s="275"/>
      <c r="O36" s="274">
        <v>1900</v>
      </c>
      <c r="P36" s="275"/>
      <c r="Q36" s="274">
        <v>1900</v>
      </c>
      <c r="R36" s="275"/>
      <c r="S36" s="274">
        <v>1900</v>
      </c>
      <c r="T36" s="275"/>
      <c r="U36" s="93">
        <f>U32+U35+U34+U33</f>
        <v>1900</v>
      </c>
      <c r="V36" s="93">
        <f>V32+V35+V34+V33</f>
        <v>1900</v>
      </c>
      <c r="W36" s="274">
        <v>1900</v>
      </c>
      <c r="X36" s="275"/>
    </row>
    <row r="37" spans="1:24" ht="15.75">
      <c r="A37" s="268" t="s">
        <v>84</v>
      </c>
      <c r="B37" s="269"/>
      <c r="C37" s="270">
        <v>1100</v>
      </c>
      <c r="D37" s="271"/>
      <c r="E37" s="270">
        <v>1100</v>
      </c>
      <c r="F37" s="271"/>
      <c r="G37" s="270">
        <v>1100</v>
      </c>
      <c r="H37" s="271"/>
      <c r="I37" s="270">
        <v>1100</v>
      </c>
      <c r="J37" s="271"/>
      <c r="K37" s="270">
        <v>1100</v>
      </c>
      <c r="L37" s="271"/>
      <c r="M37" s="270">
        <v>1100</v>
      </c>
      <c r="N37" s="271"/>
      <c r="O37" s="270">
        <v>1100</v>
      </c>
      <c r="P37" s="271"/>
      <c r="Q37" s="270">
        <v>1100</v>
      </c>
      <c r="R37" s="271"/>
      <c r="S37" s="270">
        <v>1100</v>
      </c>
      <c r="T37" s="271"/>
      <c r="U37" s="92">
        <v>1100</v>
      </c>
      <c r="V37" s="92">
        <v>1100</v>
      </c>
      <c r="W37" s="270">
        <v>1100</v>
      </c>
      <c r="X37" s="271"/>
    </row>
    <row r="38" spans="1:24" ht="15.75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>
        <v>200</v>
      </c>
      <c r="H39" s="247"/>
      <c r="I39" s="240">
        <v>200</v>
      </c>
      <c r="J39" s="247"/>
      <c r="K39" s="240">
        <v>200</v>
      </c>
      <c r="L39" s="247"/>
      <c r="M39" s="240">
        <v>200</v>
      </c>
      <c r="N39" s="247"/>
      <c r="O39" s="240">
        <v>200</v>
      </c>
      <c r="P39" s="247"/>
      <c r="Q39" s="240">
        <v>200</v>
      </c>
      <c r="R39" s="247"/>
      <c r="S39" s="240">
        <v>200</v>
      </c>
      <c r="T39" s="247"/>
      <c r="U39" s="87">
        <v>200</v>
      </c>
      <c r="V39" s="87">
        <v>200</v>
      </c>
      <c r="W39" s="240">
        <v>200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 t="shared" ref="I43" si="4">I37+I38+I39+I40+I41+I42</f>
        <v>3000</v>
      </c>
      <c r="J43" s="275"/>
      <c r="K43" s="274">
        <f t="shared" ref="K43" si="5">K37+K38+K39+K40+K41+K42</f>
        <v>3000</v>
      </c>
      <c r="L43" s="275"/>
      <c r="M43" s="274">
        <f t="shared" ref="M43" si="6">M37+M38+M39+M40+M41+M42</f>
        <v>3000</v>
      </c>
      <c r="N43" s="275"/>
      <c r="O43" s="274">
        <f t="shared" ref="O43" si="7">O37+O38+O39+O40+O41+O42</f>
        <v>3000</v>
      </c>
      <c r="P43" s="275"/>
      <c r="Q43" s="274">
        <f t="shared" ref="Q43" si="8">Q37+Q38+Q39+Q40+Q41+Q42</f>
        <v>3000</v>
      </c>
      <c r="R43" s="275"/>
      <c r="S43" s="274">
        <f t="shared" ref="S43" si="9">S37+S38+S39+S40+S41+S42</f>
        <v>3000</v>
      </c>
      <c r="T43" s="275"/>
      <c r="U43" s="183">
        <f>U37+U38+U39+U40+U41+U42</f>
        <v>3000</v>
      </c>
      <c r="V43" s="183">
        <f>V37+V38+V39+V40+V41+V42</f>
        <v>3000</v>
      </c>
      <c r="W43" s="274">
        <f t="shared" ref="W43" si="10"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>
        <v>50</v>
      </c>
      <c r="D48" s="247"/>
      <c r="E48" s="240">
        <v>50</v>
      </c>
      <c r="F48" s="247"/>
      <c r="G48" s="240">
        <v>50</v>
      </c>
      <c r="H48" s="247"/>
      <c r="I48" s="240">
        <v>50</v>
      </c>
      <c r="J48" s="247"/>
      <c r="K48" s="240">
        <v>50</v>
      </c>
      <c r="L48" s="247"/>
      <c r="M48" s="240">
        <v>50</v>
      </c>
      <c r="N48" s="247"/>
      <c r="O48" s="240">
        <v>50</v>
      </c>
      <c r="P48" s="247"/>
      <c r="Q48" s="240">
        <v>50</v>
      </c>
      <c r="R48" s="247"/>
      <c r="S48" s="240">
        <v>50</v>
      </c>
      <c r="T48" s="247"/>
      <c r="U48" s="87">
        <v>50</v>
      </c>
      <c r="V48" s="87">
        <v>50</v>
      </c>
      <c r="W48" s="240">
        <v>50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 t="s">
        <v>338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55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L9" sqref="L9"/>
    </sheetView>
  </sheetViews>
  <sheetFormatPr defaultRowHeight="15"/>
  <cols>
    <col min="19" max="19" width="10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19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190" t="s">
        <v>47</v>
      </c>
      <c r="L3" s="190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26.25" thickBot="1">
      <c r="A4" s="356"/>
      <c r="B4" s="357"/>
      <c r="C4" s="112" t="s">
        <v>3</v>
      </c>
      <c r="D4" s="189" t="s">
        <v>4</v>
      </c>
      <c r="E4" s="359" t="s">
        <v>5</v>
      </c>
      <c r="F4" s="359"/>
      <c r="G4" s="359"/>
      <c r="H4" s="361"/>
      <c r="I4" s="188" t="s">
        <v>6</v>
      </c>
      <c r="J4" s="4" t="s">
        <v>40</v>
      </c>
      <c r="K4" s="5" t="s">
        <v>48</v>
      </c>
      <c r="L4" s="5" t="s">
        <v>21</v>
      </c>
      <c r="M4" s="188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189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9.5" customHeight="1" thickBot="1">
      <c r="A5" s="341" t="s">
        <v>380</v>
      </c>
      <c r="B5" s="342"/>
      <c r="C5" s="111">
        <v>0.10416666666666667</v>
      </c>
      <c r="D5" s="197">
        <v>0.11805555555555557</v>
      </c>
      <c r="E5" s="366">
        <f t="shared" ref="E5:E10" si="0">D5-C5</f>
        <v>1.3888888888888895E-2</v>
      </c>
      <c r="F5" s="366"/>
      <c r="G5" s="210" t="s">
        <v>92</v>
      </c>
      <c r="H5" s="14">
        <v>1.5</v>
      </c>
      <c r="I5" s="15">
        <v>0.8</v>
      </c>
      <c r="J5" s="16">
        <v>23.25</v>
      </c>
      <c r="K5" s="13">
        <v>21</v>
      </c>
      <c r="L5" s="17">
        <v>58.6</v>
      </c>
      <c r="M5" s="18">
        <v>32.08</v>
      </c>
      <c r="N5" s="19">
        <v>8.27</v>
      </c>
      <c r="O5" s="19">
        <v>42.72</v>
      </c>
      <c r="P5" s="19">
        <v>5.76</v>
      </c>
      <c r="Q5" s="19">
        <v>6.64</v>
      </c>
      <c r="R5" s="19">
        <v>0.5</v>
      </c>
      <c r="S5" s="102" t="s">
        <v>384</v>
      </c>
      <c r="T5" s="20">
        <v>1.05</v>
      </c>
      <c r="U5" s="19">
        <v>75.8</v>
      </c>
      <c r="V5" s="21">
        <v>0.14599999999999999</v>
      </c>
      <c r="W5" s="21">
        <v>0.01</v>
      </c>
      <c r="X5" s="22">
        <v>6.78</v>
      </c>
    </row>
    <row r="6" spans="1:24" ht="19.5" customHeight="1" thickBot="1">
      <c r="A6" s="341" t="s">
        <v>381</v>
      </c>
      <c r="B6" s="342"/>
      <c r="C6" s="23">
        <v>0.35416666666666669</v>
      </c>
      <c r="D6" s="192">
        <v>0.36458333333333331</v>
      </c>
      <c r="E6" s="349">
        <f t="shared" si="0"/>
        <v>1.041666666666663E-2</v>
      </c>
      <c r="F6" s="349"/>
      <c r="G6" s="210" t="s">
        <v>390</v>
      </c>
      <c r="H6" s="24">
        <v>1.6</v>
      </c>
      <c r="I6" s="25">
        <v>1</v>
      </c>
      <c r="J6" s="26">
        <v>37.450000000000003</v>
      </c>
      <c r="K6" s="27">
        <v>21</v>
      </c>
      <c r="L6" s="28">
        <v>71.45</v>
      </c>
      <c r="M6" s="29">
        <v>30.81</v>
      </c>
      <c r="N6" s="30">
        <v>7.48</v>
      </c>
      <c r="O6" s="30">
        <v>42.15</v>
      </c>
      <c r="P6" s="30">
        <v>9.5500000000000007</v>
      </c>
      <c r="Q6" s="30">
        <v>7.48</v>
      </c>
      <c r="R6" s="30">
        <v>0.72</v>
      </c>
      <c r="S6" s="103" t="s">
        <v>391</v>
      </c>
      <c r="T6" s="31">
        <v>0.68</v>
      </c>
      <c r="U6" s="30">
        <v>75.86</v>
      </c>
      <c r="V6" s="27">
        <v>0.121</v>
      </c>
      <c r="W6" s="32">
        <v>6.0000000000000001E-3</v>
      </c>
      <c r="X6" s="33">
        <v>6.95</v>
      </c>
    </row>
    <row r="7" spans="1:24" ht="19.5" customHeight="1" thickBot="1">
      <c r="A7" s="341" t="s">
        <v>382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10" t="s">
        <v>92</v>
      </c>
      <c r="H7" s="24">
        <v>1.5</v>
      </c>
      <c r="I7" s="25">
        <v>0.8</v>
      </c>
      <c r="J7" s="26">
        <v>26.85</v>
      </c>
      <c r="K7" s="27">
        <v>21</v>
      </c>
      <c r="L7" s="28">
        <v>65.45</v>
      </c>
      <c r="M7" s="29">
        <v>32.9</v>
      </c>
      <c r="N7" s="30">
        <v>8.5299999999999994</v>
      </c>
      <c r="O7" s="30">
        <v>43.47</v>
      </c>
      <c r="P7" s="30">
        <v>7.48</v>
      </c>
      <c r="Q7" s="30">
        <v>7.01</v>
      </c>
      <c r="R7" s="30">
        <v>0.78</v>
      </c>
      <c r="S7" s="103" t="s">
        <v>393</v>
      </c>
      <c r="T7" s="31">
        <v>0.92</v>
      </c>
      <c r="U7" s="30">
        <v>75.680000000000007</v>
      </c>
      <c r="V7" s="27">
        <v>0.13</v>
      </c>
      <c r="W7" s="32">
        <v>8.9999999999999993E-3</v>
      </c>
      <c r="X7" s="33">
        <v>6.83</v>
      </c>
    </row>
    <row r="8" spans="1:24" ht="19.5" customHeight="1" thickBot="1">
      <c r="A8" s="341" t="s">
        <v>383</v>
      </c>
      <c r="B8" s="342"/>
      <c r="C8" s="23">
        <v>0.85416666666666663</v>
      </c>
      <c r="D8" s="192">
        <v>0.86805555555555547</v>
      </c>
      <c r="E8" s="349">
        <f t="shared" si="0"/>
        <v>1.388888888888884E-2</v>
      </c>
      <c r="F8" s="349"/>
      <c r="G8" s="210" t="s">
        <v>107</v>
      </c>
      <c r="H8" s="24">
        <v>1.5</v>
      </c>
      <c r="I8" s="25">
        <v>1</v>
      </c>
      <c r="J8" s="26">
        <v>41</v>
      </c>
      <c r="K8" s="27">
        <v>21</v>
      </c>
      <c r="L8" s="28">
        <v>65.95</v>
      </c>
      <c r="M8" s="29">
        <v>31.18</v>
      </c>
      <c r="N8" s="30">
        <v>7.92</v>
      </c>
      <c r="O8" s="30">
        <v>42.6</v>
      </c>
      <c r="P8" s="30">
        <v>8.75</v>
      </c>
      <c r="Q8" s="30">
        <v>6.98</v>
      </c>
      <c r="R8" s="107">
        <v>1.02</v>
      </c>
      <c r="S8" s="104" t="s">
        <v>396</v>
      </c>
      <c r="T8" s="31">
        <v>1.08</v>
      </c>
      <c r="U8" s="30">
        <v>76.239999999999995</v>
      </c>
      <c r="V8" s="109">
        <v>0.13500000000000001</v>
      </c>
      <c r="W8" s="32">
        <v>1.0999999999999999E-2</v>
      </c>
      <c r="X8" s="36">
        <v>6.77</v>
      </c>
    </row>
    <row r="9" spans="1:24" ht="19.5" customHeight="1">
      <c r="A9" s="341"/>
      <c r="B9" s="342"/>
      <c r="C9" s="23"/>
      <c r="D9" s="192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9.5" customHeight="1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3.6</v>
      </c>
      <c r="J11" s="61">
        <f>SUM(J5:J10)</f>
        <v>128.55000000000001</v>
      </c>
      <c r="K11" s="113">
        <f>SUM(K5:K10)</f>
        <v>84</v>
      </c>
      <c r="L11" s="62">
        <f>SUM(L5:L10)</f>
        <v>261.45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191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16.7</v>
      </c>
      <c r="F14" s="252"/>
      <c r="G14" s="248">
        <v>2.48</v>
      </c>
      <c r="H14" s="252"/>
      <c r="I14" s="248">
        <v>16.899999999999999</v>
      </c>
      <c r="J14" s="252"/>
      <c r="K14" s="248">
        <v>18.2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193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13</v>
      </c>
      <c r="D17" s="328"/>
      <c r="E17" s="327">
        <v>22</v>
      </c>
      <c r="F17" s="328"/>
      <c r="G17" s="327">
        <v>34</v>
      </c>
      <c r="H17" s="328"/>
      <c r="I17" s="327">
        <v>46</v>
      </c>
      <c r="J17" s="328"/>
      <c r="K17" s="327">
        <v>11</v>
      </c>
      <c r="L17" s="328"/>
      <c r="M17" s="327">
        <v>21</v>
      </c>
      <c r="N17" s="328"/>
      <c r="O17" s="327">
        <v>34</v>
      </c>
      <c r="P17" s="328"/>
      <c r="Q17" s="329">
        <v>45</v>
      </c>
      <c r="R17" s="329"/>
      <c r="S17" s="327">
        <v>10</v>
      </c>
      <c r="T17" s="328"/>
      <c r="U17" s="196">
        <v>24</v>
      </c>
      <c r="V17" s="87">
        <v>35</v>
      </c>
      <c r="W17" s="329">
        <v>48</v>
      </c>
      <c r="X17" s="328"/>
    </row>
    <row r="18" spans="1:24" ht="15.75">
      <c r="A18" s="266" t="s">
        <v>44</v>
      </c>
      <c r="B18" s="371"/>
      <c r="C18" s="329" t="s">
        <v>387</v>
      </c>
      <c r="D18" s="328"/>
      <c r="E18" s="334" t="s">
        <v>388</v>
      </c>
      <c r="F18" s="335"/>
      <c r="G18" s="334" t="s">
        <v>248</v>
      </c>
      <c r="H18" s="335"/>
      <c r="I18" s="334" t="s">
        <v>389</v>
      </c>
      <c r="J18" s="335"/>
      <c r="K18" s="334" t="s">
        <v>370</v>
      </c>
      <c r="L18" s="335"/>
      <c r="M18" s="334" t="s">
        <v>392</v>
      </c>
      <c r="N18" s="335"/>
      <c r="O18" s="334" t="s">
        <v>184</v>
      </c>
      <c r="P18" s="335"/>
      <c r="Q18" s="336" t="s">
        <v>394</v>
      </c>
      <c r="R18" s="336"/>
      <c r="S18" s="334" t="s">
        <v>395</v>
      </c>
      <c r="T18" s="335"/>
      <c r="U18" s="209" t="s">
        <v>402</v>
      </c>
      <c r="V18" s="87" t="s">
        <v>370</v>
      </c>
      <c r="W18" s="329" t="s">
        <v>403</v>
      </c>
      <c r="X18" s="328"/>
    </row>
    <row r="19" spans="1:24" ht="15.75">
      <c r="A19" s="266" t="s">
        <v>45</v>
      </c>
      <c r="B19" s="371"/>
      <c r="C19" s="333">
        <v>733</v>
      </c>
      <c r="D19" s="332"/>
      <c r="E19" s="331">
        <v>733</v>
      </c>
      <c r="F19" s="332"/>
      <c r="G19" s="331">
        <v>733</v>
      </c>
      <c r="H19" s="332"/>
      <c r="I19" s="331">
        <v>733</v>
      </c>
      <c r="J19" s="332"/>
      <c r="K19" s="331">
        <v>733</v>
      </c>
      <c r="L19" s="332"/>
      <c r="M19" s="331">
        <v>733</v>
      </c>
      <c r="N19" s="332"/>
      <c r="O19" s="331">
        <v>683</v>
      </c>
      <c r="P19" s="332"/>
      <c r="Q19" s="333">
        <v>750</v>
      </c>
      <c r="R19" s="333"/>
      <c r="S19" s="331">
        <v>733</v>
      </c>
      <c r="T19" s="332"/>
      <c r="U19" s="88">
        <v>717</v>
      </c>
      <c r="V19" s="89">
        <v>767</v>
      </c>
      <c r="W19" s="333">
        <v>750</v>
      </c>
      <c r="X19" s="332"/>
    </row>
    <row r="20" spans="1:24" ht="15.75">
      <c r="A20" s="266" t="s">
        <v>46</v>
      </c>
      <c r="B20" s="371"/>
      <c r="C20" s="329">
        <v>0.9</v>
      </c>
      <c r="D20" s="328"/>
      <c r="E20" s="327">
        <v>0.9</v>
      </c>
      <c r="F20" s="328"/>
      <c r="G20" s="327">
        <v>0.91</v>
      </c>
      <c r="H20" s="328"/>
      <c r="I20" s="327">
        <v>0.93</v>
      </c>
      <c r="J20" s="328"/>
      <c r="K20" s="327">
        <v>0.78</v>
      </c>
      <c r="L20" s="328"/>
      <c r="M20" s="327">
        <v>0.76</v>
      </c>
      <c r="N20" s="328"/>
      <c r="O20" s="327">
        <v>0.88</v>
      </c>
      <c r="P20" s="328"/>
      <c r="Q20" s="329">
        <v>0.8</v>
      </c>
      <c r="R20" s="329"/>
      <c r="S20" s="327">
        <v>0.86</v>
      </c>
      <c r="T20" s="328"/>
      <c r="U20" s="196">
        <v>0.9</v>
      </c>
      <c r="V20" s="87">
        <v>0.85</v>
      </c>
      <c r="W20" s="329">
        <v>0.95</v>
      </c>
      <c r="X20" s="328"/>
    </row>
    <row r="21" spans="1:24" ht="15.75">
      <c r="A21" s="266" t="s">
        <v>65</v>
      </c>
      <c r="B21" s="371"/>
      <c r="C21" s="329">
        <v>1211</v>
      </c>
      <c r="D21" s="328"/>
      <c r="E21" s="327">
        <v>1233</v>
      </c>
      <c r="F21" s="328"/>
      <c r="G21" s="327">
        <v>1200</v>
      </c>
      <c r="H21" s="328"/>
      <c r="I21" s="327">
        <v>1270</v>
      </c>
      <c r="J21" s="328"/>
      <c r="K21" s="327">
        <v>1212</v>
      </c>
      <c r="L21" s="328"/>
      <c r="M21" s="327">
        <v>1208</v>
      </c>
      <c r="N21" s="328"/>
      <c r="O21" s="327">
        <v>1234</v>
      </c>
      <c r="P21" s="328"/>
      <c r="Q21" s="329">
        <v>1266</v>
      </c>
      <c r="R21" s="329"/>
      <c r="S21" s="327">
        <v>1261</v>
      </c>
      <c r="T21" s="328"/>
      <c r="U21" s="196">
        <v>1230</v>
      </c>
      <c r="V21" s="87">
        <v>1191</v>
      </c>
      <c r="W21" s="329">
        <v>1231</v>
      </c>
      <c r="X21" s="328"/>
    </row>
    <row r="22" spans="1:24" ht="15.75">
      <c r="A22" s="266" t="s">
        <v>18</v>
      </c>
      <c r="B22" s="371"/>
      <c r="C22" s="329">
        <v>0.38</v>
      </c>
      <c r="D22" s="328"/>
      <c r="E22" s="327">
        <v>0.43</v>
      </c>
      <c r="F22" s="328"/>
      <c r="G22" s="327">
        <v>0.42</v>
      </c>
      <c r="H22" s="328"/>
      <c r="I22" s="327">
        <v>0.38</v>
      </c>
      <c r="J22" s="328"/>
      <c r="K22" s="327">
        <v>0.36</v>
      </c>
      <c r="L22" s="328"/>
      <c r="M22" s="327">
        <v>0.34</v>
      </c>
      <c r="N22" s="328"/>
      <c r="O22" s="327">
        <v>0.34</v>
      </c>
      <c r="P22" s="328"/>
      <c r="Q22" s="329">
        <v>0.35</v>
      </c>
      <c r="R22" s="329"/>
      <c r="S22" s="327">
        <v>0.36</v>
      </c>
      <c r="T22" s="328"/>
      <c r="U22" s="196">
        <v>0.38</v>
      </c>
      <c r="V22" s="87">
        <v>0.36</v>
      </c>
      <c r="W22" s="329">
        <v>0.4</v>
      </c>
      <c r="X22" s="328"/>
    </row>
    <row r="23" spans="1:24" ht="15.75">
      <c r="A23" s="266" t="s">
        <v>19</v>
      </c>
      <c r="B23" s="371"/>
      <c r="C23" s="372">
        <f>C20-C22</f>
        <v>0.52</v>
      </c>
      <c r="D23" s="326"/>
      <c r="E23" s="325">
        <f>E20-E22</f>
        <v>0.47000000000000003</v>
      </c>
      <c r="F23" s="326"/>
      <c r="G23" s="325">
        <f>G20-G22</f>
        <v>0.49000000000000005</v>
      </c>
      <c r="H23" s="326"/>
      <c r="I23" s="325">
        <f>I20-I22</f>
        <v>0.55000000000000004</v>
      </c>
      <c r="J23" s="326"/>
      <c r="K23" s="325">
        <f>K20-K22</f>
        <v>0.42000000000000004</v>
      </c>
      <c r="L23" s="326"/>
      <c r="M23" s="325">
        <f>M20-M22</f>
        <v>0.42</v>
      </c>
      <c r="N23" s="326"/>
      <c r="O23" s="325">
        <f>O20-O22</f>
        <v>0.54</v>
      </c>
      <c r="P23" s="326"/>
      <c r="Q23" s="325">
        <f>Q20-Q22</f>
        <v>0.45000000000000007</v>
      </c>
      <c r="R23" s="326"/>
      <c r="S23" s="325">
        <f>S20-S22</f>
        <v>0.5</v>
      </c>
      <c r="T23" s="326"/>
      <c r="U23" s="96">
        <f>U20-U22</f>
        <v>0.52</v>
      </c>
      <c r="V23" s="90">
        <f>V20-V22</f>
        <v>0.49</v>
      </c>
      <c r="W23" s="325">
        <f>W20-W22</f>
        <v>0.54999999999999993</v>
      </c>
      <c r="X23" s="326"/>
    </row>
    <row r="24" spans="1:24" ht="16.5" thickBot="1">
      <c r="A24" s="264" t="s">
        <v>72</v>
      </c>
      <c r="B24" s="373"/>
      <c r="C24" s="319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690</v>
      </c>
      <c r="T24" s="318"/>
      <c r="U24" s="195">
        <v>690</v>
      </c>
      <c r="V24" s="91">
        <v>690</v>
      </c>
      <c r="W24" s="319">
        <v>650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0.97</v>
      </c>
      <c r="D26" s="299"/>
      <c r="E26" s="298">
        <v>1.06</v>
      </c>
      <c r="F26" s="299"/>
      <c r="G26" s="298">
        <v>1.02</v>
      </c>
      <c r="H26" s="299"/>
      <c r="I26" s="298">
        <v>1.05</v>
      </c>
      <c r="J26" s="299"/>
      <c r="K26" s="298">
        <v>0.88</v>
      </c>
      <c r="L26" s="299"/>
      <c r="M26" s="298">
        <v>0.89</v>
      </c>
      <c r="N26" s="299"/>
      <c r="O26" s="298">
        <v>0.98</v>
      </c>
      <c r="P26" s="299"/>
      <c r="Q26" s="298">
        <v>0.89</v>
      </c>
      <c r="R26" s="299"/>
      <c r="S26" s="296">
        <v>0.98</v>
      </c>
      <c r="T26" s="297"/>
      <c r="U26" s="110">
        <v>1.05</v>
      </c>
      <c r="V26" s="110">
        <v>1.01</v>
      </c>
      <c r="W26" s="298">
        <v>1.06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139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 t="s">
        <v>386</v>
      </c>
      <c r="H31" s="289"/>
      <c r="I31" s="288"/>
      <c r="J31" s="289"/>
      <c r="K31" s="288"/>
      <c r="L31" s="289"/>
      <c r="M31" s="288" t="s">
        <v>297</v>
      </c>
      <c r="N31" s="289"/>
      <c r="O31" s="288"/>
      <c r="P31" s="289"/>
      <c r="Q31" s="288"/>
      <c r="R31" s="289"/>
      <c r="S31" s="288"/>
      <c r="T31" s="289"/>
      <c r="U31" s="98"/>
      <c r="V31" s="98"/>
      <c r="W31" s="288" t="s">
        <v>397</v>
      </c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1000</v>
      </c>
      <c r="D35" s="233"/>
      <c r="E35" s="263">
        <v>1000</v>
      </c>
      <c r="F35" s="233"/>
      <c r="G35" s="263">
        <v>990</v>
      </c>
      <c r="H35" s="233"/>
      <c r="I35" s="263">
        <v>990</v>
      </c>
      <c r="J35" s="233"/>
      <c r="K35" s="263">
        <v>990</v>
      </c>
      <c r="L35" s="233"/>
      <c r="M35" s="263">
        <v>1000</v>
      </c>
      <c r="N35" s="233"/>
      <c r="O35" s="263">
        <v>1000</v>
      </c>
      <c r="P35" s="233"/>
      <c r="Q35" s="263">
        <v>1000</v>
      </c>
      <c r="R35" s="233"/>
      <c r="S35" s="263">
        <v>1000</v>
      </c>
      <c r="T35" s="233"/>
      <c r="U35" s="97">
        <v>1000</v>
      </c>
      <c r="V35" s="97">
        <v>1000</v>
      </c>
      <c r="W35" s="263">
        <v>990</v>
      </c>
      <c r="X35" s="233"/>
    </row>
    <row r="36" spans="1:24" ht="16.5" thickBot="1">
      <c r="A36" s="282" t="s">
        <v>39</v>
      </c>
      <c r="B36" s="283"/>
      <c r="C36" s="274">
        <f t="shared" ref="C36" si="1">C32+C35+C34+C33</f>
        <v>1900</v>
      </c>
      <c r="D36" s="275"/>
      <c r="E36" s="274">
        <f t="shared" ref="E36" si="2">E32+E35+E34+E33</f>
        <v>1900</v>
      </c>
      <c r="F36" s="275"/>
      <c r="G36" s="274">
        <f t="shared" ref="G36" si="3">G32+G35+G34+G33</f>
        <v>1890</v>
      </c>
      <c r="H36" s="275"/>
      <c r="I36" s="274">
        <f t="shared" ref="I36:S36" si="4">I32+I35+I34+I33</f>
        <v>1890</v>
      </c>
      <c r="J36" s="275"/>
      <c r="K36" s="274">
        <f t="shared" si="4"/>
        <v>1890</v>
      </c>
      <c r="L36" s="275"/>
      <c r="M36" s="274">
        <f t="shared" si="4"/>
        <v>1900</v>
      </c>
      <c r="N36" s="275"/>
      <c r="O36" s="274">
        <f t="shared" si="4"/>
        <v>1900</v>
      </c>
      <c r="P36" s="275"/>
      <c r="Q36" s="274">
        <f t="shared" si="4"/>
        <v>1900</v>
      </c>
      <c r="R36" s="275"/>
      <c r="S36" s="274">
        <f t="shared" si="4"/>
        <v>1900</v>
      </c>
      <c r="T36" s="275"/>
      <c r="U36" s="93">
        <f>U32+U35+U34+U33</f>
        <v>1900</v>
      </c>
      <c r="V36" s="93">
        <f>V32+V35+V34+V33</f>
        <v>1900</v>
      </c>
      <c r="W36" s="274">
        <f t="shared" ref="W36" si="5">W32+W35+W34+W33</f>
        <v>1890</v>
      </c>
      <c r="X36" s="275"/>
    </row>
    <row r="37" spans="1:24" ht="15.75">
      <c r="A37" s="268" t="s">
        <v>84</v>
      </c>
      <c r="B37" s="269"/>
      <c r="C37" s="270">
        <v>1100</v>
      </c>
      <c r="D37" s="271"/>
      <c r="E37" s="270">
        <v>1100</v>
      </c>
      <c r="F37" s="271"/>
      <c r="G37" s="270">
        <v>1100</v>
      </c>
      <c r="H37" s="271"/>
      <c r="I37" s="270">
        <v>1100</v>
      </c>
      <c r="J37" s="271"/>
      <c r="K37" s="270">
        <v>1100</v>
      </c>
      <c r="L37" s="271"/>
      <c r="M37" s="270">
        <v>1200</v>
      </c>
      <c r="N37" s="271"/>
      <c r="O37" s="270">
        <v>1200</v>
      </c>
      <c r="P37" s="271"/>
      <c r="Q37" s="270">
        <v>1200</v>
      </c>
      <c r="R37" s="271"/>
      <c r="S37" s="270">
        <v>1200</v>
      </c>
      <c r="T37" s="271"/>
      <c r="U37" s="92">
        <v>1200</v>
      </c>
      <c r="V37" s="92">
        <v>1200</v>
      </c>
      <c r="W37" s="270">
        <v>1200</v>
      </c>
      <c r="X37" s="271"/>
    </row>
    <row r="38" spans="1:24" ht="15.75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>
        <v>200</v>
      </c>
      <c r="H39" s="247"/>
      <c r="I39" s="240">
        <v>200</v>
      </c>
      <c r="J39" s="247"/>
      <c r="K39" s="240">
        <v>200</v>
      </c>
      <c r="L39" s="247"/>
      <c r="M39" s="240">
        <v>100</v>
      </c>
      <c r="N39" s="247"/>
      <c r="O39" s="240">
        <v>100</v>
      </c>
      <c r="P39" s="247"/>
      <c r="Q39" s="240">
        <v>100</v>
      </c>
      <c r="R39" s="247"/>
      <c r="S39" s="240">
        <v>100</v>
      </c>
      <c r="T39" s="247"/>
      <c r="U39" s="87">
        <v>100</v>
      </c>
      <c r="V39" s="87">
        <v>100</v>
      </c>
      <c r="W39" s="240">
        <v>100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 t="shared" ref="I43" si="6">I37+I38+I39+I40+I41+I42</f>
        <v>3000</v>
      </c>
      <c r="J43" s="275"/>
      <c r="K43" s="274">
        <f t="shared" ref="K43" si="7">K37+K38+K39+K40+K41+K42</f>
        <v>3000</v>
      </c>
      <c r="L43" s="275"/>
      <c r="M43" s="274">
        <f t="shared" ref="M43" si="8">M37+M38+M39+M40+M41+M42</f>
        <v>3000</v>
      </c>
      <c r="N43" s="275"/>
      <c r="O43" s="274">
        <f t="shared" ref="O43" si="9">O37+O38+O39+O40+O41+O42</f>
        <v>3000</v>
      </c>
      <c r="P43" s="275"/>
      <c r="Q43" s="274">
        <f t="shared" ref="Q43" si="10">Q37+Q38+Q39+Q40+Q41+Q42</f>
        <v>3000</v>
      </c>
      <c r="R43" s="275"/>
      <c r="S43" s="274">
        <f t="shared" ref="S43" si="11">S37+S38+S39+S40+S41+S42</f>
        <v>3000</v>
      </c>
      <c r="T43" s="275"/>
      <c r="U43" s="194">
        <f>U37+U38+U39+U40+U41+U42</f>
        <v>3000</v>
      </c>
      <c r="V43" s="208">
        <f>V37+V38+V39+V40+V41+V42</f>
        <v>3000</v>
      </c>
      <c r="W43" s="274">
        <f t="shared" ref="W43" si="12"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>
        <v>50</v>
      </c>
      <c r="D48" s="247"/>
      <c r="E48" s="240">
        <v>50</v>
      </c>
      <c r="F48" s="247"/>
      <c r="G48" s="240">
        <v>50</v>
      </c>
      <c r="H48" s="247"/>
      <c r="I48" s="240">
        <v>50</v>
      </c>
      <c r="J48" s="247"/>
      <c r="K48" s="240">
        <v>50</v>
      </c>
      <c r="L48" s="247"/>
      <c r="M48" s="240">
        <v>60</v>
      </c>
      <c r="N48" s="247"/>
      <c r="O48" s="240">
        <v>60</v>
      </c>
      <c r="P48" s="247"/>
      <c r="Q48" s="240">
        <v>60</v>
      </c>
      <c r="R48" s="247"/>
      <c r="S48" s="240">
        <v>60</v>
      </c>
      <c r="T48" s="247"/>
      <c r="U48" s="87">
        <v>60</v>
      </c>
      <c r="V48" s="87">
        <v>60</v>
      </c>
      <c r="W48" s="240">
        <v>70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 t="s">
        <v>338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55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51" sqref="S51:X51"/>
    </sheetView>
  </sheetViews>
  <sheetFormatPr defaultRowHeight="15"/>
  <cols>
    <col min="19" max="19" width="11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20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0.25" customHeight="1" thickBot="1">
      <c r="A5" s="341" t="s">
        <v>398</v>
      </c>
      <c r="B5" s="342"/>
      <c r="C5" s="111">
        <v>0.10416666666666667</v>
      </c>
      <c r="D5" s="207">
        <v>0.11458333333333333</v>
      </c>
      <c r="E5" s="366">
        <f t="shared" ref="E5:E10" si="0">D5-C5</f>
        <v>1.0416666666666657E-2</v>
      </c>
      <c r="F5" s="366"/>
      <c r="G5" s="27" t="s">
        <v>277</v>
      </c>
      <c r="H5" s="14">
        <v>1.5</v>
      </c>
      <c r="I5" s="15">
        <v>1</v>
      </c>
      <c r="J5" s="16">
        <v>36.549999999999997</v>
      </c>
      <c r="K5" s="13">
        <v>21</v>
      </c>
      <c r="L5" s="17">
        <v>69.150000000000006</v>
      </c>
      <c r="M5" s="18">
        <v>30.58</v>
      </c>
      <c r="N5" s="19">
        <v>7.33</v>
      </c>
      <c r="O5" s="19">
        <v>42.45</v>
      </c>
      <c r="P5" s="19">
        <v>8.2799999999999994</v>
      </c>
      <c r="Q5" s="19">
        <v>7.35</v>
      </c>
      <c r="R5" s="19">
        <v>0.61</v>
      </c>
      <c r="S5" s="102" t="s">
        <v>404</v>
      </c>
      <c r="T5" s="20">
        <v>0.64</v>
      </c>
      <c r="U5" s="19">
        <v>76.33</v>
      </c>
      <c r="V5" s="21">
        <v>0.123</v>
      </c>
      <c r="W5" s="21">
        <v>6.0000000000000001E-3</v>
      </c>
      <c r="X5" s="22">
        <v>6.97</v>
      </c>
    </row>
    <row r="6" spans="1:24" ht="19.5" customHeight="1" thickBot="1">
      <c r="A6" s="341" t="s">
        <v>399</v>
      </c>
      <c r="B6" s="342"/>
      <c r="C6" s="23">
        <v>0.35416666666666669</v>
      </c>
      <c r="D6" s="203">
        <v>0.36458333333333331</v>
      </c>
      <c r="E6" s="349">
        <f t="shared" si="0"/>
        <v>1.041666666666663E-2</v>
      </c>
      <c r="F6" s="349"/>
      <c r="G6" s="27" t="s">
        <v>92</v>
      </c>
      <c r="H6" s="24">
        <v>1.3</v>
      </c>
      <c r="I6" s="25">
        <v>0.83333333333333337</v>
      </c>
      <c r="J6" s="26">
        <v>27.6</v>
      </c>
      <c r="K6" s="27">
        <v>21</v>
      </c>
      <c r="L6" s="28">
        <v>52.2</v>
      </c>
      <c r="M6" s="29">
        <v>33.56</v>
      </c>
      <c r="N6" s="30">
        <v>8.4600000000000009</v>
      </c>
      <c r="O6" s="30">
        <v>44.4</v>
      </c>
      <c r="P6" s="30">
        <v>6.4</v>
      </c>
      <c r="Q6" s="30">
        <v>6.99</v>
      </c>
      <c r="R6" s="30">
        <v>0.54</v>
      </c>
      <c r="S6" s="187" t="s">
        <v>393</v>
      </c>
      <c r="T6" s="31">
        <v>0.88</v>
      </c>
      <c r="U6" s="30">
        <v>75.459999999999994</v>
      </c>
      <c r="V6" s="27">
        <v>0.13100000000000001</v>
      </c>
      <c r="W6" s="32">
        <v>8.9999999999999993E-3</v>
      </c>
      <c r="X6" s="33">
        <v>6.85</v>
      </c>
    </row>
    <row r="7" spans="1:24" ht="20.25" customHeight="1" thickBot="1">
      <c r="A7" s="341" t="s">
        <v>400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107</v>
      </c>
      <c r="H7" s="24">
        <v>1.4</v>
      </c>
      <c r="I7" s="25">
        <v>0.8</v>
      </c>
      <c r="J7" s="26">
        <v>23.3</v>
      </c>
      <c r="K7" s="27">
        <v>21</v>
      </c>
      <c r="L7" s="28">
        <v>61.1</v>
      </c>
      <c r="M7" s="29">
        <v>32.53</v>
      </c>
      <c r="N7" s="30">
        <v>8.68</v>
      </c>
      <c r="O7" s="30">
        <v>44.57</v>
      </c>
      <c r="P7" s="30">
        <v>5.0599999999999996</v>
      </c>
      <c r="Q7" s="30">
        <v>6.78</v>
      </c>
      <c r="R7" s="30">
        <v>0.5</v>
      </c>
      <c r="S7" s="187" t="s">
        <v>409</v>
      </c>
      <c r="T7" s="31">
        <v>1.1599999999999999</v>
      </c>
      <c r="U7" s="30">
        <v>75.59</v>
      </c>
      <c r="V7" s="27">
        <v>0.152</v>
      </c>
      <c r="W7" s="32">
        <v>1.2E-2</v>
      </c>
      <c r="X7" s="33">
        <v>6.74</v>
      </c>
    </row>
    <row r="8" spans="1:24" ht="19.5" customHeight="1" thickBot="1">
      <c r="A8" s="341" t="s">
        <v>401</v>
      </c>
      <c r="B8" s="342"/>
      <c r="C8" s="23">
        <v>0.85416666666666663</v>
      </c>
      <c r="D8" s="203">
        <v>0.86458333333333337</v>
      </c>
      <c r="E8" s="349">
        <f t="shared" si="0"/>
        <v>1.0416666666666741E-2</v>
      </c>
      <c r="F8" s="349"/>
      <c r="G8" s="27" t="s">
        <v>92</v>
      </c>
      <c r="H8" s="24">
        <v>1.5</v>
      </c>
      <c r="I8" s="25">
        <v>1</v>
      </c>
      <c r="J8" s="26">
        <v>41.4</v>
      </c>
      <c r="K8" s="27">
        <v>21</v>
      </c>
      <c r="L8" s="28">
        <v>73.599999999999994</v>
      </c>
      <c r="M8" s="29">
        <v>33.229999999999997</v>
      </c>
      <c r="N8" s="30">
        <v>7.61</v>
      </c>
      <c r="O8" s="30">
        <v>42.49</v>
      </c>
      <c r="P8" s="30">
        <v>7.36</v>
      </c>
      <c r="Q8" s="30">
        <v>8.52</v>
      </c>
      <c r="R8" s="107">
        <v>0.73</v>
      </c>
      <c r="S8" s="104" t="s">
        <v>410</v>
      </c>
      <c r="T8" s="31">
        <v>1.06</v>
      </c>
      <c r="U8" s="30">
        <v>76.260000000000005</v>
      </c>
      <c r="V8" s="109">
        <v>0.13800000000000001</v>
      </c>
      <c r="W8" s="32">
        <v>8.9999999999999993E-3</v>
      </c>
      <c r="X8" s="36">
        <v>6.77</v>
      </c>
    </row>
    <row r="9" spans="1:24" ht="19.5" customHeight="1">
      <c r="A9" s="341"/>
      <c r="B9" s="342"/>
      <c r="C9" s="23"/>
      <c r="D9" s="203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9.5" customHeight="1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9.5" customHeight="1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3.6333333333333337</v>
      </c>
      <c r="J11" s="61">
        <f>SUM(J5:J10)</f>
        <v>128.85</v>
      </c>
      <c r="K11" s="113">
        <f>SUM(K5:K10)</f>
        <v>84</v>
      </c>
      <c r="L11" s="62">
        <f>SUM(L5:L10)</f>
        <v>256.05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16.53</v>
      </c>
      <c r="F14" s="252"/>
      <c r="G14" s="248">
        <v>3.4</v>
      </c>
      <c r="H14" s="252"/>
      <c r="I14" s="248">
        <v>17.329999999999998</v>
      </c>
      <c r="J14" s="252"/>
      <c r="K14" s="248">
        <v>17.2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14</v>
      </c>
      <c r="D17" s="328"/>
      <c r="E17" s="327">
        <v>25</v>
      </c>
      <c r="F17" s="328"/>
      <c r="G17" s="327">
        <v>37</v>
      </c>
      <c r="H17" s="328"/>
      <c r="I17" s="327">
        <v>50</v>
      </c>
      <c r="J17" s="328"/>
      <c r="K17" s="327">
        <v>9</v>
      </c>
      <c r="L17" s="328"/>
      <c r="M17" s="327">
        <v>19</v>
      </c>
      <c r="N17" s="328"/>
      <c r="O17" s="327">
        <v>31</v>
      </c>
      <c r="P17" s="328"/>
      <c r="Q17" s="329">
        <v>42</v>
      </c>
      <c r="R17" s="329"/>
      <c r="S17" s="327">
        <v>11</v>
      </c>
      <c r="T17" s="328"/>
      <c r="U17" s="199">
        <v>21</v>
      </c>
      <c r="V17" s="87">
        <v>31</v>
      </c>
      <c r="W17" s="329">
        <v>42</v>
      </c>
      <c r="X17" s="328"/>
    </row>
    <row r="18" spans="1:24" ht="15.75">
      <c r="A18" s="266" t="s">
        <v>44</v>
      </c>
      <c r="B18" s="371"/>
      <c r="C18" s="329" t="s">
        <v>406</v>
      </c>
      <c r="D18" s="328"/>
      <c r="E18" s="334" t="s">
        <v>407</v>
      </c>
      <c r="F18" s="335"/>
      <c r="G18" s="334" t="s">
        <v>105</v>
      </c>
      <c r="H18" s="335"/>
      <c r="I18" s="334" t="s">
        <v>122</v>
      </c>
      <c r="J18" s="335"/>
      <c r="K18" s="334" t="s">
        <v>136</v>
      </c>
      <c r="L18" s="335"/>
      <c r="M18" s="334" t="s">
        <v>136</v>
      </c>
      <c r="N18" s="335"/>
      <c r="O18" s="334" t="s">
        <v>408</v>
      </c>
      <c r="P18" s="335"/>
      <c r="Q18" s="336" t="s">
        <v>213</v>
      </c>
      <c r="R18" s="336"/>
      <c r="S18" s="334" t="s">
        <v>184</v>
      </c>
      <c r="T18" s="335"/>
      <c r="U18" s="211" t="s">
        <v>184</v>
      </c>
      <c r="V18" s="87" t="s">
        <v>350</v>
      </c>
      <c r="W18" s="329" t="s">
        <v>411</v>
      </c>
      <c r="X18" s="328"/>
    </row>
    <row r="19" spans="1:24" ht="15.75">
      <c r="A19" s="266" t="s">
        <v>45</v>
      </c>
      <c r="B19" s="371"/>
      <c r="C19" s="333">
        <v>717</v>
      </c>
      <c r="D19" s="332"/>
      <c r="E19" s="331">
        <v>767</v>
      </c>
      <c r="F19" s="332"/>
      <c r="G19" s="331">
        <v>733</v>
      </c>
      <c r="H19" s="332"/>
      <c r="I19" s="331">
        <v>700</v>
      </c>
      <c r="J19" s="332"/>
      <c r="K19" s="331">
        <v>733</v>
      </c>
      <c r="L19" s="332"/>
      <c r="M19" s="331">
        <v>733</v>
      </c>
      <c r="N19" s="332"/>
      <c r="O19" s="331">
        <v>700</v>
      </c>
      <c r="P19" s="332"/>
      <c r="Q19" s="333">
        <v>750</v>
      </c>
      <c r="R19" s="333"/>
      <c r="S19" s="331">
        <v>733</v>
      </c>
      <c r="T19" s="332"/>
      <c r="U19" s="88">
        <v>700</v>
      </c>
      <c r="V19" s="89">
        <v>733</v>
      </c>
      <c r="W19" s="333">
        <v>717</v>
      </c>
      <c r="X19" s="332"/>
    </row>
    <row r="20" spans="1:24" ht="15.75">
      <c r="A20" s="266" t="s">
        <v>46</v>
      </c>
      <c r="B20" s="371"/>
      <c r="C20" s="329">
        <v>0.98</v>
      </c>
      <c r="D20" s="328"/>
      <c r="E20" s="327">
        <v>0.82</v>
      </c>
      <c r="F20" s="328"/>
      <c r="G20" s="327">
        <v>0.82</v>
      </c>
      <c r="H20" s="328"/>
      <c r="I20" s="327">
        <v>0.95</v>
      </c>
      <c r="J20" s="328"/>
      <c r="K20" s="327">
        <v>0.85</v>
      </c>
      <c r="L20" s="328"/>
      <c r="M20" s="327">
        <v>0.84</v>
      </c>
      <c r="N20" s="328"/>
      <c r="O20" s="327">
        <v>0.92</v>
      </c>
      <c r="P20" s="328"/>
      <c r="Q20" s="329">
        <v>0.82</v>
      </c>
      <c r="R20" s="329"/>
      <c r="S20" s="327">
        <v>0.92</v>
      </c>
      <c r="T20" s="328"/>
      <c r="U20" s="199">
        <v>0.92</v>
      </c>
      <c r="V20" s="87">
        <v>0.72</v>
      </c>
      <c r="W20" s="329">
        <v>0.72</v>
      </c>
      <c r="X20" s="328"/>
    </row>
    <row r="21" spans="1:24" ht="15.75">
      <c r="A21" s="266" t="s">
        <v>65</v>
      </c>
      <c r="B21" s="371"/>
      <c r="C21" s="329">
        <v>1280</v>
      </c>
      <c r="D21" s="328"/>
      <c r="E21" s="327">
        <v>1260</v>
      </c>
      <c r="F21" s="328"/>
      <c r="G21" s="327">
        <v>1216</v>
      </c>
      <c r="H21" s="328"/>
      <c r="I21" s="327">
        <v>1234</v>
      </c>
      <c r="J21" s="328"/>
      <c r="K21" s="327">
        <v>1187</v>
      </c>
      <c r="L21" s="328"/>
      <c r="M21" s="327">
        <v>1270</v>
      </c>
      <c r="N21" s="328"/>
      <c r="O21" s="327">
        <v>1230</v>
      </c>
      <c r="P21" s="328"/>
      <c r="Q21" s="329">
        <v>1191</v>
      </c>
      <c r="R21" s="329"/>
      <c r="S21" s="327">
        <v>1237</v>
      </c>
      <c r="T21" s="328"/>
      <c r="U21" s="199">
        <v>1259</v>
      </c>
      <c r="V21" s="87">
        <v>1264</v>
      </c>
      <c r="W21" s="329">
        <v>1233</v>
      </c>
      <c r="X21" s="328"/>
    </row>
    <row r="22" spans="1:24" ht="15.75">
      <c r="A22" s="266" t="s">
        <v>18</v>
      </c>
      <c r="B22" s="371"/>
      <c r="C22" s="329">
        <v>0.38</v>
      </c>
      <c r="D22" s="328"/>
      <c r="E22" s="327">
        <v>0.4</v>
      </c>
      <c r="F22" s="328"/>
      <c r="G22" s="327">
        <v>0.38</v>
      </c>
      <c r="H22" s="328"/>
      <c r="I22" s="327">
        <v>0.38</v>
      </c>
      <c r="J22" s="328"/>
      <c r="K22" s="327">
        <v>0.38</v>
      </c>
      <c r="L22" s="328"/>
      <c r="M22" s="327">
        <v>0.36</v>
      </c>
      <c r="N22" s="328"/>
      <c r="O22" s="327">
        <v>0.36</v>
      </c>
      <c r="P22" s="328"/>
      <c r="Q22" s="329">
        <v>0.36</v>
      </c>
      <c r="R22" s="329"/>
      <c r="S22" s="327">
        <v>0.38</v>
      </c>
      <c r="T22" s="328"/>
      <c r="U22" s="199">
        <v>0.32</v>
      </c>
      <c r="V22" s="87">
        <v>0.32</v>
      </c>
      <c r="W22" s="329">
        <v>0.32</v>
      </c>
      <c r="X22" s="328"/>
    </row>
    <row r="23" spans="1:24" ht="15.75">
      <c r="A23" s="266" t="s">
        <v>19</v>
      </c>
      <c r="B23" s="371"/>
      <c r="C23" s="372">
        <f>C20-C22</f>
        <v>0.6</v>
      </c>
      <c r="D23" s="326"/>
      <c r="E23" s="325">
        <f>E20-E22</f>
        <v>0.41999999999999993</v>
      </c>
      <c r="F23" s="326"/>
      <c r="G23" s="325">
        <f>G20-G22</f>
        <v>0.43999999999999995</v>
      </c>
      <c r="H23" s="326"/>
      <c r="I23" s="325">
        <f>I20-I22</f>
        <v>0.56999999999999995</v>
      </c>
      <c r="J23" s="326"/>
      <c r="K23" s="325">
        <f>K20-K22</f>
        <v>0.47</v>
      </c>
      <c r="L23" s="326"/>
      <c r="M23" s="325">
        <f>M20-M22</f>
        <v>0.48</v>
      </c>
      <c r="N23" s="326"/>
      <c r="O23" s="325">
        <f>O20-O22</f>
        <v>0.56000000000000005</v>
      </c>
      <c r="P23" s="326"/>
      <c r="Q23" s="325">
        <f>Q20-Q22</f>
        <v>0.45999999999999996</v>
      </c>
      <c r="R23" s="326"/>
      <c r="S23" s="325">
        <f>S20-S22</f>
        <v>0.54</v>
      </c>
      <c r="T23" s="326"/>
      <c r="U23" s="96">
        <f>U20-U22</f>
        <v>0.60000000000000009</v>
      </c>
      <c r="V23" s="90">
        <f>V20-V22</f>
        <v>0.39999999999999997</v>
      </c>
      <c r="W23" s="325">
        <f>W20-W22</f>
        <v>0.39999999999999997</v>
      </c>
      <c r="X23" s="326"/>
    </row>
    <row r="24" spans="1:24" ht="16.5" thickBot="1">
      <c r="A24" s="264" t="s">
        <v>72</v>
      </c>
      <c r="B24" s="373"/>
      <c r="C24" s="319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650</v>
      </c>
      <c r="P24" s="318"/>
      <c r="Q24" s="319">
        <v>650</v>
      </c>
      <c r="R24" s="319"/>
      <c r="S24" s="317">
        <v>690</v>
      </c>
      <c r="T24" s="318"/>
      <c r="U24" s="198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1.08</v>
      </c>
      <c r="D26" s="299"/>
      <c r="E26" s="298">
        <v>0.95</v>
      </c>
      <c r="F26" s="299"/>
      <c r="G26" s="298">
        <v>0.95</v>
      </c>
      <c r="H26" s="299"/>
      <c r="I26" s="298">
        <v>1.05</v>
      </c>
      <c r="J26" s="299"/>
      <c r="K26" s="298">
        <v>0.98</v>
      </c>
      <c r="L26" s="299"/>
      <c r="M26" s="298">
        <v>0.96</v>
      </c>
      <c r="N26" s="299"/>
      <c r="O26" s="298">
        <v>1</v>
      </c>
      <c r="P26" s="299"/>
      <c r="Q26" s="298">
        <v>0.99</v>
      </c>
      <c r="R26" s="299"/>
      <c r="S26" s="296">
        <v>1.06</v>
      </c>
      <c r="T26" s="297"/>
      <c r="U26" s="110">
        <v>1.04</v>
      </c>
      <c r="V26" s="110">
        <v>0.83</v>
      </c>
      <c r="W26" s="298">
        <v>0.89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134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 t="s">
        <v>405</v>
      </c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 t="s">
        <v>118</v>
      </c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990</v>
      </c>
      <c r="D35" s="233"/>
      <c r="E35" s="263">
        <v>990</v>
      </c>
      <c r="F35" s="233"/>
      <c r="G35" s="263">
        <v>1000</v>
      </c>
      <c r="H35" s="233"/>
      <c r="I35" s="263">
        <v>1000</v>
      </c>
      <c r="J35" s="233"/>
      <c r="K35" s="263">
        <v>1000</v>
      </c>
      <c r="L35" s="233"/>
      <c r="M35" s="263">
        <v>1000</v>
      </c>
      <c r="N35" s="233"/>
      <c r="O35" s="263">
        <v>1000</v>
      </c>
      <c r="P35" s="233"/>
      <c r="Q35" s="263">
        <v>1000</v>
      </c>
      <c r="R35" s="233"/>
      <c r="S35" s="263">
        <v>990</v>
      </c>
      <c r="T35" s="233"/>
      <c r="U35" s="97">
        <v>990</v>
      </c>
      <c r="V35" s="97">
        <v>990</v>
      </c>
      <c r="W35" s="263">
        <v>990</v>
      </c>
      <c r="X35" s="233"/>
    </row>
    <row r="36" spans="1:24" ht="16.5" thickBot="1">
      <c r="A36" s="282" t="s">
        <v>39</v>
      </c>
      <c r="B36" s="283"/>
      <c r="C36" s="274">
        <f t="shared" ref="C36:G36" si="1">C32+C35+C34+C33</f>
        <v>1890</v>
      </c>
      <c r="D36" s="275"/>
      <c r="E36" s="274">
        <f t="shared" si="1"/>
        <v>1890</v>
      </c>
      <c r="F36" s="275"/>
      <c r="G36" s="274">
        <f t="shared" si="1"/>
        <v>1900</v>
      </c>
      <c r="H36" s="275"/>
      <c r="I36" s="274">
        <f t="shared" ref="I36:K36" si="2">I32+I35+I34+I33</f>
        <v>1900</v>
      </c>
      <c r="J36" s="275"/>
      <c r="K36" s="274">
        <f t="shared" si="2"/>
        <v>1900</v>
      </c>
      <c r="L36" s="275"/>
      <c r="M36" s="274">
        <f t="shared" ref="M36" si="3">M32+M35+M34+M33</f>
        <v>1900</v>
      </c>
      <c r="N36" s="275"/>
      <c r="O36" s="274">
        <f t="shared" ref="O36:Q36" si="4">O32+O35+O34+O33</f>
        <v>1900</v>
      </c>
      <c r="P36" s="275"/>
      <c r="Q36" s="274">
        <f t="shared" si="4"/>
        <v>1900</v>
      </c>
      <c r="R36" s="275"/>
      <c r="S36" s="274">
        <f t="shared" ref="S36" si="5">S32+S35+S34+S33</f>
        <v>1890</v>
      </c>
      <c r="T36" s="275"/>
      <c r="U36" s="93">
        <f>U32+U35+U34+U33</f>
        <v>1890</v>
      </c>
      <c r="V36" s="93">
        <f>V32+V35+V34+V33</f>
        <v>1890</v>
      </c>
      <c r="W36" s="274">
        <f t="shared" ref="W36" si="6">W32+W35+W34+W33</f>
        <v>1890</v>
      </c>
      <c r="X36" s="275"/>
    </row>
    <row r="37" spans="1:24" ht="15.75">
      <c r="A37" s="268" t="s">
        <v>84</v>
      </c>
      <c r="B37" s="269"/>
      <c r="C37" s="270">
        <v>1200</v>
      </c>
      <c r="D37" s="271"/>
      <c r="E37" s="270">
        <v>1200</v>
      </c>
      <c r="F37" s="271"/>
      <c r="G37" s="270">
        <v>1200</v>
      </c>
      <c r="H37" s="271"/>
      <c r="I37" s="270">
        <v>1200</v>
      </c>
      <c r="J37" s="271"/>
      <c r="K37" s="270">
        <v>1200</v>
      </c>
      <c r="L37" s="271"/>
      <c r="M37" s="270">
        <v>1200</v>
      </c>
      <c r="N37" s="271"/>
      <c r="O37" s="270">
        <v>1200</v>
      </c>
      <c r="P37" s="271"/>
      <c r="Q37" s="270">
        <v>1200</v>
      </c>
      <c r="R37" s="271"/>
      <c r="S37" s="270">
        <v>1200</v>
      </c>
      <c r="T37" s="271"/>
      <c r="U37" s="92">
        <v>1200</v>
      </c>
      <c r="V37" s="92">
        <v>1200</v>
      </c>
      <c r="W37" s="270">
        <v>1200</v>
      </c>
      <c r="X37" s="271"/>
    </row>
    <row r="38" spans="1:24" ht="15.75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>
      <c r="A39" s="268" t="s">
        <v>75</v>
      </c>
      <c r="B39" s="269"/>
      <c r="C39" s="240">
        <v>100</v>
      </c>
      <c r="D39" s="247"/>
      <c r="E39" s="240">
        <v>100</v>
      </c>
      <c r="F39" s="247"/>
      <c r="G39" s="240">
        <v>100</v>
      </c>
      <c r="H39" s="247"/>
      <c r="I39" s="240">
        <v>100</v>
      </c>
      <c r="J39" s="247"/>
      <c r="K39" s="240">
        <v>100</v>
      </c>
      <c r="L39" s="247"/>
      <c r="M39" s="240">
        <v>100</v>
      </c>
      <c r="N39" s="247"/>
      <c r="O39" s="240">
        <v>100</v>
      </c>
      <c r="P39" s="247"/>
      <c r="Q39" s="240">
        <v>100</v>
      </c>
      <c r="R39" s="247"/>
      <c r="S39" s="240">
        <v>100</v>
      </c>
      <c r="T39" s="247"/>
      <c r="U39" s="87">
        <v>100</v>
      </c>
      <c r="V39" s="87">
        <v>100</v>
      </c>
      <c r="W39" s="240">
        <v>100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thickBot="1">
      <c r="A43" s="276" t="s">
        <v>54</v>
      </c>
      <c r="B43" s="277"/>
      <c r="C43" s="274">
        <f t="shared" ref="C43:G43" si="7">C37+C38+C39+C40+C41+C42</f>
        <v>3000</v>
      </c>
      <c r="D43" s="275"/>
      <c r="E43" s="274">
        <f t="shared" si="7"/>
        <v>3000</v>
      </c>
      <c r="F43" s="275"/>
      <c r="G43" s="274">
        <f t="shared" si="7"/>
        <v>3000</v>
      </c>
      <c r="H43" s="275"/>
      <c r="I43" s="274">
        <f t="shared" ref="I43:K43" si="8">I37+I38+I39+I40+I41+I42</f>
        <v>3000</v>
      </c>
      <c r="J43" s="275"/>
      <c r="K43" s="274">
        <f t="shared" si="8"/>
        <v>3000</v>
      </c>
      <c r="L43" s="275"/>
      <c r="M43" s="274">
        <f t="shared" ref="M43" si="9">M37+M38+M39+M40+M41+M42</f>
        <v>3000</v>
      </c>
      <c r="N43" s="275"/>
      <c r="O43" s="274">
        <f t="shared" ref="O43:Q43" si="10">O37+O38+O39+O40+O41+O42</f>
        <v>3000</v>
      </c>
      <c r="P43" s="275"/>
      <c r="Q43" s="274">
        <f t="shared" si="10"/>
        <v>3000</v>
      </c>
      <c r="R43" s="275"/>
      <c r="S43" s="274">
        <f t="shared" ref="S43" si="11">S37+S38+S39+S40+S41+S42</f>
        <v>3000</v>
      </c>
      <c r="T43" s="275"/>
      <c r="U43" s="200">
        <f>U37+U38+U39+U40+U41+U42</f>
        <v>3000</v>
      </c>
      <c r="V43" s="200">
        <f>V37+V38+V39+V40+V41+V42</f>
        <v>3000</v>
      </c>
      <c r="W43" s="274">
        <f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>
        <v>70</v>
      </c>
      <c r="D48" s="247"/>
      <c r="E48" s="240">
        <v>70</v>
      </c>
      <c r="F48" s="247"/>
      <c r="G48" s="240">
        <v>80</v>
      </c>
      <c r="H48" s="247"/>
      <c r="I48" s="240">
        <v>80</v>
      </c>
      <c r="J48" s="247"/>
      <c r="K48" s="240">
        <v>80</v>
      </c>
      <c r="L48" s="247"/>
      <c r="M48" s="240">
        <v>80</v>
      </c>
      <c r="N48" s="247"/>
      <c r="O48" s="240">
        <v>80</v>
      </c>
      <c r="P48" s="247"/>
      <c r="Q48" s="240">
        <v>80</v>
      </c>
      <c r="R48" s="247"/>
      <c r="S48" s="240">
        <v>90</v>
      </c>
      <c r="T48" s="247"/>
      <c r="U48" s="87">
        <v>90</v>
      </c>
      <c r="V48" s="87">
        <v>90</v>
      </c>
      <c r="W48" s="240">
        <v>90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 t="s">
        <v>338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W34" sqref="W34:X48"/>
    </sheetView>
  </sheetViews>
  <sheetFormatPr defaultRowHeight="15"/>
  <cols>
    <col min="2" max="2" width="8.140625" customWidth="1"/>
    <col min="4" max="4" width="8.140625" customWidth="1"/>
    <col min="6" max="6" width="7.140625" customWidth="1"/>
    <col min="7" max="9" width="7.5703125" customWidth="1"/>
    <col min="10" max="10" width="7.42578125" customWidth="1"/>
    <col min="11" max="11" width="7.5703125" customWidth="1"/>
    <col min="12" max="12" width="7.85546875" customWidth="1"/>
    <col min="13" max="13" width="7.5703125" customWidth="1"/>
    <col min="14" max="14" width="7.28515625" customWidth="1"/>
    <col min="15" max="15" width="7.85546875" customWidth="1"/>
    <col min="16" max="16" width="7.28515625" customWidth="1"/>
    <col min="17" max="17" width="7.85546875" customWidth="1"/>
    <col min="18" max="18" width="7.7109375" customWidth="1"/>
    <col min="20" max="20" width="7.5703125" customWidth="1"/>
    <col min="21" max="21" width="7.42578125" customWidth="1"/>
    <col min="23" max="23" width="7.5703125" customWidth="1"/>
    <col min="24" max="24" width="7.710937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21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51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26.2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21.75" customHeight="1" thickBot="1">
      <c r="A5" s="341" t="s">
        <v>412</v>
      </c>
      <c r="B5" s="342"/>
      <c r="C5" s="111">
        <v>0.10416666666666667</v>
      </c>
      <c r="D5" s="207">
        <v>0.11805555555555557</v>
      </c>
      <c r="E5" s="366">
        <f t="shared" ref="E5:E10" si="0">D5-C5</f>
        <v>1.3888888888888895E-2</v>
      </c>
      <c r="F5" s="366"/>
      <c r="G5" s="27" t="s">
        <v>92</v>
      </c>
      <c r="H5" s="14">
        <v>1.4</v>
      </c>
      <c r="I5" s="15">
        <v>1</v>
      </c>
      <c r="J5" s="16">
        <v>38</v>
      </c>
      <c r="K5" s="13">
        <v>21</v>
      </c>
      <c r="L5" s="17">
        <v>55.1</v>
      </c>
      <c r="M5" s="18">
        <v>32.04</v>
      </c>
      <c r="N5" s="19">
        <v>7.03</v>
      </c>
      <c r="O5" s="19">
        <v>42.53</v>
      </c>
      <c r="P5" s="19">
        <v>9.56</v>
      </c>
      <c r="Q5" s="19">
        <v>7.8</v>
      </c>
      <c r="R5" s="19">
        <v>0.74</v>
      </c>
      <c r="S5" s="102" t="s">
        <v>416</v>
      </c>
      <c r="T5" s="20">
        <v>0.7</v>
      </c>
      <c r="U5" s="19">
        <v>75.77</v>
      </c>
      <c r="V5" s="21">
        <v>0.11600000000000001</v>
      </c>
      <c r="W5" s="21">
        <v>6.0000000000000001E-3</v>
      </c>
      <c r="X5" s="22">
        <v>6.94</v>
      </c>
    </row>
    <row r="6" spans="1:24" ht="29.25" thickBot="1">
      <c r="A6" s="341" t="s">
        <v>413</v>
      </c>
      <c r="B6" s="342"/>
      <c r="C6" s="23">
        <v>0.35416666666666669</v>
      </c>
      <c r="D6" s="203">
        <v>0.36805555555555558</v>
      </c>
      <c r="E6" s="349">
        <f t="shared" si="0"/>
        <v>1.3888888888888895E-2</v>
      </c>
      <c r="F6" s="349"/>
      <c r="G6" s="27" t="s">
        <v>107</v>
      </c>
      <c r="H6" s="24">
        <v>1.4</v>
      </c>
      <c r="I6" s="25">
        <v>0.8</v>
      </c>
      <c r="J6" s="26">
        <v>27.35</v>
      </c>
      <c r="K6" s="27">
        <v>21</v>
      </c>
      <c r="L6" s="28">
        <v>56.15</v>
      </c>
      <c r="M6" s="29">
        <v>33.85</v>
      </c>
      <c r="N6" s="30">
        <v>8.5</v>
      </c>
      <c r="O6" s="30">
        <v>44.22</v>
      </c>
      <c r="P6" s="30">
        <v>5.32</v>
      </c>
      <c r="Q6" s="30">
        <v>7.26</v>
      </c>
      <c r="R6" s="30">
        <v>0.44</v>
      </c>
      <c r="S6" s="212" t="s">
        <v>419</v>
      </c>
      <c r="T6" s="31">
        <v>0.88</v>
      </c>
      <c r="U6" s="30">
        <v>76.099999999999994</v>
      </c>
      <c r="V6" s="27">
        <v>0.122</v>
      </c>
      <c r="W6" s="32">
        <v>8.0000000000000002E-3</v>
      </c>
      <c r="X6" s="33">
        <v>6.84</v>
      </c>
    </row>
    <row r="7" spans="1:24" ht="22.5" customHeight="1" thickBot="1">
      <c r="A7" s="341" t="s">
        <v>414</v>
      </c>
      <c r="B7" s="342"/>
      <c r="C7" s="34">
        <v>0.60069444444444442</v>
      </c>
      <c r="D7" s="35">
        <v>0.61111111111111105</v>
      </c>
      <c r="E7" s="350">
        <f t="shared" si="0"/>
        <v>1.041666666666663E-2</v>
      </c>
      <c r="F7" s="350"/>
      <c r="G7" s="27" t="s">
        <v>107</v>
      </c>
      <c r="H7" s="24">
        <v>1.4</v>
      </c>
      <c r="I7" s="25">
        <v>1</v>
      </c>
      <c r="J7" s="26">
        <v>36.15</v>
      </c>
      <c r="K7" s="27">
        <v>21</v>
      </c>
      <c r="L7" s="28">
        <v>67.849999999999994</v>
      </c>
      <c r="M7" s="29">
        <v>31.81</v>
      </c>
      <c r="N7" s="30">
        <v>7.27</v>
      </c>
      <c r="O7" s="30">
        <v>42</v>
      </c>
      <c r="P7" s="30">
        <v>7.44</v>
      </c>
      <c r="Q7" s="30">
        <v>7.71</v>
      </c>
      <c r="R7" s="30">
        <v>0.39</v>
      </c>
      <c r="S7" s="212" t="s">
        <v>420</v>
      </c>
      <c r="T7" s="31">
        <v>1.0900000000000001</v>
      </c>
      <c r="U7" s="30">
        <v>75.319999999999993</v>
      </c>
      <c r="V7" s="27">
        <v>0.151</v>
      </c>
      <c r="W7" s="32">
        <v>8.0000000000000002E-3</v>
      </c>
      <c r="X7" s="33">
        <v>6.76</v>
      </c>
    </row>
    <row r="8" spans="1:24" ht="24" customHeight="1" thickBot="1">
      <c r="A8" s="341" t="s">
        <v>415</v>
      </c>
      <c r="B8" s="342"/>
      <c r="C8" s="23">
        <v>0.85416666666666663</v>
      </c>
      <c r="D8" s="203">
        <v>0.86458333333333337</v>
      </c>
      <c r="E8" s="349">
        <f t="shared" si="0"/>
        <v>1.0416666666666741E-2</v>
      </c>
      <c r="F8" s="349"/>
      <c r="G8" s="27" t="s">
        <v>107</v>
      </c>
      <c r="H8" s="24">
        <v>1.3</v>
      </c>
      <c r="I8" s="25">
        <v>0.83333333333333337</v>
      </c>
      <c r="J8" s="26">
        <v>28.75</v>
      </c>
      <c r="K8" s="27">
        <v>21</v>
      </c>
      <c r="L8" s="28">
        <v>53.35</v>
      </c>
      <c r="M8" s="29">
        <v>33.26</v>
      </c>
      <c r="N8" s="30">
        <v>8.26</v>
      </c>
      <c r="O8" s="30">
        <v>43.38</v>
      </c>
      <c r="P8" s="30">
        <v>6.99</v>
      </c>
      <c r="Q8" s="30">
        <v>6.9</v>
      </c>
      <c r="R8" s="107">
        <v>0.5</v>
      </c>
      <c r="S8" s="104" t="s">
        <v>224</v>
      </c>
      <c r="T8" s="31">
        <v>0.68</v>
      </c>
      <c r="U8" s="30">
        <v>75.3</v>
      </c>
      <c r="V8" s="109">
        <v>0.128</v>
      </c>
      <c r="W8" s="32">
        <v>7.0000000000000001E-3</v>
      </c>
      <c r="X8" s="36">
        <v>6.95</v>
      </c>
    </row>
    <row r="9" spans="1:24" ht="15.75">
      <c r="A9" s="341"/>
      <c r="B9" s="342"/>
      <c r="C9" s="23"/>
      <c r="D9" s="203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3.6333333333333333</v>
      </c>
      <c r="J11" s="61">
        <f>SUM(J5:J10)</f>
        <v>130.25</v>
      </c>
      <c r="K11" s="113">
        <f>SUM(K5:K10)</f>
        <v>84</v>
      </c>
      <c r="L11" s="62">
        <f>SUM(L5:L10)</f>
        <v>232.45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20.010000000000002</v>
      </c>
      <c r="F14" s="252"/>
      <c r="G14" s="248">
        <v>3.36</v>
      </c>
      <c r="H14" s="252"/>
      <c r="I14" s="248">
        <v>17.03</v>
      </c>
      <c r="J14" s="252"/>
      <c r="K14" s="248">
        <v>19.45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10</v>
      </c>
      <c r="D17" s="328"/>
      <c r="E17" s="327">
        <v>20</v>
      </c>
      <c r="F17" s="328"/>
      <c r="G17" s="327">
        <v>31</v>
      </c>
      <c r="H17" s="328"/>
      <c r="I17" s="327">
        <v>42</v>
      </c>
      <c r="J17" s="328"/>
      <c r="K17" s="327">
        <v>10</v>
      </c>
      <c r="L17" s="328"/>
      <c r="M17" s="327">
        <v>21</v>
      </c>
      <c r="N17" s="328"/>
      <c r="O17" s="327">
        <v>35</v>
      </c>
      <c r="P17" s="328"/>
      <c r="Q17" s="329">
        <v>45</v>
      </c>
      <c r="R17" s="329"/>
      <c r="S17" s="327">
        <v>11</v>
      </c>
      <c r="T17" s="328"/>
      <c r="U17" s="199">
        <v>23</v>
      </c>
      <c r="V17" s="87">
        <v>34</v>
      </c>
      <c r="W17" s="329">
        <v>46</v>
      </c>
      <c r="X17" s="328"/>
    </row>
    <row r="18" spans="1:24" ht="15.75">
      <c r="A18" s="266" t="s">
        <v>44</v>
      </c>
      <c r="B18" s="371"/>
      <c r="C18" s="329" t="s">
        <v>417</v>
      </c>
      <c r="D18" s="328"/>
      <c r="E18" s="334" t="s">
        <v>418</v>
      </c>
      <c r="F18" s="335"/>
      <c r="G18" s="334" t="s">
        <v>255</v>
      </c>
      <c r="H18" s="335"/>
      <c r="I18" s="334" t="s">
        <v>250</v>
      </c>
      <c r="J18" s="335"/>
      <c r="K18" s="334" t="s">
        <v>251</v>
      </c>
      <c r="L18" s="335"/>
      <c r="M18" s="334" t="s">
        <v>350</v>
      </c>
      <c r="N18" s="335"/>
      <c r="O18" s="334" t="s">
        <v>392</v>
      </c>
      <c r="P18" s="335"/>
      <c r="Q18" s="336" t="s">
        <v>418</v>
      </c>
      <c r="R18" s="336"/>
      <c r="S18" s="334" t="s">
        <v>421</v>
      </c>
      <c r="T18" s="335"/>
      <c r="U18" s="213" t="s">
        <v>392</v>
      </c>
      <c r="V18" s="87" t="s">
        <v>220</v>
      </c>
      <c r="W18" s="329" t="s">
        <v>426</v>
      </c>
      <c r="X18" s="328"/>
    </row>
    <row r="19" spans="1:24" ht="15.75">
      <c r="A19" s="266" t="s">
        <v>45</v>
      </c>
      <c r="B19" s="371"/>
      <c r="C19" s="333">
        <v>700</v>
      </c>
      <c r="D19" s="332"/>
      <c r="E19" s="331">
        <v>717</v>
      </c>
      <c r="F19" s="332"/>
      <c r="G19" s="331">
        <v>717</v>
      </c>
      <c r="H19" s="332"/>
      <c r="I19" s="331">
        <v>700</v>
      </c>
      <c r="J19" s="332"/>
      <c r="K19" s="331">
        <v>750</v>
      </c>
      <c r="L19" s="332"/>
      <c r="M19" s="331">
        <v>717</v>
      </c>
      <c r="N19" s="332"/>
      <c r="O19" s="331">
        <v>700</v>
      </c>
      <c r="P19" s="332"/>
      <c r="Q19" s="333">
        <v>750</v>
      </c>
      <c r="R19" s="333"/>
      <c r="S19" s="331">
        <v>733</v>
      </c>
      <c r="T19" s="332"/>
      <c r="U19" s="88">
        <v>717</v>
      </c>
      <c r="V19" s="89">
        <v>733</v>
      </c>
      <c r="W19" s="333">
        <v>700</v>
      </c>
      <c r="X19" s="332"/>
    </row>
    <row r="20" spans="1:24" ht="15.75">
      <c r="A20" s="266" t="s">
        <v>46</v>
      </c>
      <c r="B20" s="371"/>
      <c r="C20" s="329">
        <v>0.78</v>
      </c>
      <c r="D20" s="328"/>
      <c r="E20" s="327">
        <v>0.78</v>
      </c>
      <c r="F20" s="328"/>
      <c r="G20" s="327">
        <v>0.76</v>
      </c>
      <c r="H20" s="328"/>
      <c r="I20" s="327">
        <v>0.8</v>
      </c>
      <c r="J20" s="328"/>
      <c r="K20" s="327">
        <v>0.75</v>
      </c>
      <c r="L20" s="328"/>
      <c r="M20" s="327">
        <v>0.9</v>
      </c>
      <c r="N20" s="328"/>
      <c r="O20" s="327">
        <v>0.94</v>
      </c>
      <c r="P20" s="328"/>
      <c r="Q20" s="329">
        <v>0.78</v>
      </c>
      <c r="R20" s="329"/>
      <c r="S20" s="327">
        <v>0.8</v>
      </c>
      <c r="T20" s="328"/>
      <c r="U20" s="199">
        <v>0.83</v>
      </c>
      <c r="V20" s="87">
        <v>0.8</v>
      </c>
      <c r="W20" s="329">
        <v>0.88</v>
      </c>
      <c r="X20" s="328"/>
    </row>
    <row r="21" spans="1:24" ht="15.75">
      <c r="A21" s="266" t="s">
        <v>65</v>
      </c>
      <c r="B21" s="371"/>
      <c r="C21" s="329">
        <v>1192</v>
      </c>
      <c r="D21" s="328"/>
      <c r="E21" s="327">
        <v>1226</v>
      </c>
      <c r="F21" s="328"/>
      <c r="G21" s="327">
        <v>1276</v>
      </c>
      <c r="H21" s="328"/>
      <c r="I21" s="327">
        <v>1264</v>
      </c>
      <c r="J21" s="328"/>
      <c r="K21" s="327">
        <v>1235</v>
      </c>
      <c r="L21" s="328"/>
      <c r="M21" s="327">
        <v>1234</v>
      </c>
      <c r="N21" s="328"/>
      <c r="O21" s="327">
        <v>1220</v>
      </c>
      <c r="P21" s="328"/>
      <c r="Q21" s="329">
        <v>1278</v>
      </c>
      <c r="R21" s="329"/>
      <c r="S21" s="327">
        <v>1260</v>
      </c>
      <c r="T21" s="328"/>
      <c r="U21" s="199">
        <v>1220</v>
      </c>
      <c r="V21" s="87">
        <v>1245</v>
      </c>
      <c r="W21" s="329">
        <v>1213</v>
      </c>
      <c r="X21" s="328"/>
    </row>
    <row r="22" spans="1:24" ht="15.75">
      <c r="A22" s="266" t="s">
        <v>18</v>
      </c>
      <c r="B22" s="371"/>
      <c r="C22" s="329">
        <v>0.32</v>
      </c>
      <c r="D22" s="328"/>
      <c r="E22" s="327">
        <v>0.34</v>
      </c>
      <c r="F22" s="328"/>
      <c r="G22" s="327">
        <v>0.34</v>
      </c>
      <c r="H22" s="328"/>
      <c r="I22" s="327">
        <v>0.34</v>
      </c>
      <c r="J22" s="328"/>
      <c r="K22" s="327">
        <v>0.36</v>
      </c>
      <c r="L22" s="328"/>
      <c r="M22" s="327">
        <v>0.38</v>
      </c>
      <c r="N22" s="328"/>
      <c r="O22" s="327">
        <v>0.38</v>
      </c>
      <c r="P22" s="328"/>
      <c r="Q22" s="329">
        <v>0.37</v>
      </c>
      <c r="R22" s="329"/>
      <c r="S22" s="327">
        <v>0.38</v>
      </c>
      <c r="T22" s="328"/>
      <c r="U22" s="199">
        <v>0.36</v>
      </c>
      <c r="V22" s="87">
        <v>0.38</v>
      </c>
      <c r="W22" s="329">
        <v>0.4</v>
      </c>
      <c r="X22" s="328"/>
    </row>
    <row r="23" spans="1:24" ht="15.75">
      <c r="A23" s="266" t="s">
        <v>19</v>
      </c>
      <c r="B23" s="371"/>
      <c r="C23" s="372">
        <f>C20-C22</f>
        <v>0.46</v>
      </c>
      <c r="D23" s="326"/>
      <c r="E23" s="325">
        <f>E20-E22</f>
        <v>0.44</v>
      </c>
      <c r="F23" s="326"/>
      <c r="G23" s="325">
        <f>G20-G22</f>
        <v>0.42</v>
      </c>
      <c r="H23" s="326"/>
      <c r="I23" s="325">
        <f>I20-I22</f>
        <v>0.46</v>
      </c>
      <c r="J23" s="326"/>
      <c r="K23" s="325">
        <f>K20-K22</f>
        <v>0.39</v>
      </c>
      <c r="L23" s="326"/>
      <c r="M23" s="325">
        <f>M20-M22</f>
        <v>0.52</v>
      </c>
      <c r="N23" s="326"/>
      <c r="O23" s="325">
        <f>O20-O22</f>
        <v>0.55999999999999994</v>
      </c>
      <c r="P23" s="326"/>
      <c r="Q23" s="325">
        <f>Q20-Q22</f>
        <v>0.41000000000000003</v>
      </c>
      <c r="R23" s="326"/>
      <c r="S23" s="325">
        <f>S20-S22</f>
        <v>0.42000000000000004</v>
      </c>
      <c r="T23" s="326"/>
      <c r="U23" s="96">
        <f>U20-U22</f>
        <v>0.47</v>
      </c>
      <c r="V23" s="90">
        <f>V20-V22</f>
        <v>0.42000000000000004</v>
      </c>
      <c r="W23" s="325">
        <f>W20-W22</f>
        <v>0.48</v>
      </c>
      <c r="X23" s="326"/>
    </row>
    <row r="24" spans="1:24" ht="16.5" thickBot="1">
      <c r="A24" s="264" t="s">
        <v>72</v>
      </c>
      <c r="B24" s="373"/>
      <c r="C24" s="319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660</v>
      </c>
      <c r="N24" s="318"/>
      <c r="O24" s="317">
        <v>660</v>
      </c>
      <c r="P24" s="318"/>
      <c r="Q24" s="319">
        <v>660</v>
      </c>
      <c r="R24" s="319"/>
      <c r="S24" s="317">
        <v>660</v>
      </c>
      <c r="T24" s="318"/>
      <c r="U24" s="198">
        <v>660</v>
      </c>
      <c r="V24" s="91">
        <v>660</v>
      </c>
      <c r="W24" s="319">
        <v>640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0.91</v>
      </c>
      <c r="D26" s="299"/>
      <c r="E26" s="298">
        <v>0.88</v>
      </c>
      <c r="F26" s="299"/>
      <c r="G26" s="298">
        <v>0.86</v>
      </c>
      <c r="H26" s="299"/>
      <c r="I26" s="298">
        <v>0.92</v>
      </c>
      <c r="J26" s="299"/>
      <c r="K26" s="298">
        <v>0.9</v>
      </c>
      <c r="L26" s="299"/>
      <c r="M26" s="298">
        <v>1</v>
      </c>
      <c r="N26" s="299"/>
      <c r="O26" s="298">
        <v>1.04</v>
      </c>
      <c r="P26" s="299"/>
      <c r="Q26" s="298">
        <v>1.02</v>
      </c>
      <c r="R26" s="299"/>
      <c r="S26" s="296">
        <v>0.91</v>
      </c>
      <c r="T26" s="297"/>
      <c r="U26" s="110">
        <v>0.97</v>
      </c>
      <c r="V26" s="110">
        <v>0.97</v>
      </c>
      <c r="W26" s="298">
        <v>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133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990</v>
      </c>
      <c r="D35" s="233"/>
      <c r="E35" s="263">
        <v>990</v>
      </c>
      <c r="F35" s="233"/>
      <c r="G35" s="263">
        <v>990</v>
      </c>
      <c r="H35" s="233"/>
      <c r="I35" s="263">
        <v>990</v>
      </c>
      <c r="J35" s="233"/>
      <c r="K35" s="263">
        <v>990</v>
      </c>
      <c r="L35" s="233"/>
      <c r="M35" s="263">
        <v>990</v>
      </c>
      <c r="N35" s="233"/>
      <c r="O35" s="263">
        <v>990</v>
      </c>
      <c r="P35" s="233"/>
      <c r="Q35" s="263">
        <v>990</v>
      </c>
      <c r="R35" s="233"/>
      <c r="S35" s="263">
        <v>990</v>
      </c>
      <c r="T35" s="233"/>
      <c r="U35" s="97">
        <v>990</v>
      </c>
      <c r="V35" s="97">
        <v>990</v>
      </c>
      <c r="W35" s="263">
        <v>990</v>
      </c>
      <c r="X35" s="233"/>
    </row>
    <row r="36" spans="1:24" ht="16.5" thickBot="1">
      <c r="A36" s="282" t="s">
        <v>39</v>
      </c>
      <c r="B36" s="283"/>
      <c r="C36" s="274">
        <f t="shared" ref="C36" si="1">C32+C35+C34+C33</f>
        <v>1890</v>
      </c>
      <c r="D36" s="275"/>
      <c r="E36" s="274">
        <f t="shared" ref="E36" si="2">E32+E35+E34+E33</f>
        <v>1890</v>
      </c>
      <c r="F36" s="275"/>
      <c r="G36" s="274">
        <f t="shared" ref="G36:I36" si="3">G32+G35+G34+G33</f>
        <v>1890</v>
      </c>
      <c r="H36" s="275"/>
      <c r="I36" s="274">
        <f t="shared" si="3"/>
        <v>1890</v>
      </c>
      <c r="J36" s="275"/>
      <c r="K36" s="274">
        <f t="shared" ref="K36:M36" si="4">K32+K35+K34+K33</f>
        <v>1890</v>
      </c>
      <c r="L36" s="275"/>
      <c r="M36" s="274">
        <f t="shared" si="4"/>
        <v>1890</v>
      </c>
      <c r="N36" s="275"/>
      <c r="O36" s="274">
        <f t="shared" ref="O36" si="5">O32+O35+O34+O33</f>
        <v>1890</v>
      </c>
      <c r="P36" s="275"/>
      <c r="Q36" s="274">
        <f t="shared" ref="Q36" si="6">Q32+Q35+Q34+Q33</f>
        <v>1890</v>
      </c>
      <c r="R36" s="275"/>
      <c r="S36" s="274">
        <f t="shared" ref="S36" si="7">S32+S35+S34+S33</f>
        <v>1890</v>
      </c>
      <c r="T36" s="275"/>
      <c r="U36" s="93">
        <f>U32+U35+U34+U33</f>
        <v>1890</v>
      </c>
      <c r="V36" s="93">
        <f>V32+V35+V34+V33</f>
        <v>1890</v>
      </c>
      <c r="W36" s="274">
        <f t="shared" ref="W36" si="8">W32+W35+W34+W33</f>
        <v>1890</v>
      </c>
      <c r="X36" s="275"/>
    </row>
    <row r="37" spans="1:24" ht="15.75">
      <c r="A37" s="268" t="s">
        <v>84</v>
      </c>
      <c r="B37" s="269"/>
      <c r="C37" s="270">
        <v>1200</v>
      </c>
      <c r="D37" s="271"/>
      <c r="E37" s="270">
        <v>1200</v>
      </c>
      <c r="F37" s="271"/>
      <c r="G37" s="270">
        <v>1200</v>
      </c>
      <c r="H37" s="271"/>
      <c r="I37" s="270">
        <v>1200</v>
      </c>
      <c r="J37" s="271"/>
      <c r="K37" s="270">
        <v>1200</v>
      </c>
      <c r="L37" s="271"/>
      <c r="M37" s="270">
        <v>1200</v>
      </c>
      <c r="N37" s="271"/>
      <c r="O37" s="270">
        <v>1200</v>
      </c>
      <c r="P37" s="271"/>
      <c r="Q37" s="270">
        <v>1200</v>
      </c>
      <c r="R37" s="271"/>
      <c r="S37" s="270">
        <v>1200</v>
      </c>
      <c r="T37" s="271"/>
      <c r="U37" s="92">
        <v>1200</v>
      </c>
      <c r="V37" s="92">
        <v>1200</v>
      </c>
      <c r="W37" s="270">
        <v>1200</v>
      </c>
      <c r="X37" s="271"/>
    </row>
    <row r="38" spans="1:24" ht="15.75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>
      <c r="A39" s="268" t="s">
        <v>75</v>
      </c>
      <c r="B39" s="269"/>
      <c r="C39" s="240">
        <v>100</v>
      </c>
      <c r="D39" s="247"/>
      <c r="E39" s="240">
        <v>100</v>
      </c>
      <c r="F39" s="247"/>
      <c r="G39" s="240">
        <v>100</v>
      </c>
      <c r="H39" s="247"/>
      <c r="I39" s="240">
        <v>100</v>
      </c>
      <c r="J39" s="247"/>
      <c r="K39" s="240">
        <v>100</v>
      </c>
      <c r="L39" s="247"/>
      <c r="M39" s="240">
        <v>100</v>
      </c>
      <c r="N39" s="247"/>
      <c r="O39" s="240">
        <v>100</v>
      </c>
      <c r="P39" s="247"/>
      <c r="Q39" s="240">
        <v>100</v>
      </c>
      <c r="R39" s="247"/>
      <c r="S39" s="240">
        <v>100</v>
      </c>
      <c r="T39" s="247"/>
      <c r="U39" s="87">
        <v>100</v>
      </c>
      <c r="V39" s="87">
        <v>100</v>
      </c>
      <c r="W39" s="240">
        <v>100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>I37+I38+I39+I40+I41+I42</f>
        <v>3000</v>
      </c>
      <c r="J43" s="275"/>
      <c r="K43" s="274">
        <f>K37+K38+K39+K40+K41+K42</f>
        <v>3000</v>
      </c>
      <c r="L43" s="275"/>
      <c r="M43" s="274">
        <f>M37+M38+M39+M40+M41+M42</f>
        <v>3000</v>
      </c>
      <c r="N43" s="275"/>
      <c r="O43" s="274">
        <f>O37+O38+O39+O40+O41+O42</f>
        <v>3000</v>
      </c>
      <c r="P43" s="275"/>
      <c r="Q43" s="274">
        <f t="shared" ref="Q43" si="9">Q37+Q38+Q39+Q40+Q41+Q42</f>
        <v>3000</v>
      </c>
      <c r="R43" s="275"/>
      <c r="S43" s="274">
        <f t="shared" ref="S43" si="10">S37+S38+S39+S40+S41+S42</f>
        <v>3000</v>
      </c>
      <c r="T43" s="275"/>
      <c r="U43" s="200">
        <f>U37+U38+U39+U40+U41+U42</f>
        <v>3000</v>
      </c>
      <c r="V43" s="200">
        <f>V37+V38+V39+V40+V41+V42</f>
        <v>3000</v>
      </c>
      <c r="W43" s="274">
        <f t="shared" ref="W43" si="11"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>
        <v>90</v>
      </c>
      <c r="D48" s="247"/>
      <c r="E48" s="240">
        <v>90</v>
      </c>
      <c r="F48" s="247"/>
      <c r="G48" s="240">
        <v>90</v>
      </c>
      <c r="H48" s="247"/>
      <c r="I48" s="240">
        <v>90</v>
      </c>
      <c r="J48" s="247"/>
      <c r="K48" s="240">
        <v>90</v>
      </c>
      <c r="L48" s="247"/>
      <c r="M48" s="240">
        <v>90</v>
      </c>
      <c r="N48" s="247"/>
      <c r="O48" s="240">
        <v>90</v>
      </c>
      <c r="P48" s="247"/>
      <c r="Q48" s="240">
        <v>90</v>
      </c>
      <c r="R48" s="247"/>
      <c r="S48" s="240">
        <v>90</v>
      </c>
      <c r="T48" s="247"/>
      <c r="U48" s="87">
        <v>90</v>
      </c>
      <c r="V48" s="87">
        <v>90</v>
      </c>
      <c r="W48" s="240">
        <v>90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 t="s">
        <v>338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S13" sqref="S13"/>
    </sheetView>
  </sheetViews>
  <sheetFormatPr defaultRowHeight="15"/>
  <cols>
    <col min="2" max="2" width="7.85546875" customWidth="1"/>
    <col min="3" max="3" width="8.5703125" customWidth="1"/>
    <col min="4" max="4" width="8.140625" customWidth="1"/>
    <col min="6" max="6" width="7.5703125" customWidth="1"/>
    <col min="7" max="7" width="7.85546875" customWidth="1"/>
    <col min="8" max="8" width="8.140625" customWidth="1"/>
    <col min="9" max="9" width="6.42578125" customWidth="1"/>
    <col min="11" max="11" width="7.7109375" customWidth="1"/>
    <col min="14" max="14" width="8" customWidth="1"/>
    <col min="15" max="15" width="7.85546875" customWidth="1"/>
    <col min="16" max="16" width="7.5703125" customWidth="1"/>
    <col min="17" max="17" width="7.85546875" customWidth="1"/>
    <col min="18" max="18" width="8" customWidth="1"/>
    <col min="19" max="19" width="10" customWidth="1"/>
    <col min="20" max="20" width="7.85546875" customWidth="1"/>
    <col min="21" max="21" width="8.5703125" customWidth="1"/>
    <col min="22" max="22" width="7.5703125" customWidth="1"/>
    <col min="23" max="23" width="6.710937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22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26.2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8.75" customHeight="1" thickBot="1">
      <c r="A5" s="341" t="s">
        <v>422</v>
      </c>
      <c r="B5" s="342"/>
      <c r="C5" s="111">
        <v>0.10416666666666667</v>
      </c>
      <c r="D5" s="207">
        <v>0.11805555555555557</v>
      </c>
      <c r="E5" s="366">
        <f t="shared" ref="E5:E10" si="0">D5-C5</f>
        <v>1.3888888888888895E-2</v>
      </c>
      <c r="F5" s="366"/>
      <c r="G5" s="27" t="s">
        <v>107</v>
      </c>
      <c r="H5" s="14">
        <v>1.3</v>
      </c>
      <c r="I5" s="15">
        <v>1</v>
      </c>
      <c r="J5" s="16">
        <v>33.75</v>
      </c>
      <c r="K5" s="13">
        <v>21</v>
      </c>
      <c r="L5" s="17">
        <v>63.45</v>
      </c>
      <c r="M5" s="18">
        <v>32.97</v>
      </c>
      <c r="N5" s="19">
        <v>8.85</v>
      </c>
      <c r="O5" s="19">
        <v>44.42</v>
      </c>
      <c r="P5" s="19">
        <v>6.84</v>
      </c>
      <c r="Q5" s="19">
        <v>6.99</v>
      </c>
      <c r="R5" s="19">
        <v>0.62</v>
      </c>
      <c r="S5" s="102" t="s">
        <v>134</v>
      </c>
      <c r="T5" s="20">
        <v>0.86</v>
      </c>
      <c r="U5" s="19">
        <v>76.069999999999993</v>
      </c>
      <c r="V5" s="21">
        <v>0.125</v>
      </c>
      <c r="W5" s="21">
        <v>8.0000000000000002E-3</v>
      </c>
      <c r="X5" s="22">
        <v>6.85</v>
      </c>
    </row>
    <row r="6" spans="1:24" ht="18.75" customHeight="1" thickBot="1">
      <c r="A6" s="341" t="s">
        <v>423</v>
      </c>
      <c r="B6" s="342"/>
      <c r="C6" s="23">
        <v>0.35416666666666669</v>
      </c>
      <c r="D6" s="203">
        <v>0.36458333333333331</v>
      </c>
      <c r="E6" s="349">
        <f t="shared" si="0"/>
        <v>1.041666666666663E-2</v>
      </c>
      <c r="F6" s="349"/>
      <c r="G6" s="27" t="s">
        <v>429</v>
      </c>
      <c r="H6" s="24">
        <v>1.5</v>
      </c>
      <c r="I6" s="25">
        <v>1</v>
      </c>
      <c r="J6" s="26">
        <v>41</v>
      </c>
      <c r="K6" s="27">
        <v>21</v>
      </c>
      <c r="L6" s="28">
        <v>63.55</v>
      </c>
      <c r="M6" s="29">
        <v>30.81</v>
      </c>
      <c r="N6" s="30">
        <v>6.65</v>
      </c>
      <c r="O6" s="30">
        <v>39.82</v>
      </c>
      <c r="P6" s="30">
        <v>9.49</v>
      </c>
      <c r="Q6" s="30">
        <v>7.95</v>
      </c>
      <c r="R6" s="30">
        <v>0.44</v>
      </c>
      <c r="S6" s="103" t="s">
        <v>430</v>
      </c>
      <c r="T6" s="31">
        <v>0.41</v>
      </c>
      <c r="U6" s="30">
        <v>76.02</v>
      </c>
      <c r="V6" s="32">
        <v>0.12</v>
      </c>
      <c r="W6" s="32">
        <v>4.0000000000000001E-3</v>
      </c>
      <c r="X6" s="33">
        <v>7.14</v>
      </c>
    </row>
    <row r="7" spans="1:24" ht="18.75" customHeight="1" thickBot="1">
      <c r="A7" s="341" t="s">
        <v>424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107</v>
      </c>
      <c r="H7" s="24">
        <v>1.5</v>
      </c>
      <c r="I7" s="25">
        <v>0.83333333333333337</v>
      </c>
      <c r="J7" s="26">
        <v>28.95</v>
      </c>
      <c r="K7" s="27">
        <v>21</v>
      </c>
      <c r="L7" s="28"/>
      <c r="M7" s="29">
        <v>32.72</v>
      </c>
      <c r="N7" s="30">
        <v>7.94</v>
      </c>
      <c r="O7" s="30">
        <v>42.82</v>
      </c>
      <c r="P7" s="30">
        <v>6.97</v>
      </c>
      <c r="Q7" s="30">
        <v>6.89</v>
      </c>
      <c r="R7" s="30">
        <v>0.61</v>
      </c>
      <c r="S7" s="103" t="s">
        <v>419</v>
      </c>
      <c r="T7" s="31">
        <v>0.67</v>
      </c>
      <c r="U7" s="30">
        <v>76.069999999999993</v>
      </c>
      <c r="V7" s="27">
        <v>0.126</v>
      </c>
      <c r="W7" s="32">
        <v>6.0000000000000001E-3</v>
      </c>
      <c r="X7" s="33">
        <v>6.95</v>
      </c>
    </row>
    <row r="8" spans="1:24" ht="18.75" customHeight="1" thickBot="1">
      <c r="A8" s="341" t="s">
        <v>425</v>
      </c>
      <c r="B8" s="342"/>
      <c r="C8" s="23">
        <v>0.85416666666666663</v>
      </c>
      <c r="D8" s="203">
        <v>0.86805555555555547</v>
      </c>
      <c r="E8" s="349">
        <f t="shared" si="0"/>
        <v>1.388888888888884E-2</v>
      </c>
      <c r="F8" s="349"/>
      <c r="G8" s="27" t="s">
        <v>107</v>
      </c>
      <c r="H8" s="24">
        <v>1.5</v>
      </c>
      <c r="I8" s="25">
        <v>0.83333333333333337</v>
      </c>
      <c r="J8" s="26">
        <v>30.1</v>
      </c>
      <c r="K8" s="27">
        <v>21</v>
      </c>
      <c r="L8" s="28"/>
      <c r="M8" s="29">
        <v>32.880000000000003</v>
      </c>
      <c r="N8" s="30">
        <v>8.52</v>
      </c>
      <c r="O8" s="30">
        <v>43.49</v>
      </c>
      <c r="P8" s="30">
        <v>6.15</v>
      </c>
      <c r="Q8" s="30">
        <v>6.83</v>
      </c>
      <c r="R8" s="107">
        <v>0.47</v>
      </c>
      <c r="S8" s="104" t="s">
        <v>393</v>
      </c>
      <c r="T8" s="31">
        <v>0.54</v>
      </c>
      <c r="U8" s="30">
        <v>76.22</v>
      </c>
      <c r="V8" s="109">
        <v>0.128</v>
      </c>
      <c r="W8" s="32">
        <v>5.0000000000000001E-3</v>
      </c>
      <c r="X8" s="36">
        <v>7.02</v>
      </c>
    </row>
    <row r="9" spans="1:24" ht="15.75">
      <c r="A9" s="341"/>
      <c r="B9" s="342"/>
      <c r="C9" s="23"/>
      <c r="D9" s="203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3.666666666666667</v>
      </c>
      <c r="J11" s="61">
        <f>SUM(J5:J10)</f>
        <v>133.80000000000001</v>
      </c>
      <c r="K11" s="113">
        <f>SUM(K5:K10)</f>
        <v>84</v>
      </c>
      <c r="L11" s="62">
        <f>SUM(L5:L10)</f>
        <v>127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12</v>
      </c>
      <c r="D17" s="328"/>
      <c r="E17" s="327">
        <v>23</v>
      </c>
      <c r="F17" s="328"/>
      <c r="G17" s="327">
        <v>34</v>
      </c>
      <c r="H17" s="328"/>
      <c r="I17" s="327">
        <v>47</v>
      </c>
      <c r="J17" s="328"/>
      <c r="K17" s="327">
        <v>9</v>
      </c>
      <c r="L17" s="328"/>
      <c r="M17" s="327">
        <v>19</v>
      </c>
      <c r="N17" s="328"/>
      <c r="O17" s="327">
        <v>32</v>
      </c>
      <c r="P17" s="328"/>
      <c r="Q17" s="329">
        <v>43</v>
      </c>
      <c r="R17" s="329"/>
      <c r="S17" s="327">
        <v>10</v>
      </c>
      <c r="T17" s="328"/>
      <c r="U17" s="199">
        <v>22</v>
      </c>
      <c r="V17" s="87">
        <v>31</v>
      </c>
      <c r="W17" s="329">
        <v>42</v>
      </c>
      <c r="X17" s="328"/>
    </row>
    <row r="18" spans="1:24" ht="15.75">
      <c r="A18" s="266" t="s">
        <v>44</v>
      </c>
      <c r="B18" s="371"/>
      <c r="C18" s="329" t="s">
        <v>407</v>
      </c>
      <c r="D18" s="328"/>
      <c r="E18" s="334" t="s">
        <v>250</v>
      </c>
      <c r="F18" s="335"/>
      <c r="G18" s="334" t="s">
        <v>427</v>
      </c>
      <c r="H18" s="335"/>
      <c r="I18" s="334" t="s">
        <v>407</v>
      </c>
      <c r="J18" s="335"/>
      <c r="K18" s="334" t="s">
        <v>308</v>
      </c>
      <c r="L18" s="335"/>
      <c r="M18" s="334" t="s">
        <v>392</v>
      </c>
      <c r="N18" s="335"/>
      <c r="O18" s="334" t="s">
        <v>136</v>
      </c>
      <c r="P18" s="335"/>
      <c r="Q18" s="336" t="s">
        <v>305</v>
      </c>
      <c r="R18" s="336"/>
      <c r="S18" s="334" t="s">
        <v>431</v>
      </c>
      <c r="T18" s="335"/>
      <c r="U18" s="214" t="s">
        <v>304</v>
      </c>
      <c r="V18" s="87" t="s">
        <v>221</v>
      </c>
      <c r="W18" s="329" t="s">
        <v>204</v>
      </c>
      <c r="X18" s="328"/>
    </row>
    <row r="19" spans="1:24" ht="15.75">
      <c r="A19" s="266" t="s">
        <v>45</v>
      </c>
      <c r="B19" s="371"/>
      <c r="C19" s="333">
        <v>717</v>
      </c>
      <c r="D19" s="332"/>
      <c r="E19" s="331">
        <v>733</v>
      </c>
      <c r="F19" s="332"/>
      <c r="G19" s="331">
        <v>733</v>
      </c>
      <c r="H19" s="332"/>
      <c r="I19" s="331">
        <v>683</v>
      </c>
      <c r="J19" s="332"/>
      <c r="K19" s="331">
        <v>717</v>
      </c>
      <c r="L19" s="332"/>
      <c r="M19" s="331">
        <v>717</v>
      </c>
      <c r="N19" s="332"/>
      <c r="O19" s="331">
        <v>667</v>
      </c>
      <c r="P19" s="332"/>
      <c r="Q19" s="333">
        <v>733</v>
      </c>
      <c r="R19" s="333"/>
      <c r="S19" s="331">
        <v>733</v>
      </c>
      <c r="T19" s="332"/>
      <c r="U19" s="88">
        <v>733</v>
      </c>
      <c r="V19" s="89">
        <v>750</v>
      </c>
      <c r="W19" s="333">
        <v>750</v>
      </c>
      <c r="X19" s="332"/>
    </row>
    <row r="20" spans="1:24" ht="15.75">
      <c r="A20" s="266" t="s">
        <v>46</v>
      </c>
      <c r="B20" s="371"/>
      <c r="C20" s="329">
        <v>0.9</v>
      </c>
      <c r="D20" s="328"/>
      <c r="E20" s="327">
        <v>0.8</v>
      </c>
      <c r="F20" s="328"/>
      <c r="G20" s="327">
        <v>0.83</v>
      </c>
      <c r="H20" s="328"/>
      <c r="I20" s="327">
        <v>0.92</v>
      </c>
      <c r="J20" s="328"/>
      <c r="K20" s="327">
        <v>0.72</v>
      </c>
      <c r="L20" s="328"/>
      <c r="M20" s="327">
        <v>0.75</v>
      </c>
      <c r="N20" s="328"/>
      <c r="O20" s="327">
        <v>0.8</v>
      </c>
      <c r="P20" s="328"/>
      <c r="Q20" s="329">
        <v>0.8</v>
      </c>
      <c r="R20" s="329"/>
      <c r="S20" s="327">
        <v>0.9</v>
      </c>
      <c r="T20" s="328"/>
      <c r="U20" s="199">
        <v>0.9</v>
      </c>
      <c r="V20" s="87">
        <v>0.82</v>
      </c>
      <c r="W20" s="329">
        <v>0.81</v>
      </c>
      <c r="X20" s="328"/>
    </row>
    <row r="21" spans="1:24" ht="15.75">
      <c r="A21" s="266" t="s">
        <v>65</v>
      </c>
      <c r="B21" s="371"/>
      <c r="C21" s="329">
        <v>1278</v>
      </c>
      <c r="D21" s="328"/>
      <c r="E21" s="327">
        <v>1250</v>
      </c>
      <c r="F21" s="328"/>
      <c r="G21" s="327">
        <v>1194</v>
      </c>
      <c r="H21" s="328"/>
      <c r="I21" s="327">
        <v>1230</v>
      </c>
      <c r="J21" s="328"/>
      <c r="K21" s="327">
        <v>1262</v>
      </c>
      <c r="L21" s="328"/>
      <c r="M21" s="327">
        <v>1266</v>
      </c>
      <c r="N21" s="328"/>
      <c r="O21" s="327">
        <v>1231</v>
      </c>
      <c r="P21" s="328"/>
      <c r="Q21" s="329">
        <v>1192</v>
      </c>
      <c r="R21" s="329"/>
      <c r="S21" s="327">
        <v>1221</v>
      </c>
      <c r="T21" s="328"/>
      <c r="U21" s="199">
        <v>1270</v>
      </c>
      <c r="V21" s="87">
        <v>1255</v>
      </c>
      <c r="W21" s="329">
        <v>1233</v>
      </c>
      <c r="X21" s="328"/>
    </row>
    <row r="22" spans="1:24" ht="15.75">
      <c r="A22" s="266" t="s">
        <v>18</v>
      </c>
      <c r="B22" s="371"/>
      <c r="C22" s="329">
        <v>0.38</v>
      </c>
      <c r="D22" s="328"/>
      <c r="E22" s="327">
        <v>0.38</v>
      </c>
      <c r="F22" s="328"/>
      <c r="G22" s="327">
        <v>0.36</v>
      </c>
      <c r="H22" s="328"/>
      <c r="I22" s="327">
        <v>0.38</v>
      </c>
      <c r="J22" s="328"/>
      <c r="K22" s="327">
        <v>0.36</v>
      </c>
      <c r="L22" s="328"/>
      <c r="M22" s="327">
        <v>0.36</v>
      </c>
      <c r="N22" s="328"/>
      <c r="O22" s="327">
        <v>0.36</v>
      </c>
      <c r="P22" s="328"/>
      <c r="Q22" s="329">
        <v>0.38</v>
      </c>
      <c r="R22" s="329"/>
      <c r="S22" s="327">
        <v>0.38</v>
      </c>
      <c r="T22" s="328"/>
      <c r="U22" s="199">
        <v>0.38</v>
      </c>
      <c r="V22" s="87">
        <v>0.39</v>
      </c>
      <c r="W22" s="329">
        <v>0.37</v>
      </c>
      <c r="X22" s="328"/>
    </row>
    <row r="23" spans="1:24" ht="15.75">
      <c r="A23" s="266" t="s">
        <v>19</v>
      </c>
      <c r="B23" s="371"/>
      <c r="C23" s="372">
        <f>C20-C22</f>
        <v>0.52</v>
      </c>
      <c r="D23" s="326"/>
      <c r="E23" s="325">
        <f>E20-E22</f>
        <v>0.42000000000000004</v>
      </c>
      <c r="F23" s="326"/>
      <c r="G23" s="325">
        <f>G20-G22</f>
        <v>0.47</v>
      </c>
      <c r="H23" s="326"/>
      <c r="I23" s="325">
        <f>I20-I22</f>
        <v>0.54</v>
      </c>
      <c r="J23" s="326"/>
      <c r="K23" s="325">
        <f>K20-K22</f>
        <v>0.36</v>
      </c>
      <c r="L23" s="326"/>
      <c r="M23" s="325">
        <f>M20-M22</f>
        <v>0.39</v>
      </c>
      <c r="N23" s="326"/>
      <c r="O23" s="325">
        <f>O20-O22</f>
        <v>0.44000000000000006</v>
      </c>
      <c r="P23" s="326"/>
      <c r="Q23" s="325">
        <f>Q20-Q22</f>
        <v>0.42000000000000004</v>
      </c>
      <c r="R23" s="326"/>
      <c r="S23" s="325">
        <f>S20-S22</f>
        <v>0.52</v>
      </c>
      <c r="T23" s="326"/>
      <c r="U23" s="96">
        <f>U20-U22</f>
        <v>0.52</v>
      </c>
      <c r="V23" s="90">
        <f>V20-V22</f>
        <v>0.42999999999999994</v>
      </c>
      <c r="W23" s="325">
        <f>W20-W22</f>
        <v>0.44000000000000006</v>
      </c>
      <c r="X23" s="326"/>
    </row>
    <row r="24" spans="1:24" ht="16.5" thickBot="1">
      <c r="A24" s="264" t="s">
        <v>72</v>
      </c>
      <c r="B24" s="373"/>
      <c r="C24" s="319">
        <v>690</v>
      </c>
      <c r="D24" s="318"/>
      <c r="E24" s="317">
        <v>690</v>
      </c>
      <c r="F24" s="318"/>
      <c r="G24" s="317">
        <v>620</v>
      </c>
      <c r="H24" s="318"/>
      <c r="I24" s="317">
        <v>660</v>
      </c>
      <c r="J24" s="318"/>
      <c r="K24" s="317">
        <v>660</v>
      </c>
      <c r="L24" s="318"/>
      <c r="M24" s="317">
        <v>650</v>
      </c>
      <c r="N24" s="318"/>
      <c r="O24" s="317">
        <v>650</v>
      </c>
      <c r="P24" s="318"/>
      <c r="Q24" s="319">
        <v>650</v>
      </c>
      <c r="R24" s="319"/>
      <c r="S24" s="317">
        <v>650</v>
      </c>
      <c r="T24" s="318"/>
      <c r="U24" s="198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0.98</v>
      </c>
      <c r="D26" s="299"/>
      <c r="E26" s="298">
        <v>0.98</v>
      </c>
      <c r="F26" s="299"/>
      <c r="G26" s="298">
        <v>0.97</v>
      </c>
      <c r="H26" s="299"/>
      <c r="I26" s="298">
        <v>1.04</v>
      </c>
      <c r="J26" s="299"/>
      <c r="K26" s="298">
        <v>0.85</v>
      </c>
      <c r="L26" s="299"/>
      <c r="M26" s="298">
        <v>0.86</v>
      </c>
      <c r="N26" s="299"/>
      <c r="O26" s="298">
        <v>0.92</v>
      </c>
      <c r="P26" s="299"/>
      <c r="Q26" s="298">
        <v>0.9</v>
      </c>
      <c r="R26" s="299"/>
      <c r="S26" s="296">
        <v>1.03</v>
      </c>
      <c r="T26" s="297"/>
      <c r="U26" s="110">
        <v>1.03</v>
      </c>
      <c r="V26" s="110">
        <v>1.07</v>
      </c>
      <c r="W26" s="298">
        <v>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/>
      <c r="T27" s="301"/>
      <c r="U27" s="301"/>
      <c r="V27" s="302"/>
      <c r="W27" s="303">
        <f>I17+Q17+W17</f>
        <v>132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 t="s">
        <v>330</v>
      </c>
      <c r="F31" s="289"/>
      <c r="G31" s="288"/>
      <c r="H31" s="289"/>
      <c r="I31" s="288"/>
      <c r="J31" s="289"/>
      <c r="K31" s="288"/>
      <c r="L31" s="289"/>
      <c r="M31" s="288" t="s">
        <v>428</v>
      </c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990</v>
      </c>
      <c r="D35" s="233"/>
      <c r="E35" s="263">
        <v>1000</v>
      </c>
      <c r="F35" s="233"/>
      <c r="G35" s="263">
        <v>1000</v>
      </c>
      <c r="H35" s="233"/>
      <c r="I35" s="263">
        <v>1000</v>
      </c>
      <c r="J35" s="233"/>
      <c r="K35" s="263">
        <v>1000</v>
      </c>
      <c r="L35" s="233"/>
      <c r="M35" s="263">
        <v>1010</v>
      </c>
      <c r="N35" s="233"/>
      <c r="O35" s="263">
        <v>1010</v>
      </c>
      <c r="P35" s="233"/>
      <c r="Q35" s="263">
        <v>1010</v>
      </c>
      <c r="R35" s="233"/>
      <c r="S35" s="263">
        <v>1010</v>
      </c>
      <c r="T35" s="233"/>
      <c r="U35" s="97">
        <v>1010</v>
      </c>
      <c r="V35" s="97">
        <v>1010</v>
      </c>
      <c r="W35" s="263">
        <v>1010</v>
      </c>
      <c r="X35" s="233"/>
    </row>
    <row r="36" spans="1:24" ht="16.5" thickBot="1">
      <c r="A36" s="282" t="s">
        <v>39</v>
      </c>
      <c r="B36" s="283"/>
      <c r="C36" s="274">
        <f t="shared" ref="C36" si="1">C32+C35+C34+C33</f>
        <v>1890</v>
      </c>
      <c r="D36" s="275"/>
      <c r="E36" s="274">
        <f t="shared" ref="E36:G36" si="2">E32+E35+E34+E33</f>
        <v>1900</v>
      </c>
      <c r="F36" s="275"/>
      <c r="G36" s="274">
        <f t="shared" si="2"/>
        <v>1900</v>
      </c>
      <c r="H36" s="275"/>
      <c r="I36" s="274">
        <f t="shared" ref="I36" si="3">I32+I35+I34+I33</f>
        <v>1900</v>
      </c>
      <c r="J36" s="275"/>
      <c r="K36" s="274">
        <f t="shared" ref="K36" si="4">K32+K35+K34+K33</f>
        <v>1900</v>
      </c>
      <c r="L36" s="275"/>
      <c r="M36" s="274">
        <f t="shared" ref="M36" si="5">M32+M35+M34+M33</f>
        <v>1910</v>
      </c>
      <c r="N36" s="275"/>
      <c r="O36" s="274">
        <f t="shared" ref="O36" si="6">O32+O35+O34+O33</f>
        <v>1910</v>
      </c>
      <c r="P36" s="275"/>
      <c r="Q36" s="274">
        <f t="shared" ref="Q36" si="7">Q32+Q35+Q34+Q33</f>
        <v>1910</v>
      </c>
      <c r="R36" s="275"/>
      <c r="S36" s="274">
        <f t="shared" ref="S36" si="8">S32+S35+S34+S33</f>
        <v>1910</v>
      </c>
      <c r="T36" s="275"/>
      <c r="U36" s="93">
        <f>U32+U35+U34+U33</f>
        <v>1910</v>
      </c>
      <c r="V36" s="93">
        <f>V32+V35+V34+V33</f>
        <v>1910</v>
      </c>
      <c r="W36" s="274">
        <f t="shared" ref="W36" si="9">W32+W35+W34+W33</f>
        <v>1910</v>
      </c>
      <c r="X36" s="275"/>
    </row>
    <row r="37" spans="1:24" ht="15.75">
      <c r="A37" s="268" t="s">
        <v>84</v>
      </c>
      <c r="B37" s="269"/>
      <c r="C37" s="270">
        <v>1200</v>
      </c>
      <c r="D37" s="271"/>
      <c r="E37" s="270">
        <v>1200</v>
      </c>
      <c r="F37" s="271"/>
      <c r="G37" s="270">
        <v>1200</v>
      </c>
      <c r="H37" s="271"/>
      <c r="I37" s="270">
        <v>1200</v>
      </c>
      <c r="J37" s="271"/>
      <c r="K37" s="270">
        <v>1200</v>
      </c>
      <c r="L37" s="271"/>
      <c r="M37" s="270">
        <v>1200</v>
      </c>
      <c r="N37" s="271"/>
      <c r="O37" s="270">
        <v>1200</v>
      </c>
      <c r="P37" s="271"/>
      <c r="Q37" s="270">
        <v>1200</v>
      </c>
      <c r="R37" s="271"/>
      <c r="S37" s="270">
        <v>1200</v>
      </c>
      <c r="T37" s="271"/>
      <c r="U37" s="92">
        <v>1200</v>
      </c>
      <c r="V37" s="92">
        <v>1200</v>
      </c>
      <c r="W37" s="270">
        <v>1200</v>
      </c>
      <c r="X37" s="271"/>
    </row>
    <row r="38" spans="1:24" ht="15.75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>
      <c r="A39" s="268" t="s">
        <v>75</v>
      </c>
      <c r="B39" s="269"/>
      <c r="C39" s="240">
        <v>100</v>
      </c>
      <c r="D39" s="247"/>
      <c r="E39" s="240">
        <v>100</v>
      </c>
      <c r="F39" s="247"/>
      <c r="G39" s="240">
        <v>100</v>
      </c>
      <c r="H39" s="247"/>
      <c r="I39" s="240">
        <v>100</v>
      </c>
      <c r="J39" s="247"/>
      <c r="K39" s="240">
        <v>100</v>
      </c>
      <c r="L39" s="247"/>
      <c r="M39" s="240">
        <v>100</v>
      </c>
      <c r="N39" s="247"/>
      <c r="O39" s="240">
        <v>100</v>
      </c>
      <c r="P39" s="247"/>
      <c r="Q39" s="240">
        <v>100</v>
      </c>
      <c r="R39" s="247"/>
      <c r="S39" s="240">
        <v>100</v>
      </c>
      <c r="T39" s="247"/>
      <c r="U39" s="87">
        <v>100</v>
      </c>
      <c r="V39" s="87">
        <v>100</v>
      </c>
      <c r="W39" s="240">
        <v>100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thickBot="1">
      <c r="A43" s="276" t="s">
        <v>54</v>
      </c>
      <c r="B43" s="277"/>
      <c r="C43" s="274">
        <f t="shared" ref="C43" si="10">C37+C38+C39+C40+C41+C42</f>
        <v>3000</v>
      </c>
      <c r="D43" s="275"/>
      <c r="E43" s="274">
        <f t="shared" ref="E43:G43" si="11">E37+E38+E39+E40+E41+E42</f>
        <v>3000</v>
      </c>
      <c r="F43" s="275"/>
      <c r="G43" s="274">
        <f t="shared" si="11"/>
        <v>3000</v>
      </c>
      <c r="H43" s="275"/>
      <c r="I43" s="274">
        <f t="shared" ref="I43" si="12">I37+I38+I39+I40+I41+I42</f>
        <v>3000</v>
      </c>
      <c r="J43" s="275"/>
      <c r="K43" s="274">
        <f t="shared" ref="K43" si="13">K37+K38+K39+K40+K41+K42</f>
        <v>3000</v>
      </c>
      <c r="L43" s="275"/>
      <c r="M43" s="274">
        <f t="shared" ref="M43" si="14">M37+M38+M39+M40+M41+M42</f>
        <v>3000</v>
      </c>
      <c r="N43" s="275"/>
      <c r="O43" s="274">
        <f t="shared" ref="O43" si="15">O37+O38+O39+O40+O41+O42</f>
        <v>3000</v>
      </c>
      <c r="P43" s="275"/>
      <c r="Q43" s="274">
        <f t="shared" ref="Q43" si="16">Q37+Q38+Q39+Q40+Q41+Q42</f>
        <v>3000</v>
      </c>
      <c r="R43" s="275"/>
      <c r="S43" s="274">
        <f t="shared" ref="S43" si="17">S37+S38+S39+S40+S41+S42</f>
        <v>3000</v>
      </c>
      <c r="T43" s="275"/>
      <c r="U43" s="200">
        <f>U37+U38+U39+U40+U41+U42</f>
        <v>3000</v>
      </c>
      <c r="V43" s="200">
        <f>V37+V38+V39+V40+V41+V42</f>
        <v>3000</v>
      </c>
      <c r="W43" s="274">
        <f t="shared" ref="W43" si="18"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>
        <v>90</v>
      </c>
      <c r="D48" s="247"/>
      <c r="E48" s="240">
        <v>100</v>
      </c>
      <c r="F48" s="247"/>
      <c r="G48" s="240">
        <v>100</v>
      </c>
      <c r="H48" s="247"/>
      <c r="I48" s="240">
        <v>100</v>
      </c>
      <c r="J48" s="247"/>
      <c r="K48" s="240">
        <v>100</v>
      </c>
      <c r="L48" s="247"/>
      <c r="M48" s="240">
        <v>100</v>
      </c>
      <c r="N48" s="247"/>
      <c r="O48" s="240">
        <v>100</v>
      </c>
      <c r="P48" s="247"/>
      <c r="Q48" s="240">
        <v>100</v>
      </c>
      <c r="R48" s="247"/>
      <c r="S48" s="240">
        <v>100</v>
      </c>
      <c r="T48" s="247"/>
      <c r="U48" s="87">
        <v>100</v>
      </c>
      <c r="V48" s="87">
        <v>100</v>
      </c>
      <c r="W48" s="240">
        <v>100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 t="s">
        <v>338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55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V26" sqref="V26"/>
    </sheetView>
  </sheetViews>
  <sheetFormatPr defaultRowHeight="15"/>
  <cols>
    <col min="6" max="6" width="6" customWidth="1"/>
    <col min="8" max="8" width="7.85546875" customWidth="1"/>
    <col min="9" max="9" width="8.140625" customWidth="1"/>
    <col min="11" max="11" width="6.85546875" customWidth="1"/>
    <col min="19" max="19" width="10.140625" customWidth="1"/>
    <col min="20" max="20" width="7.85546875" customWidth="1"/>
    <col min="23" max="23" width="7.85546875" customWidth="1"/>
    <col min="24" max="24" width="7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23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26.2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9.5" customHeight="1" thickBot="1">
      <c r="A5" s="341" t="s">
        <v>432</v>
      </c>
      <c r="B5" s="342"/>
      <c r="C5" s="111">
        <v>0.10416666666666667</v>
      </c>
      <c r="D5" s="207">
        <v>0.11805555555555557</v>
      </c>
      <c r="E5" s="366">
        <f t="shared" ref="E5:E10" si="0">D5-C5</f>
        <v>1.3888888888888895E-2</v>
      </c>
      <c r="F5" s="366"/>
      <c r="G5" s="27" t="s">
        <v>107</v>
      </c>
      <c r="H5" s="14">
        <v>1.5</v>
      </c>
      <c r="I5" s="15">
        <v>1</v>
      </c>
      <c r="J5" s="16">
        <v>35</v>
      </c>
      <c r="K5" s="13">
        <v>21</v>
      </c>
      <c r="L5" s="17">
        <v>61.15</v>
      </c>
      <c r="M5" s="18">
        <v>32.78</v>
      </c>
      <c r="N5" s="19">
        <v>8.0299999999999994</v>
      </c>
      <c r="O5" s="19">
        <v>42.54</v>
      </c>
      <c r="P5" s="19">
        <v>6.45</v>
      </c>
      <c r="Q5" s="19">
        <v>6.86</v>
      </c>
      <c r="R5" s="19">
        <v>0.48</v>
      </c>
      <c r="S5" s="102" t="s">
        <v>224</v>
      </c>
      <c r="T5" s="20">
        <v>0.73</v>
      </c>
      <c r="U5" s="19">
        <v>75.69</v>
      </c>
      <c r="V5" s="21">
        <v>0.13300000000000001</v>
      </c>
      <c r="W5" s="21">
        <v>7.0000000000000001E-3</v>
      </c>
      <c r="X5" s="22">
        <v>6.92</v>
      </c>
    </row>
    <row r="6" spans="1:24" ht="21" customHeight="1" thickBot="1">
      <c r="A6" s="341" t="s">
        <v>433</v>
      </c>
      <c r="B6" s="342"/>
      <c r="C6" s="23">
        <v>0.35416666666666669</v>
      </c>
      <c r="D6" s="203">
        <v>0.36805555555555558</v>
      </c>
      <c r="E6" s="349">
        <f t="shared" si="0"/>
        <v>1.3888888888888895E-2</v>
      </c>
      <c r="F6" s="349"/>
      <c r="G6" s="27" t="s">
        <v>107</v>
      </c>
      <c r="H6" s="24">
        <v>1.5</v>
      </c>
      <c r="I6" s="25">
        <v>0.83333333333333337</v>
      </c>
      <c r="J6" s="26">
        <v>33.200000000000003</v>
      </c>
      <c r="K6" s="27">
        <v>21</v>
      </c>
      <c r="L6" s="28">
        <v>62.5</v>
      </c>
      <c r="M6" s="29">
        <v>33.229999999999997</v>
      </c>
      <c r="N6" s="30">
        <v>8.5299999999999994</v>
      </c>
      <c r="O6" s="30">
        <v>44.19</v>
      </c>
      <c r="P6" s="30">
        <v>5.88</v>
      </c>
      <c r="Q6" s="30">
        <v>6.87</v>
      </c>
      <c r="R6" s="30">
        <v>0.48</v>
      </c>
      <c r="S6" s="103" t="s">
        <v>384</v>
      </c>
      <c r="T6" s="31">
        <v>0.44</v>
      </c>
      <c r="U6" s="30">
        <v>75.48</v>
      </c>
      <c r="V6" s="27">
        <v>0.129</v>
      </c>
      <c r="W6" s="32">
        <v>4.0000000000000001E-3</v>
      </c>
      <c r="X6" s="33">
        <v>7.11</v>
      </c>
    </row>
    <row r="7" spans="1:24" ht="22.5" customHeight="1" thickBot="1">
      <c r="A7" s="341" t="s">
        <v>434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92</v>
      </c>
      <c r="H7" s="24">
        <v>1.5</v>
      </c>
      <c r="I7" s="25">
        <v>0.83333333333333337</v>
      </c>
      <c r="J7" s="26">
        <v>31.5</v>
      </c>
      <c r="K7" s="27">
        <v>21</v>
      </c>
      <c r="L7" s="28">
        <v>59.8</v>
      </c>
      <c r="M7" s="29">
        <v>33.450000000000003</v>
      </c>
      <c r="N7" s="30">
        <v>8.56</v>
      </c>
      <c r="O7" s="30">
        <v>43.74</v>
      </c>
      <c r="P7" s="30">
        <v>7.17</v>
      </c>
      <c r="Q7" s="30">
        <v>7.06</v>
      </c>
      <c r="R7" s="30">
        <v>0.63</v>
      </c>
      <c r="S7" s="103" t="s">
        <v>419</v>
      </c>
      <c r="T7" s="31">
        <v>0.84</v>
      </c>
      <c r="U7" s="30">
        <v>75.58</v>
      </c>
      <c r="V7" s="27">
        <v>0.11899999999999999</v>
      </c>
      <c r="W7" s="32">
        <v>8.0000000000000002E-3</v>
      </c>
      <c r="X7" s="33">
        <v>6.86</v>
      </c>
    </row>
    <row r="8" spans="1:24" ht="23.25" customHeight="1" thickBot="1">
      <c r="A8" s="341" t="s">
        <v>435</v>
      </c>
      <c r="B8" s="342"/>
      <c r="C8" s="23">
        <v>0.85416666666666663</v>
      </c>
      <c r="D8" s="203">
        <v>0.86458333333333337</v>
      </c>
      <c r="E8" s="349">
        <f t="shared" si="0"/>
        <v>1.0416666666666741E-2</v>
      </c>
      <c r="F8" s="349"/>
      <c r="G8" s="27" t="s">
        <v>107</v>
      </c>
      <c r="H8" s="24">
        <v>1.5</v>
      </c>
      <c r="I8" s="25">
        <v>1</v>
      </c>
      <c r="J8" s="26">
        <v>35.549999999999997</v>
      </c>
      <c r="K8" s="27">
        <v>21</v>
      </c>
      <c r="L8" s="28">
        <v>61.05</v>
      </c>
      <c r="M8" s="29">
        <v>33.56</v>
      </c>
      <c r="N8" s="30">
        <v>7.83</v>
      </c>
      <c r="O8" s="30">
        <v>42.8</v>
      </c>
      <c r="P8" s="30">
        <v>6.89</v>
      </c>
      <c r="Q8" s="30">
        <v>7.36</v>
      </c>
      <c r="R8" s="107">
        <v>0.53</v>
      </c>
      <c r="S8" s="104" t="s">
        <v>222</v>
      </c>
      <c r="T8" s="31">
        <v>0.65</v>
      </c>
      <c r="U8" s="30">
        <v>76.03</v>
      </c>
      <c r="V8" s="109">
        <v>0.122</v>
      </c>
      <c r="W8" s="32">
        <v>7.0000000000000001E-3</v>
      </c>
      <c r="X8" s="36">
        <v>6.97</v>
      </c>
    </row>
    <row r="9" spans="1:24" ht="15.75">
      <c r="A9" s="341"/>
      <c r="B9" s="342"/>
      <c r="C9" s="23"/>
      <c r="D9" s="203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3.666666666666667</v>
      </c>
      <c r="J11" s="61">
        <f>SUM(J5:J10)</f>
        <v>135.25</v>
      </c>
      <c r="K11" s="113">
        <f>SUM(K5:K10)</f>
        <v>84</v>
      </c>
      <c r="L11" s="62">
        <f>SUM(L5:L10)</f>
        <v>244.5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11</v>
      </c>
      <c r="D17" s="328"/>
      <c r="E17" s="327">
        <v>22</v>
      </c>
      <c r="F17" s="328"/>
      <c r="G17" s="327">
        <v>34</v>
      </c>
      <c r="H17" s="328"/>
      <c r="I17" s="327">
        <v>47</v>
      </c>
      <c r="J17" s="328"/>
      <c r="K17" s="327">
        <v>11</v>
      </c>
      <c r="L17" s="328"/>
      <c r="M17" s="327">
        <v>21</v>
      </c>
      <c r="N17" s="328"/>
      <c r="O17" s="327">
        <v>33</v>
      </c>
      <c r="P17" s="328"/>
      <c r="Q17" s="329">
        <v>41</v>
      </c>
      <c r="R17" s="329"/>
      <c r="S17" s="327">
        <v>10</v>
      </c>
      <c r="T17" s="328"/>
      <c r="U17" s="199">
        <v>21</v>
      </c>
      <c r="V17" s="87">
        <v>32</v>
      </c>
      <c r="W17" s="329">
        <v>44</v>
      </c>
      <c r="X17" s="328"/>
    </row>
    <row r="18" spans="1:24" ht="15.75">
      <c r="A18" s="266" t="s">
        <v>44</v>
      </c>
      <c r="B18" s="371"/>
      <c r="C18" s="329" t="s">
        <v>436</v>
      </c>
      <c r="D18" s="328"/>
      <c r="E18" s="334" t="s">
        <v>223</v>
      </c>
      <c r="F18" s="335"/>
      <c r="G18" s="334" t="s">
        <v>392</v>
      </c>
      <c r="H18" s="335"/>
      <c r="I18" s="334" t="s">
        <v>117</v>
      </c>
      <c r="J18" s="335"/>
      <c r="K18" s="334" t="s">
        <v>290</v>
      </c>
      <c r="L18" s="335"/>
      <c r="M18" s="334" t="s">
        <v>417</v>
      </c>
      <c r="N18" s="335"/>
      <c r="O18" s="334" t="s">
        <v>305</v>
      </c>
      <c r="P18" s="335"/>
      <c r="Q18" s="336" t="s">
        <v>426</v>
      </c>
      <c r="R18" s="336"/>
      <c r="S18" s="334" t="s">
        <v>350</v>
      </c>
      <c r="T18" s="335"/>
      <c r="U18" s="216" t="s">
        <v>392</v>
      </c>
      <c r="V18" s="87" t="s">
        <v>254</v>
      </c>
      <c r="W18" s="329" t="s">
        <v>418</v>
      </c>
      <c r="X18" s="328"/>
    </row>
    <row r="19" spans="1:24" ht="15.75">
      <c r="A19" s="266" t="s">
        <v>45</v>
      </c>
      <c r="B19" s="371"/>
      <c r="C19" s="333">
        <v>700</v>
      </c>
      <c r="D19" s="332"/>
      <c r="E19" s="331">
        <v>733</v>
      </c>
      <c r="F19" s="332"/>
      <c r="G19" s="331">
        <v>750</v>
      </c>
      <c r="H19" s="332"/>
      <c r="I19" s="331">
        <v>717</v>
      </c>
      <c r="J19" s="332"/>
      <c r="K19" s="331">
        <v>767</v>
      </c>
      <c r="L19" s="332"/>
      <c r="M19" s="331">
        <v>733</v>
      </c>
      <c r="N19" s="332"/>
      <c r="O19" s="331">
        <v>717</v>
      </c>
      <c r="P19" s="332"/>
      <c r="Q19" s="333">
        <v>767</v>
      </c>
      <c r="R19" s="333"/>
      <c r="S19" s="331">
        <v>733</v>
      </c>
      <c r="T19" s="332"/>
      <c r="U19" s="88">
        <v>733</v>
      </c>
      <c r="V19" s="89">
        <v>750</v>
      </c>
      <c r="W19" s="333">
        <v>750</v>
      </c>
      <c r="X19" s="332"/>
    </row>
    <row r="20" spans="1:24" ht="15.75">
      <c r="A20" s="266" t="s">
        <v>46</v>
      </c>
      <c r="B20" s="371"/>
      <c r="C20" s="329">
        <v>0.98</v>
      </c>
      <c r="D20" s="328"/>
      <c r="E20" s="327">
        <v>0.91</v>
      </c>
      <c r="F20" s="328"/>
      <c r="G20" s="327">
        <v>0.85</v>
      </c>
      <c r="H20" s="328"/>
      <c r="I20" s="327">
        <v>0.92</v>
      </c>
      <c r="J20" s="328"/>
      <c r="K20" s="327">
        <v>0.8</v>
      </c>
      <c r="L20" s="328"/>
      <c r="M20" s="327">
        <v>0.85</v>
      </c>
      <c r="N20" s="328"/>
      <c r="O20" s="327">
        <v>0.9</v>
      </c>
      <c r="P20" s="328"/>
      <c r="Q20" s="329">
        <v>0.8</v>
      </c>
      <c r="R20" s="329"/>
      <c r="S20" s="327">
        <v>0.8</v>
      </c>
      <c r="T20" s="328"/>
      <c r="U20" s="199">
        <v>0.85</v>
      </c>
      <c r="V20" s="87">
        <v>0.8</v>
      </c>
      <c r="W20" s="329">
        <v>0.9</v>
      </c>
      <c r="X20" s="328"/>
    </row>
    <row r="21" spans="1:24" ht="15.75">
      <c r="A21" s="266" t="s">
        <v>65</v>
      </c>
      <c r="B21" s="371"/>
      <c r="C21" s="329">
        <v>1233</v>
      </c>
      <c r="D21" s="328"/>
      <c r="E21" s="327">
        <v>1209</v>
      </c>
      <c r="F21" s="328"/>
      <c r="G21" s="327">
        <v>1274</v>
      </c>
      <c r="H21" s="328"/>
      <c r="I21" s="327">
        <v>1247</v>
      </c>
      <c r="J21" s="328"/>
      <c r="K21" s="327">
        <v>1223</v>
      </c>
      <c r="L21" s="328"/>
      <c r="M21" s="327">
        <v>1215</v>
      </c>
      <c r="N21" s="328"/>
      <c r="O21" s="327">
        <v>1195</v>
      </c>
      <c r="P21" s="328"/>
      <c r="Q21" s="329">
        <v>1259</v>
      </c>
      <c r="R21" s="329"/>
      <c r="S21" s="327">
        <v>1230</v>
      </c>
      <c r="T21" s="328"/>
      <c r="U21" s="199">
        <v>1205</v>
      </c>
      <c r="V21" s="87">
        <v>1225</v>
      </c>
      <c r="W21" s="329">
        <v>1182</v>
      </c>
      <c r="X21" s="328"/>
    </row>
    <row r="22" spans="1:24" ht="15.75">
      <c r="A22" s="266" t="s">
        <v>18</v>
      </c>
      <c r="B22" s="371"/>
      <c r="C22" s="329">
        <v>0.41</v>
      </c>
      <c r="D22" s="328"/>
      <c r="E22" s="327">
        <v>0.4</v>
      </c>
      <c r="F22" s="328"/>
      <c r="G22" s="327">
        <v>0.36</v>
      </c>
      <c r="H22" s="328"/>
      <c r="I22" s="327">
        <v>0.4</v>
      </c>
      <c r="J22" s="328"/>
      <c r="K22" s="327">
        <v>0.38</v>
      </c>
      <c r="L22" s="328"/>
      <c r="M22" s="327">
        <v>0.4</v>
      </c>
      <c r="N22" s="328"/>
      <c r="O22" s="327">
        <v>0.38</v>
      </c>
      <c r="P22" s="328"/>
      <c r="Q22" s="329">
        <v>0.38</v>
      </c>
      <c r="R22" s="329"/>
      <c r="S22" s="327">
        <v>0.38</v>
      </c>
      <c r="T22" s="328"/>
      <c r="U22" s="199">
        <v>0.38</v>
      </c>
      <c r="V22" s="87">
        <v>0.38</v>
      </c>
      <c r="W22" s="329">
        <v>0.4</v>
      </c>
      <c r="X22" s="328"/>
    </row>
    <row r="23" spans="1:24" ht="15.75">
      <c r="A23" s="266" t="s">
        <v>19</v>
      </c>
      <c r="B23" s="371"/>
      <c r="C23" s="372">
        <f>C20-C22</f>
        <v>0.57000000000000006</v>
      </c>
      <c r="D23" s="326"/>
      <c r="E23" s="325">
        <f>E20-E22</f>
        <v>0.51</v>
      </c>
      <c r="F23" s="326"/>
      <c r="G23" s="325">
        <f>G20-G22</f>
        <v>0.49</v>
      </c>
      <c r="H23" s="326"/>
      <c r="I23" s="325">
        <f>I20-I22</f>
        <v>0.52</v>
      </c>
      <c r="J23" s="326"/>
      <c r="K23" s="325">
        <f>K20-K22</f>
        <v>0.42000000000000004</v>
      </c>
      <c r="L23" s="326"/>
      <c r="M23" s="325">
        <f>M20-M22</f>
        <v>0.44999999999999996</v>
      </c>
      <c r="N23" s="326"/>
      <c r="O23" s="325">
        <f>O20-O22</f>
        <v>0.52</v>
      </c>
      <c r="P23" s="326"/>
      <c r="Q23" s="325">
        <f>Q20-Q22</f>
        <v>0.42000000000000004</v>
      </c>
      <c r="R23" s="326"/>
      <c r="S23" s="325">
        <f>S20-S22</f>
        <v>0.42000000000000004</v>
      </c>
      <c r="T23" s="326"/>
      <c r="U23" s="96">
        <f>U20-U22</f>
        <v>0.47</v>
      </c>
      <c r="V23" s="90">
        <f>V20-V22</f>
        <v>0.42000000000000004</v>
      </c>
      <c r="W23" s="325">
        <f>W20-W22</f>
        <v>0.5</v>
      </c>
      <c r="X23" s="326"/>
    </row>
    <row r="24" spans="1:24" ht="16.5" thickBot="1">
      <c r="A24" s="264" t="s">
        <v>72</v>
      </c>
      <c r="B24" s="373"/>
      <c r="C24" s="319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690</v>
      </c>
      <c r="T24" s="318"/>
      <c r="U24" s="198">
        <v>690</v>
      </c>
      <c r="V24" s="91">
        <v>640</v>
      </c>
      <c r="W24" s="319">
        <v>600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1.0900000000000001</v>
      </c>
      <c r="D26" s="299"/>
      <c r="E26" s="298">
        <v>1.01</v>
      </c>
      <c r="F26" s="299"/>
      <c r="G26" s="298">
        <v>0.97</v>
      </c>
      <c r="H26" s="299"/>
      <c r="I26" s="298">
        <v>1.05</v>
      </c>
      <c r="J26" s="299"/>
      <c r="K26" s="298">
        <v>0.93</v>
      </c>
      <c r="L26" s="299"/>
      <c r="M26" s="298">
        <v>1</v>
      </c>
      <c r="N26" s="299"/>
      <c r="O26" s="298">
        <v>1.05</v>
      </c>
      <c r="P26" s="299"/>
      <c r="Q26" s="298">
        <v>0.94</v>
      </c>
      <c r="R26" s="299"/>
      <c r="S26" s="296">
        <v>0.97</v>
      </c>
      <c r="T26" s="297"/>
      <c r="U26" s="110">
        <v>1.02</v>
      </c>
      <c r="V26" s="110">
        <v>0.96</v>
      </c>
      <c r="W26" s="298">
        <v>1.03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132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1010</v>
      </c>
      <c r="D35" s="233"/>
      <c r="E35" s="263">
        <v>1010</v>
      </c>
      <c r="F35" s="233"/>
      <c r="G35" s="263">
        <v>1010</v>
      </c>
      <c r="H35" s="233"/>
      <c r="I35" s="263">
        <v>1010</v>
      </c>
      <c r="J35" s="233"/>
      <c r="K35" s="263">
        <v>1010</v>
      </c>
      <c r="L35" s="233"/>
      <c r="M35" s="263">
        <v>1010</v>
      </c>
      <c r="N35" s="233"/>
      <c r="O35" s="263">
        <v>1010</v>
      </c>
      <c r="P35" s="233"/>
      <c r="Q35" s="263">
        <v>1010</v>
      </c>
      <c r="R35" s="233"/>
      <c r="S35" s="263">
        <v>1010</v>
      </c>
      <c r="T35" s="233"/>
      <c r="U35" s="97">
        <v>1010</v>
      </c>
      <c r="V35" s="97">
        <v>1010</v>
      </c>
      <c r="W35" s="263">
        <v>1010</v>
      </c>
      <c r="X35" s="233"/>
    </row>
    <row r="36" spans="1:24" ht="16.5" thickBot="1">
      <c r="A36" s="282" t="s">
        <v>39</v>
      </c>
      <c r="B36" s="283"/>
      <c r="C36" s="274">
        <f t="shared" ref="C36:G36" si="1">C32+C35+C34+C33</f>
        <v>1910</v>
      </c>
      <c r="D36" s="275"/>
      <c r="E36" s="274">
        <f t="shared" si="1"/>
        <v>1910</v>
      </c>
      <c r="F36" s="275"/>
      <c r="G36" s="274">
        <f t="shared" si="1"/>
        <v>1910</v>
      </c>
      <c r="H36" s="275"/>
      <c r="I36" s="274">
        <f t="shared" ref="I36" si="2">I32+I35+I34+I33</f>
        <v>1910</v>
      </c>
      <c r="J36" s="275"/>
      <c r="K36" s="274">
        <f t="shared" ref="K36" si="3">K32+K35+K34+K33</f>
        <v>1910</v>
      </c>
      <c r="L36" s="275"/>
      <c r="M36" s="274">
        <f t="shared" ref="M36" si="4">M32+M35+M34+M33</f>
        <v>1910</v>
      </c>
      <c r="N36" s="275"/>
      <c r="O36" s="274">
        <f t="shared" ref="O36:S36" si="5">O32+O35+O34+O33</f>
        <v>1910</v>
      </c>
      <c r="P36" s="275"/>
      <c r="Q36" s="274">
        <f t="shared" si="5"/>
        <v>1910</v>
      </c>
      <c r="R36" s="275"/>
      <c r="S36" s="274">
        <f t="shared" si="5"/>
        <v>1910</v>
      </c>
      <c r="T36" s="275"/>
      <c r="U36" s="93">
        <f>U32+U35+U34+U33</f>
        <v>1910</v>
      </c>
      <c r="V36" s="93">
        <f>V32+V35+V34+V33</f>
        <v>1910</v>
      </c>
      <c r="W36" s="274">
        <f t="shared" ref="W36" si="6">W32+W35+W34+W33</f>
        <v>1910</v>
      </c>
      <c r="X36" s="275"/>
    </row>
    <row r="37" spans="1:24" ht="15.75">
      <c r="A37" s="268" t="s">
        <v>84</v>
      </c>
      <c r="B37" s="269"/>
      <c r="C37" s="270">
        <v>1200</v>
      </c>
      <c r="D37" s="271"/>
      <c r="E37" s="270">
        <v>1200</v>
      </c>
      <c r="F37" s="271"/>
      <c r="G37" s="270">
        <v>1200</v>
      </c>
      <c r="H37" s="271"/>
      <c r="I37" s="270">
        <v>1200</v>
      </c>
      <c r="J37" s="271"/>
      <c r="K37" s="270">
        <v>1200</v>
      </c>
      <c r="L37" s="271"/>
      <c r="M37" s="270">
        <v>1200</v>
      </c>
      <c r="N37" s="271"/>
      <c r="O37" s="270">
        <v>1200</v>
      </c>
      <c r="P37" s="271"/>
      <c r="Q37" s="270">
        <v>1200</v>
      </c>
      <c r="R37" s="271"/>
      <c r="S37" s="270">
        <v>1200</v>
      </c>
      <c r="T37" s="271"/>
      <c r="U37" s="92">
        <v>1200</v>
      </c>
      <c r="V37" s="92">
        <v>1200</v>
      </c>
      <c r="W37" s="270">
        <v>1200</v>
      </c>
      <c r="X37" s="271"/>
    </row>
    <row r="38" spans="1:24" ht="15.75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>
      <c r="A39" s="268" t="s">
        <v>75</v>
      </c>
      <c r="B39" s="269"/>
      <c r="C39" s="240">
        <v>100</v>
      </c>
      <c r="D39" s="247"/>
      <c r="E39" s="240">
        <v>100</v>
      </c>
      <c r="F39" s="247"/>
      <c r="G39" s="240">
        <v>100</v>
      </c>
      <c r="H39" s="247"/>
      <c r="I39" s="240">
        <v>100</v>
      </c>
      <c r="J39" s="247"/>
      <c r="K39" s="240">
        <v>100</v>
      </c>
      <c r="L39" s="247"/>
      <c r="M39" s="240">
        <v>100</v>
      </c>
      <c r="N39" s="247"/>
      <c r="O39" s="240">
        <v>100</v>
      </c>
      <c r="P39" s="247"/>
      <c r="Q39" s="240">
        <v>100</v>
      </c>
      <c r="R39" s="247"/>
      <c r="S39" s="240">
        <v>100</v>
      </c>
      <c r="T39" s="247"/>
      <c r="U39" s="87">
        <v>100</v>
      </c>
      <c r="V39" s="87">
        <v>100</v>
      </c>
      <c r="W39" s="240">
        <v>100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1300</v>
      </c>
      <c r="L41" s="247"/>
      <c r="M41" s="240">
        <v>1300</v>
      </c>
      <c r="N41" s="247"/>
      <c r="O41" s="240">
        <v>1300</v>
      </c>
      <c r="P41" s="247"/>
      <c r="Q41" s="240">
        <v>1300</v>
      </c>
      <c r="R41" s="247"/>
      <c r="S41" s="240">
        <v>1300</v>
      </c>
      <c r="T41" s="247"/>
      <c r="U41" s="87">
        <v>1300</v>
      </c>
      <c r="V41" s="87">
        <v>1300</v>
      </c>
      <c r="W41" s="240">
        <v>1300</v>
      </c>
      <c r="X41" s="247"/>
    </row>
    <row r="42" spans="1:24" ht="16.5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thickBot="1">
      <c r="A43" s="276" t="s">
        <v>54</v>
      </c>
      <c r="B43" s="277"/>
      <c r="C43" s="274">
        <f t="shared" ref="C43:G43" si="7">C37+C38+C39+C40+C41+C42</f>
        <v>3000</v>
      </c>
      <c r="D43" s="275"/>
      <c r="E43" s="274">
        <f t="shared" si="7"/>
        <v>3000</v>
      </c>
      <c r="F43" s="275"/>
      <c r="G43" s="274">
        <f t="shared" si="7"/>
        <v>3000</v>
      </c>
      <c r="H43" s="275"/>
      <c r="I43" s="274">
        <f t="shared" ref="I43" si="8">I37+I38+I39+I40+I41+I42</f>
        <v>3000</v>
      </c>
      <c r="J43" s="275"/>
      <c r="K43" s="274">
        <f t="shared" ref="K43" si="9">K37+K38+K39+K40+K41+K42</f>
        <v>3000</v>
      </c>
      <c r="L43" s="275"/>
      <c r="M43" s="274">
        <f t="shared" ref="M43" si="10">M37+M38+M39+M40+M41+M42</f>
        <v>3000</v>
      </c>
      <c r="N43" s="275"/>
      <c r="O43" s="274">
        <f t="shared" ref="O43" si="11">O37+O38+O39+O40+O41+O42</f>
        <v>3000</v>
      </c>
      <c r="P43" s="275"/>
      <c r="Q43" s="274">
        <f t="shared" ref="Q43" si="12">Q37+Q38+Q39+Q40+Q41+Q42</f>
        <v>3000</v>
      </c>
      <c r="R43" s="275"/>
      <c r="S43" s="274">
        <f t="shared" ref="S43" si="13">S37+S38+S39+S40+S41+S42</f>
        <v>3000</v>
      </c>
      <c r="T43" s="275"/>
      <c r="U43" s="200">
        <f>U37+U38+U39+U40+U41+U42</f>
        <v>3000</v>
      </c>
      <c r="V43" s="215">
        <f>V37+V38+V39+V40+V41+V42</f>
        <v>3000</v>
      </c>
      <c r="W43" s="274">
        <f t="shared" ref="W43" si="14"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>
        <v>100</v>
      </c>
      <c r="D48" s="247"/>
      <c r="E48" s="240">
        <v>100</v>
      </c>
      <c r="F48" s="247"/>
      <c r="G48" s="240">
        <v>100</v>
      </c>
      <c r="H48" s="247"/>
      <c r="I48" s="240">
        <v>100</v>
      </c>
      <c r="J48" s="247"/>
      <c r="K48" s="240">
        <v>100</v>
      </c>
      <c r="L48" s="247"/>
      <c r="M48" s="240">
        <v>100</v>
      </c>
      <c r="N48" s="247"/>
      <c r="O48" s="240">
        <v>100</v>
      </c>
      <c r="P48" s="247"/>
      <c r="Q48" s="240">
        <v>100</v>
      </c>
      <c r="R48" s="247"/>
      <c r="S48" s="240">
        <v>100</v>
      </c>
      <c r="T48" s="247"/>
      <c r="U48" s="87">
        <v>100</v>
      </c>
      <c r="V48" s="87">
        <v>100</v>
      </c>
      <c r="W48" s="240">
        <v>100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 t="s">
        <v>338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55"/>
  <sheetViews>
    <sheetView zoomScale="85" zoomScaleNormal="85" workbookViewId="0">
      <pane xSplit="2" ySplit="4" topLeftCell="C17" activePane="bottomRight" state="frozen"/>
      <selection pane="topRight" activeCell="C1" sqref="C1"/>
      <selection pane="bottomLeft" activeCell="A5" sqref="A5"/>
      <selection pane="bottomRight" activeCell="S51" sqref="S51:X51"/>
    </sheetView>
  </sheetViews>
  <sheetFormatPr defaultRowHeight="15"/>
  <cols>
    <col min="6" max="6" width="5.7109375" customWidth="1"/>
    <col min="8" max="8" width="7.28515625" customWidth="1"/>
    <col min="9" max="9" width="7.7109375" customWidth="1"/>
    <col min="11" max="11" width="7.140625" customWidth="1"/>
    <col min="18" max="18" width="8" customWidth="1"/>
    <col min="19" max="19" width="10.7109375" customWidth="1"/>
    <col min="23" max="23" width="8.42578125" customWidth="1"/>
    <col min="24" max="24" width="7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24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6.5" thickBot="1">
      <c r="A5" s="341" t="s">
        <v>437</v>
      </c>
      <c r="B5" s="342"/>
      <c r="C5" s="111">
        <v>0.10416666666666667</v>
      </c>
      <c r="D5" s="207">
        <v>0.11805555555555557</v>
      </c>
      <c r="E5" s="366">
        <f t="shared" ref="E5:E10" si="0">D5-C5</f>
        <v>1.3888888888888895E-2</v>
      </c>
      <c r="F5" s="366"/>
      <c r="G5" s="27" t="s">
        <v>92</v>
      </c>
      <c r="H5" s="14">
        <v>1.6</v>
      </c>
      <c r="I5" s="15">
        <v>1</v>
      </c>
      <c r="J5" s="16">
        <v>35.35</v>
      </c>
      <c r="K5" s="13">
        <v>21</v>
      </c>
      <c r="L5" s="17">
        <v>63.15</v>
      </c>
      <c r="M5" s="18">
        <v>32.44</v>
      </c>
      <c r="N5" s="19">
        <v>7.48</v>
      </c>
      <c r="O5" s="19">
        <v>42.42</v>
      </c>
      <c r="P5" s="19">
        <v>6.44</v>
      </c>
      <c r="Q5" s="19">
        <v>7.12</v>
      </c>
      <c r="R5" s="19">
        <v>0.48</v>
      </c>
      <c r="S5" s="102" t="s">
        <v>103</v>
      </c>
      <c r="T5" s="20">
        <v>0.74</v>
      </c>
      <c r="U5" s="19">
        <v>76.400000000000006</v>
      </c>
      <c r="V5" s="21">
        <v>0.128</v>
      </c>
      <c r="W5" s="21">
        <v>7.0000000000000001E-3</v>
      </c>
      <c r="X5" s="22">
        <v>6.91</v>
      </c>
    </row>
    <row r="6" spans="1:24" ht="16.5" thickBot="1">
      <c r="A6" s="341" t="s">
        <v>438</v>
      </c>
      <c r="B6" s="342"/>
      <c r="C6" s="23">
        <v>0.35416666666666669</v>
      </c>
      <c r="D6" s="203">
        <v>0.36458333333333331</v>
      </c>
      <c r="E6" s="349">
        <f t="shared" si="0"/>
        <v>1.041666666666663E-2</v>
      </c>
      <c r="F6" s="349"/>
      <c r="G6" s="27" t="s">
        <v>92</v>
      </c>
      <c r="H6" s="24">
        <v>1.5</v>
      </c>
      <c r="I6" s="25">
        <v>1</v>
      </c>
      <c r="J6" s="26">
        <v>40.049999999999997</v>
      </c>
      <c r="K6" s="27">
        <v>21</v>
      </c>
      <c r="L6" s="28">
        <v>66.849999999999994</v>
      </c>
      <c r="M6" s="29">
        <v>34.049999999999997</v>
      </c>
      <c r="N6" s="30">
        <v>7.63</v>
      </c>
      <c r="O6" s="30">
        <v>40.79</v>
      </c>
      <c r="P6" s="30">
        <v>7.68</v>
      </c>
      <c r="Q6" s="30">
        <v>7.38</v>
      </c>
      <c r="R6" s="30">
        <v>0.64</v>
      </c>
      <c r="S6" s="187" t="s">
        <v>442</v>
      </c>
      <c r="T6" s="31">
        <v>0.59</v>
      </c>
      <c r="U6" s="30">
        <v>75.95</v>
      </c>
      <c r="V6" s="27">
        <v>0.13500000000000001</v>
      </c>
      <c r="W6" s="32">
        <v>5.0000000000000001E-3</v>
      </c>
      <c r="X6" s="33">
        <v>7</v>
      </c>
    </row>
    <row r="7" spans="1:24" ht="16.5" thickBot="1">
      <c r="A7" s="341" t="s">
        <v>439</v>
      </c>
      <c r="B7" s="342"/>
      <c r="C7" s="34">
        <v>0.60416666666666663</v>
      </c>
      <c r="D7" s="35">
        <v>0.61458333333333337</v>
      </c>
      <c r="E7" s="350">
        <f t="shared" si="0"/>
        <v>1.0416666666666741E-2</v>
      </c>
      <c r="F7" s="350"/>
      <c r="G7" s="27" t="s">
        <v>107</v>
      </c>
      <c r="H7" s="24">
        <v>1.4</v>
      </c>
      <c r="I7" s="25">
        <v>0.83333333333333337</v>
      </c>
      <c r="J7" s="26">
        <v>30.3</v>
      </c>
      <c r="K7" s="27">
        <v>21</v>
      </c>
      <c r="L7" s="28">
        <v>58.75</v>
      </c>
      <c r="M7" s="29">
        <v>33.64</v>
      </c>
      <c r="N7" s="30">
        <v>8.36</v>
      </c>
      <c r="O7" s="30">
        <v>43.16</v>
      </c>
      <c r="P7" s="30">
        <v>6.56</v>
      </c>
      <c r="Q7" s="30">
        <v>6.62</v>
      </c>
      <c r="R7" s="30">
        <v>0.51</v>
      </c>
      <c r="S7" s="187" t="s">
        <v>445</v>
      </c>
      <c r="T7" s="31">
        <v>0.6</v>
      </c>
      <c r="U7" s="30">
        <v>76.41</v>
      </c>
      <c r="V7" s="27">
        <v>0.127</v>
      </c>
      <c r="W7" s="32">
        <v>6.8999999999999999E-3</v>
      </c>
      <c r="X7" s="33">
        <v>6.99</v>
      </c>
    </row>
    <row r="8" spans="1:24" ht="16.5" thickBot="1">
      <c r="A8" s="341" t="s">
        <v>440</v>
      </c>
      <c r="B8" s="342"/>
      <c r="C8" s="23">
        <v>0.83333333333333337</v>
      </c>
      <c r="D8" s="203">
        <v>0.84375</v>
      </c>
      <c r="E8" s="349">
        <f t="shared" si="0"/>
        <v>1.041666666666663E-2</v>
      </c>
      <c r="F8" s="349"/>
      <c r="G8" s="27" t="s">
        <v>92</v>
      </c>
      <c r="H8" s="24">
        <v>1.4</v>
      </c>
      <c r="I8" s="25">
        <v>1</v>
      </c>
      <c r="J8" s="26">
        <v>35.1</v>
      </c>
      <c r="K8" s="27">
        <v>21</v>
      </c>
      <c r="L8" s="28">
        <v>56</v>
      </c>
      <c r="M8" s="29">
        <v>32.76</v>
      </c>
      <c r="N8" s="30">
        <v>7.47</v>
      </c>
      <c r="O8" s="30">
        <v>41.66</v>
      </c>
      <c r="P8" s="30">
        <v>7.33</v>
      </c>
      <c r="Q8" s="30">
        <v>7.18</v>
      </c>
      <c r="R8" s="107">
        <v>0.44</v>
      </c>
      <c r="S8" s="104" t="s">
        <v>287</v>
      </c>
      <c r="T8" s="31">
        <v>0.48</v>
      </c>
      <c r="U8" s="30">
        <v>75.66</v>
      </c>
      <c r="V8" s="109">
        <v>0.128</v>
      </c>
      <c r="W8" s="32">
        <v>5.0000000000000001E-3</v>
      </c>
      <c r="X8" s="36">
        <v>7.07</v>
      </c>
    </row>
    <row r="9" spans="1:24" ht="15.75">
      <c r="A9" s="341"/>
      <c r="B9" s="342"/>
      <c r="C9" s="23"/>
      <c r="D9" s="203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3.8333333333333335</v>
      </c>
      <c r="J11" s="61">
        <f>SUM(J5:J10)</f>
        <v>140.80000000000001</v>
      </c>
      <c r="K11" s="113">
        <f>SUM(K5:K10)</f>
        <v>84</v>
      </c>
      <c r="L11" s="62">
        <f>SUM(L5:L10)</f>
        <v>244.75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17.86</v>
      </c>
      <c r="F14" s="252"/>
      <c r="G14" s="248">
        <v>3.52</v>
      </c>
      <c r="H14" s="252"/>
      <c r="I14" s="248">
        <v>16.93</v>
      </c>
      <c r="J14" s="252"/>
      <c r="K14" s="248">
        <v>19.100000000000001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15</v>
      </c>
      <c r="D17" s="328"/>
      <c r="E17" s="327">
        <v>26</v>
      </c>
      <c r="F17" s="328"/>
      <c r="G17" s="327">
        <v>39</v>
      </c>
      <c r="H17" s="328"/>
      <c r="I17" s="327">
        <v>50</v>
      </c>
      <c r="J17" s="328"/>
      <c r="K17" s="327">
        <v>10</v>
      </c>
      <c r="L17" s="328"/>
      <c r="M17" s="327">
        <v>23</v>
      </c>
      <c r="N17" s="328"/>
      <c r="O17" s="327">
        <v>37</v>
      </c>
      <c r="P17" s="328"/>
      <c r="Q17" s="329">
        <v>48</v>
      </c>
      <c r="R17" s="329"/>
      <c r="S17" s="327">
        <v>10</v>
      </c>
      <c r="T17" s="328"/>
      <c r="U17" s="199">
        <v>21</v>
      </c>
      <c r="V17" s="87">
        <v>29</v>
      </c>
      <c r="W17" s="329">
        <v>38</v>
      </c>
      <c r="X17" s="328"/>
    </row>
    <row r="18" spans="1:24" ht="15.75">
      <c r="A18" s="266" t="s">
        <v>44</v>
      </c>
      <c r="B18" s="371"/>
      <c r="C18" s="329" t="s">
        <v>205</v>
      </c>
      <c r="D18" s="328"/>
      <c r="E18" s="334" t="s">
        <v>250</v>
      </c>
      <c r="F18" s="335"/>
      <c r="G18" s="334" t="s">
        <v>441</v>
      </c>
      <c r="H18" s="335"/>
      <c r="I18" s="334" t="s">
        <v>305</v>
      </c>
      <c r="J18" s="335"/>
      <c r="K18" s="334" t="s">
        <v>350</v>
      </c>
      <c r="L18" s="335"/>
      <c r="M18" s="334" t="s">
        <v>212</v>
      </c>
      <c r="N18" s="335"/>
      <c r="O18" s="334" t="s">
        <v>172</v>
      </c>
      <c r="P18" s="335"/>
      <c r="Q18" s="336" t="s">
        <v>441</v>
      </c>
      <c r="R18" s="336"/>
      <c r="S18" s="334" t="s">
        <v>205</v>
      </c>
      <c r="T18" s="335"/>
      <c r="U18" s="217" t="s">
        <v>446</v>
      </c>
      <c r="V18" s="87" t="s">
        <v>427</v>
      </c>
      <c r="W18" s="329" t="s">
        <v>421</v>
      </c>
      <c r="X18" s="328"/>
    </row>
    <row r="19" spans="1:24" ht="15.75">
      <c r="A19" s="266" t="s">
        <v>45</v>
      </c>
      <c r="B19" s="371"/>
      <c r="C19" s="333">
        <v>733</v>
      </c>
      <c r="D19" s="332"/>
      <c r="E19" s="331">
        <v>767</v>
      </c>
      <c r="F19" s="332"/>
      <c r="G19" s="331">
        <v>767</v>
      </c>
      <c r="H19" s="332"/>
      <c r="I19" s="331">
        <v>717</v>
      </c>
      <c r="J19" s="332"/>
      <c r="K19" s="331">
        <v>767</v>
      </c>
      <c r="L19" s="332"/>
      <c r="M19" s="331">
        <v>750</v>
      </c>
      <c r="N19" s="332"/>
      <c r="O19" s="331">
        <v>717</v>
      </c>
      <c r="P19" s="332"/>
      <c r="Q19" s="333">
        <v>767</v>
      </c>
      <c r="R19" s="333"/>
      <c r="S19" s="331">
        <v>733</v>
      </c>
      <c r="T19" s="332"/>
      <c r="U19" s="88">
        <v>750</v>
      </c>
      <c r="V19" s="89">
        <v>733</v>
      </c>
      <c r="W19" s="333">
        <v>733</v>
      </c>
      <c r="X19" s="332"/>
    </row>
    <row r="20" spans="1:24" ht="15.75">
      <c r="A20" s="266" t="s">
        <v>46</v>
      </c>
      <c r="B20" s="371"/>
      <c r="C20" s="329">
        <v>0.91</v>
      </c>
      <c r="D20" s="328"/>
      <c r="E20" s="327">
        <v>0.8</v>
      </c>
      <c r="F20" s="328"/>
      <c r="G20" s="327">
        <v>0.82</v>
      </c>
      <c r="H20" s="328"/>
      <c r="I20" s="327">
        <v>0.95</v>
      </c>
      <c r="J20" s="328"/>
      <c r="K20" s="327">
        <v>0.8</v>
      </c>
      <c r="L20" s="328"/>
      <c r="M20" s="327">
        <v>0.82</v>
      </c>
      <c r="N20" s="328"/>
      <c r="O20" s="327">
        <v>0.9</v>
      </c>
      <c r="P20" s="328"/>
      <c r="Q20" s="329">
        <v>0.8</v>
      </c>
      <c r="R20" s="329"/>
      <c r="S20" s="327">
        <v>0.88</v>
      </c>
      <c r="T20" s="328"/>
      <c r="U20" s="199">
        <v>0.85</v>
      </c>
      <c r="V20" s="87">
        <v>0.8</v>
      </c>
      <c r="W20" s="329">
        <v>0.75</v>
      </c>
      <c r="X20" s="328"/>
    </row>
    <row r="21" spans="1:24" ht="15.75">
      <c r="A21" s="266" t="s">
        <v>65</v>
      </c>
      <c r="B21" s="371"/>
      <c r="C21" s="329">
        <v>1265</v>
      </c>
      <c r="D21" s="328"/>
      <c r="E21" s="327">
        <v>1218</v>
      </c>
      <c r="F21" s="328"/>
      <c r="G21" s="327">
        <v>1180</v>
      </c>
      <c r="H21" s="328"/>
      <c r="I21" s="327">
        <v>1197</v>
      </c>
      <c r="J21" s="328"/>
      <c r="K21" s="327">
        <v>1235</v>
      </c>
      <c r="L21" s="328"/>
      <c r="M21" s="327">
        <v>1255</v>
      </c>
      <c r="N21" s="328"/>
      <c r="O21" s="327">
        <v>1217</v>
      </c>
      <c r="P21" s="328"/>
      <c r="Q21" s="329">
        <v>1166</v>
      </c>
      <c r="R21" s="329"/>
      <c r="S21" s="327">
        <v>1209</v>
      </c>
      <c r="T21" s="328"/>
      <c r="U21" s="199">
        <v>1246</v>
      </c>
      <c r="V21" s="87">
        <v>1221</v>
      </c>
      <c r="W21" s="329">
        <v>1207</v>
      </c>
      <c r="X21" s="328"/>
    </row>
    <row r="22" spans="1:24" ht="15.75">
      <c r="A22" s="266" t="s">
        <v>18</v>
      </c>
      <c r="B22" s="371"/>
      <c r="C22" s="329">
        <v>0.38</v>
      </c>
      <c r="D22" s="328"/>
      <c r="E22" s="327">
        <v>0.4</v>
      </c>
      <c r="F22" s="328"/>
      <c r="G22" s="327">
        <v>0.38</v>
      </c>
      <c r="H22" s="328"/>
      <c r="I22" s="327">
        <v>0.38</v>
      </c>
      <c r="J22" s="328"/>
      <c r="K22" s="327">
        <v>0.36</v>
      </c>
      <c r="L22" s="328"/>
      <c r="M22" s="327">
        <v>0.36</v>
      </c>
      <c r="N22" s="328"/>
      <c r="O22" s="327">
        <v>0.36</v>
      </c>
      <c r="P22" s="328"/>
      <c r="Q22" s="329">
        <v>0.38</v>
      </c>
      <c r="R22" s="329"/>
      <c r="S22" s="327">
        <v>0.38</v>
      </c>
      <c r="T22" s="328"/>
      <c r="U22" s="199">
        <v>0.4</v>
      </c>
      <c r="V22" s="87">
        <v>0.4</v>
      </c>
      <c r="W22" s="329">
        <v>0.34</v>
      </c>
      <c r="X22" s="328"/>
    </row>
    <row r="23" spans="1:24" ht="15.75">
      <c r="A23" s="266" t="s">
        <v>19</v>
      </c>
      <c r="B23" s="371"/>
      <c r="C23" s="372">
        <f>C20-C22</f>
        <v>0.53</v>
      </c>
      <c r="D23" s="326"/>
      <c r="E23" s="325">
        <f>E20-E22</f>
        <v>0.4</v>
      </c>
      <c r="F23" s="326"/>
      <c r="G23" s="325">
        <f>G20-G22</f>
        <v>0.43999999999999995</v>
      </c>
      <c r="H23" s="326"/>
      <c r="I23" s="325">
        <f>I20-I22</f>
        <v>0.56999999999999995</v>
      </c>
      <c r="J23" s="326"/>
      <c r="K23" s="325">
        <f>K20-K22</f>
        <v>0.44000000000000006</v>
      </c>
      <c r="L23" s="326"/>
      <c r="M23" s="325">
        <f>M20-M22</f>
        <v>0.45999999999999996</v>
      </c>
      <c r="N23" s="326"/>
      <c r="O23" s="325">
        <f>O20-O22</f>
        <v>0.54</v>
      </c>
      <c r="P23" s="326"/>
      <c r="Q23" s="325">
        <f>Q20-Q22</f>
        <v>0.42000000000000004</v>
      </c>
      <c r="R23" s="326"/>
      <c r="S23" s="325">
        <f>S20-S22</f>
        <v>0.5</v>
      </c>
      <c r="T23" s="326"/>
      <c r="U23" s="96">
        <f>U20-U22</f>
        <v>0.44999999999999996</v>
      </c>
      <c r="V23" s="90">
        <f>V20-V22</f>
        <v>0.4</v>
      </c>
      <c r="W23" s="325">
        <f>W20-W22</f>
        <v>0.41</v>
      </c>
      <c r="X23" s="326"/>
    </row>
    <row r="24" spans="1:24" ht="16.5" thickBot="1">
      <c r="A24" s="264" t="s">
        <v>72</v>
      </c>
      <c r="B24" s="373"/>
      <c r="C24" s="319">
        <v>600</v>
      </c>
      <c r="D24" s="318"/>
      <c r="E24" s="317">
        <v>600</v>
      </c>
      <c r="F24" s="318"/>
      <c r="G24" s="317">
        <v>600</v>
      </c>
      <c r="H24" s="318"/>
      <c r="I24" s="317">
        <v>690</v>
      </c>
      <c r="J24" s="318"/>
      <c r="K24" s="317">
        <v>630</v>
      </c>
      <c r="L24" s="318"/>
      <c r="M24" s="317">
        <v>610</v>
      </c>
      <c r="N24" s="318"/>
      <c r="O24" s="317">
        <v>690</v>
      </c>
      <c r="P24" s="318"/>
      <c r="Q24" s="319">
        <v>690</v>
      </c>
      <c r="R24" s="319"/>
      <c r="S24" s="317">
        <v>640</v>
      </c>
      <c r="T24" s="318"/>
      <c r="U24" s="198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1.05</v>
      </c>
      <c r="D26" s="299"/>
      <c r="E26" s="298">
        <v>0.96</v>
      </c>
      <c r="F26" s="299"/>
      <c r="G26" s="298">
        <v>1.01</v>
      </c>
      <c r="H26" s="299"/>
      <c r="I26" s="298">
        <v>1.08</v>
      </c>
      <c r="J26" s="299"/>
      <c r="K26" s="298">
        <v>0.92</v>
      </c>
      <c r="L26" s="299"/>
      <c r="M26" s="298">
        <v>0.96</v>
      </c>
      <c r="N26" s="299"/>
      <c r="O26" s="298">
        <v>1.02</v>
      </c>
      <c r="P26" s="299"/>
      <c r="Q26" s="298">
        <v>0.95</v>
      </c>
      <c r="R26" s="299"/>
      <c r="S26" s="296">
        <v>0.98</v>
      </c>
      <c r="T26" s="297"/>
      <c r="U26" s="110">
        <v>1.03</v>
      </c>
      <c r="V26" s="110">
        <v>0.9</v>
      </c>
      <c r="W26" s="298">
        <v>0.91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136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 t="s">
        <v>443</v>
      </c>
      <c r="L31" s="289"/>
      <c r="M31" s="288" t="s">
        <v>444</v>
      </c>
      <c r="N31" s="289"/>
      <c r="O31" s="288"/>
      <c r="P31" s="289"/>
      <c r="Q31" s="288"/>
      <c r="R31" s="289"/>
      <c r="S31" s="288" t="s">
        <v>118</v>
      </c>
      <c r="T31" s="289"/>
      <c r="U31" s="98"/>
      <c r="V31" s="98" t="s">
        <v>405</v>
      </c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1010</v>
      </c>
      <c r="D35" s="233"/>
      <c r="E35" s="263">
        <v>1010</v>
      </c>
      <c r="F35" s="233"/>
      <c r="G35" s="263">
        <v>1010</v>
      </c>
      <c r="H35" s="233"/>
      <c r="I35" s="263">
        <v>1010</v>
      </c>
      <c r="J35" s="233"/>
      <c r="K35" s="263">
        <v>1010</v>
      </c>
      <c r="L35" s="233"/>
      <c r="M35" s="263">
        <v>1010</v>
      </c>
      <c r="N35" s="233"/>
      <c r="O35" s="263">
        <v>1010</v>
      </c>
      <c r="P35" s="233"/>
      <c r="Q35" s="263">
        <v>1010</v>
      </c>
      <c r="R35" s="233"/>
      <c r="S35" s="263">
        <v>1020</v>
      </c>
      <c r="T35" s="233"/>
      <c r="U35" s="97">
        <v>1020</v>
      </c>
      <c r="V35" s="97">
        <v>1070</v>
      </c>
      <c r="W35" s="263">
        <v>1070</v>
      </c>
      <c r="X35" s="233"/>
    </row>
    <row r="36" spans="1:24" ht="16.5" thickBot="1">
      <c r="A36" s="282" t="s">
        <v>39</v>
      </c>
      <c r="B36" s="283"/>
      <c r="C36" s="274">
        <f t="shared" ref="C36:G36" si="1">C32+C35+C34+C33</f>
        <v>1910</v>
      </c>
      <c r="D36" s="275"/>
      <c r="E36" s="274">
        <f t="shared" si="1"/>
        <v>1910</v>
      </c>
      <c r="F36" s="275"/>
      <c r="G36" s="274">
        <f t="shared" si="1"/>
        <v>1910</v>
      </c>
      <c r="H36" s="275"/>
      <c r="I36" s="274">
        <f t="shared" ref="I36:K36" si="2">I32+I35+I34+I33</f>
        <v>1910</v>
      </c>
      <c r="J36" s="275"/>
      <c r="K36" s="274">
        <f t="shared" si="2"/>
        <v>1910</v>
      </c>
      <c r="L36" s="275"/>
      <c r="M36" s="274">
        <f t="shared" ref="M36:O36" si="3">M32+M35+M34+M33</f>
        <v>1910</v>
      </c>
      <c r="N36" s="275"/>
      <c r="O36" s="274">
        <f t="shared" si="3"/>
        <v>1910</v>
      </c>
      <c r="P36" s="275"/>
      <c r="Q36" s="274">
        <f t="shared" ref="Q36:S36" si="4">Q32+Q35+Q34+Q33</f>
        <v>1910</v>
      </c>
      <c r="R36" s="275"/>
      <c r="S36" s="274">
        <f t="shared" si="4"/>
        <v>1920</v>
      </c>
      <c r="T36" s="275"/>
      <c r="U36" s="93">
        <f>U32+U35+U34+U33</f>
        <v>1920</v>
      </c>
      <c r="V36" s="93">
        <f>V32+V35+V34+V33</f>
        <v>1970</v>
      </c>
      <c r="W36" s="274">
        <f t="shared" ref="W36" si="5">W32+W35+W34+W33</f>
        <v>1970</v>
      </c>
      <c r="X36" s="275"/>
    </row>
    <row r="37" spans="1:24" ht="15.75">
      <c r="A37" s="268" t="s">
        <v>84</v>
      </c>
      <c r="B37" s="269"/>
      <c r="C37" s="270">
        <v>1200</v>
      </c>
      <c r="D37" s="271"/>
      <c r="E37" s="270">
        <v>1200</v>
      </c>
      <c r="F37" s="271"/>
      <c r="G37" s="270">
        <v>1200</v>
      </c>
      <c r="H37" s="271"/>
      <c r="I37" s="270">
        <v>1200</v>
      </c>
      <c r="J37" s="271"/>
      <c r="K37" s="270">
        <v>1000</v>
      </c>
      <c r="L37" s="271"/>
      <c r="M37" s="270">
        <v>1000</v>
      </c>
      <c r="N37" s="271"/>
      <c r="O37" s="270">
        <v>1000</v>
      </c>
      <c r="P37" s="271"/>
      <c r="Q37" s="270">
        <v>1000</v>
      </c>
      <c r="R37" s="271"/>
      <c r="S37" s="270">
        <v>1000</v>
      </c>
      <c r="T37" s="271"/>
      <c r="U37" s="92">
        <v>1000</v>
      </c>
      <c r="V37" s="92">
        <v>1000</v>
      </c>
      <c r="W37" s="270">
        <v>1000</v>
      </c>
      <c r="X37" s="271"/>
    </row>
    <row r="38" spans="1:24" ht="15.75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>
      <c r="A39" s="268" t="s">
        <v>75</v>
      </c>
      <c r="B39" s="269"/>
      <c r="C39" s="240">
        <v>100</v>
      </c>
      <c r="D39" s="247"/>
      <c r="E39" s="240">
        <v>100</v>
      </c>
      <c r="F39" s="247"/>
      <c r="G39" s="240">
        <v>100</v>
      </c>
      <c r="H39" s="247"/>
      <c r="I39" s="240">
        <v>100</v>
      </c>
      <c r="J39" s="247"/>
      <c r="K39" s="240">
        <v>200</v>
      </c>
      <c r="L39" s="247"/>
      <c r="M39" s="240">
        <v>200</v>
      </c>
      <c r="N39" s="247"/>
      <c r="O39" s="240">
        <v>200</v>
      </c>
      <c r="P39" s="247"/>
      <c r="Q39" s="240">
        <v>200</v>
      </c>
      <c r="R39" s="247"/>
      <c r="S39" s="240">
        <v>200</v>
      </c>
      <c r="T39" s="247"/>
      <c r="U39" s="87">
        <v>200</v>
      </c>
      <c r="V39" s="87">
        <v>200</v>
      </c>
      <c r="W39" s="240">
        <v>200</v>
      </c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1300</v>
      </c>
      <c r="D41" s="247"/>
      <c r="E41" s="240">
        <v>1300</v>
      </c>
      <c r="F41" s="247"/>
      <c r="G41" s="240">
        <v>1300</v>
      </c>
      <c r="H41" s="247"/>
      <c r="I41" s="240">
        <v>1300</v>
      </c>
      <c r="J41" s="247"/>
      <c r="K41" s="240">
        <v>1400</v>
      </c>
      <c r="L41" s="247"/>
      <c r="M41" s="240">
        <v>1400</v>
      </c>
      <c r="N41" s="247"/>
      <c r="O41" s="240">
        <v>1400</v>
      </c>
      <c r="P41" s="247"/>
      <c r="Q41" s="240">
        <v>1400</v>
      </c>
      <c r="R41" s="247"/>
      <c r="S41" s="240">
        <v>1400</v>
      </c>
      <c r="T41" s="247"/>
      <c r="U41" s="87">
        <v>1400</v>
      </c>
      <c r="V41" s="87">
        <v>1400</v>
      </c>
      <c r="W41" s="240">
        <v>1400</v>
      </c>
      <c r="X41" s="247"/>
    </row>
    <row r="42" spans="1:24" ht="16.5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>
        <v>400</v>
      </c>
      <c r="H42" s="233"/>
      <c r="I42" s="263">
        <v>400</v>
      </c>
      <c r="J42" s="233"/>
      <c r="K42" s="263">
        <v>400</v>
      </c>
      <c r="L42" s="233"/>
      <c r="M42" s="263">
        <v>400</v>
      </c>
      <c r="N42" s="233"/>
      <c r="O42" s="263">
        <v>400</v>
      </c>
      <c r="P42" s="233"/>
      <c r="Q42" s="263">
        <v>400</v>
      </c>
      <c r="R42" s="233"/>
      <c r="S42" s="263">
        <v>400</v>
      </c>
      <c r="T42" s="233"/>
      <c r="U42" s="97">
        <v>400</v>
      </c>
      <c r="V42" s="97">
        <v>400</v>
      </c>
      <c r="W42" s="263">
        <v>400</v>
      </c>
      <c r="X42" s="233"/>
    </row>
    <row r="43" spans="1:24" ht="16.5" thickBot="1">
      <c r="A43" s="276" t="s">
        <v>54</v>
      </c>
      <c r="B43" s="277"/>
      <c r="C43" s="274">
        <f t="shared" ref="C43:G43" si="6">C37+C38+C39+C40+C41+C42</f>
        <v>3000</v>
      </c>
      <c r="D43" s="275"/>
      <c r="E43" s="274">
        <f t="shared" si="6"/>
        <v>3000</v>
      </c>
      <c r="F43" s="275"/>
      <c r="G43" s="274">
        <f t="shared" si="6"/>
        <v>3000</v>
      </c>
      <c r="H43" s="275"/>
      <c r="I43" s="274">
        <f t="shared" ref="I43:K43" si="7">I37+I38+I39+I40+I41+I42</f>
        <v>3000</v>
      </c>
      <c r="J43" s="275"/>
      <c r="K43" s="274">
        <f t="shared" si="7"/>
        <v>3000</v>
      </c>
      <c r="L43" s="275"/>
      <c r="M43" s="274">
        <f t="shared" ref="M43:O43" si="8">M37+M38+M39+M40+M41+M42</f>
        <v>3000</v>
      </c>
      <c r="N43" s="275"/>
      <c r="O43" s="274">
        <f t="shared" si="8"/>
        <v>3000</v>
      </c>
      <c r="P43" s="275"/>
      <c r="Q43" s="274">
        <f t="shared" ref="Q43:S43" si="9">Q37+Q38+Q39+Q40+Q41+Q42</f>
        <v>3000</v>
      </c>
      <c r="R43" s="275"/>
      <c r="S43" s="274">
        <f t="shared" si="9"/>
        <v>3000</v>
      </c>
      <c r="T43" s="275"/>
      <c r="U43" s="200">
        <f>U37+U38+U39+U40+U41+U42</f>
        <v>3000</v>
      </c>
      <c r="V43" s="200">
        <f>V37+V38+V39+V40+V41+V42</f>
        <v>3000</v>
      </c>
      <c r="W43" s="274">
        <f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>
        <v>100</v>
      </c>
      <c r="D48" s="247"/>
      <c r="E48" s="240">
        <v>100</v>
      </c>
      <c r="F48" s="247"/>
      <c r="G48" s="240">
        <v>100</v>
      </c>
      <c r="H48" s="247"/>
      <c r="I48" s="240">
        <v>100</v>
      </c>
      <c r="J48" s="247"/>
      <c r="K48" s="240">
        <v>100</v>
      </c>
      <c r="L48" s="247"/>
      <c r="M48" s="240">
        <v>90</v>
      </c>
      <c r="N48" s="247"/>
      <c r="O48" s="240">
        <v>90</v>
      </c>
      <c r="P48" s="247"/>
      <c r="Q48" s="240">
        <v>90</v>
      </c>
      <c r="R48" s="247"/>
      <c r="S48" s="240">
        <v>90</v>
      </c>
      <c r="T48" s="247"/>
      <c r="U48" s="87">
        <v>90</v>
      </c>
      <c r="V48" s="87">
        <v>90</v>
      </c>
      <c r="W48" s="240">
        <v>90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 t="s">
        <v>79</v>
      </c>
      <c r="L50" s="249"/>
      <c r="M50" s="249"/>
      <c r="N50" s="249"/>
      <c r="O50" s="249"/>
      <c r="P50" s="249"/>
      <c r="Q50" s="249"/>
      <c r="R50" s="252"/>
      <c r="S50" s="248" t="s">
        <v>79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 t="s">
        <v>338</v>
      </c>
      <c r="L51" s="258"/>
      <c r="M51" s="258"/>
      <c r="N51" s="258"/>
      <c r="O51" s="258"/>
      <c r="P51" s="258"/>
      <c r="Q51" s="258"/>
      <c r="R51" s="259"/>
      <c r="S51" s="260" t="s">
        <v>338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6" sqref="G6"/>
    </sheetView>
  </sheetViews>
  <sheetFormatPr defaultRowHeight="15"/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25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26.2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6.5" thickBot="1">
      <c r="A5" s="341" t="s">
        <v>447</v>
      </c>
      <c r="B5" s="342"/>
      <c r="C5" s="111">
        <v>2.0833333333333332E-2</v>
      </c>
      <c r="D5" s="207">
        <v>3.125E-2</v>
      </c>
      <c r="E5" s="366">
        <f t="shared" ref="E5:E10" si="0">D5-C5</f>
        <v>1.0416666666666668E-2</v>
      </c>
      <c r="F5" s="366"/>
      <c r="G5" s="27" t="s">
        <v>92</v>
      </c>
      <c r="H5" s="14">
        <v>1.5</v>
      </c>
      <c r="I5" s="15">
        <v>0.83333333333333337</v>
      </c>
      <c r="J5" s="16">
        <v>27.75</v>
      </c>
      <c r="K5" s="13">
        <v>17</v>
      </c>
      <c r="L5" s="17">
        <v>46.5</v>
      </c>
      <c r="M5" s="18">
        <v>32.03</v>
      </c>
      <c r="N5" s="19">
        <v>6.95</v>
      </c>
      <c r="O5" s="19">
        <v>39.130000000000003</v>
      </c>
      <c r="P5" s="19">
        <v>9.39</v>
      </c>
      <c r="Q5" s="19">
        <v>7.18</v>
      </c>
      <c r="R5" s="19">
        <v>0.52</v>
      </c>
      <c r="S5" s="102" t="s">
        <v>451</v>
      </c>
      <c r="T5" s="20">
        <v>0.28000000000000003</v>
      </c>
      <c r="U5" s="19">
        <v>74.95</v>
      </c>
      <c r="V5" s="21">
        <v>0.122</v>
      </c>
      <c r="W5" s="21">
        <v>4.0000000000000001E-3</v>
      </c>
      <c r="X5" s="22">
        <v>7.22</v>
      </c>
    </row>
    <row r="6" spans="1:24" ht="16.5" thickBot="1">
      <c r="A6" s="341" t="s">
        <v>448</v>
      </c>
      <c r="B6" s="342"/>
      <c r="C6" s="23">
        <v>0.20833333333333334</v>
      </c>
      <c r="D6" s="203">
        <v>0.21875</v>
      </c>
      <c r="E6" s="349">
        <f t="shared" si="0"/>
        <v>1.0416666666666657E-2</v>
      </c>
      <c r="F6" s="349"/>
      <c r="G6" s="27" t="s">
        <v>92</v>
      </c>
      <c r="H6" s="24">
        <v>1.5</v>
      </c>
      <c r="I6" s="25">
        <v>0.83333333333333337</v>
      </c>
      <c r="J6" s="26">
        <v>25.35</v>
      </c>
      <c r="K6" s="27">
        <v>18</v>
      </c>
      <c r="L6" s="28">
        <v>44.5</v>
      </c>
      <c r="M6" s="29">
        <v>32.869999999999997</v>
      </c>
      <c r="N6" s="30">
        <v>7.32</v>
      </c>
      <c r="O6" s="30">
        <v>39.57</v>
      </c>
      <c r="P6" s="30">
        <v>8.7200000000000006</v>
      </c>
      <c r="Q6" s="30">
        <v>7</v>
      </c>
      <c r="R6" s="30">
        <v>0.6</v>
      </c>
      <c r="S6" s="187" t="s">
        <v>453</v>
      </c>
      <c r="T6" s="31">
        <v>0.63</v>
      </c>
      <c r="U6" s="30">
        <v>75.22</v>
      </c>
      <c r="V6" s="27">
        <v>0.126</v>
      </c>
      <c r="W6" s="32">
        <v>6.0000000000000001E-3</v>
      </c>
      <c r="X6" s="33">
        <v>6.98</v>
      </c>
    </row>
    <row r="7" spans="1:24" ht="16.5" thickBot="1">
      <c r="A7" s="341" t="s">
        <v>449</v>
      </c>
      <c r="B7" s="342"/>
      <c r="C7" s="34"/>
      <c r="D7" s="35"/>
      <c r="E7" s="350">
        <f t="shared" si="0"/>
        <v>0</v>
      </c>
      <c r="F7" s="350"/>
      <c r="G7" s="27"/>
      <c r="H7" s="24"/>
      <c r="I7" s="25"/>
      <c r="J7" s="26"/>
      <c r="K7" s="27"/>
      <c r="L7" s="28"/>
      <c r="M7" s="29"/>
      <c r="N7" s="30"/>
      <c r="O7" s="30"/>
      <c r="P7" s="30"/>
      <c r="Q7" s="30"/>
      <c r="R7" s="30"/>
      <c r="S7" s="187"/>
      <c r="T7" s="31"/>
      <c r="U7" s="30"/>
      <c r="V7" s="27"/>
      <c r="W7" s="32"/>
      <c r="X7" s="33"/>
    </row>
    <row r="8" spans="1:24" ht="16.5" thickBot="1">
      <c r="A8" s="341" t="s">
        <v>450</v>
      </c>
      <c r="B8" s="342"/>
      <c r="C8" s="23"/>
      <c r="D8" s="203"/>
      <c r="E8" s="349">
        <f t="shared" si="0"/>
        <v>0</v>
      </c>
      <c r="F8" s="349"/>
      <c r="G8" s="27"/>
      <c r="H8" s="24"/>
      <c r="I8" s="25"/>
      <c r="J8" s="26"/>
      <c r="K8" s="27"/>
      <c r="L8" s="28"/>
      <c r="M8" s="29"/>
      <c r="N8" s="30"/>
      <c r="O8" s="30"/>
      <c r="P8" s="30"/>
      <c r="Q8" s="30"/>
      <c r="R8" s="107"/>
      <c r="S8" s="104"/>
      <c r="T8" s="31"/>
      <c r="U8" s="30"/>
      <c r="V8" s="109"/>
      <c r="W8" s="32"/>
      <c r="X8" s="36"/>
    </row>
    <row r="9" spans="1:24" ht="15.75">
      <c r="A9" s="341"/>
      <c r="B9" s="342"/>
      <c r="C9" s="23"/>
      <c r="D9" s="203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1.6666666666666667</v>
      </c>
      <c r="J11" s="61">
        <f>SUM(J5:J10)</f>
        <v>53.1</v>
      </c>
      <c r="K11" s="113">
        <f>SUM(K5:K10)</f>
        <v>35</v>
      </c>
      <c r="L11" s="62">
        <f>SUM(L5:L10)</f>
        <v>91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10</v>
      </c>
      <c r="D17" s="328"/>
      <c r="E17" s="327">
        <v>21</v>
      </c>
      <c r="F17" s="328"/>
      <c r="G17" s="327"/>
      <c r="H17" s="328"/>
      <c r="I17" s="327"/>
      <c r="J17" s="328"/>
      <c r="K17" s="327"/>
      <c r="L17" s="328"/>
      <c r="M17" s="327"/>
      <c r="N17" s="328"/>
      <c r="O17" s="327"/>
      <c r="P17" s="328"/>
      <c r="Q17" s="329"/>
      <c r="R17" s="329"/>
      <c r="S17" s="327"/>
      <c r="T17" s="328"/>
      <c r="U17" s="199"/>
      <c r="V17" s="87"/>
      <c r="W17" s="329"/>
      <c r="X17" s="328"/>
    </row>
    <row r="18" spans="1:24" ht="15.75">
      <c r="A18" s="266" t="s">
        <v>44</v>
      </c>
      <c r="B18" s="371"/>
      <c r="C18" s="329" t="s">
        <v>452</v>
      </c>
      <c r="D18" s="328"/>
      <c r="E18" s="334" t="s">
        <v>373</v>
      </c>
      <c r="F18" s="335"/>
      <c r="G18" s="334"/>
      <c r="H18" s="335"/>
      <c r="I18" s="334"/>
      <c r="J18" s="335"/>
      <c r="K18" s="334"/>
      <c r="L18" s="335"/>
      <c r="M18" s="334"/>
      <c r="N18" s="335"/>
      <c r="O18" s="334"/>
      <c r="P18" s="335"/>
      <c r="Q18" s="336"/>
      <c r="R18" s="336"/>
      <c r="S18" s="334"/>
      <c r="T18" s="335"/>
      <c r="U18" s="199"/>
      <c r="V18" s="87"/>
      <c r="W18" s="329"/>
      <c r="X18" s="328"/>
    </row>
    <row r="19" spans="1:24" ht="15.75">
      <c r="A19" s="266" t="s">
        <v>45</v>
      </c>
      <c r="B19" s="371"/>
      <c r="C19" s="333">
        <v>733</v>
      </c>
      <c r="D19" s="332"/>
      <c r="E19" s="331">
        <v>733</v>
      </c>
      <c r="F19" s="332"/>
      <c r="G19" s="331"/>
      <c r="H19" s="332"/>
      <c r="I19" s="331"/>
      <c r="J19" s="332"/>
      <c r="K19" s="331"/>
      <c r="L19" s="332"/>
      <c r="M19" s="331"/>
      <c r="N19" s="332"/>
      <c r="O19" s="331"/>
      <c r="P19" s="332"/>
      <c r="Q19" s="333"/>
      <c r="R19" s="333"/>
      <c r="S19" s="331"/>
      <c r="T19" s="332"/>
      <c r="U19" s="88"/>
      <c r="V19" s="89"/>
      <c r="W19" s="333"/>
      <c r="X19" s="332"/>
    </row>
    <row r="20" spans="1:24" ht="15.75">
      <c r="A20" s="266" t="s">
        <v>46</v>
      </c>
      <c r="B20" s="371"/>
      <c r="C20" s="329">
        <v>0.75</v>
      </c>
      <c r="D20" s="328"/>
      <c r="E20" s="327">
        <v>0.8</v>
      </c>
      <c r="F20" s="328"/>
      <c r="G20" s="327"/>
      <c r="H20" s="328"/>
      <c r="I20" s="327"/>
      <c r="J20" s="328"/>
      <c r="K20" s="327"/>
      <c r="L20" s="328"/>
      <c r="M20" s="327"/>
      <c r="N20" s="328"/>
      <c r="O20" s="327"/>
      <c r="P20" s="328"/>
      <c r="Q20" s="329"/>
      <c r="R20" s="329"/>
      <c r="S20" s="327"/>
      <c r="T20" s="328"/>
      <c r="U20" s="199"/>
      <c r="V20" s="87"/>
      <c r="W20" s="329"/>
      <c r="X20" s="328"/>
    </row>
    <row r="21" spans="1:24" ht="15.75">
      <c r="A21" s="266" t="s">
        <v>65</v>
      </c>
      <c r="B21" s="371"/>
      <c r="C21" s="329">
        <v>1012</v>
      </c>
      <c r="D21" s="328"/>
      <c r="E21" s="327">
        <v>1189</v>
      </c>
      <c r="F21" s="328"/>
      <c r="G21" s="327"/>
      <c r="H21" s="328"/>
      <c r="I21" s="327"/>
      <c r="J21" s="328"/>
      <c r="K21" s="327"/>
      <c r="L21" s="328"/>
      <c r="M21" s="327"/>
      <c r="N21" s="328"/>
      <c r="O21" s="327"/>
      <c r="P21" s="328"/>
      <c r="Q21" s="329"/>
      <c r="R21" s="329"/>
      <c r="S21" s="327"/>
      <c r="T21" s="328"/>
      <c r="U21" s="199"/>
      <c r="V21" s="87"/>
      <c r="W21" s="329"/>
      <c r="X21" s="328"/>
    </row>
    <row r="22" spans="1:24" ht="15.75">
      <c r="A22" s="266" t="s">
        <v>18</v>
      </c>
      <c r="B22" s="371"/>
      <c r="C22" s="329">
        <v>0.4</v>
      </c>
      <c r="D22" s="328"/>
      <c r="E22" s="327">
        <v>0.38</v>
      </c>
      <c r="F22" s="328"/>
      <c r="G22" s="327"/>
      <c r="H22" s="328"/>
      <c r="I22" s="327"/>
      <c r="J22" s="328"/>
      <c r="K22" s="327"/>
      <c r="L22" s="328"/>
      <c r="M22" s="327"/>
      <c r="N22" s="328"/>
      <c r="O22" s="327"/>
      <c r="P22" s="328"/>
      <c r="Q22" s="329"/>
      <c r="R22" s="329"/>
      <c r="S22" s="327"/>
      <c r="T22" s="328"/>
      <c r="U22" s="199"/>
      <c r="V22" s="87"/>
      <c r="W22" s="329"/>
      <c r="X22" s="328"/>
    </row>
    <row r="23" spans="1:24" ht="15.75">
      <c r="A23" s="266" t="s">
        <v>19</v>
      </c>
      <c r="B23" s="371"/>
      <c r="C23" s="372">
        <f>C20-C22</f>
        <v>0.35</v>
      </c>
      <c r="D23" s="326"/>
      <c r="E23" s="325">
        <f>E20-E22</f>
        <v>0.42000000000000004</v>
      </c>
      <c r="F23" s="326"/>
      <c r="G23" s="325">
        <f>G20-G22</f>
        <v>0</v>
      </c>
      <c r="H23" s="326"/>
      <c r="I23" s="325">
        <f>I20-I22</f>
        <v>0</v>
      </c>
      <c r="J23" s="326"/>
      <c r="K23" s="325">
        <f>K20-K22</f>
        <v>0</v>
      </c>
      <c r="L23" s="326"/>
      <c r="M23" s="325">
        <f>M20-M22</f>
        <v>0</v>
      </c>
      <c r="N23" s="326"/>
      <c r="O23" s="325">
        <f>O20-O22</f>
        <v>0</v>
      </c>
      <c r="P23" s="326"/>
      <c r="Q23" s="325">
        <f>Q20-Q22</f>
        <v>0</v>
      </c>
      <c r="R23" s="326"/>
      <c r="S23" s="325">
        <f>S20-S22</f>
        <v>0</v>
      </c>
      <c r="T23" s="326"/>
      <c r="U23" s="96">
        <f>U20-U22</f>
        <v>0</v>
      </c>
      <c r="V23" s="90">
        <f>V20-V22</f>
        <v>0</v>
      </c>
      <c r="W23" s="325">
        <f>W20-W22</f>
        <v>0</v>
      </c>
      <c r="X23" s="326"/>
    </row>
    <row r="24" spans="1:24" ht="16.5" thickBot="1">
      <c r="A24" s="264" t="s">
        <v>72</v>
      </c>
      <c r="B24" s="373"/>
      <c r="C24" s="319">
        <v>690</v>
      </c>
      <c r="D24" s="318"/>
      <c r="E24" s="317">
        <v>690</v>
      </c>
      <c r="F24" s="318"/>
      <c r="G24" s="317"/>
      <c r="H24" s="318"/>
      <c r="I24" s="317"/>
      <c r="J24" s="318"/>
      <c r="K24" s="317"/>
      <c r="L24" s="318"/>
      <c r="M24" s="317"/>
      <c r="N24" s="318"/>
      <c r="O24" s="317"/>
      <c r="P24" s="318"/>
      <c r="Q24" s="319"/>
      <c r="R24" s="319"/>
      <c r="S24" s="317"/>
      <c r="T24" s="318"/>
      <c r="U24" s="198"/>
      <c r="V24" s="91"/>
      <c r="W24" s="319"/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/>
      <c r="J25" s="323"/>
      <c r="K25" s="322"/>
      <c r="L25" s="323"/>
      <c r="M25" s="322"/>
      <c r="N25" s="323"/>
      <c r="O25" s="322"/>
      <c r="P25" s="323"/>
      <c r="Q25" s="322"/>
      <c r="R25" s="323"/>
      <c r="S25" s="322"/>
      <c r="T25" s="323"/>
      <c r="U25" s="322"/>
      <c r="V25" s="323"/>
      <c r="W25" s="322"/>
      <c r="X25" s="323"/>
    </row>
    <row r="26" spans="1:24" ht="16.5" thickBot="1">
      <c r="A26" s="315" t="s">
        <v>74</v>
      </c>
      <c r="B26" s="316"/>
      <c r="C26" s="298">
        <v>0.88</v>
      </c>
      <c r="D26" s="299"/>
      <c r="E26" s="298">
        <v>0.92</v>
      </c>
      <c r="F26" s="299"/>
      <c r="G26" s="298"/>
      <c r="H26" s="299"/>
      <c r="I26" s="298"/>
      <c r="J26" s="299"/>
      <c r="K26" s="298"/>
      <c r="L26" s="299"/>
      <c r="M26" s="298"/>
      <c r="N26" s="299"/>
      <c r="O26" s="298"/>
      <c r="P26" s="299"/>
      <c r="Q26" s="298"/>
      <c r="R26" s="299"/>
      <c r="S26" s="296"/>
      <c r="T26" s="297"/>
      <c r="U26" s="110"/>
      <c r="V26" s="110"/>
      <c r="W26" s="298"/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0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/>
      <c r="H34" s="247"/>
      <c r="I34" s="240"/>
      <c r="J34" s="247"/>
      <c r="K34" s="240"/>
      <c r="L34" s="247"/>
      <c r="M34" s="240"/>
      <c r="N34" s="247"/>
      <c r="O34" s="240"/>
      <c r="P34" s="247"/>
      <c r="Q34" s="240"/>
      <c r="R34" s="247"/>
      <c r="S34" s="240"/>
      <c r="T34" s="247"/>
      <c r="U34" s="97"/>
      <c r="V34" s="97"/>
      <c r="W34" s="240"/>
      <c r="X34" s="247"/>
    </row>
    <row r="35" spans="1:24" ht="16.5" thickBot="1">
      <c r="A35" s="284" t="s">
        <v>273</v>
      </c>
      <c r="B35" s="285"/>
      <c r="C35" s="263">
        <v>1070</v>
      </c>
      <c r="D35" s="233"/>
      <c r="E35" s="263">
        <v>1070</v>
      </c>
      <c r="F35" s="233"/>
      <c r="G35" s="263"/>
      <c r="H35" s="233"/>
      <c r="I35" s="263"/>
      <c r="J35" s="233"/>
      <c r="K35" s="263"/>
      <c r="L35" s="233"/>
      <c r="M35" s="263"/>
      <c r="N35" s="233"/>
      <c r="O35" s="263"/>
      <c r="P35" s="233"/>
      <c r="Q35" s="263"/>
      <c r="R35" s="233"/>
      <c r="S35" s="263"/>
      <c r="T35" s="233"/>
      <c r="U35" s="97"/>
      <c r="V35" s="97"/>
      <c r="W35" s="263"/>
      <c r="X35" s="233"/>
    </row>
    <row r="36" spans="1:24" ht="16.5" thickBot="1">
      <c r="A36" s="282" t="s">
        <v>39</v>
      </c>
      <c r="B36" s="283"/>
      <c r="C36" s="274">
        <f t="shared" ref="C36" si="1">C32+C35+C34+C33</f>
        <v>1970</v>
      </c>
      <c r="D36" s="275"/>
      <c r="E36" s="274">
        <f t="shared" ref="E36" si="2">E32+E35+E34+E33</f>
        <v>1970</v>
      </c>
      <c r="F36" s="275"/>
      <c r="G36" s="274">
        <f t="shared" ref="G36" si="3">G32+G35+G34+G33</f>
        <v>0</v>
      </c>
      <c r="H36" s="275"/>
      <c r="I36" s="274">
        <f t="shared" ref="I36:S36" si="4">I32+I35+I34+I33</f>
        <v>0</v>
      </c>
      <c r="J36" s="275"/>
      <c r="K36" s="274">
        <f t="shared" si="4"/>
        <v>0</v>
      </c>
      <c r="L36" s="275"/>
      <c r="M36" s="274">
        <f t="shared" si="4"/>
        <v>0</v>
      </c>
      <c r="N36" s="275"/>
      <c r="O36" s="274">
        <f t="shared" si="4"/>
        <v>0</v>
      </c>
      <c r="P36" s="275"/>
      <c r="Q36" s="274">
        <f t="shared" si="4"/>
        <v>0</v>
      </c>
      <c r="R36" s="275"/>
      <c r="S36" s="274">
        <f t="shared" si="4"/>
        <v>0</v>
      </c>
      <c r="T36" s="275"/>
      <c r="U36" s="93">
        <f>U32+U35+U34+U33</f>
        <v>0</v>
      </c>
      <c r="V36" s="93">
        <f>V32+V35+V34+V33</f>
        <v>0</v>
      </c>
      <c r="W36" s="274">
        <f t="shared" ref="W36" si="5">W32+W35+W34+W33</f>
        <v>0</v>
      </c>
      <c r="X36" s="275"/>
    </row>
    <row r="37" spans="1:24" ht="15.75">
      <c r="A37" s="268" t="s">
        <v>84</v>
      </c>
      <c r="B37" s="269"/>
      <c r="C37" s="270">
        <v>1000</v>
      </c>
      <c r="D37" s="271"/>
      <c r="E37" s="270">
        <v>1000</v>
      </c>
      <c r="F37" s="271"/>
      <c r="G37" s="270"/>
      <c r="H37" s="271"/>
      <c r="I37" s="270"/>
      <c r="J37" s="271"/>
      <c r="K37" s="270"/>
      <c r="L37" s="271"/>
      <c r="M37" s="270"/>
      <c r="N37" s="271"/>
      <c r="O37" s="270"/>
      <c r="P37" s="271"/>
      <c r="Q37" s="270"/>
      <c r="R37" s="271"/>
      <c r="S37" s="270"/>
      <c r="T37" s="271"/>
      <c r="U37" s="92"/>
      <c r="V37" s="92"/>
      <c r="W37" s="270"/>
      <c r="X37" s="271"/>
    </row>
    <row r="38" spans="1:24" ht="15.75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/>
      <c r="N38" s="247"/>
      <c r="O38" s="240"/>
      <c r="P38" s="247"/>
      <c r="Q38" s="240"/>
      <c r="R38" s="247"/>
      <c r="S38" s="240"/>
      <c r="T38" s="247"/>
      <c r="U38" s="87"/>
      <c r="V38" s="87"/>
      <c r="W38" s="240"/>
      <c r="X38" s="247"/>
    </row>
    <row r="39" spans="1:24" ht="15.75">
      <c r="A39" s="268" t="s">
        <v>75</v>
      </c>
      <c r="B39" s="269"/>
      <c r="C39" s="240">
        <v>200</v>
      </c>
      <c r="D39" s="247"/>
      <c r="E39" s="240">
        <v>200</v>
      </c>
      <c r="F39" s="247"/>
      <c r="G39" s="240"/>
      <c r="H39" s="247"/>
      <c r="I39" s="240"/>
      <c r="J39" s="247"/>
      <c r="K39" s="240"/>
      <c r="L39" s="247"/>
      <c r="M39" s="240"/>
      <c r="N39" s="247"/>
      <c r="O39" s="240"/>
      <c r="P39" s="247"/>
      <c r="Q39" s="240"/>
      <c r="R39" s="247"/>
      <c r="S39" s="240"/>
      <c r="T39" s="247"/>
      <c r="U39" s="87"/>
      <c r="V39" s="87"/>
      <c r="W39" s="240"/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1400</v>
      </c>
      <c r="D41" s="247"/>
      <c r="E41" s="240">
        <v>1400</v>
      </c>
      <c r="F41" s="247"/>
      <c r="G41" s="240"/>
      <c r="H41" s="247"/>
      <c r="I41" s="240"/>
      <c r="J41" s="247"/>
      <c r="K41" s="240"/>
      <c r="L41" s="247"/>
      <c r="M41" s="240"/>
      <c r="N41" s="247"/>
      <c r="O41" s="240"/>
      <c r="P41" s="247"/>
      <c r="Q41" s="240"/>
      <c r="R41" s="247"/>
      <c r="S41" s="240"/>
      <c r="T41" s="247"/>
      <c r="U41" s="87"/>
      <c r="V41" s="87"/>
      <c r="W41" s="240"/>
      <c r="X41" s="247"/>
    </row>
    <row r="42" spans="1:24" ht="16.5" thickBot="1">
      <c r="A42" s="278" t="s">
        <v>87</v>
      </c>
      <c r="B42" s="279"/>
      <c r="C42" s="263">
        <v>400</v>
      </c>
      <c r="D42" s="233"/>
      <c r="E42" s="263">
        <v>400</v>
      </c>
      <c r="F42" s="233"/>
      <c r="G42" s="263"/>
      <c r="H42" s="233"/>
      <c r="I42" s="263"/>
      <c r="J42" s="233"/>
      <c r="K42" s="263"/>
      <c r="L42" s="233"/>
      <c r="M42" s="263"/>
      <c r="N42" s="233"/>
      <c r="O42" s="263"/>
      <c r="P42" s="233"/>
      <c r="Q42" s="263"/>
      <c r="R42" s="233"/>
      <c r="S42" s="263"/>
      <c r="T42" s="233"/>
      <c r="U42" s="97"/>
      <c r="V42" s="97"/>
      <c r="W42" s="263"/>
      <c r="X42" s="233"/>
    </row>
    <row r="43" spans="1:24" ht="16.5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0</v>
      </c>
      <c r="H43" s="275"/>
      <c r="I43" s="274">
        <f t="shared" ref="I43" si="6">I37+I38+I39+I40+I41+I42</f>
        <v>0</v>
      </c>
      <c r="J43" s="275"/>
      <c r="K43" s="274">
        <f t="shared" ref="K43" si="7">K37+K38+K39+K40+K41+K42</f>
        <v>0</v>
      </c>
      <c r="L43" s="275"/>
      <c r="M43" s="274">
        <f t="shared" ref="M43" si="8">M37+M38+M39+M40+M41+M42</f>
        <v>0</v>
      </c>
      <c r="N43" s="275"/>
      <c r="O43" s="274">
        <f t="shared" ref="O43" si="9">O37+O38+O39+O40+O41+O42</f>
        <v>0</v>
      </c>
      <c r="P43" s="275"/>
      <c r="Q43" s="274">
        <f t="shared" ref="Q43" si="10">Q37+Q38+Q39+Q40+Q41+Q42</f>
        <v>0</v>
      </c>
      <c r="R43" s="275"/>
      <c r="S43" s="274">
        <f t="shared" ref="S43" si="11">S37+S38+S39+S40+S41+S42</f>
        <v>0</v>
      </c>
      <c r="T43" s="275"/>
      <c r="U43" s="200">
        <f>U37+U38+U39+U40+U41+U42</f>
        <v>0</v>
      </c>
      <c r="V43" s="200">
        <f>V37+V38+V39+V40+V41+V42</f>
        <v>0</v>
      </c>
      <c r="W43" s="274">
        <f>W37+W38+W39+W40+W41+W42</f>
        <v>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>
        <v>90</v>
      </c>
      <c r="D48" s="247"/>
      <c r="E48" s="240">
        <v>90</v>
      </c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79</v>
      </c>
      <c r="D50" s="249"/>
      <c r="E50" s="249"/>
      <c r="F50" s="249"/>
      <c r="G50" s="249"/>
      <c r="H50" s="249"/>
      <c r="I50" s="249"/>
      <c r="J50" s="252"/>
      <c r="K50" s="248"/>
      <c r="L50" s="249"/>
      <c r="M50" s="249"/>
      <c r="N50" s="249"/>
      <c r="O50" s="249"/>
      <c r="P50" s="249"/>
      <c r="Q50" s="249"/>
      <c r="R50" s="252"/>
      <c r="S50" s="248"/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338</v>
      </c>
      <c r="D51" s="258"/>
      <c r="E51" s="258"/>
      <c r="F51" s="258"/>
      <c r="G51" s="258"/>
      <c r="H51" s="258"/>
      <c r="I51" s="258"/>
      <c r="J51" s="259"/>
      <c r="K51" s="257"/>
      <c r="L51" s="258"/>
      <c r="M51" s="258"/>
      <c r="N51" s="258"/>
      <c r="O51" s="258"/>
      <c r="P51" s="258"/>
      <c r="Q51" s="258"/>
      <c r="R51" s="259"/>
      <c r="S51" s="260"/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>
        <v>0.23611111111111113</v>
      </c>
      <c r="E53" s="99">
        <v>1</v>
      </c>
      <c r="F53" s="100">
        <f>E53-D53</f>
        <v>0.76388888888888884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C17" activePane="bottomRight" state="frozen"/>
      <selection pane="topRight" activeCell="C1" sqref="C1"/>
      <selection pane="bottomLeft" activeCell="A5" sqref="A5"/>
      <selection pane="bottomRight" activeCell="A32" sqref="A32:B48"/>
    </sheetView>
  </sheetViews>
  <sheetFormatPr defaultRowHeight="15"/>
  <cols>
    <col min="3" max="3" width="8.140625" customWidth="1"/>
    <col min="4" max="4" width="7.7109375" customWidth="1"/>
    <col min="6" max="6" width="6" customWidth="1"/>
    <col min="8" max="8" width="6.85546875" customWidth="1"/>
    <col min="9" max="9" width="8" customWidth="1"/>
    <col min="11" max="11" width="6.42578125" customWidth="1"/>
    <col min="14" max="14" width="7.28515625" customWidth="1"/>
    <col min="15" max="15" width="8.28515625" customWidth="1"/>
    <col min="17" max="17" width="7.28515625" customWidth="1"/>
    <col min="18" max="18" width="7.5703125" customWidth="1"/>
    <col min="20" max="20" width="7.5703125" customWidth="1"/>
    <col min="23" max="23" width="7.140625" customWidth="1"/>
    <col min="24" max="24" width="6.425781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26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26.2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6.5" thickBot="1">
      <c r="A5" s="341" t="s">
        <v>465</v>
      </c>
      <c r="B5" s="342"/>
      <c r="C5" s="111">
        <v>0.84027777777777779</v>
      </c>
      <c r="D5" s="207">
        <v>0.86111111111111116</v>
      </c>
      <c r="E5" s="366">
        <f t="shared" ref="E5:E10" si="0">D5-C5</f>
        <v>2.083333333333337E-2</v>
      </c>
      <c r="F5" s="366"/>
      <c r="G5" s="27" t="s">
        <v>92</v>
      </c>
      <c r="H5" s="14"/>
      <c r="I5" s="15">
        <v>0.5</v>
      </c>
      <c r="J5" s="16">
        <v>39.799999999999997</v>
      </c>
      <c r="K5" s="13"/>
      <c r="L5" s="17"/>
      <c r="M5" s="18">
        <v>29.08</v>
      </c>
      <c r="N5" s="19">
        <v>7.13</v>
      </c>
      <c r="O5" s="19">
        <v>25.37</v>
      </c>
      <c r="P5" s="19">
        <v>30.52</v>
      </c>
      <c r="Q5" s="19">
        <v>4.83</v>
      </c>
      <c r="R5" s="19">
        <v>7.48</v>
      </c>
      <c r="S5" s="102" t="s">
        <v>466</v>
      </c>
      <c r="T5" s="20"/>
      <c r="U5" s="19"/>
      <c r="V5" s="21"/>
      <c r="W5" s="21"/>
      <c r="X5" s="22"/>
    </row>
    <row r="6" spans="1:24" ht="16.5" thickBot="1">
      <c r="A6" s="341"/>
      <c r="B6" s="342"/>
      <c r="C6" s="23"/>
      <c r="D6" s="203"/>
      <c r="E6" s="349">
        <f t="shared" si="0"/>
        <v>0</v>
      </c>
      <c r="F6" s="349"/>
      <c r="G6" s="27"/>
      <c r="H6" s="24"/>
      <c r="I6" s="25"/>
      <c r="J6" s="26"/>
      <c r="K6" s="27"/>
      <c r="L6" s="28"/>
      <c r="M6" s="29"/>
      <c r="N6" s="30"/>
      <c r="O6" s="30"/>
      <c r="P6" s="30"/>
      <c r="Q6" s="30"/>
      <c r="R6" s="30"/>
      <c r="S6" s="187"/>
      <c r="T6" s="31"/>
      <c r="U6" s="30"/>
      <c r="V6" s="27"/>
      <c r="W6" s="32"/>
      <c r="X6" s="33"/>
    </row>
    <row r="7" spans="1:24" ht="16.5" thickBot="1">
      <c r="A7" s="341"/>
      <c r="B7" s="342"/>
      <c r="C7" s="34"/>
      <c r="D7" s="35"/>
      <c r="E7" s="350">
        <f t="shared" si="0"/>
        <v>0</v>
      </c>
      <c r="F7" s="350"/>
      <c r="G7" s="27"/>
      <c r="H7" s="24"/>
      <c r="I7" s="25"/>
      <c r="J7" s="26"/>
      <c r="K7" s="27"/>
      <c r="L7" s="28"/>
      <c r="M7" s="29"/>
      <c r="N7" s="30"/>
      <c r="O7" s="30"/>
      <c r="P7" s="30"/>
      <c r="Q7" s="30"/>
      <c r="R7" s="30"/>
      <c r="S7" s="187"/>
      <c r="T7" s="31"/>
      <c r="U7" s="30"/>
      <c r="V7" s="27"/>
      <c r="W7" s="32"/>
      <c r="X7" s="33"/>
    </row>
    <row r="8" spans="1:24" ht="16.5" thickBot="1">
      <c r="A8" s="341"/>
      <c r="B8" s="342"/>
      <c r="C8" s="23"/>
      <c r="D8" s="203"/>
      <c r="E8" s="349">
        <f t="shared" si="0"/>
        <v>0</v>
      </c>
      <c r="F8" s="349"/>
      <c r="G8" s="27"/>
      <c r="H8" s="24"/>
      <c r="I8" s="25"/>
      <c r="J8" s="26"/>
      <c r="K8" s="27"/>
      <c r="L8" s="28"/>
      <c r="M8" s="29"/>
      <c r="N8" s="30"/>
      <c r="O8" s="30"/>
      <c r="P8" s="30"/>
      <c r="Q8" s="30"/>
      <c r="R8" s="107"/>
      <c r="S8" s="104"/>
      <c r="T8" s="31"/>
      <c r="U8" s="30"/>
      <c r="V8" s="109"/>
      <c r="W8" s="32"/>
      <c r="X8" s="36"/>
    </row>
    <row r="9" spans="1:24" ht="15.75">
      <c r="A9" s="341"/>
      <c r="B9" s="342"/>
      <c r="C9" s="23"/>
      <c r="D9" s="203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0.5</v>
      </c>
      <c r="J11" s="61">
        <f>SUM(J5:J10)</f>
        <v>39.799999999999997</v>
      </c>
      <c r="K11" s="113">
        <f>SUM(K5:K10)</f>
        <v>0</v>
      </c>
      <c r="L11" s="62">
        <f>SUM(L5:L10)</f>
        <v>0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/>
      <c r="D17" s="328"/>
      <c r="E17" s="327"/>
      <c r="F17" s="328"/>
      <c r="G17" s="327"/>
      <c r="H17" s="328"/>
      <c r="I17" s="327"/>
      <c r="J17" s="328"/>
      <c r="K17" s="327"/>
      <c r="L17" s="328"/>
      <c r="M17" s="327">
        <v>1</v>
      </c>
      <c r="N17" s="328"/>
      <c r="O17" s="327">
        <v>4</v>
      </c>
      <c r="P17" s="328"/>
      <c r="Q17" s="329">
        <v>14</v>
      </c>
      <c r="R17" s="329"/>
      <c r="S17" s="327">
        <v>10</v>
      </c>
      <c r="T17" s="328"/>
      <c r="U17" s="199">
        <v>17</v>
      </c>
      <c r="V17" s="87">
        <v>18</v>
      </c>
      <c r="W17" s="329">
        <v>25</v>
      </c>
      <c r="X17" s="328"/>
    </row>
    <row r="18" spans="1:24" ht="15.75">
      <c r="A18" s="266" t="s">
        <v>44</v>
      </c>
      <c r="B18" s="371"/>
      <c r="C18" s="329"/>
      <c r="D18" s="328"/>
      <c r="E18" s="334"/>
      <c r="F18" s="335"/>
      <c r="G18" s="334"/>
      <c r="H18" s="335"/>
      <c r="I18" s="334"/>
      <c r="J18" s="335"/>
      <c r="K18" s="334"/>
      <c r="L18" s="335"/>
      <c r="M18" s="334" t="s">
        <v>458</v>
      </c>
      <c r="N18" s="335"/>
      <c r="O18" s="334" t="s">
        <v>461</v>
      </c>
      <c r="P18" s="335"/>
      <c r="Q18" s="336" t="s">
        <v>462</v>
      </c>
      <c r="R18" s="336"/>
      <c r="S18" s="334" t="s">
        <v>463</v>
      </c>
      <c r="T18" s="335"/>
      <c r="U18" s="218" t="s">
        <v>213</v>
      </c>
      <c r="V18" s="87" t="s">
        <v>278</v>
      </c>
      <c r="W18" s="329" t="s">
        <v>250</v>
      </c>
      <c r="X18" s="328"/>
    </row>
    <row r="19" spans="1:24" ht="15.75">
      <c r="A19" s="266" t="s">
        <v>45</v>
      </c>
      <c r="B19" s="371"/>
      <c r="C19" s="333"/>
      <c r="D19" s="332"/>
      <c r="E19" s="331"/>
      <c r="F19" s="332"/>
      <c r="G19" s="331"/>
      <c r="H19" s="332"/>
      <c r="I19" s="331"/>
      <c r="J19" s="332"/>
      <c r="K19" s="331"/>
      <c r="L19" s="332"/>
      <c r="M19" s="331">
        <v>500</v>
      </c>
      <c r="N19" s="332"/>
      <c r="O19" s="331">
        <v>550</v>
      </c>
      <c r="P19" s="332"/>
      <c r="Q19" s="333">
        <v>533</v>
      </c>
      <c r="R19" s="333"/>
      <c r="S19" s="331">
        <v>533</v>
      </c>
      <c r="T19" s="332"/>
      <c r="U19" s="88">
        <v>517</v>
      </c>
      <c r="V19" s="89">
        <v>483</v>
      </c>
      <c r="W19" s="333">
        <v>500</v>
      </c>
      <c r="X19" s="332"/>
    </row>
    <row r="20" spans="1:24" ht="15.75">
      <c r="A20" s="266" t="s">
        <v>46</v>
      </c>
      <c r="B20" s="371"/>
      <c r="C20" s="329"/>
      <c r="D20" s="328"/>
      <c r="E20" s="327"/>
      <c r="F20" s="328"/>
      <c r="G20" s="327"/>
      <c r="H20" s="328"/>
      <c r="I20" s="327"/>
      <c r="J20" s="328"/>
      <c r="K20" s="327"/>
      <c r="L20" s="328"/>
      <c r="M20" s="327">
        <v>0.4</v>
      </c>
      <c r="N20" s="328"/>
      <c r="O20" s="327">
        <v>0.48</v>
      </c>
      <c r="P20" s="328"/>
      <c r="Q20" s="329">
        <v>0.52</v>
      </c>
      <c r="R20" s="329"/>
      <c r="S20" s="327">
        <v>0.5</v>
      </c>
      <c r="T20" s="328"/>
      <c r="U20" s="199">
        <v>0.57999999999999996</v>
      </c>
      <c r="V20" s="87">
        <v>0.32</v>
      </c>
      <c r="W20" s="329">
        <v>0.42</v>
      </c>
      <c r="X20" s="328"/>
    </row>
    <row r="21" spans="1:24" ht="15.75">
      <c r="A21" s="266" t="s">
        <v>65</v>
      </c>
      <c r="B21" s="371"/>
      <c r="C21" s="329"/>
      <c r="D21" s="328"/>
      <c r="E21" s="327"/>
      <c r="F21" s="328"/>
      <c r="G21" s="327"/>
      <c r="H21" s="328"/>
      <c r="I21" s="327"/>
      <c r="J21" s="328"/>
      <c r="K21" s="327"/>
      <c r="L21" s="328"/>
      <c r="M21" s="327">
        <v>840</v>
      </c>
      <c r="N21" s="328"/>
      <c r="O21" s="327">
        <v>930</v>
      </c>
      <c r="P21" s="328"/>
      <c r="Q21" s="329">
        <v>1023</v>
      </c>
      <c r="R21" s="329"/>
      <c r="S21" s="327">
        <v>1018</v>
      </c>
      <c r="T21" s="328"/>
      <c r="U21" s="199">
        <v>1106</v>
      </c>
      <c r="V21" s="87">
        <v>1018</v>
      </c>
      <c r="W21" s="329">
        <v>0.42</v>
      </c>
      <c r="X21" s="328"/>
    </row>
    <row r="22" spans="1:24" ht="15.75">
      <c r="A22" s="266" t="s">
        <v>18</v>
      </c>
      <c r="B22" s="371"/>
      <c r="C22" s="329"/>
      <c r="D22" s="328"/>
      <c r="E22" s="327"/>
      <c r="F22" s="328"/>
      <c r="G22" s="327"/>
      <c r="H22" s="328"/>
      <c r="I22" s="327"/>
      <c r="J22" s="328"/>
      <c r="K22" s="327"/>
      <c r="L22" s="328"/>
      <c r="M22" s="327">
        <v>0.1</v>
      </c>
      <c r="N22" s="328"/>
      <c r="O22" s="327">
        <v>0.15</v>
      </c>
      <c r="P22" s="328"/>
      <c r="Q22" s="329">
        <v>0.18</v>
      </c>
      <c r="R22" s="329"/>
      <c r="S22" s="327">
        <v>0.16</v>
      </c>
      <c r="T22" s="328"/>
      <c r="U22" s="199">
        <v>0.18</v>
      </c>
      <c r="V22" s="87">
        <v>0.13</v>
      </c>
      <c r="W22" s="329">
        <v>0.14000000000000001</v>
      </c>
      <c r="X22" s="328"/>
    </row>
    <row r="23" spans="1:24" ht="15.75">
      <c r="A23" s="266" t="s">
        <v>19</v>
      </c>
      <c r="B23" s="371"/>
      <c r="C23" s="372">
        <f>C20-C22</f>
        <v>0</v>
      </c>
      <c r="D23" s="326"/>
      <c r="E23" s="325">
        <f>E20-E22</f>
        <v>0</v>
      </c>
      <c r="F23" s="326"/>
      <c r="G23" s="325">
        <f>G20-G22</f>
        <v>0</v>
      </c>
      <c r="H23" s="326"/>
      <c r="I23" s="325">
        <f>I20-I22</f>
        <v>0</v>
      </c>
      <c r="J23" s="326"/>
      <c r="K23" s="325">
        <f>K20-K22</f>
        <v>0</v>
      </c>
      <c r="L23" s="326"/>
      <c r="M23" s="325">
        <f>M20-M22</f>
        <v>0.30000000000000004</v>
      </c>
      <c r="N23" s="326"/>
      <c r="O23" s="325">
        <f>O20-O22</f>
        <v>0.32999999999999996</v>
      </c>
      <c r="P23" s="326"/>
      <c r="Q23" s="325">
        <f>Q20-Q22</f>
        <v>0.34</v>
      </c>
      <c r="R23" s="326"/>
      <c r="S23" s="325">
        <f>S20-S22</f>
        <v>0.33999999999999997</v>
      </c>
      <c r="T23" s="326"/>
      <c r="U23" s="96">
        <f>U20-U22</f>
        <v>0.39999999999999997</v>
      </c>
      <c r="V23" s="90">
        <f>V20-V22</f>
        <v>0.19</v>
      </c>
      <c r="W23" s="325">
        <f>W20-W22</f>
        <v>0.27999999999999997</v>
      </c>
      <c r="X23" s="326"/>
    </row>
    <row r="24" spans="1:24" ht="16.5" thickBot="1">
      <c r="A24" s="264" t="s">
        <v>72</v>
      </c>
      <c r="B24" s="373"/>
      <c r="C24" s="319"/>
      <c r="D24" s="318"/>
      <c r="E24" s="317"/>
      <c r="F24" s="318"/>
      <c r="G24" s="317"/>
      <c r="H24" s="318"/>
      <c r="I24" s="317"/>
      <c r="J24" s="318"/>
      <c r="K24" s="317"/>
      <c r="L24" s="318"/>
      <c r="M24" s="317">
        <v>600</v>
      </c>
      <c r="N24" s="318"/>
      <c r="O24" s="317">
        <v>600</v>
      </c>
      <c r="P24" s="318"/>
      <c r="Q24" s="319">
        <v>480</v>
      </c>
      <c r="R24" s="319"/>
      <c r="S24" s="317">
        <v>530</v>
      </c>
      <c r="T24" s="318"/>
      <c r="U24" s="198">
        <v>530</v>
      </c>
      <c r="V24" s="91">
        <v>530</v>
      </c>
      <c r="W24" s="319">
        <v>530</v>
      </c>
      <c r="X24" s="318"/>
    </row>
    <row r="25" spans="1:24" ht="15.75">
      <c r="A25" s="320" t="s">
        <v>73</v>
      </c>
      <c r="B25" s="321"/>
      <c r="C25" s="322"/>
      <c r="D25" s="323"/>
      <c r="E25" s="322"/>
      <c r="F25" s="323"/>
      <c r="G25" s="322"/>
      <c r="H25" s="323"/>
      <c r="I25" s="322"/>
      <c r="J25" s="323"/>
      <c r="K25" s="322"/>
      <c r="L25" s="323"/>
      <c r="M25" s="322" t="s">
        <v>459</v>
      </c>
      <c r="N25" s="323"/>
      <c r="O25" s="322" t="s">
        <v>459</v>
      </c>
      <c r="P25" s="323"/>
      <c r="Q25" s="322" t="s">
        <v>459</v>
      </c>
      <c r="R25" s="323"/>
      <c r="S25" s="322" t="s">
        <v>459</v>
      </c>
      <c r="T25" s="323"/>
      <c r="U25" s="322" t="s">
        <v>459</v>
      </c>
      <c r="V25" s="323"/>
      <c r="W25" s="322" t="s">
        <v>459</v>
      </c>
      <c r="X25" s="323"/>
    </row>
    <row r="26" spans="1:24" ht="16.5" thickBot="1">
      <c r="A26" s="315" t="s">
        <v>74</v>
      </c>
      <c r="B26" s="316"/>
      <c r="C26" s="298"/>
      <c r="D26" s="299"/>
      <c r="E26" s="298"/>
      <c r="F26" s="299"/>
      <c r="G26" s="298"/>
      <c r="H26" s="299"/>
      <c r="I26" s="298"/>
      <c r="J26" s="299"/>
      <c r="K26" s="298"/>
      <c r="L26" s="299"/>
      <c r="M26" s="298">
        <v>0.39</v>
      </c>
      <c r="N26" s="299"/>
      <c r="O26" s="298">
        <v>0.45</v>
      </c>
      <c r="P26" s="299"/>
      <c r="Q26" s="298">
        <v>0.51</v>
      </c>
      <c r="R26" s="299"/>
      <c r="S26" s="296">
        <v>0.5</v>
      </c>
      <c r="T26" s="297"/>
      <c r="U26" s="110">
        <v>0.55000000000000004</v>
      </c>
      <c r="V26" s="110">
        <v>0.48</v>
      </c>
      <c r="W26" s="298">
        <v>0.42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39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/>
      <c r="D34" s="247"/>
      <c r="E34" s="240"/>
      <c r="F34" s="247"/>
      <c r="G34" s="240"/>
      <c r="H34" s="247"/>
      <c r="I34" s="240"/>
      <c r="J34" s="247"/>
      <c r="K34" s="240"/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/>
      <c r="D35" s="233"/>
      <c r="E35" s="263"/>
      <c r="F35" s="233"/>
      <c r="G35" s="263"/>
      <c r="H35" s="233"/>
      <c r="I35" s="263"/>
      <c r="J35" s="233"/>
      <c r="K35" s="263"/>
      <c r="L35" s="233"/>
      <c r="M35" s="263">
        <v>1020</v>
      </c>
      <c r="N35" s="233"/>
      <c r="O35" s="263">
        <v>1020</v>
      </c>
      <c r="P35" s="233"/>
      <c r="Q35" s="263">
        <v>1020</v>
      </c>
      <c r="R35" s="233"/>
      <c r="S35" s="263">
        <v>1020</v>
      </c>
      <c r="T35" s="233"/>
      <c r="U35" s="97">
        <v>1020</v>
      </c>
      <c r="V35" s="97">
        <v>1020</v>
      </c>
      <c r="W35" s="263">
        <v>1020</v>
      </c>
      <c r="X35" s="233"/>
    </row>
    <row r="36" spans="1:24" ht="16.5" thickBot="1">
      <c r="A36" s="282" t="s">
        <v>39</v>
      </c>
      <c r="B36" s="283"/>
      <c r="C36" s="274">
        <f t="shared" ref="C36" si="1">C32+C35+C34+C33</f>
        <v>0</v>
      </c>
      <c r="D36" s="275"/>
      <c r="E36" s="274">
        <f t="shared" ref="E36" si="2">E32+E35+E34+E33</f>
        <v>0</v>
      </c>
      <c r="F36" s="275"/>
      <c r="G36" s="274">
        <f t="shared" ref="G36" si="3">G32+G35+G34+G33</f>
        <v>0</v>
      </c>
      <c r="H36" s="275"/>
      <c r="I36" s="274">
        <f t="shared" ref="I36:M36" si="4">I32+I35+I34+I33</f>
        <v>0</v>
      </c>
      <c r="J36" s="275"/>
      <c r="K36" s="274">
        <f t="shared" si="4"/>
        <v>0</v>
      </c>
      <c r="L36" s="275"/>
      <c r="M36" s="274">
        <f t="shared" si="4"/>
        <v>1920</v>
      </c>
      <c r="N36" s="275"/>
      <c r="O36" s="274">
        <f t="shared" ref="O36:Q36" si="5">O32+O35+O34+O33</f>
        <v>1920</v>
      </c>
      <c r="P36" s="275"/>
      <c r="Q36" s="274">
        <f t="shared" si="5"/>
        <v>1920</v>
      </c>
      <c r="R36" s="275"/>
      <c r="S36" s="274">
        <f t="shared" ref="S36" si="6">S32+S35+S34+S33</f>
        <v>1920</v>
      </c>
      <c r="T36" s="275"/>
      <c r="U36" s="93">
        <f>U32+U35+U34+U33</f>
        <v>1920</v>
      </c>
      <c r="V36" s="93">
        <f>V32+V35+V34+V33</f>
        <v>1920</v>
      </c>
      <c r="W36" s="274">
        <f t="shared" ref="W36" si="7">W32+W35+W34+W33</f>
        <v>1920</v>
      </c>
      <c r="X36" s="275"/>
    </row>
    <row r="37" spans="1:24" ht="15.75">
      <c r="A37" s="268" t="s">
        <v>460</v>
      </c>
      <c r="B37" s="269"/>
      <c r="C37" s="270"/>
      <c r="D37" s="271"/>
      <c r="E37" s="270"/>
      <c r="F37" s="271"/>
      <c r="G37" s="270"/>
      <c r="H37" s="271"/>
      <c r="I37" s="270"/>
      <c r="J37" s="271"/>
      <c r="K37" s="270"/>
      <c r="L37" s="271"/>
      <c r="M37" s="270">
        <v>900</v>
      </c>
      <c r="N37" s="271"/>
      <c r="O37" s="270">
        <v>900</v>
      </c>
      <c r="P37" s="271"/>
      <c r="Q37" s="270">
        <v>900</v>
      </c>
      <c r="R37" s="271"/>
      <c r="S37" s="270">
        <v>900</v>
      </c>
      <c r="T37" s="271"/>
      <c r="U37" s="92">
        <v>900</v>
      </c>
      <c r="V37" s="92">
        <v>900</v>
      </c>
      <c r="W37" s="270">
        <v>900</v>
      </c>
      <c r="X37" s="271"/>
    </row>
    <row r="38" spans="1:24" ht="15.75">
      <c r="A38" s="268" t="s">
        <v>68</v>
      </c>
      <c r="B38" s="269"/>
      <c r="C38" s="240"/>
      <c r="D38" s="247"/>
      <c r="E38" s="240"/>
      <c r="F38" s="247"/>
      <c r="G38" s="240"/>
      <c r="H38" s="247"/>
      <c r="I38" s="240"/>
      <c r="J38" s="247"/>
      <c r="K38" s="240"/>
      <c r="L38" s="247"/>
      <c r="M38" s="240">
        <v>300</v>
      </c>
      <c r="N38" s="247"/>
      <c r="O38" s="240">
        <v>300</v>
      </c>
      <c r="P38" s="247"/>
      <c r="Q38" s="240">
        <v>300</v>
      </c>
      <c r="R38" s="247"/>
      <c r="S38" s="240">
        <v>300</v>
      </c>
      <c r="T38" s="247"/>
      <c r="U38" s="87">
        <v>300</v>
      </c>
      <c r="V38" s="87">
        <v>300</v>
      </c>
      <c r="W38" s="240">
        <v>300</v>
      </c>
      <c r="X38" s="247"/>
    </row>
    <row r="39" spans="1:24" ht="15.75">
      <c r="A39" s="268" t="s">
        <v>75</v>
      </c>
      <c r="B39" s="269"/>
      <c r="C39" s="240"/>
      <c r="D39" s="247"/>
      <c r="E39" s="240"/>
      <c r="F39" s="247"/>
      <c r="G39" s="240"/>
      <c r="H39" s="247"/>
      <c r="I39" s="240"/>
      <c r="J39" s="247"/>
      <c r="K39" s="240"/>
      <c r="L39" s="247"/>
      <c r="M39" s="240"/>
      <c r="N39" s="247"/>
      <c r="O39" s="240"/>
      <c r="P39" s="247"/>
      <c r="Q39" s="240"/>
      <c r="R39" s="247"/>
      <c r="S39" s="240"/>
      <c r="T39" s="247"/>
      <c r="U39" s="87"/>
      <c r="V39" s="87"/>
      <c r="W39" s="240"/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/>
      <c r="D41" s="247"/>
      <c r="E41" s="240"/>
      <c r="F41" s="247"/>
      <c r="G41" s="240"/>
      <c r="H41" s="247"/>
      <c r="I41" s="240"/>
      <c r="J41" s="247"/>
      <c r="K41" s="240"/>
      <c r="L41" s="247"/>
      <c r="M41" s="240">
        <v>1200</v>
      </c>
      <c r="N41" s="247"/>
      <c r="O41" s="240">
        <v>1200</v>
      </c>
      <c r="P41" s="247"/>
      <c r="Q41" s="240">
        <v>1200</v>
      </c>
      <c r="R41" s="247"/>
      <c r="S41" s="240">
        <v>1200</v>
      </c>
      <c r="T41" s="247"/>
      <c r="U41" s="87">
        <v>1200</v>
      </c>
      <c r="V41" s="87">
        <v>1200</v>
      </c>
      <c r="W41" s="240">
        <v>1200</v>
      </c>
      <c r="X41" s="247"/>
    </row>
    <row r="42" spans="1:24" ht="16.5" thickBot="1">
      <c r="A42" s="278" t="s">
        <v>87</v>
      </c>
      <c r="B42" s="279"/>
      <c r="C42" s="263"/>
      <c r="D42" s="233"/>
      <c r="E42" s="263"/>
      <c r="F42" s="233"/>
      <c r="G42" s="263"/>
      <c r="H42" s="233"/>
      <c r="I42" s="263"/>
      <c r="J42" s="233"/>
      <c r="K42" s="263"/>
      <c r="L42" s="233"/>
      <c r="M42" s="263">
        <v>600</v>
      </c>
      <c r="N42" s="233"/>
      <c r="O42" s="263">
        <v>600</v>
      </c>
      <c r="P42" s="233"/>
      <c r="Q42" s="263">
        <v>600</v>
      </c>
      <c r="R42" s="233"/>
      <c r="S42" s="263">
        <v>600</v>
      </c>
      <c r="T42" s="233"/>
      <c r="U42" s="97">
        <v>600</v>
      </c>
      <c r="V42" s="97">
        <v>600</v>
      </c>
      <c r="W42" s="263">
        <v>600</v>
      </c>
      <c r="X42" s="233"/>
    </row>
    <row r="43" spans="1:24" ht="16.5" thickBot="1">
      <c r="A43" s="276" t="s">
        <v>54</v>
      </c>
      <c r="B43" s="277"/>
      <c r="C43" s="274">
        <f>C37+C38+C39+C40+C41+C42</f>
        <v>0</v>
      </c>
      <c r="D43" s="275"/>
      <c r="E43" s="274">
        <f>E37+E38+E39+E40+E41+E42</f>
        <v>0</v>
      </c>
      <c r="F43" s="275"/>
      <c r="G43" s="274">
        <f>G37+G38+G39+G40+G41+G42</f>
        <v>0</v>
      </c>
      <c r="H43" s="275"/>
      <c r="I43" s="274">
        <f t="shared" ref="I43" si="8">I37+I38+I39+I40+I41+I42</f>
        <v>0</v>
      </c>
      <c r="J43" s="275"/>
      <c r="K43" s="274">
        <f t="shared" ref="K43" si="9">K37+K38+K39+K40+K41+K42</f>
        <v>0</v>
      </c>
      <c r="L43" s="275"/>
      <c r="M43" s="274">
        <f t="shared" ref="M43:O43" si="10">M37+M38+M39+M40+M41+M42</f>
        <v>3000</v>
      </c>
      <c r="N43" s="275"/>
      <c r="O43" s="274">
        <f t="shared" si="10"/>
        <v>3000</v>
      </c>
      <c r="P43" s="275"/>
      <c r="Q43" s="274">
        <f t="shared" ref="Q43:S43" si="11">Q37+Q38+Q39+Q40+Q41+Q42</f>
        <v>3000</v>
      </c>
      <c r="R43" s="275"/>
      <c r="S43" s="274">
        <f t="shared" si="11"/>
        <v>3000</v>
      </c>
      <c r="T43" s="275"/>
      <c r="U43" s="200">
        <f>U37+U38+U39+U40+U41+U42</f>
        <v>3000</v>
      </c>
      <c r="V43" s="200">
        <f>V37+V38+V39+V40+V41+V42</f>
        <v>3000</v>
      </c>
      <c r="W43" s="274">
        <f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456</v>
      </c>
      <c r="D50" s="249"/>
      <c r="E50" s="249"/>
      <c r="F50" s="249"/>
      <c r="G50" s="249"/>
      <c r="H50" s="249"/>
      <c r="I50" s="249"/>
      <c r="J50" s="252"/>
      <c r="K50" s="248" t="s">
        <v>456</v>
      </c>
      <c r="L50" s="249"/>
      <c r="M50" s="249"/>
      <c r="N50" s="249"/>
      <c r="O50" s="249"/>
      <c r="P50" s="249"/>
      <c r="Q50" s="249"/>
      <c r="R50" s="252"/>
      <c r="S50" s="248" t="s">
        <v>456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/>
      <c r="D51" s="258"/>
      <c r="E51" s="258"/>
      <c r="F51" s="258"/>
      <c r="G51" s="258"/>
      <c r="H51" s="258"/>
      <c r="I51" s="258"/>
      <c r="J51" s="259"/>
      <c r="K51" s="257" t="s">
        <v>457</v>
      </c>
      <c r="L51" s="258"/>
      <c r="M51" s="258"/>
      <c r="N51" s="258"/>
      <c r="O51" s="258"/>
      <c r="P51" s="258"/>
      <c r="Q51" s="258"/>
      <c r="R51" s="259"/>
      <c r="S51" s="260" t="s">
        <v>457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>
        <v>0</v>
      </c>
      <c r="E53" s="99">
        <v>0.3743055555555555</v>
      </c>
      <c r="F53" s="100">
        <f>E53-D53</f>
        <v>0.3743055555555555</v>
      </c>
      <c r="G53" s="237" t="s">
        <v>454</v>
      </c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114">
        <v>0.40277777777777773</v>
      </c>
      <c r="E54" s="114">
        <v>0.47222222222222227</v>
      </c>
      <c r="F54" s="100">
        <f>E54-D54</f>
        <v>6.9444444444444531E-2</v>
      </c>
      <c r="G54" s="243" t="s">
        <v>455</v>
      </c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219">
        <v>0.86111111111111116</v>
      </c>
      <c r="E55" s="219">
        <v>0.89583333333333337</v>
      </c>
      <c r="F55" s="100">
        <f>E55-D55</f>
        <v>3.472222222222221E-2</v>
      </c>
      <c r="G55" s="231" t="s">
        <v>464</v>
      </c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55"/>
  <sheetViews>
    <sheetView zoomScale="85" zoomScaleNormal="85"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I48" sqref="I48:J48"/>
    </sheetView>
  </sheetViews>
  <sheetFormatPr defaultRowHeight="15"/>
  <cols>
    <col min="6" max="6" width="6.42578125" customWidth="1"/>
    <col min="8" max="8" width="7.28515625" customWidth="1"/>
    <col min="11" max="11" width="7.28515625" customWidth="1"/>
    <col min="17" max="17" width="7.85546875" customWidth="1"/>
    <col min="18" max="18" width="7.5703125" customWidth="1"/>
    <col min="19" max="19" width="10.85546875" customWidth="1"/>
    <col min="23" max="23" width="7.28515625" customWidth="1"/>
    <col min="24" max="24" width="7.8554687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27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6.5" thickBot="1">
      <c r="A5" s="341" t="s">
        <v>449</v>
      </c>
      <c r="B5" s="342"/>
      <c r="C5" s="111">
        <v>0.21875</v>
      </c>
      <c r="D5" s="207">
        <v>0.22916666666666666</v>
      </c>
      <c r="E5" s="366">
        <f t="shared" ref="E5:E10" si="0">D5-C5</f>
        <v>1.0416666666666657E-2</v>
      </c>
      <c r="F5" s="366"/>
      <c r="G5" s="27" t="s">
        <v>92</v>
      </c>
      <c r="H5" s="14">
        <v>1.5</v>
      </c>
      <c r="I5" s="15">
        <v>0.5</v>
      </c>
      <c r="J5" s="16">
        <v>27.3</v>
      </c>
      <c r="K5" s="13">
        <v>14</v>
      </c>
      <c r="L5" s="17">
        <v>29.5</v>
      </c>
      <c r="M5" s="18">
        <v>32.619999999999997</v>
      </c>
      <c r="N5" s="19">
        <v>8.75</v>
      </c>
      <c r="O5" s="19">
        <v>39.5</v>
      </c>
      <c r="P5" s="19">
        <v>8.25</v>
      </c>
      <c r="Q5" s="19">
        <v>6.06</v>
      </c>
      <c r="R5" s="19">
        <v>0.44</v>
      </c>
      <c r="S5" s="102" t="s">
        <v>467</v>
      </c>
      <c r="T5" s="20">
        <v>0.71</v>
      </c>
      <c r="U5" s="19">
        <v>74.55</v>
      </c>
      <c r="V5" s="21">
        <v>0.13100000000000001</v>
      </c>
      <c r="W5" s="21">
        <v>7.0000000000000001E-3</v>
      </c>
      <c r="X5" s="22">
        <v>7.93</v>
      </c>
    </row>
    <row r="6" spans="1:24" ht="16.5" thickBot="1">
      <c r="A6" s="341" t="s">
        <v>450</v>
      </c>
      <c r="B6" s="342"/>
      <c r="C6" s="23">
        <v>0.41666666666666669</v>
      </c>
      <c r="D6" s="203">
        <v>0.43055555555555558</v>
      </c>
      <c r="E6" s="349">
        <f t="shared" si="0"/>
        <v>1.3888888888888895E-2</v>
      </c>
      <c r="F6" s="349"/>
      <c r="G6" s="27" t="s">
        <v>92</v>
      </c>
      <c r="H6" s="24">
        <v>1.7</v>
      </c>
      <c r="I6" s="25">
        <v>0.8</v>
      </c>
      <c r="J6" s="26">
        <v>29</v>
      </c>
      <c r="K6" s="27">
        <v>14</v>
      </c>
      <c r="L6" s="28">
        <v>23.6</v>
      </c>
      <c r="M6" s="29">
        <v>30.84</v>
      </c>
      <c r="N6" s="30">
        <v>7.5</v>
      </c>
      <c r="O6" s="30">
        <v>38.82</v>
      </c>
      <c r="P6" s="30">
        <v>11.09</v>
      </c>
      <c r="Q6" s="30">
        <v>6.29</v>
      </c>
      <c r="R6" s="30">
        <v>0.44</v>
      </c>
      <c r="S6" s="103" t="s">
        <v>472</v>
      </c>
      <c r="T6" s="31">
        <v>0.43</v>
      </c>
      <c r="U6" s="30">
        <v>74.95</v>
      </c>
      <c r="V6" s="27">
        <v>0.128</v>
      </c>
      <c r="W6" s="32">
        <v>4.0000000000000001E-3</v>
      </c>
      <c r="X6" s="33">
        <v>7.12</v>
      </c>
    </row>
    <row r="7" spans="1:24" ht="16.5" thickBot="1">
      <c r="A7" s="341" t="s">
        <v>471</v>
      </c>
      <c r="B7" s="342"/>
      <c r="C7" s="34">
        <v>0.61458333333333337</v>
      </c>
      <c r="D7" s="35">
        <v>0.63194444444444442</v>
      </c>
      <c r="E7" s="350">
        <f t="shared" si="0"/>
        <v>1.7361111111111049E-2</v>
      </c>
      <c r="F7" s="350"/>
      <c r="G7" s="27" t="s">
        <v>92</v>
      </c>
      <c r="H7" s="24">
        <v>1.7</v>
      </c>
      <c r="I7" s="25">
        <v>1</v>
      </c>
      <c r="J7" s="26">
        <v>36.6</v>
      </c>
      <c r="K7" s="27">
        <v>17</v>
      </c>
      <c r="L7" s="28">
        <v>40.35</v>
      </c>
      <c r="M7" s="29">
        <v>30.9</v>
      </c>
      <c r="N7" s="30">
        <v>7.59</v>
      </c>
      <c r="O7" s="30">
        <v>38.54</v>
      </c>
      <c r="P7" s="30">
        <v>10.55</v>
      </c>
      <c r="Q7" s="30">
        <v>6.37</v>
      </c>
      <c r="R7" s="30">
        <v>0.42</v>
      </c>
      <c r="S7" s="103" t="s">
        <v>196</v>
      </c>
      <c r="T7" s="31">
        <v>0.41</v>
      </c>
      <c r="U7" s="30">
        <v>75.290000000000006</v>
      </c>
      <c r="V7" s="27">
        <v>0.121</v>
      </c>
      <c r="W7" s="32">
        <v>4.0000000000000001E-3</v>
      </c>
      <c r="X7" s="33">
        <v>7.14</v>
      </c>
    </row>
    <row r="8" spans="1:24" ht="16.5" thickBot="1">
      <c r="A8" s="341" t="s">
        <v>470</v>
      </c>
      <c r="B8" s="342"/>
      <c r="C8" s="23">
        <v>0.85416666666666663</v>
      </c>
      <c r="D8" s="203">
        <v>0.86458333333333337</v>
      </c>
      <c r="E8" s="349">
        <f t="shared" si="0"/>
        <v>1.0416666666666741E-2</v>
      </c>
      <c r="F8" s="349"/>
      <c r="G8" s="27" t="s">
        <v>107</v>
      </c>
      <c r="H8" s="24">
        <v>1.6</v>
      </c>
      <c r="I8" s="25">
        <v>0.8</v>
      </c>
      <c r="J8" s="26">
        <v>24.55</v>
      </c>
      <c r="K8" s="27">
        <v>21</v>
      </c>
      <c r="L8" s="28">
        <v>48.25</v>
      </c>
      <c r="M8" s="29">
        <v>32.69</v>
      </c>
      <c r="N8" s="30">
        <v>9.2899999999999991</v>
      </c>
      <c r="O8" s="30">
        <v>42.12</v>
      </c>
      <c r="P8" s="30">
        <v>7.14</v>
      </c>
      <c r="Q8" s="30">
        <v>6.4</v>
      </c>
      <c r="R8" s="107">
        <v>0.62</v>
      </c>
      <c r="S8" s="104" t="s">
        <v>479</v>
      </c>
      <c r="T8" s="31">
        <v>0.38</v>
      </c>
      <c r="U8" s="30">
        <v>75.959999999999994</v>
      </c>
      <c r="V8" s="109">
        <v>0.109</v>
      </c>
      <c r="W8" s="32">
        <v>4.0000000000000001E-3</v>
      </c>
      <c r="X8" s="36">
        <v>7.16</v>
      </c>
    </row>
    <row r="9" spans="1:24" ht="15.75">
      <c r="A9" s="341"/>
      <c r="B9" s="342"/>
      <c r="C9" s="23"/>
      <c r="D9" s="203"/>
      <c r="E9" s="349">
        <f t="shared" si="0"/>
        <v>0</v>
      </c>
      <c r="F9" s="349"/>
      <c r="G9" s="27"/>
      <c r="H9" s="24"/>
      <c r="I9" s="25"/>
      <c r="J9" s="26"/>
      <c r="K9" s="27"/>
      <c r="L9" s="28"/>
      <c r="M9" s="37"/>
      <c r="N9" s="38"/>
      <c r="O9" s="38"/>
      <c r="P9" s="38"/>
      <c r="Q9" s="38"/>
      <c r="R9" s="108"/>
      <c r="S9" s="105"/>
      <c r="T9" s="39"/>
      <c r="U9" s="38"/>
      <c r="V9" s="40"/>
      <c r="W9" s="41"/>
      <c r="X9" s="33"/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3.0999999999999996</v>
      </c>
      <c r="J11" s="61">
        <f>SUM(J5:J10)</f>
        <v>117.45</v>
      </c>
      <c r="K11" s="113">
        <f>SUM(K5:K10)</f>
        <v>66</v>
      </c>
      <c r="L11" s="62">
        <f>SUM(L5:L10)</f>
        <v>141.69999999999999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16.7</v>
      </c>
      <c r="F14" s="252"/>
      <c r="G14" s="248">
        <v>2.2000000000000002</v>
      </c>
      <c r="H14" s="252"/>
      <c r="I14" s="248">
        <v>17.23</v>
      </c>
      <c r="J14" s="252"/>
      <c r="K14" s="248">
        <v>18.2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6</v>
      </c>
      <c r="D17" s="328"/>
      <c r="E17" s="327">
        <v>14</v>
      </c>
      <c r="F17" s="328"/>
      <c r="G17" s="327">
        <v>21</v>
      </c>
      <c r="H17" s="328"/>
      <c r="I17" s="327">
        <v>28</v>
      </c>
      <c r="J17" s="328"/>
      <c r="K17" s="327">
        <v>8</v>
      </c>
      <c r="L17" s="328"/>
      <c r="M17" s="327">
        <v>15</v>
      </c>
      <c r="N17" s="328"/>
      <c r="O17" s="327">
        <v>26</v>
      </c>
      <c r="P17" s="328"/>
      <c r="Q17" s="329">
        <v>33</v>
      </c>
      <c r="R17" s="329"/>
      <c r="S17" s="327">
        <v>8</v>
      </c>
      <c r="T17" s="328"/>
      <c r="U17" s="199">
        <v>17</v>
      </c>
      <c r="V17" s="87">
        <v>26</v>
      </c>
      <c r="W17" s="329">
        <v>40</v>
      </c>
      <c r="X17" s="328"/>
    </row>
    <row r="18" spans="1:24" ht="15.75">
      <c r="A18" s="266" t="s">
        <v>44</v>
      </c>
      <c r="B18" s="371"/>
      <c r="C18" s="329" t="s">
        <v>394</v>
      </c>
      <c r="D18" s="328"/>
      <c r="E18" s="334" t="s">
        <v>305</v>
      </c>
      <c r="F18" s="335"/>
      <c r="G18" s="334" t="s">
        <v>407</v>
      </c>
      <c r="H18" s="335"/>
      <c r="I18" s="334" t="s">
        <v>468</v>
      </c>
      <c r="J18" s="335"/>
      <c r="K18" s="334" t="s">
        <v>469</v>
      </c>
      <c r="L18" s="335"/>
      <c r="M18" s="334" t="s">
        <v>473</v>
      </c>
      <c r="N18" s="335"/>
      <c r="O18" s="334" t="s">
        <v>402</v>
      </c>
      <c r="P18" s="335"/>
      <c r="Q18" s="336" t="s">
        <v>477</v>
      </c>
      <c r="R18" s="336"/>
      <c r="S18" s="334" t="s">
        <v>478</v>
      </c>
      <c r="T18" s="335"/>
      <c r="U18" s="221" t="s">
        <v>395</v>
      </c>
      <c r="V18" s="87" t="s">
        <v>374</v>
      </c>
      <c r="W18" s="329" t="s">
        <v>305</v>
      </c>
      <c r="X18" s="328"/>
    </row>
    <row r="19" spans="1:24" ht="15.75">
      <c r="A19" s="266" t="s">
        <v>45</v>
      </c>
      <c r="B19" s="371"/>
      <c r="C19" s="333">
        <v>500</v>
      </c>
      <c r="D19" s="332"/>
      <c r="E19" s="331">
        <v>467</v>
      </c>
      <c r="F19" s="332"/>
      <c r="G19" s="331">
        <v>533</v>
      </c>
      <c r="H19" s="332"/>
      <c r="I19" s="331">
        <v>600</v>
      </c>
      <c r="J19" s="332"/>
      <c r="K19" s="331">
        <v>567</v>
      </c>
      <c r="L19" s="332"/>
      <c r="M19" s="331">
        <v>700</v>
      </c>
      <c r="N19" s="332"/>
      <c r="O19" s="331">
        <v>683</v>
      </c>
      <c r="P19" s="332"/>
      <c r="Q19" s="333">
        <v>700</v>
      </c>
      <c r="R19" s="333"/>
      <c r="S19" s="331">
        <v>700</v>
      </c>
      <c r="T19" s="332"/>
      <c r="U19" s="88">
        <v>700</v>
      </c>
      <c r="V19" s="89">
        <v>750</v>
      </c>
      <c r="W19" s="333">
        <v>733</v>
      </c>
      <c r="X19" s="332"/>
    </row>
    <row r="20" spans="1:24" ht="15.75">
      <c r="A20" s="266" t="s">
        <v>46</v>
      </c>
      <c r="B20" s="371"/>
      <c r="C20" s="329">
        <v>0.4</v>
      </c>
      <c r="D20" s="328"/>
      <c r="E20" s="327">
        <v>0.5</v>
      </c>
      <c r="F20" s="328"/>
      <c r="G20" s="327">
        <v>0.51</v>
      </c>
      <c r="H20" s="328"/>
      <c r="I20" s="327">
        <v>0.57999999999999996</v>
      </c>
      <c r="J20" s="328"/>
      <c r="K20" s="327">
        <v>0.6</v>
      </c>
      <c r="L20" s="328"/>
      <c r="M20" s="327">
        <v>0.65</v>
      </c>
      <c r="N20" s="328"/>
      <c r="O20" s="327">
        <v>0.75</v>
      </c>
      <c r="P20" s="328"/>
      <c r="Q20" s="329">
        <v>0.7</v>
      </c>
      <c r="R20" s="329"/>
      <c r="S20" s="327">
        <v>0.7</v>
      </c>
      <c r="T20" s="328"/>
      <c r="U20" s="199">
        <v>0.75</v>
      </c>
      <c r="V20" s="87">
        <v>0.7</v>
      </c>
      <c r="W20" s="329">
        <v>0.8</v>
      </c>
      <c r="X20" s="328"/>
    </row>
    <row r="21" spans="1:24" ht="15.75">
      <c r="A21" s="266" t="s">
        <v>65</v>
      </c>
      <c r="B21" s="371"/>
      <c r="C21" s="329">
        <v>1052</v>
      </c>
      <c r="D21" s="328"/>
      <c r="E21" s="327">
        <v>1090</v>
      </c>
      <c r="F21" s="328"/>
      <c r="G21" s="327">
        <v>1105</v>
      </c>
      <c r="H21" s="328"/>
      <c r="I21" s="327">
        <v>1174</v>
      </c>
      <c r="J21" s="328"/>
      <c r="K21" s="327">
        <v>1172</v>
      </c>
      <c r="L21" s="328"/>
      <c r="M21" s="327">
        <v>1146</v>
      </c>
      <c r="N21" s="328"/>
      <c r="O21" s="327">
        <v>1173</v>
      </c>
      <c r="P21" s="328"/>
      <c r="Q21" s="329">
        <v>1215</v>
      </c>
      <c r="R21" s="329"/>
      <c r="S21" s="327">
        <v>1218</v>
      </c>
      <c r="T21" s="328"/>
      <c r="U21" s="199">
        <v>1190</v>
      </c>
      <c r="V21" s="87">
        <v>1160</v>
      </c>
      <c r="W21" s="329">
        <v>1180</v>
      </c>
      <c r="X21" s="328"/>
    </row>
    <row r="22" spans="1:24" ht="15.75">
      <c r="A22" s="266" t="s">
        <v>18</v>
      </c>
      <c r="B22" s="371"/>
      <c r="C22" s="329">
        <v>0.14000000000000001</v>
      </c>
      <c r="D22" s="328"/>
      <c r="E22" s="327">
        <v>0.16</v>
      </c>
      <c r="F22" s="328"/>
      <c r="G22" s="327">
        <v>0.21</v>
      </c>
      <c r="H22" s="328"/>
      <c r="I22" s="327">
        <v>0.2</v>
      </c>
      <c r="J22" s="328"/>
      <c r="K22" s="327">
        <v>0.2</v>
      </c>
      <c r="L22" s="328"/>
      <c r="M22" s="327">
        <v>0.3</v>
      </c>
      <c r="N22" s="328"/>
      <c r="O22" s="327">
        <v>0.32</v>
      </c>
      <c r="P22" s="328"/>
      <c r="Q22" s="329">
        <v>0.34</v>
      </c>
      <c r="R22" s="329"/>
      <c r="S22" s="327">
        <v>0.3</v>
      </c>
      <c r="T22" s="328"/>
      <c r="U22" s="199">
        <v>0.3</v>
      </c>
      <c r="V22" s="87">
        <v>0.34</v>
      </c>
      <c r="W22" s="329">
        <v>0.38</v>
      </c>
      <c r="X22" s="328"/>
    </row>
    <row r="23" spans="1:24" ht="15.75">
      <c r="A23" s="266" t="s">
        <v>19</v>
      </c>
      <c r="B23" s="371"/>
      <c r="C23" s="372">
        <f>C20-C22</f>
        <v>0.26</v>
      </c>
      <c r="D23" s="326"/>
      <c r="E23" s="325">
        <f>E20-E22</f>
        <v>0.33999999999999997</v>
      </c>
      <c r="F23" s="326"/>
      <c r="G23" s="325">
        <f>G20-G22</f>
        <v>0.30000000000000004</v>
      </c>
      <c r="H23" s="326"/>
      <c r="I23" s="325">
        <f>I20-I22</f>
        <v>0.37999999999999995</v>
      </c>
      <c r="J23" s="326"/>
      <c r="K23" s="325">
        <f>K20-K22</f>
        <v>0.39999999999999997</v>
      </c>
      <c r="L23" s="326"/>
      <c r="M23" s="325">
        <f>M20-M22</f>
        <v>0.35000000000000003</v>
      </c>
      <c r="N23" s="326"/>
      <c r="O23" s="325">
        <f>O20-O22</f>
        <v>0.43</v>
      </c>
      <c r="P23" s="326"/>
      <c r="Q23" s="325">
        <f>Q20-Q22</f>
        <v>0.35999999999999993</v>
      </c>
      <c r="R23" s="326"/>
      <c r="S23" s="325">
        <f>S20-S22</f>
        <v>0.39999999999999997</v>
      </c>
      <c r="T23" s="326"/>
      <c r="U23" s="96">
        <f>U20-U22</f>
        <v>0.45</v>
      </c>
      <c r="V23" s="90">
        <f>V20-V22</f>
        <v>0.35999999999999993</v>
      </c>
      <c r="W23" s="325">
        <f>W20-W22</f>
        <v>0.42000000000000004</v>
      </c>
      <c r="X23" s="326"/>
    </row>
    <row r="24" spans="1:24" ht="16.5" thickBot="1">
      <c r="A24" s="264" t="s">
        <v>72</v>
      </c>
      <c r="B24" s="373"/>
      <c r="C24" s="319">
        <v>530</v>
      </c>
      <c r="D24" s="318"/>
      <c r="E24" s="317">
        <v>530</v>
      </c>
      <c r="F24" s="318"/>
      <c r="G24" s="317">
        <v>570</v>
      </c>
      <c r="H24" s="318"/>
      <c r="I24" s="317">
        <v>570</v>
      </c>
      <c r="J24" s="318"/>
      <c r="K24" s="317">
        <v>570</v>
      </c>
      <c r="L24" s="318"/>
      <c r="M24" s="317">
        <v>570</v>
      </c>
      <c r="N24" s="318"/>
      <c r="O24" s="317">
        <v>570</v>
      </c>
      <c r="P24" s="318"/>
      <c r="Q24" s="319">
        <v>570</v>
      </c>
      <c r="R24" s="319"/>
      <c r="S24" s="317">
        <v>690</v>
      </c>
      <c r="T24" s="318"/>
      <c r="U24" s="198">
        <v>690</v>
      </c>
      <c r="V24" s="91">
        <v>690</v>
      </c>
      <c r="W24" s="319">
        <v>650</v>
      </c>
      <c r="X24" s="318"/>
    </row>
    <row r="25" spans="1:24" ht="15.75">
      <c r="A25" s="320" t="s">
        <v>73</v>
      </c>
      <c r="B25" s="321"/>
      <c r="C25" s="322" t="s">
        <v>459</v>
      </c>
      <c r="D25" s="323"/>
      <c r="E25" s="322" t="s">
        <v>459</v>
      </c>
      <c r="F25" s="323"/>
      <c r="G25" s="322" t="s">
        <v>459</v>
      </c>
      <c r="H25" s="323"/>
      <c r="I25" s="322" t="s">
        <v>459</v>
      </c>
      <c r="J25" s="323"/>
      <c r="K25" s="322" t="s">
        <v>459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0.4</v>
      </c>
      <c r="D26" s="299"/>
      <c r="E26" s="298">
        <v>0.48</v>
      </c>
      <c r="F26" s="299"/>
      <c r="G26" s="298">
        <v>0.55000000000000004</v>
      </c>
      <c r="H26" s="299"/>
      <c r="I26" s="298">
        <v>0.56999999999999995</v>
      </c>
      <c r="J26" s="299"/>
      <c r="K26" s="298">
        <v>0.62</v>
      </c>
      <c r="L26" s="299"/>
      <c r="M26" s="298">
        <v>0.62</v>
      </c>
      <c r="N26" s="299"/>
      <c r="O26" s="298">
        <v>0.9</v>
      </c>
      <c r="P26" s="299"/>
      <c r="Q26" s="298">
        <v>0.83</v>
      </c>
      <c r="R26" s="299"/>
      <c r="S26" s="296">
        <v>0.83</v>
      </c>
      <c r="T26" s="297"/>
      <c r="U26" s="110">
        <v>0.85</v>
      </c>
      <c r="V26" s="110">
        <v>0.91</v>
      </c>
      <c r="W26" s="298">
        <v>0.96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101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/>
      <c r="J31" s="289"/>
      <c r="K31" s="288"/>
      <c r="L31" s="289"/>
      <c r="M31" s="288"/>
      <c r="N31" s="289"/>
      <c r="O31" s="288" t="s">
        <v>474</v>
      </c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1020</v>
      </c>
      <c r="D35" s="233"/>
      <c r="E35" s="263">
        <v>1020</v>
      </c>
      <c r="F35" s="233"/>
      <c r="G35" s="263">
        <v>1020</v>
      </c>
      <c r="H35" s="233"/>
      <c r="I35" s="263">
        <v>1020</v>
      </c>
      <c r="J35" s="233"/>
      <c r="K35" s="263">
        <v>1020</v>
      </c>
      <c r="L35" s="233"/>
      <c r="M35" s="263">
        <v>1020</v>
      </c>
      <c r="N35" s="233"/>
      <c r="O35" s="263">
        <v>1050</v>
      </c>
      <c r="P35" s="233"/>
      <c r="Q35" s="263">
        <v>1050</v>
      </c>
      <c r="R35" s="233"/>
      <c r="S35" s="263">
        <v>1050</v>
      </c>
      <c r="T35" s="233"/>
      <c r="U35" s="97">
        <v>1050</v>
      </c>
      <c r="V35" s="97">
        <v>1050</v>
      </c>
      <c r="W35" s="263">
        <v>1050</v>
      </c>
      <c r="X35" s="233"/>
    </row>
    <row r="36" spans="1:24" ht="16.5" thickBot="1">
      <c r="A36" s="282" t="s">
        <v>39</v>
      </c>
      <c r="B36" s="283"/>
      <c r="C36" s="274">
        <f t="shared" ref="C36:G36" si="1">C32+C35+C34+C33</f>
        <v>1920</v>
      </c>
      <c r="D36" s="275"/>
      <c r="E36" s="274">
        <f t="shared" si="1"/>
        <v>1920</v>
      </c>
      <c r="F36" s="275"/>
      <c r="G36" s="274">
        <f t="shared" si="1"/>
        <v>1920</v>
      </c>
      <c r="H36" s="275"/>
      <c r="I36" s="274">
        <f t="shared" ref="I36:S36" si="2">I32+I35+I34+I33</f>
        <v>1920</v>
      </c>
      <c r="J36" s="275"/>
      <c r="K36" s="274">
        <f t="shared" si="2"/>
        <v>1920</v>
      </c>
      <c r="L36" s="275"/>
      <c r="M36" s="274">
        <f t="shared" si="2"/>
        <v>1920</v>
      </c>
      <c r="N36" s="275"/>
      <c r="O36" s="274">
        <f t="shared" si="2"/>
        <v>1950</v>
      </c>
      <c r="P36" s="275"/>
      <c r="Q36" s="274">
        <f t="shared" si="2"/>
        <v>1950</v>
      </c>
      <c r="R36" s="275"/>
      <c r="S36" s="274">
        <f t="shared" si="2"/>
        <v>1950</v>
      </c>
      <c r="T36" s="275"/>
      <c r="U36" s="93">
        <f>U32+U35+U34+U33</f>
        <v>1950</v>
      </c>
      <c r="V36" s="93">
        <f>V32+V35+V34+V33</f>
        <v>1950</v>
      </c>
      <c r="W36" s="274">
        <f t="shared" ref="W36" si="3">W32+W35+W34+W33</f>
        <v>1950</v>
      </c>
      <c r="X36" s="275"/>
    </row>
    <row r="37" spans="1:24" ht="15.75">
      <c r="A37" s="268" t="s">
        <v>84</v>
      </c>
      <c r="B37" s="269"/>
      <c r="C37" s="270">
        <v>900</v>
      </c>
      <c r="D37" s="271"/>
      <c r="E37" s="270">
        <v>900</v>
      </c>
      <c r="F37" s="271"/>
      <c r="G37" s="270">
        <v>900</v>
      </c>
      <c r="H37" s="271"/>
      <c r="I37" s="270">
        <v>900</v>
      </c>
      <c r="J37" s="271"/>
      <c r="K37" s="270">
        <v>900</v>
      </c>
      <c r="L37" s="271"/>
      <c r="M37" s="270">
        <v>900</v>
      </c>
      <c r="N37" s="271"/>
      <c r="O37" s="270">
        <v>900</v>
      </c>
      <c r="P37" s="271"/>
      <c r="Q37" s="270">
        <v>900</v>
      </c>
      <c r="R37" s="271"/>
      <c r="S37" s="270">
        <v>900</v>
      </c>
      <c r="T37" s="271"/>
      <c r="U37" s="92">
        <v>900</v>
      </c>
      <c r="V37" s="92">
        <v>900</v>
      </c>
      <c r="W37" s="270">
        <v>900</v>
      </c>
      <c r="X37" s="271"/>
    </row>
    <row r="38" spans="1:24" ht="15.75">
      <c r="A38" s="268" t="s">
        <v>68</v>
      </c>
      <c r="B38" s="269"/>
      <c r="C38" s="240">
        <v>300</v>
      </c>
      <c r="D38" s="247"/>
      <c r="E38" s="240">
        <v>300</v>
      </c>
      <c r="F38" s="247"/>
      <c r="G38" s="240">
        <v>300</v>
      </c>
      <c r="H38" s="247"/>
      <c r="I38" s="240">
        <v>300</v>
      </c>
      <c r="J38" s="247"/>
      <c r="K38" s="240">
        <v>300</v>
      </c>
      <c r="L38" s="247"/>
      <c r="M38" s="240">
        <v>300</v>
      </c>
      <c r="N38" s="247"/>
      <c r="O38" s="240">
        <v>300</v>
      </c>
      <c r="P38" s="247"/>
      <c r="Q38" s="240">
        <v>300</v>
      </c>
      <c r="R38" s="247"/>
      <c r="S38" s="240">
        <v>300</v>
      </c>
      <c r="T38" s="247"/>
      <c r="U38" s="87">
        <v>300</v>
      </c>
      <c r="V38" s="87">
        <v>300</v>
      </c>
      <c r="W38" s="240">
        <v>300</v>
      </c>
      <c r="X38" s="247"/>
    </row>
    <row r="39" spans="1:24" ht="15.75">
      <c r="A39" s="268" t="s">
        <v>75</v>
      </c>
      <c r="B39" s="269"/>
      <c r="C39" s="240"/>
      <c r="D39" s="247"/>
      <c r="E39" s="240"/>
      <c r="F39" s="247"/>
      <c r="G39" s="240"/>
      <c r="H39" s="247"/>
      <c r="I39" s="240"/>
      <c r="J39" s="247"/>
      <c r="K39" s="240"/>
      <c r="L39" s="247"/>
      <c r="M39" s="240"/>
      <c r="N39" s="247"/>
      <c r="O39" s="240"/>
      <c r="P39" s="247"/>
      <c r="Q39" s="240"/>
      <c r="R39" s="247"/>
      <c r="S39" s="240"/>
      <c r="T39" s="247"/>
      <c r="U39" s="87"/>
      <c r="V39" s="87"/>
      <c r="W39" s="240"/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1200</v>
      </c>
      <c r="D41" s="247"/>
      <c r="E41" s="240">
        <v>1200</v>
      </c>
      <c r="F41" s="247"/>
      <c r="G41" s="240">
        <v>1200</v>
      </c>
      <c r="H41" s="247"/>
      <c r="I41" s="240">
        <v>1200</v>
      </c>
      <c r="J41" s="247"/>
      <c r="K41" s="240">
        <v>1200</v>
      </c>
      <c r="L41" s="247"/>
      <c r="M41" s="240">
        <v>1200</v>
      </c>
      <c r="N41" s="247"/>
      <c r="O41" s="240">
        <v>1200</v>
      </c>
      <c r="P41" s="247"/>
      <c r="Q41" s="240">
        <v>1200</v>
      </c>
      <c r="R41" s="247"/>
      <c r="S41" s="240">
        <v>1200</v>
      </c>
      <c r="T41" s="247"/>
      <c r="U41" s="87">
        <v>1200</v>
      </c>
      <c r="V41" s="87">
        <v>1200</v>
      </c>
      <c r="W41" s="240">
        <v>1200</v>
      </c>
      <c r="X41" s="247"/>
    </row>
    <row r="42" spans="1:24" ht="16.5" thickBot="1">
      <c r="A42" s="278" t="s">
        <v>87</v>
      </c>
      <c r="B42" s="279"/>
      <c r="C42" s="263">
        <v>600</v>
      </c>
      <c r="D42" s="233"/>
      <c r="E42" s="263">
        <v>600</v>
      </c>
      <c r="F42" s="233"/>
      <c r="G42" s="263">
        <v>600</v>
      </c>
      <c r="H42" s="233"/>
      <c r="I42" s="263">
        <v>600</v>
      </c>
      <c r="J42" s="233"/>
      <c r="K42" s="263">
        <v>600</v>
      </c>
      <c r="L42" s="233"/>
      <c r="M42" s="263">
        <v>600</v>
      </c>
      <c r="N42" s="233"/>
      <c r="O42" s="263">
        <v>600</v>
      </c>
      <c r="P42" s="233"/>
      <c r="Q42" s="263">
        <v>600</v>
      </c>
      <c r="R42" s="233"/>
      <c r="S42" s="263">
        <v>600</v>
      </c>
      <c r="T42" s="233"/>
      <c r="U42" s="97">
        <v>600</v>
      </c>
      <c r="V42" s="97">
        <v>600</v>
      </c>
      <c r="W42" s="263">
        <v>600</v>
      </c>
      <c r="X42" s="233"/>
    </row>
    <row r="43" spans="1:24" ht="16.5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 t="shared" ref="I43" si="4">I37+I38+I39+I40+I41+I42</f>
        <v>3000</v>
      </c>
      <c r="J43" s="275"/>
      <c r="K43" s="274">
        <f t="shared" ref="K43" si="5">K37+K38+K39+K40+K41+K42</f>
        <v>3000</v>
      </c>
      <c r="L43" s="275"/>
      <c r="M43" s="274">
        <f t="shared" ref="M43" si="6">M37+M38+M39+M40+M41+M42</f>
        <v>3000</v>
      </c>
      <c r="N43" s="275"/>
      <c r="O43" s="274">
        <f t="shared" ref="O43" si="7">O37+O38+O39+O40+O41+O42</f>
        <v>3000</v>
      </c>
      <c r="P43" s="275"/>
      <c r="Q43" s="274">
        <f t="shared" ref="Q43" si="8">Q37+Q38+Q39+Q40+Q41+Q42</f>
        <v>3000</v>
      </c>
      <c r="R43" s="275"/>
      <c r="S43" s="274">
        <f t="shared" ref="S43" si="9">S37+S38+S39+S40+S41+S42</f>
        <v>3000</v>
      </c>
      <c r="T43" s="275"/>
      <c r="U43" s="200">
        <f>U37+U38+U39+U40+U41+U42</f>
        <v>3000</v>
      </c>
      <c r="V43" s="220">
        <f>V37+V38+V39+V40+V41+V42</f>
        <v>3000</v>
      </c>
      <c r="W43" s="274">
        <f t="shared" ref="W43" si="10"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476</v>
      </c>
      <c r="D50" s="249"/>
      <c r="E50" s="249"/>
      <c r="F50" s="249"/>
      <c r="G50" s="249"/>
      <c r="H50" s="249"/>
      <c r="I50" s="249"/>
      <c r="J50" s="252"/>
      <c r="K50" s="248" t="s">
        <v>475</v>
      </c>
      <c r="L50" s="249"/>
      <c r="M50" s="249"/>
      <c r="N50" s="249"/>
      <c r="O50" s="249"/>
      <c r="P50" s="249"/>
      <c r="Q50" s="249"/>
      <c r="R50" s="252"/>
      <c r="S50" s="248" t="s">
        <v>475</v>
      </c>
      <c r="T50" s="249"/>
      <c r="U50" s="249"/>
      <c r="V50" s="249"/>
      <c r="W50" s="249"/>
      <c r="X50" s="252"/>
    </row>
    <row r="51" spans="1:24" ht="16.5" customHeight="1" thickBot="1">
      <c r="A51" s="255" t="s">
        <v>41</v>
      </c>
      <c r="B51" s="256"/>
      <c r="C51" s="257" t="s">
        <v>457</v>
      </c>
      <c r="D51" s="258"/>
      <c r="E51" s="258"/>
      <c r="F51" s="258"/>
      <c r="G51" s="258"/>
      <c r="H51" s="258"/>
      <c r="I51" s="258"/>
      <c r="J51" s="259"/>
      <c r="K51" s="257" t="s">
        <v>457</v>
      </c>
      <c r="L51" s="258"/>
      <c r="M51" s="258"/>
      <c r="N51" s="258"/>
      <c r="O51" s="258"/>
      <c r="P51" s="258"/>
      <c r="Q51" s="258"/>
      <c r="R51" s="259"/>
      <c r="S51" s="260" t="s">
        <v>457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K50:R50"/>
    <mergeCell ref="S50:X50"/>
    <mergeCell ref="A51:B51"/>
    <mergeCell ref="C51:J51"/>
    <mergeCell ref="K51:R51"/>
    <mergeCell ref="S51:X51"/>
    <mergeCell ref="C50:J50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55"/>
  <sheetViews>
    <sheetView zoomScale="85" zoomScaleNormal="85" workbookViewId="0">
      <pane xSplit="2" ySplit="4" topLeftCell="C21" activePane="bottomRight" state="frozen"/>
      <selection pane="topRight" activeCell="C1" sqref="C1"/>
      <selection pane="bottomLeft" activeCell="A5" sqref="A5"/>
      <selection pane="bottomRight" activeCell="S50" sqref="S50:X50"/>
    </sheetView>
  </sheetViews>
  <sheetFormatPr defaultRowHeight="15"/>
  <cols>
    <col min="3" max="3" width="7.85546875" customWidth="1"/>
    <col min="4" max="4" width="8" customWidth="1"/>
    <col min="6" max="6" width="7.85546875" customWidth="1"/>
    <col min="8" max="8" width="6.85546875" customWidth="1"/>
    <col min="9" max="9" width="8" customWidth="1"/>
    <col min="11" max="11" width="7.42578125" customWidth="1"/>
    <col min="14" max="14" width="8.140625" customWidth="1"/>
    <col min="19" max="19" width="11.42578125" customWidth="1"/>
    <col min="20" max="20" width="7.42578125" customWidth="1"/>
    <col min="23" max="23" width="8.140625" customWidth="1"/>
    <col min="24" max="24" width="8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28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6.5" thickBot="1">
      <c r="A5" s="341" t="s">
        <v>480</v>
      </c>
      <c r="B5" s="342"/>
      <c r="C5" s="111">
        <v>4.1666666666666664E-2</v>
      </c>
      <c r="D5" s="207">
        <v>5.2083333333333336E-2</v>
      </c>
      <c r="E5" s="366">
        <f t="shared" ref="E5:E10" si="0">D5-C5</f>
        <v>1.0416666666666671E-2</v>
      </c>
      <c r="F5" s="366"/>
      <c r="G5" s="27" t="s">
        <v>92</v>
      </c>
      <c r="H5" s="14">
        <v>1.6</v>
      </c>
      <c r="I5" s="15">
        <v>0.8</v>
      </c>
      <c r="J5" s="16">
        <v>24.1</v>
      </c>
      <c r="K5" s="13">
        <v>21</v>
      </c>
      <c r="L5" s="17">
        <v>42.9</v>
      </c>
      <c r="M5" s="18">
        <v>32.21</v>
      </c>
      <c r="N5" s="19">
        <v>8.82</v>
      </c>
      <c r="O5" s="19">
        <v>41.12</v>
      </c>
      <c r="P5" s="19">
        <v>7.58</v>
      </c>
      <c r="Q5" s="19">
        <v>7.33</v>
      </c>
      <c r="R5" s="19">
        <v>0.53</v>
      </c>
      <c r="S5" s="102" t="s">
        <v>179</v>
      </c>
      <c r="T5" s="20">
        <v>0.65</v>
      </c>
      <c r="U5" s="19">
        <v>76.23</v>
      </c>
      <c r="V5" s="21">
        <v>0.11899999999999999</v>
      </c>
      <c r="W5" s="21">
        <v>7.0000000000000001E-3</v>
      </c>
      <c r="X5" s="22">
        <v>6.96</v>
      </c>
    </row>
    <row r="6" spans="1:24" ht="16.5" thickBot="1">
      <c r="A6" s="341" t="s">
        <v>481</v>
      </c>
      <c r="B6" s="342"/>
      <c r="C6" s="23">
        <v>0.25</v>
      </c>
      <c r="D6" s="203">
        <v>0.2638888888888889</v>
      </c>
      <c r="E6" s="349">
        <f t="shared" si="0"/>
        <v>1.3888888888888895E-2</v>
      </c>
      <c r="F6" s="349"/>
      <c r="G6" s="27" t="s">
        <v>107</v>
      </c>
      <c r="H6" s="24">
        <v>1.6</v>
      </c>
      <c r="I6" s="25">
        <v>0.8</v>
      </c>
      <c r="J6" s="26">
        <v>26.45</v>
      </c>
      <c r="K6" s="27">
        <v>21</v>
      </c>
      <c r="L6" s="28">
        <v>51.95</v>
      </c>
      <c r="M6" s="29">
        <v>32.130000000000003</v>
      </c>
      <c r="N6" s="30">
        <v>9.2200000000000006</v>
      </c>
      <c r="O6" s="30">
        <v>41.73</v>
      </c>
      <c r="P6" s="30">
        <v>6.81</v>
      </c>
      <c r="Q6" s="30">
        <v>6.76</v>
      </c>
      <c r="R6" s="30">
        <v>0.56999999999999995</v>
      </c>
      <c r="S6" s="103" t="s">
        <v>224</v>
      </c>
      <c r="T6" s="31">
        <v>1.01</v>
      </c>
      <c r="U6" s="30">
        <v>75.89</v>
      </c>
      <c r="V6" s="27">
        <v>0.126</v>
      </c>
      <c r="W6" s="32">
        <v>1.0999999999999999E-2</v>
      </c>
      <c r="X6" s="33">
        <v>6.79</v>
      </c>
    </row>
    <row r="7" spans="1:24" ht="16.5" thickBot="1">
      <c r="A7" s="341" t="s">
        <v>482</v>
      </c>
      <c r="B7" s="342"/>
      <c r="C7" s="34">
        <v>0.45833333333333331</v>
      </c>
      <c r="D7" s="35">
        <v>0.46875</v>
      </c>
      <c r="E7" s="350">
        <f t="shared" si="0"/>
        <v>1.0416666666666685E-2</v>
      </c>
      <c r="F7" s="350"/>
      <c r="G7" s="27" t="s">
        <v>107</v>
      </c>
      <c r="H7" s="24">
        <v>1.6</v>
      </c>
      <c r="I7" s="25">
        <v>0.66666666666666663</v>
      </c>
      <c r="J7" s="26">
        <v>20.25</v>
      </c>
      <c r="K7" s="27">
        <v>21</v>
      </c>
      <c r="L7" s="28">
        <v>52</v>
      </c>
      <c r="M7" s="29">
        <v>32.5</v>
      </c>
      <c r="N7" s="30">
        <v>10.08</v>
      </c>
      <c r="O7" s="30">
        <v>42.81</v>
      </c>
      <c r="P7" s="30">
        <v>5.28</v>
      </c>
      <c r="Q7" s="30">
        <v>6.67</v>
      </c>
      <c r="R7" s="30">
        <v>0.51</v>
      </c>
      <c r="S7" s="103" t="s">
        <v>489</v>
      </c>
      <c r="T7" s="31">
        <v>1.22</v>
      </c>
      <c r="U7" s="30">
        <v>75.19</v>
      </c>
      <c r="V7" s="27">
        <v>0.14599999999999999</v>
      </c>
      <c r="W7" s="32">
        <v>1.2999999999999999E-2</v>
      </c>
      <c r="X7" s="33">
        <v>6.72</v>
      </c>
    </row>
    <row r="8" spans="1:24" ht="16.5" thickBot="1">
      <c r="A8" s="341" t="s">
        <v>483</v>
      </c>
      <c r="B8" s="342"/>
      <c r="C8" s="23">
        <v>0.64583333333333337</v>
      </c>
      <c r="D8" s="203">
        <v>0.65625</v>
      </c>
      <c r="E8" s="349">
        <f t="shared" si="0"/>
        <v>1.041666666666663E-2</v>
      </c>
      <c r="F8" s="349"/>
      <c r="G8" s="27" t="s">
        <v>92</v>
      </c>
      <c r="H8" s="24">
        <v>1.6</v>
      </c>
      <c r="I8" s="25">
        <v>0.66666666666666663</v>
      </c>
      <c r="J8" s="26">
        <v>22.55</v>
      </c>
      <c r="K8" s="27">
        <v>21</v>
      </c>
      <c r="L8" s="28">
        <v>51.4</v>
      </c>
      <c r="M8" s="29">
        <v>32.17</v>
      </c>
      <c r="N8" s="30">
        <v>10.01</v>
      </c>
      <c r="O8" s="30">
        <v>42.63</v>
      </c>
      <c r="P8" s="30">
        <v>6</v>
      </c>
      <c r="Q8" s="30">
        <v>6.72</v>
      </c>
      <c r="R8" s="107">
        <v>0.43</v>
      </c>
      <c r="S8" s="104" t="s">
        <v>494</v>
      </c>
      <c r="T8" s="31">
        <v>1.35</v>
      </c>
      <c r="U8" s="30">
        <v>75.290000000000006</v>
      </c>
      <c r="V8" s="109">
        <v>0.13700000000000001</v>
      </c>
      <c r="W8" s="32">
        <v>1.4E-2</v>
      </c>
      <c r="X8" s="36">
        <v>6.65</v>
      </c>
    </row>
    <row r="9" spans="1:24" ht="15.75">
      <c r="A9" s="341" t="s">
        <v>484</v>
      </c>
      <c r="B9" s="342"/>
      <c r="C9" s="23">
        <v>0.85416666666666663</v>
      </c>
      <c r="D9" s="203">
        <v>0.86111111111111116</v>
      </c>
      <c r="E9" s="349">
        <f t="shared" si="0"/>
        <v>6.9444444444445308E-3</v>
      </c>
      <c r="F9" s="349"/>
      <c r="G9" s="27" t="s">
        <v>92</v>
      </c>
      <c r="H9" s="24">
        <v>1.7</v>
      </c>
      <c r="I9" s="25">
        <v>0.8</v>
      </c>
      <c r="J9" s="26">
        <v>24.85</v>
      </c>
      <c r="K9" s="27">
        <v>21</v>
      </c>
      <c r="L9" s="28">
        <v>58.2</v>
      </c>
      <c r="M9" s="37">
        <v>31.88</v>
      </c>
      <c r="N9" s="38">
        <v>10.36</v>
      </c>
      <c r="O9" s="38">
        <v>43.48</v>
      </c>
      <c r="P9" s="38">
        <v>5.14</v>
      </c>
      <c r="Q9" s="38">
        <v>6.89</v>
      </c>
      <c r="R9" s="108">
        <v>0.41</v>
      </c>
      <c r="S9" s="105" t="s">
        <v>495</v>
      </c>
      <c r="T9" s="39">
        <v>0.89</v>
      </c>
      <c r="U9" s="38">
        <v>75.2</v>
      </c>
      <c r="V9" s="40">
        <v>0.13500000000000001</v>
      </c>
      <c r="W9" s="41">
        <v>8.0000000000000002E-3</v>
      </c>
      <c r="X9" s="33">
        <v>6.84</v>
      </c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3.7333333333333334</v>
      </c>
      <c r="J11" s="61">
        <f>SUM(J5:J10)</f>
        <v>118.19999999999999</v>
      </c>
      <c r="K11" s="113">
        <f>SUM(K5:K10)</f>
        <v>105</v>
      </c>
      <c r="L11" s="62">
        <f>SUM(L5:L10)</f>
        <v>256.45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18.68</v>
      </c>
      <c r="F14" s="252"/>
      <c r="G14" s="248">
        <v>3.2</v>
      </c>
      <c r="H14" s="252"/>
      <c r="I14" s="248">
        <v>16.47</v>
      </c>
      <c r="J14" s="252"/>
      <c r="K14" s="248">
        <v>19.7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12</v>
      </c>
      <c r="D17" s="328"/>
      <c r="E17" s="327">
        <v>25</v>
      </c>
      <c r="F17" s="328"/>
      <c r="G17" s="327">
        <v>41</v>
      </c>
      <c r="H17" s="328"/>
      <c r="I17" s="327">
        <v>55</v>
      </c>
      <c r="J17" s="328"/>
      <c r="K17" s="327">
        <v>13</v>
      </c>
      <c r="L17" s="328"/>
      <c r="M17" s="327">
        <v>21</v>
      </c>
      <c r="N17" s="328"/>
      <c r="O17" s="327">
        <v>29</v>
      </c>
      <c r="P17" s="328"/>
      <c r="Q17" s="329">
        <v>39</v>
      </c>
      <c r="R17" s="329"/>
      <c r="S17" s="327">
        <v>12</v>
      </c>
      <c r="T17" s="328"/>
      <c r="U17" s="199">
        <v>25</v>
      </c>
      <c r="V17" s="87">
        <v>37</v>
      </c>
      <c r="W17" s="329">
        <v>49</v>
      </c>
      <c r="X17" s="328"/>
    </row>
    <row r="18" spans="1:24" ht="15.75">
      <c r="A18" s="266" t="s">
        <v>44</v>
      </c>
      <c r="B18" s="371"/>
      <c r="C18" s="329" t="s">
        <v>104</v>
      </c>
      <c r="D18" s="328"/>
      <c r="E18" s="334" t="s">
        <v>304</v>
      </c>
      <c r="F18" s="335"/>
      <c r="G18" s="334" t="s">
        <v>485</v>
      </c>
      <c r="H18" s="335"/>
      <c r="I18" s="334" t="s">
        <v>487</v>
      </c>
      <c r="J18" s="335"/>
      <c r="K18" s="334" t="s">
        <v>488</v>
      </c>
      <c r="L18" s="335"/>
      <c r="M18" s="334" t="s">
        <v>490</v>
      </c>
      <c r="N18" s="335"/>
      <c r="O18" s="334" t="s">
        <v>492</v>
      </c>
      <c r="P18" s="335"/>
      <c r="Q18" s="336" t="s">
        <v>493</v>
      </c>
      <c r="R18" s="336"/>
      <c r="S18" s="334" t="s">
        <v>216</v>
      </c>
      <c r="T18" s="335"/>
      <c r="U18" s="222" t="s">
        <v>201</v>
      </c>
      <c r="V18" s="87" t="s">
        <v>183</v>
      </c>
      <c r="W18" s="329" t="s">
        <v>290</v>
      </c>
      <c r="X18" s="328"/>
    </row>
    <row r="19" spans="1:24" ht="15.75">
      <c r="A19" s="266" t="s">
        <v>45</v>
      </c>
      <c r="B19" s="371"/>
      <c r="C19" s="333">
        <v>817</v>
      </c>
      <c r="D19" s="332"/>
      <c r="E19" s="331">
        <v>817</v>
      </c>
      <c r="F19" s="332"/>
      <c r="G19" s="331">
        <v>800</v>
      </c>
      <c r="H19" s="332"/>
      <c r="I19" s="331">
        <v>800</v>
      </c>
      <c r="J19" s="332"/>
      <c r="K19" s="331">
        <v>800</v>
      </c>
      <c r="L19" s="332"/>
      <c r="M19" s="331">
        <v>800</v>
      </c>
      <c r="N19" s="332"/>
      <c r="O19" s="331">
        <v>800</v>
      </c>
      <c r="P19" s="332"/>
      <c r="Q19" s="333">
        <v>800</v>
      </c>
      <c r="R19" s="333"/>
      <c r="S19" s="331">
        <v>783</v>
      </c>
      <c r="T19" s="332"/>
      <c r="U19" s="88">
        <v>700</v>
      </c>
      <c r="V19" s="89">
        <v>833</v>
      </c>
      <c r="W19" s="333">
        <v>800</v>
      </c>
      <c r="X19" s="332"/>
    </row>
    <row r="20" spans="1:24" ht="15.75">
      <c r="A20" s="266" t="s">
        <v>46</v>
      </c>
      <c r="B20" s="371"/>
      <c r="C20" s="329">
        <v>0.83</v>
      </c>
      <c r="D20" s="328"/>
      <c r="E20" s="327">
        <v>0.8</v>
      </c>
      <c r="F20" s="328"/>
      <c r="G20" s="327">
        <v>0.8</v>
      </c>
      <c r="H20" s="328"/>
      <c r="I20" s="327">
        <v>0.85</v>
      </c>
      <c r="J20" s="328"/>
      <c r="K20" s="327">
        <v>0.88</v>
      </c>
      <c r="L20" s="328"/>
      <c r="M20" s="327">
        <v>0.88</v>
      </c>
      <c r="N20" s="328"/>
      <c r="O20" s="327">
        <v>0.84</v>
      </c>
      <c r="P20" s="328"/>
      <c r="Q20" s="329">
        <v>0.84</v>
      </c>
      <c r="R20" s="329"/>
      <c r="S20" s="327">
        <v>0.9</v>
      </c>
      <c r="T20" s="328"/>
      <c r="U20" s="199">
        <v>0.95</v>
      </c>
      <c r="V20" s="87">
        <v>0.8</v>
      </c>
      <c r="W20" s="329">
        <v>0.85</v>
      </c>
      <c r="X20" s="328"/>
    </row>
    <row r="21" spans="1:24" ht="15.75">
      <c r="A21" s="266" t="s">
        <v>65</v>
      </c>
      <c r="B21" s="371"/>
      <c r="C21" s="329">
        <v>1240</v>
      </c>
      <c r="D21" s="328"/>
      <c r="E21" s="327">
        <v>1247</v>
      </c>
      <c r="F21" s="328"/>
      <c r="G21" s="327">
        <v>1211</v>
      </c>
      <c r="H21" s="328"/>
      <c r="I21" s="327">
        <v>1216</v>
      </c>
      <c r="J21" s="328"/>
      <c r="K21" s="327">
        <v>1183</v>
      </c>
      <c r="L21" s="328"/>
      <c r="M21" s="327">
        <v>1257</v>
      </c>
      <c r="N21" s="328"/>
      <c r="O21" s="327">
        <v>1212</v>
      </c>
      <c r="P21" s="328"/>
      <c r="Q21" s="329">
        <v>1192</v>
      </c>
      <c r="R21" s="329"/>
      <c r="S21" s="327">
        <v>1219</v>
      </c>
      <c r="T21" s="328"/>
      <c r="U21" s="199">
        <v>1260</v>
      </c>
      <c r="V21" s="87">
        <v>1259</v>
      </c>
      <c r="W21" s="329">
        <v>1210</v>
      </c>
      <c r="X21" s="328"/>
    </row>
    <row r="22" spans="1:24" ht="15.75">
      <c r="A22" s="266" t="s">
        <v>18</v>
      </c>
      <c r="B22" s="371"/>
      <c r="C22" s="329">
        <v>0.4</v>
      </c>
      <c r="D22" s="328"/>
      <c r="E22" s="327">
        <v>0.4</v>
      </c>
      <c r="F22" s="328"/>
      <c r="G22" s="327">
        <v>0.4</v>
      </c>
      <c r="H22" s="328"/>
      <c r="I22" s="327">
        <v>0.43</v>
      </c>
      <c r="J22" s="328"/>
      <c r="K22" s="327">
        <v>0.44</v>
      </c>
      <c r="L22" s="328"/>
      <c r="M22" s="327">
        <v>0.42</v>
      </c>
      <c r="N22" s="328"/>
      <c r="O22" s="327">
        <v>0.42</v>
      </c>
      <c r="P22" s="328"/>
      <c r="Q22" s="329">
        <v>0.4</v>
      </c>
      <c r="R22" s="329"/>
      <c r="S22" s="327">
        <v>0.44</v>
      </c>
      <c r="T22" s="328"/>
      <c r="U22" s="199">
        <v>0.4</v>
      </c>
      <c r="V22" s="87">
        <v>0.38</v>
      </c>
      <c r="W22" s="329">
        <v>0.37</v>
      </c>
      <c r="X22" s="328"/>
    </row>
    <row r="23" spans="1:24" ht="15.75">
      <c r="A23" s="266" t="s">
        <v>19</v>
      </c>
      <c r="B23" s="371"/>
      <c r="C23" s="372">
        <f>C20-C22</f>
        <v>0.42999999999999994</v>
      </c>
      <c r="D23" s="326"/>
      <c r="E23" s="325">
        <f>E20-E22</f>
        <v>0.4</v>
      </c>
      <c r="F23" s="326"/>
      <c r="G23" s="325">
        <f>G20-G22</f>
        <v>0.4</v>
      </c>
      <c r="H23" s="326"/>
      <c r="I23" s="325">
        <f>I20-I22</f>
        <v>0.42</v>
      </c>
      <c r="J23" s="326"/>
      <c r="K23" s="325">
        <f>K20-K22</f>
        <v>0.44</v>
      </c>
      <c r="L23" s="326"/>
      <c r="M23" s="325">
        <f>M20-M22</f>
        <v>0.46</v>
      </c>
      <c r="N23" s="326"/>
      <c r="O23" s="325">
        <f>O20-O22</f>
        <v>0.42</v>
      </c>
      <c r="P23" s="326"/>
      <c r="Q23" s="325">
        <f>Q20-Q22</f>
        <v>0.43999999999999995</v>
      </c>
      <c r="R23" s="326"/>
      <c r="S23" s="325">
        <f>S20-S22</f>
        <v>0.46</v>
      </c>
      <c r="T23" s="326"/>
      <c r="U23" s="96">
        <f>U20-U22</f>
        <v>0.54999999999999993</v>
      </c>
      <c r="V23" s="90">
        <f>V20-V22</f>
        <v>0.42000000000000004</v>
      </c>
      <c r="W23" s="325">
        <f>W20-W22</f>
        <v>0.48</v>
      </c>
      <c r="X23" s="326"/>
    </row>
    <row r="24" spans="1:24" ht="16.5" thickBot="1">
      <c r="A24" s="264" t="s">
        <v>72</v>
      </c>
      <c r="B24" s="373"/>
      <c r="C24" s="319">
        <v>650</v>
      </c>
      <c r="D24" s="318"/>
      <c r="E24" s="317">
        <v>690</v>
      </c>
      <c r="F24" s="318"/>
      <c r="G24" s="317">
        <v>700</v>
      </c>
      <c r="H24" s="318"/>
      <c r="I24" s="317">
        <v>690</v>
      </c>
      <c r="J24" s="318"/>
      <c r="K24" s="317">
        <v>690</v>
      </c>
      <c r="L24" s="318"/>
      <c r="M24" s="317">
        <v>690</v>
      </c>
      <c r="N24" s="318"/>
      <c r="O24" s="317">
        <v>690</v>
      </c>
      <c r="P24" s="318"/>
      <c r="Q24" s="319">
        <v>690</v>
      </c>
      <c r="R24" s="319"/>
      <c r="S24" s="317">
        <v>680</v>
      </c>
      <c r="T24" s="318"/>
      <c r="U24" s="198">
        <v>690</v>
      </c>
      <c r="V24" s="91">
        <v>690</v>
      </c>
      <c r="W24" s="319">
        <v>690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</v>
      </c>
      <c r="D26" s="299"/>
      <c r="E26" s="298">
        <v>1.01</v>
      </c>
      <c r="F26" s="299"/>
      <c r="G26" s="298">
        <v>1.1000000000000001</v>
      </c>
      <c r="H26" s="299"/>
      <c r="I26" s="298">
        <v>1.03</v>
      </c>
      <c r="J26" s="299"/>
      <c r="K26" s="298">
        <v>1.05</v>
      </c>
      <c r="L26" s="299"/>
      <c r="M26" s="298">
        <v>1</v>
      </c>
      <c r="N26" s="299"/>
      <c r="O26" s="298">
        <v>0.98</v>
      </c>
      <c r="P26" s="299"/>
      <c r="Q26" s="298">
        <v>1.01</v>
      </c>
      <c r="R26" s="299"/>
      <c r="S26" s="296">
        <v>1.03</v>
      </c>
      <c r="T26" s="297"/>
      <c r="U26" s="110">
        <v>1.06</v>
      </c>
      <c r="V26" s="110">
        <v>0.96</v>
      </c>
      <c r="W26" s="298">
        <v>1.08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143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/>
      <c r="F31" s="289"/>
      <c r="G31" s="288"/>
      <c r="H31" s="289"/>
      <c r="I31" s="288" t="s">
        <v>486</v>
      </c>
      <c r="J31" s="289"/>
      <c r="K31" s="288"/>
      <c r="L31" s="289"/>
      <c r="M31" s="288"/>
      <c r="N31" s="289"/>
      <c r="O31" s="288" t="s">
        <v>491</v>
      </c>
      <c r="P31" s="289"/>
      <c r="Q31" s="288"/>
      <c r="R31" s="289"/>
      <c r="S31" s="288"/>
      <c r="T31" s="289"/>
      <c r="U31" s="98"/>
      <c r="V31" s="98" t="s">
        <v>397</v>
      </c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1050</v>
      </c>
      <c r="D35" s="233"/>
      <c r="E35" s="263">
        <v>1050</v>
      </c>
      <c r="F35" s="233"/>
      <c r="G35" s="263">
        <v>1050</v>
      </c>
      <c r="H35" s="233"/>
      <c r="I35" s="263">
        <v>1040</v>
      </c>
      <c r="J35" s="233"/>
      <c r="K35" s="263">
        <v>1040</v>
      </c>
      <c r="L35" s="233"/>
      <c r="M35" s="263">
        <v>1040</v>
      </c>
      <c r="N35" s="233"/>
      <c r="O35" s="263">
        <v>1020</v>
      </c>
      <c r="P35" s="233"/>
      <c r="Q35" s="263">
        <v>1020</v>
      </c>
      <c r="R35" s="233"/>
      <c r="S35" s="263">
        <v>1020</v>
      </c>
      <c r="T35" s="233"/>
      <c r="U35" s="97">
        <v>1020</v>
      </c>
      <c r="V35" s="97">
        <v>1020</v>
      </c>
      <c r="W35" s="263">
        <v>1020</v>
      </c>
      <c r="X35" s="233"/>
    </row>
    <row r="36" spans="1:24" ht="16.5" thickBot="1">
      <c r="A36" s="282" t="s">
        <v>39</v>
      </c>
      <c r="B36" s="283"/>
      <c r="C36" s="274">
        <f t="shared" ref="C36:G36" si="1">C32+C35+C34+C33</f>
        <v>1950</v>
      </c>
      <c r="D36" s="275"/>
      <c r="E36" s="274">
        <f t="shared" si="1"/>
        <v>1950</v>
      </c>
      <c r="F36" s="275"/>
      <c r="G36" s="274">
        <f t="shared" si="1"/>
        <v>1950</v>
      </c>
      <c r="H36" s="275"/>
      <c r="I36" s="274">
        <f t="shared" ref="I36" si="2">I32+I35+I34+I33</f>
        <v>1940</v>
      </c>
      <c r="J36" s="275"/>
      <c r="K36" s="274">
        <f t="shared" ref="K36" si="3">K32+K35+K34+K33</f>
        <v>1940</v>
      </c>
      <c r="L36" s="275"/>
      <c r="M36" s="274">
        <f t="shared" ref="M36" si="4">M32+M35+M34+M33</f>
        <v>1940</v>
      </c>
      <c r="N36" s="275"/>
      <c r="O36" s="274">
        <f t="shared" ref="O36:Q36" si="5">O32+O35+O34+O33</f>
        <v>1920</v>
      </c>
      <c r="P36" s="275"/>
      <c r="Q36" s="274">
        <f t="shared" si="5"/>
        <v>1920</v>
      </c>
      <c r="R36" s="275"/>
      <c r="S36" s="274">
        <f t="shared" ref="S36" si="6">S32+S35+S34+S33</f>
        <v>1920</v>
      </c>
      <c r="T36" s="275"/>
      <c r="U36" s="93">
        <f>U32+U35+U34+U33</f>
        <v>1920</v>
      </c>
      <c r="V36" s="93">
        <f>V32+V35+V34+V33</f>
        <v>1920</v>
      </c>
      <c r="W36" s="274">
        <f t="shared" ref="W36" si="7">W32+W35+W34+W33</f>
        <v>1920</v>
      </c>
      <c r="X36" s="275"/>
    </row>
    <row r="37" spans="1:24" ht="15.75">
      <c r="A37" s="268" t="s">
        <v>460</v>
      </c>
      <c r="B37" s="269"/>
      <c r="C37" s="270">
        <v>900</v>
      </c>
      <c r="D37" s="271"/>
      <c r="E37" s="270">
        <v>900</v>
      </c>
      <c r="F37" s="271"/>
      <c r="G37" s="270">
        <v>900</v>
      </c>
      <c r="H37" s="271"/>
      <c r="I37" s="270">
        <v>900</v>
      </c>
      <c r="J37" s="271"/>
      <c r="K37" s="270">
        <v>900</v>
      </c>
      <c r="L37" s="271"/>
      <c r="M37" s="270">
        <v>900</v>
      </c>
      <c r="N37" s="271"/>
      <c r="O37" s="270">
        <v>900</v>
      </c>
      <c r="P37" s="271"/>
      <c r="Q37" s="270">
        <v>900</v>
      </c>
      <c r="R37" s="271"/>
      <c r="S37" s="270">
        <v>900</v>
      </c>
      <c r="T37" s="271"/>
      <c r="U37" s="92">
        <v>900</v>
      </c>
      <c r="V37" s="92">
        <v>1950</v>
      </c>
      <c r="W37" s="270">
        <v>1950</v>
      </c>
      <c r="X37" s="271"/>
    </row>
    <row r="38" spans="1:24" ht="15.75">
      <c r="A38" s="268" t="s">
        <v>68</v>
      </c>
      <c r="B38" s="269"/>
      <c r="C38" s="240">
        <v>300</v>
      </c>
      <c r="D38" s="247"/>
      <c r="E38" s="240">
        <v>300</v>
      </c>
      <c r="F38" s="247"/>
      <c r="G38" s="240">
        <v>300</v>
      </c>
      <c r="H38" s="247"/>
      <c r="I38" s="240">
        <v>300</v>
      </c>
      <c r="J38" s="247"/>
      <c r="K38" s="240">
        <v>300</v>
      </c>
      <c r="L38" s="247"/>
      <c r="M38" s="240">
        <v>300</v>
      </c>
      <c r="N38" s="247"/>
      <c r="O38" s="240">
        <v>300</v>
      </c>
      <c r="P38" s="247"/>
      <c r="Q38" s="240">
        <v>300</v>
      </c>
      <c r="R38" s="247"/>
      <c r="S38" s="240">
        <v>300</v>
      </c>
      <c r="T38" s="247"/>
      <c r="U38" s="87">
        <v>300</v>
      </c>
      <c r="V38" s="87">
        <v>350</v>
      </c>
      <c r="W38" s="240">
        <v>350</v>
      </c>
      <c r="X38" s="247"/>
    </row>
    <row r="39" spans="1:24" ht="15.75">
      <c r="A39" s="268" t="s">
        <v>75</v>
      </c>
      <c r="B39" s="269"/>
      <c r="C39" s="240"/>
      <c r="D39" s="247"/>
      <c r="E39" s="240"/>
      <c r="F39" s="247"/>
      <c r="G39" s="240"/>
      <c r="H39" s="247"/>
      <c r="I39" s="240"/>
      <c r="J39" s="247"/>
      <c r="K39" s="240"/>
      <c r="L39" s="247"/>
      <c r="M39" s="240"/>
      <c r="N39" s="247"/>
      <c r="O39" s="240"/>
      <c r="P39" s="247"/>
      <c r="Q39" s="240"/>
      <c r="R39" s="247"/>
      <c r="S39" s="240"/>
      <c r="T39" s="247"/>
      <c r="U39" s="87"/>
      <c r="V39" s="87"/>
      <c r="W39" s="240"/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1200</v>
      </c>
      <c r="D41" s="247"/>
      <c r="E41" s="240">
        <v>1200</v>
      </c>
      <c r="F41" s="247"/>
      <c r="G41" s="240">
        <v>1200</v>
      </c>
      <c r="H41" s="247"/>
      <c r="I41" s="240">
        <v>1200</v>
      </c>
      <c r="J41" s="247"/>
      <c r="K41" s="240">
        <v>1200</v>
      </c>
      <c r="L41" s="247"/>
      <c r="M41" s="240">
        <v>1200</v>
      </c>
      <c r="N41" s="247"/>
      <c r="O41" s="240">
        <v>1200</v>
      </c>
      <c r="P41" s="247"/>
      <c r="Q41" s="240">
        <v>1200</v>
      </c>
      <c r="R41" s="247"/>
      <c r="S41" s="240">
        <v>1200</v>
      </c>
      <c r="T41" s="247"/>
      <c r="U41" s="87">
        <v>1200</v>
      </c>
      <c r="V41" s="87">
        <v>600</v>
      </c>
      <c r="W41" s="240">
        <v>600</v>
      </c>
      <c r="X41" s="247"/>
    </row>
    <row r="42" spans="1:24" ht="16.5" thickBot="1">
      <c r="A42" s="278" t="s">
        <v>87</v>
      </c>
      <c r="B42" s="279"/>
      <c r="C42" s="263">
        <v>600</v>
      </c>
      <c r="D42" s="233"/>
      <c r="E42" s="263">
        <v>600</v>
      </c>
      <c r="F42" s="233"/>
      <c r="G42" s="263">
        <v>600</v>
      </c>
      <c r="H42" s="233"/>
      <c r="I42" s="263">
        <v>600</v>
      </c>
      <c r="J42" s="233"/>
      <c r="K42" s="263">
        <v>600</v>
      </c>
      <c r="L42" s="233"/>
      <c r="M42" s="263">
        <v>600</v>
      </c>
      <c r="N42" s="233"/>
      <c r="O42" s="263">
        <v>600</v>
      </c>
      <c r="P42" s="233"/>
      <c r="Q42" s="263">
        <v>600</v>
      </c>
      <c r="R42" s="233"/>
      <c r="S42" s="263">
        <v>600</v>
      </c>
      <c r="T42" s="233"/>
      <c r="U42" s="97">
        <v>600</v>
      </c>
      <c r="V42" s="97">
        <v>100</v>
      </c>
      <c r="W42" s="263">
        <v>100</v>
      </c>
      <c r="X42" s="233"/>
    </row>
    <row r="43" spans="1:24" ht="16.5" thickBot="1">
      <c r="A43" s="276" t="s">
        <v>54</v>
      </c>
      <c r="B43" s="277"/>
      <c r="C43" s="274">
        <f t="shared" ref="C43:G43" si="8">C37+C38+C39+C40+C41+C42</f>
        <v>3000</v>
      </c>
      <c r="D43" s="275"/>
      <c r="E43" s="274">
        <f t="shared" si="8"/>
        <v>3000</v>
      </c>
      <c r="F43" s="275"/>
      <c r="G43" s="274">
        <f t="shared" si="8"/>
        <v>3000</v>
      </c>
      <c r="H43" s="275"/>
      <c r="I43" s="274">
        <f t="shared" ref="I43" si="9">I37+I38+I39+I40+I41+I42</f>
        <v>3000</v>
      </c>
      <c r="J43" s="275"/>
      <c r="K43" s="274">
        <f t="shared" ref="K43" si="10">K37+K38+K39+K40+K41+K42</f>
        <v>3000</v>
      </c>
      <c r="L43" s="275"/>
      <c r="M43" s="274">
        <f t="shared" ref="M43:O43" si="11">M37+M38+M39+M40+M41+M42</f>
        <v>3000</v>
      </c>
      <c r="N43" s="275"/>
      <c r="O43" s="274">
        <f t="shared" si="11"/>
        <v>3000</v>
      </c>
      <c r="P43" s="275"/>
      <c r="Q43" s="274">
        <f t="shared" ref="Q43:S43" si="12">Q37+Q38+Q39+Q40+Q41+Q42</f>
        <v>3000</v>
      </c>
      <c r="R43" s="275"/>
      <c r="S43" s="274">
        <f t="shared" si="12"/>
        <v>3000</v>
      </c>
      <c r="T43" s="275"/>
      <c r="U43" s="200">
        <f>U37+U38+U39+U40+U41+U42</f>
        <v>3000</v>
      </c>
      <c r="V43" s="200">
        <f>V37+V38+V39+V40+V41+V42</f>
        <v>3000</v>
      </c>
      <c r="W43" s="274">
        <f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527</v>
      </c>
      <c r="D50" s="249"/>
      <c r="E50" s="249"/>
      <c r="F50" s="249"/>
      <c r="G50" s="249"/>
      <c r="H50" s="249"/>
      <c r="I50" s="249"/>
      <c r="J50" s="252"/>
      <c r="K50" s="248" t="s">
        <v>527</v>
      </c>
      <c r="L50" s="249"/>
      <c r="M50" s="249"/>
      <c r="N50" s="249"/>
      <c r="O50" s="249"/>
      <c r="P50" s="249"/>
      <c r="Q50" s="249"/>
      <c r="R50" s="252"/>
      <c r="S50" s="248" t="s">
        <v>527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457</v>
      </c>
      <c r="D51" s="258"/>
      <c r="E51" s="258"/>
      <c r="F51" s="258"/>
      <c r="G51" s="258"/>
      <c r="H51" s="258"/>
      <c r="I51" s="258"/>
      <c r="J51" s="259"/>
      <c r="K51" s="257" t="s">
        <v>457</v>
      </c>
      <c r="L51" s="258"/>
      <c r="M51" s="258"/>
      <c r="N51" s="258"/>
      <c r="O51" s="258"/>
      <c r="P51" s="258"/>
      <c r="Q51" s="258"/>
      <c r="R51" s="259"/>
      <c r="S51" s="260" t="s">
        <v>457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F26" activePane="bottomRight" state="frozen"/>
      <selection pane="topRight" activeCell="C1" sqref="C1"/>
      <selection pane="bottomLeft" activeCell="A5" sqref="A5"/>
      <selection pane="bottomRight" activeCell="S50" sqref="S50:X50"/>
    </sheetView>
  </sheetViews>
  <sheetFormatPr defaultRowHeight="15"/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29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26.2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6.5" thickBot="1">
      <c r="A5" s="341" t="s">
        <v>497</v>
      </c>
      <c r="B5" s="342"/>
      <c r="C5" s="111">
        <v>4.1666666666666664E-2</v>
      </c>
      <c r="D5" s="207">
        <v>5.2083333333333336E-2</v>
      </c>
      <c r="E5" s="366">
        <f t="shared" ref="E5:E10" si="0">D5-C5</f>
        <v>1.0416666666666671E-2</v>
      </c>
      <c r="F5" s="366"/>
      <c r="G5" s="27" t="s">
        <v>92</v>
      </c>
      <c r="H5" s="14">
        <v>1.7</v>
      </c>
      <c r="I5" s="15">
        <v>0.75</v>
      </c>
      <c r="J5" s="16">
        <v>26.25</v>
      </c>
      <c r="K5" s="13">
        <v>21</v>
      </c>
      <c r="L5" s="17">
        <v>51.95</v>
      </c>
      <c r="M5" s="18">
        <v>31.77</v>
      </c>
      <c r="N5" s="19">
        <v>9.66</v>
      </c>
      <c r="O5" s="19">
        <v>40.880000000000003</v>
      </c>
      <c r="P5" s="19">
        <v>5.23</v>
      </c>
      <c r="Q5" s="19">
        <v>8.4600000000000009</v>
      </c>
      <c r="R5" s="19">
        <v>0.46</v>
      </c>
      <c r="S5" s="102" t="s">
        <v>502</v>
      </c>
      <c r="T5" s="20">
        <v>0.87</v>
      </c>
      <c r="U5" s="19">
        <v>74.64</v>
      </c>
      <c r="V5" s="21">
        <v>0.13400000000000001</v>
      </c>
      <c r="W5" s="21">
        <v>8.9999999999999993E-3</v>
      </c>
      <c r="X5" s="22">
        <v>6.85</v>
      </c>
    </row>
    <row r="6" spans="1:24" ht="16.5" thickBot="1">
      <c r="A6" s="341" t="s">
        <v>498</v>
      </c>
      <c r="B6" s="342"/>
      <c r="C6" s="23">
        <v>0.25</v>
      </c>
      <c r="D6" s="203">
        <v>0.26041666666666669</v>
      </c>
      <c r="E6" s="349">
        <f t="shared" si="0"/>
        <v>1.0416666666666685E-2</v>
      </c>
      <c r="F6" s="349"/>
      <c r="G6" s="27" t="s">
        <v>92</v>
      </c>
      <c r="H6" s="24">
        <v>1.6</v>
      </c>
      <c r="I6" s="25">
        <v>0.8</v>
      </c>
      <c r="J6" s="26">
        <v>25.6</v>
      </c>
      <c r="K6" s="27">
        <v>21</v>
      </c>
      <c r="L6" s="28">
        <v>59.6</v>
      </c>
      <c r="M6" s="29">
        <v>31.81</v>
      </c>
      <c r="N6" s="30">
        <v>9.77</v>
      </c>
      <c r="O6" s="30">
        <v>42.68</v>
      </c>
      <c r="P6" s="30">
        <v>4.59</v>
      </c>
      <c r="Q6" s="30">
        <v>7.52</v>
      </c>
      <c r="R6" s="30">
        <v>0.39</v>
      </c>
      <c r="S6" s="187" t="s">
        <v>503</v>
      </c>
      <c r="T6" s="31">
        <v>0.73</v>
      </c>
      <c r="U6" s="30">
        <v>75.09</v>
      </c>
      <c r="V6" s="27">
        <v>0.128</v>
      </c>
      <c r="W6" s="32">
        <v>6.0000000000000001E-3</v>
      </c>
      <c r="X6" s="33">
        <v>6.92</v>
      </c>
    </row>
    <row r="7" spans="1:24" ht="16.5" thickBot="1">
      <c r="A7" s="341" t="s">
        <v>499</v>
      </c>
      <c r="B7" s="342"/>
      <c r="C7" s="34">
        <v>0.45833333333333331</v>
      </c>
      <c r="D7" s="35">
        <v>0.47569444444444442</v>
      </c>
      <c r="E7" s="350">
        <f t="shared" si="0"/>
        <v>1.7361111111111105E-2</v>
      </c>
      <c r="F7" s="350"/>
      <c r="G7" s="27" t="s">
        <v>92</v>
      </c>
      <c r="H7" s="24">
        <v>1.6</v>
      </c>
      <c r="I7" s="25">
        <v>1</v>
      </c>
      <c r="J7" s="26">
        <v>32.950000000000003</v>
      </c>
      <c r="K7" s="27">
        <v>21</v>
      </c>
      <c r="L7" s="28">
        <v>57.6</v>
      </c>
      <c r="M7" s="29">
        <v>31.56</v>
      </c>
      <c r="N7" s="30">
        <v>9.5</v>
      </c>
      <c r="O7" s="30">
        <v>40.58</v>
      </c>
      <c r="P7" s="30">
        <v>5.57</v>
      </c>
      <c r="Q7" s="30">
        <v>7.73</v>
      </c>
      <c r="R7" s="30">
        <v>0.38</v>
      </c>
      <c r="S7" s="187" t="s">
        <v>375</v>
      </c>
      <c r="T7" s="31">
        <v>0.59</v>
      </c>
      <c r="U7" s="30">
        <v>76.3</v>
      </c>
      <c r="V7" s="27">
        <v>0.121</v>
      </c>
      <c r="W7" s="32">
        <v>5.0000000000000001E-3</v>
      </c>
      <c r="X7" s="33">
        <v>6.99</v>
      </c>
    </row>
    <row r="8" spans="1:24" ht="16.5" thickBot="1">
      <c r="A8" s="341" t="s">
        <v>500</v>
      </c>
      <c r="B8" s="342"/>
      <c r="C8" s="23">
        <v>0.64583333333333337</v>
      </c>
      <c r="D8" s="203">
        <v>0.65625</v>
      </c>
      <c r="E8" s="349">
        <f t="shared" si="0"/>
        <v>1.041666666666663E-2</v>
      </c>
      <c r="F8" s="349"/>
      <c r="G8" s="27" t="s">
        <v>92</v>
      </c>
      <c r="H8" s="24">
        <v>1.6</v>
      </c>
      <c r="I8" s="25">
        <v>0.8</v>
      </c>
      <c r="J8" s="26">
        <v>23.45</v>
      </c>
      <c r="K8" s="27">
        <v>21</v>
      </c>
      <c r="L8" s="28">
        <v>49.5</v>
      </c>
      <c r="M8" s="29">
        <v>31.42</v>
      </c>
      <c r="N8" s="30">
        <v>8.69</v>
      </c>
      <c r="O8" s="30">
        <v>39.729999999999997</v>
      </c>
      <c r="P8" s="30">
        <v>6.2</v>
      </c>
      <c r="Q8" s="30">
        <v>7.63</v>
      </c>
      <c r="R8" s="107">
        <v>0.51</v>
      </c>
      <c r="S8" s="104" t="s">
        <v>508</v>
      </c>
      <c r="T8" s="31">
        <v>0.36</v>
      </c>
      <c r="U8" s="30">
        <v>76.36</v>
      </c>
      <c r="V8" s="109">
        <v>0.108</v>
      </c>
      <c r="W8" s="32">
        <v>3.0000000000000001E-3</v>
      </c>
      <c r="X8" s="36">
        <v>7.17</v>
      </c>
    </row>
    <row r="9" spans="1:24" ht="15.75">
      <c r="A9" s="341" t="s">
        <v>501</v>
      </c>
      <c r="B9" s="342"/>
      <c r="C9" s="23">
        <v>0.85416666666666663</v>
      </c>
      <c r="D9" s="203">
        <v>0.86458333333333337</v>
      </c>
      <c r="E9" s="349">
        <f t="shared" si="0"/>
        <v>1.0416666666666741E-2</v>
      </c>
      <c r="F9" s="349"/>
      <c r="G9" s="27" t="s">
        <v>92</v>
      </c>
      <c r="H9" s="24">
        <v>1.5</v>
      </c>
      <c r="I9" s="25">
        <v>0.66666666666666663</v>
      </c>
      <c r="J9" s="26">
        <v>18.600000000000001</v>
      </c>
      <c r="K9" s="27">
        <v>21</v>
      </c>
      <c r="L9" s="28">
        <v>46.65</v>
      </c>
      <c r="M9" s="37">
        <v>31.52</v>
      </c>
      <c r="N9" s="38">
        <v>9.6</v>
      </c>
      <c r="O9" s="38">
        <v>40.380000000000003</v>
      </c>
      <c r="P9" s="38">
        <v>4.88</v>
      </c>
      <c r="Q9" s="38">
        <v>7.41</v>
      </c>
      <c r="R9" s="108">
        <v>0.32</v>
      </c>
      <c r="S9" s="105" t="s">
        <v>511</v>
      </c>
      <c r="T9" s="39">
        <v>0.79</v>
      </c>
      <c r="U9" s="38">
        <v>75.06</v>
      </c>
      <c r="V9" s="40">
        <v>0.13100000000000001</v>
      </c>
      <c r="W9" s="41">
        <v>8.0000000000000002E-3</v>
      </c>
      <c r="X9" s="33">
        <v>6.88</v>
      </c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4.0166666666666666</v>
      </c>
      <c r="J11" s="61">
        <f>SUM(J5:J10)</f>
        <v>126.85000000000002</v>
      </c>
      <c r="K11" s="113">
        <f>SUM(K5:K10)</f>
        <v>105</v>
      </c>
      <c r="L11" s="62">
        <f>SUM(L5:L10)</f>
        <v>265.3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10</v>
      </c>
      <c r="D17" s="328"/>
      <c r="E17" s="327">
        <v>23</v>
      </c>
      <c r="F17" s="328"/>
      <c r="G17" s="327">
        <v>35</v>
      </c>
      <c r="H17" s="328"/>
      <c r="I17" s="327">
        <v>45</v>
      </c>
      <c r="J17" s="328"/>
      <c r="K17" s="327">
        <v>12</v>
      </c>
      <c r="L17" s="328"/>
      <c r="M17" s="327">
        <v>24</v>
      </c>
      <c r="N17" s="328"/>
      <c r="O17" s="327">
        <v>37</v>
      </c>
      <c r="P17" s="328"/>
      <c r="Q17" s="329">
        <v>52</v>
      </c>
      <c r="R17" s="329"/>
      <c r="S17" s="327">
        <v>12</v>
      </c>
      <c r="T17" s="328"/>
      <c r="U17" s="199">
        <v>24</v>
      </c>
      <c r="V17" s="87">
        <v>36</v>
      </c>
      <c r="W17" s="329">
        <v>49</v>
      </c>
      <c r="X17" s="328"/>
    </row>
    <row r="18" spans="1:24" ht="15.75">
      <c r="A18" s="266" t="s">
        <v>44</v>
      </c>
      <c r="B18" s="371"/>
      <c r="C18" s="329" t="s">
        <v>101</v>
      </c>
      <c r="D18" s="328"/>
      <c r="E18" s="334" t="s">
        <v>305</v>
      </c>
      <c r="F18" s="335"/>
      <c r="G18" s="334" t="s">
        <v>212</v>
      </c>
      <c r="H18" s="335"/>
      <c r="I18" s="334" t="s">
        <v>463</v>
      </c>
      <c r="J18" s="335"/>
      <c r="K18" s="334" t="s">
        <v>374</v>
      </c>
      <c r="L18" s="335"/>
      <c r="M18" s="334" t="s">
        <v>255</v>
      </c>
      <c r="N18" s="335"/>
      <c r="O18" s="334" t="s">
        <v>220</v>
      </c>
      <c r="P18" s="335"/>
      <c r="Q18" s="336" t="s">
        <v>205</v>
      </c>
      <c r="R18" s="336"/>
      <c r="S18" s="334" t="s">
        <v>510</v>
      </c>
      <c r="T18" s="335"/>
      <c r="U18" s="223" t="s">
        <v>199</v>
      </c>
      <c r="V18" s="87" t="s">
        <v>512</v>
      </c>
      <c r="W18" s="329" t="s">
        <v>95</v>
      </c>
      <c r="X18" s="328"/>
    </row>
    <row r="19" spans="1:24" ht="15.75">
      <c r="A19" s="266" t="s">
        <v>45</v>
      </c>
      <c r="B19" s="371"/>
      <c r="C19" s="333">
        <v>800</v>
      </c>
      <c r="D19" s="332"/>
      <c r="E19" s="331">
        <v>800</v>
      </c>
      <c r="F19" s="332"/>
      <c r="G19" s="331">
        <v>800</v>
      </c>
      <c r="H19" s="332"/>
      <c r="I19" s="331">
        <v>800</v>
      </c>
      <c r="J19" s="332"/>
      <c r="K19" s="331">
        <v>783</v>
      </c>
      <c r="L19" s="332"/>
      <c r="M19" s="331">
        <v>800</v>
      </c>
      <c r="N19" s="332"/>
      <c r="O19" s="331">
        <v>800</v>
      </c>
      <c r="P19" s="332"/>
      <c r="Q19" s="333">
        <v>817</v>
      </c>
      <c r="R19" s="333"/>
      <c r="S19" s="331">
        <v>817</v>
      </c>
      <c r="T19" s="332"/>
      <c r="U19" s="88">
        <v>800</v>
      </c>
      <c r="V19" s="89">
        <v>800</v>
      </c>
      <c r="W19" s="333">
        <v>800</v>
      </c>
      <c r="X19" s="332"/>
    </row>
    <row r="20" spans="1:24" ht="15.75">
      <c r="A20" s="266" t="s">
        <v>46</v>
      </c>
      <c r="B20" s="371"/>
      <c r="C20" s="329">
        <v>0.9</v>
      </c>
      <c r="D20" s="328"/>
      <c r="E20" s="327">
        <v>0.9</v>
      </c>
      <c r="F20" s="328"/>
      <c r="G20" s="327">
        <v>0.9</v>
      </c>
      <c r="H20" s="328"/>
      <c r="I20" s="327">
        <v>0.8</v>
      </c>
      <c r="J20" s="328"/>
      <c r="K20" s="327">
        <v>0.9</v>
      </c>
      <c r="L20" s="328"/>
      <c r="M20" s="327">
        <v>0.89</v>
      </c>
      <c r="N20" s="328"/>
      <c r="O20" s="327">
        <v>0.86</v>
      </c>
      <c r="P20" s="328"/>
      <c r="Q20" s="329">
        <v>0.8</v>
      </c>
      <c r="R20" s="329"/>
      <c r="S20" s="327">
        <v>0.81</v>
      </c>
      <c r="T20" s="328"/>
      <c r="U20" s="199">
        <v>0.78</v>
      </c>
      <c r="V20" s="87">
        <v>0.85</v>
      </c>
      <c r="W20" s="329">
        <v>0.8</v>
      </c>
      <c r="X20" s="328"/>
    </row>
    <row r="21" spans="1:24" ht="15.75">
      <c r="A21" s="266" t="s">
        <v>65</v>
      </c>
      <c r="B21" s="371"/>
      <c r="C21" s="329">
        <v>1209</v>
      </c>
      <c r="D21" s="328"/>
      <c r="E21" s="327">
        <v>1160</v>
      </c>
      <c r="F21" s="328"/>
      <c r="G21" s="327">
        <v>1224</v>
      </c>
      <c r="H21" s="328"/>
      <c r="I21" s="327">
        <v>1191</v>
      </c>
      <c r="J21" s="328"/>
      <c r="K21" s="327">
        <v>1176</v>
      </c>
      <c r="L21" s="328"/>
      <c r="M21" s="327">
        <v>1213</v>
      </c>
      <c r="N21" s="328"/>
      <c r="O21" s="327">
        <v>1201</v>
      </c>
      <c r="P21" s="328"/>
      <c r="Q21" s="329">
        <v>1240</v>
      </c>
      <c r="R21" s="329"/>
      <c r="S21" s="327">
        <v>1183</v>
      </c>
      <c r="T21" s="328"/>
      <c r="U21" s="199">
        <v>1165</v>
      </c>
      <c r="V21" s="87">
        <v>1202</v>
      </c>
      <c r="W21" s="329">
        <v>1237</v>
      </c>
      <c r="X21" s="328"/>
    </row>
    <row r="22" spans="1:24" ht="15.75">
      <c r="A22" s="266" t="s">
        <v>18</v>
      </c>
      <c r="B22" s="371"/>
      <c r="C22" s="329">
        <v>0.42</v>
      </c>
      <c r="D22" s="328"/>
      <c r="E22" s="327">
        <v>0.44</v>
      </c>
      <c r="F22" s="328"/>
      <c r="G22" s="327">
        <v>0.4</v>
      </c>
      <c r="H22" s="328"/>
      <c r="I22" s="327">
        <v>0.44</v>
      </c>
      <c r="J22" s="328"/>
      <c r="K22" s="327">
        <v>0.42</v>
      </c>
      <c r="L22" s="328"/>
      <c r="M22" s="327">
        <v>0.46</v>
      </c>
      <c r="N22" s="328"/>
      <c r="O22" s="327">
        <v>0.44</v>
      </c>
      <c r="P22" s="328"/>
      <c r="Q22" s="329">
        <v>0.4</v>
      </c>
      <c r="R22" s="329"/>
      <c r="S22" s="327">
        <v>0.42</v>
      </c>
      <c r="T22" s="328"/>
      <c r="U22" s="199">
        <v>0.36</v>
      </c>
      <c r="V22" s="87">
        <v>0.44</v>
      </c>
      <c r="W22" s="329">
        <v>0.44</v>
      </c>
      <c r="X22" s="328"/>
    </row>
    <row r="23" spans="1:24" ht="15.75">
      <c r="A23" s="266" t="s">
        <v>19</v>
      </c>
      <c r="B23" s="371"/>
      <c r="C23" s="372">
        <f>C20-C22</f>
        <v>0.48000000000000004</v>
      </c>
      <c r="D23" s="326"/>
      <c r="E23" s="325">
        <f>E20-E22</f>
        <v>0.46</v>
      </c>
      <c r="F23" s="326"/>
      <c r="G23" s="325">
        <f>G20-G22</f>
        <v>0.5</v>
      </c>
      <c r="H23" s="326"/>
      <c r="I23" s="325">
        <f>I20-I22</f>
        <v>0.36000000000000004</v>
      </c>
      <c r="J23" s="326"/>
      <c r="K23" s="325">
        <f>K20-K22</f>
        <v>0.48000000000000004</v>
      </c>
      <c r="L23" s="326"/>
      <c r="M23" s="325">
        <f>M20-M22</f>
        <v>0.43</v>
      </c>
      <c r="N23" s="326"/>
      <c r="O23" s="325">
        <f>O20-O22</f>
        <v>0.42</v>
      </c>
      <c r="P23" s="326"/>
      <c r="Q23" s="325">
        <f>Q20-Q22</f>
        <v>0.4</v>
      </c>
      <c r="R23" s="326"/>
      <c r="S23" s="325">
        <f>S20-S22</f>
        <v>0.39000000000000007</v>
      </c>
      <c r="T23" s="326"/>
      <c r="U23" s="96">
        <f>U20-U22</f>
        <v>0.42000000000000004</v>
      </c>
      <c r="V23" s="90">
        <f>V20-V22</f>
        <v>0.41</v>
      </c>
      <c r="W23" s="325">
        <f>W20-W22</f>
        <v>0.36000000000000004</v>
      </c>
      <c r="X23" s="326"/>
    </row>
    <row r="24" spans="1:24" ht="16.5" thickBot="1">
      <c r="A24" s="264" t="s">
        <v>72</v>
      </c>
      <c r="B24" s="373"/>
      <c r="C24" s="319">
        <v>690</v>
      </c>
      <c r="D24" s="318"/>
      <c r="E24" s="317">
        <v>690</v>
      </c>
      <c r="F24" s="318"/>
      <c r="G24" s="317">
        <v>690</v>
      </c>
      <c r="H24" s="318"/>
      <c r="I24" s="317">
        <v>690</v>
      </c>
      <c r="J24" s="318"/>
      <c r="K24" s="317">
        <v>660</v>
      </c>
      <c r="L24" s="318"/>
      <c r="M24" s="317">
        <v>640</v>
      </c>
      <c r="N24" s="318"/>
      <c r="O24" s="317">
        <v>640</v>
      </c>
      <c r="P24" s="318"/>
      <c r="Q24" s="319">
        <v>640</v>
      </c>
      <c r="R24" s="319"/>
      <c r="S24" s="317">
        <v>640</v>
      </c>
      <c r="T24" s="318"/>
      <c r="U24" s="198">
        <v>640</v>
      </c>
      <c r="V24" s="91">
        <v>630</v>
      </c>
      <c r="W24" s="319">
        <v>640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1.03</v>
      </c>
      <c r="D26" s="299"/>
      <c r="E26" s="298">
        <v>1.06</v>
      </c>
      <c r="F26" s="299"/>
      <c r="G26" s="298">
        <v>1.1000000000000001</v>
      </c>
      <c r="H26" s="299"/>
      <c r="I26" s="298">
        <v>1</v>
      </c>
      <c r="J26" s="299"/>
      <c r="K26" s="298">
        <v>1</v>
      </c>
      <c r="L26" s="299"/>
      <c r="M26" s="298">
        <v>1.02</v>
      </c>
      <c r="N26" s="299"/>
      <c r="O26" s="298">
        <v>1</v>
      </c>
      <c r="P26" s="299"/>
      <c r="Q26" s="298">
        <v>0.95</v>
      </c>
      <c r="R26" s="299"/>
      <c r="S26" s="296">
        <v>0.91</v>
      </c>
      <c r="T26" s="297"/>
      <c r="U26" s="110">
        <v>0.93</v>
      </c>
      <c r="V26" s="110">
        <v>0.96</v>
      </c>
      <c r="W26" s="298">
        <v>0.99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146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 t="s">
        <v>336</v>
      </c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 t="s">
        <v>509</v>
      </c>
      <c r="T31" s="289"/>
      <c r="U31" s="98"/>
      <c r="V31" s="98" t="s">
        <v>519</v>
      </c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1020</v>
      </c>
      <c r="D35" s="233"/>
      <c r="E35" s="263">
        <v>1010</v>
      </c>
      <c r="F35" s="233"/>
      <c r="G35" s="263">
        <v>1010</v>
      </c>
      <c r="H35" s="233"/>
      <c r="I35" s="263">
        <v>1010</v>
      </c>
      <c r="J35" s="233"/>
      <c r="K35" s="263">
        <v>1010</v>
      </c>
      <c r="L35" s="233"/>
      <c r="M35" s="263">
        <v>1010</v>
      </c>
      <c r="N35" s="233"/>
      <c r="O35" s="263">
        <v>1010</v>
      </c>
      <c r="P35" s="233"/>
      <c r="Q35" s="263">
        <v>1010</v>
      </c>
      <c r="R35" s="233"/>
      <c r="S35" s="263">
        <v>1020</v>
      </c>
      <c r="T35" s="233"/>
      <c r="U35" s="97">
        <v>1020</v>
      </c>
      <c r="V35" s="97">
        <v>1010</v>
      </c>
      <c r="W35" s="263">
        <v>1010</v>
      </c>
      <c r="X35" s="233"/>
    </row>
    <row r="36" spans="1:24" ht="16.5" customHeight="1" thickBot="1">
      <c r="A36" s="282" t="s">
        <v>39</v>
      </c>
      <c r="B36" s="283"/>
      <c r="C36" s="274">
        <f t="shared" ref="C36" si="1">C32+C35+C34+C33</f>
        <v>1920</v>
      </c>
      <c r="D36" s="275"/>
      <c r="E36" s="274">
        <f t="shared" ref="E36:G36" si="2">E32+E35+E34+E33</f>
        <v>1910</v>
      </c>
      <c r="F36" s="275"/>
      <c r="G36" s="274">
        <f t="shared" si="2"/>
        <v>1910</v>
      </c>
      <c r="H36" s="275"/>
      <c r="I36" s="274">
        <f t="shared" ref="I36" si="3">I32+I35+I34+I33</f>
        <v>1910</v>
      </c>
      <c r="J36" s="275"/>
      <c r="K36" s="274">
        <f t="shared" ref="K36" si="4">K32+K35+K34+K33</f>
        <v>1910</v>
      </c>
      <c r="L36" s="275"/>
      <c r="M36" s="274">
        <f t="shared" ref="M36" si="5">M32+M35+M34+M33</f>
        <v>1910</v>
      </c>
      <c r="N36" s="275"/>
      <c r="O36" s="274">
        <f t="shared" ref="O36" si="6">O32+O35+O34+O33</f>
        <v>1910</v>
      </c>
      <c r="P36" s="275"/>
      <c r="Q36" s="274">
        <f t="shared" ref="Q36" si="7">Q32+Q35+Q34+Q33</f>
        <v>1910</v>
      </c>
      <c r="R36" s="275"/>
      <c r="S36" s="274">
        <f t="shared" ref="S36" si="8">S32+S35+S34+S33</f>
        <v>1920</v>
      </c>
      <c r="T36" s="275"/>
      <c r="U36" s="93">
        <f>U32+U35+U34+U33</f>
        <v>1920</v>
      </c>
      <c r="V36" s="93">
        <f>V32+V35+V34+V33</f>
        <v>1910</v>
      </c>
      <c r="W36" s="274">
        <f t="shared" ref="W36" si="9">W32+W35+W34+W33</f>
        <v>1910</v>
      </c>
      <c r="X36" s="275"/>
    </row>
    <row r="37" spans="1:24" ht="15.75" customHeight="1">
      <c r="A37" s="268" t="s">
        <v>460</v>
      </c>
      <c r="B37" s="269"/>
      <c r="C37" s="270">
        <v>1950</v>
      </c>
      <c r="D37" s="271"/>
      <c r="E37" s="270">
        <v>1950</v>
      </c>
      <c r="F37" s="271"/>
      <c r="G37" s="270">
        <v>1950</v>
      </c>
      <c r="H37" s="271"/>
      <c r="I37" s="270">
        <v>1950</v>
      </c>
      <c r="J37" s="271"/>
      <c r="K37" s="270">
        <v>1950</v>
      </c>
      <c r="L37" s="271"/>
      <c r="M37" s="270">
        <v>1950</v>
      </c>
      <c r="N37" s="271"/>
      <c r="O37" s="270">
        <v>1950</v>
      </c>
      <c r="P37" s="271"/>
      <c r="Q37" s="270">
        <v>1950</v>
      </c>
      <c r="R37" s="271"/>
      <c r="S37" s="270">
        <v>1950</v>
      </c>
      <c r="T37" s="271"/>
      <c r="U37" s="92">
        <v>1950</v>
      </c>
      <c r="V37" s="92">
        <v>1950</v>
      </c>
      <c r="W37" s="270">
        <v>1950</v>
      </c>
      <c r="X37" s="271"/>
    </row>
    <row r="38" spans="1:24" ht="15.75" customHeight="1">
      <c r="A38" s="268" t="s">
        <v>68</v>
      </c>
      <c r="B38" s="269"/>
      <c r="C38" s="240">
        <v>350</v>
      </c>
      <c r="D38" s="247"/>
      <c r="E38" s="240">
        <v>350</v>
      </c>
      <c r="F38" s="247"/>
      <c r="G38" s="240">
        <v>350</v>
      </c>
      <c r="H38" s="247"/>
      <c r="I38" s="240">
        <v>350</v>
      </c>
      <c r="J38" s="247"/>
      <c r="K38" s="240">
        <v>350</v>
      </c>
      <c r="L38" s="247"/>
      <c r="M38" s="240">
        <v>350</v>
      </c>
      <c r="N38" s="247"/>
      <c r="O38" s="240">
        <v>350</v>
      </c>
      <c r="P38" s="247"/>
      <c r="Q38" s="240">
        <v>350</v>
      </c>
      <c r="R38" s="247"/>
      <c r="S38" s="240">
        <v>350</v>
      </c>
      <c r="T38" s="247"/>
      <c r="U38" s="87">
        <v>350</v>
      </c>
      <c r="V38" s="87">
        <v>350</v>
      </c>
      <c r="W38" s="240">
        <v>350</v>
      </c>
      <c r="X38" s="247"/>
    </row>
    <row r="39" spans="1:24" ht="15.75" customHeight="1">
      <c r="A39" s="268" t="s">
        <v>75</v>
      </c>
      <c r="B39" s="269"/>
      <c r="C39" s="240"/>
      <c r="D39" s="247"/>
      <c r="E39" s="240"/>
      <c r="F39" s="247"/>
      <c r="G39" s="240"/>
      <c r="H39" s="247"/>
      <c r="I39" s="240"/>
      <c r="J39" s="247"/>
      <c r="K39" s="240"/>
      <c r="L39" s="247"/>
      <c r="M39" s="240"/>
      <c r="N39" s="247"/>
      <c r="O39" s="240"/>
      <c r="P39" s="247"/>
      <c r="Q39" s="240"/>
      <c r="R39" s="247"/>
      <c r="S39" s="240"/>
      <c r="T39" s="247"/>
      <c r="U39" s="87"/>
      <c r="V39" s="87"/>
      <c r="W39" s="240"/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600</v>
      </c>
      <c r="D41" s="247"/>
      <c r="E41" s="240">
        <v>600</v>
      </c>
      <c r="F41" s="247"/>
      <c r="G41" s="240">
        <v>600</v>
      </c>
      <c r="H41" s="247"/>
      <c r="I41" s="240">
        <v>600</v>
      </c>
      <c r="J41" s="247"/>
      <c r="K41" s="240">
        <v>600</v>
      </c>
      <c r="L41" s="247"/>
      <c r="M41" s="240">
        <v>600</v>
      </c>
      <c r="N41" s="247"/>
      <c r="O41" s="240">
        <v>600</v>
      </c>
      <c r="P41" s="247"/>
      <c r="Q41" s="240">
        <v>600</v>
      </c>
      <c r="R41" s="247"/>
      <c r="S41" s="240">
        <v>600</v>
      </c>
      <c r="T41" s="247"/>
      <c r="U41" s="87">
        <v>600</v>
      </c>
      <c r="V41" s="87">
        <v>600</v>
      </c>
      <c r="W41" s="240">
        <v>600</v>
      </c>
      <c r="X41" s="247"/>
    </row>
    <row r="42" spans="1:24" ht="16.5" customHeight="1" thickBot="1">
      <c r="A42" s="278" t="s">
        <v>87</v>
      </c>
      <c r="B42" s="279"/>
      <c r="C42" s="263">
        <v>100</v>
      </c>
      <c r="D42" s="233"/>
      <c r="E42" s="263">
        <v>100</v>
      </c>
      <c r="F42" s="233"/>
      <c r="G42" s="263">
        <v>100</v>
      </c>
      <c r="H42" s="233"/>
      <c r="I42" s="263">
        <v>100</v>
      </c>
      <c r="J42" s="233"/>
      <c r="K42" s="263">
        <v>100</v>
      </c>
      <c r="L42" s="233"/>
      <c r="M42" s="263">
        <v>100</v>
      </c>
      <c r="N42" s="233"/>
      <c r="O42" s="263">
        <v>100</v>
      </c>
      <c r="P42" s="233"/>
      <c r="Q42" s="263">
        <v>100</v>
      </c>
      <c r="R42" s="233"/>
      <c r="S42" s="263">
        <v>100</v>
      </c>
      <c r="T42" s="233"/>
      <c r="U42" s="97">
        <v>100</v>
      </c>
      <c r="V42" s="97">
        <v>100</v>
      </c>
      <c r="W42" s="263">
        <v>100</v>
      </c>
      <c r="X42" s="233"/>
    </row>
    <row r="43" spans="1:24" ht="16.5" customHeight="1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 t="shared" ref="I43" si="10">I37+I38+I39+I40+I41+I42</f>
        <v>3000</v>
      </c>
      <c r="J43" s="275"/>
      <c r="K43" s="274">
        <f t="shared" ref="K43" si="11">K37+K38+K39+K40+K41+K42</f>
        <v>3000</v>
      </c>
      <c r="L43" s="275"/>
      <c r="M43" s="274">
        <f t="shared" ref="M43" si="12">M37+M38+M39+M40+M41+M42</f>
        <v>3000</v>
      </c>
      <c r="N43" s="275"/>
      <c r="O43" s="274">
        <f t="shared" ref="O43" si="13">O37+O38+O39+O40+O41+O42</f>
        <v>3000</v>
      </c>
      <c r="P43" s="275"/>
      <c r="Q43" s="274">
        <f t="shared" ref="Q43" si="14">Q37+Q38+Q39+Q40+Q41+Q42</f>
        <v>3000</v>
      </c>
      <c r="R43" s="275"/>
      <c r="S43" s="274">
        <f t="shared" ref="S43" si="15">S37+S38+S39+S40+S41+S42</f>
        <v>3000</v>
      </c>
      <c r="T43" s="275"/>
      <c r="U43" s="200">
        <f>U37+U38+U39+U40+U41+U42</f>
        <v>3000</v>
      </c>
      <c r="V43" s="224">
        <f>V37+V38+V39+V40+V41+V42</f>
        <v>3000</v>
      </c>
      <c r="W43" s="274">
        <f t="shared" ref="W43" si="16"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527</v>
      </c>
      <c r="D50" s="249"/>
      <c r="E50" s="249"/>
      <c r="F50" s="249"/>
      <c r="G50" s="249"/>
      <c r="H50" s="249"/>
      <c r="I50" s="249"/>
      <c r="J50" s="252"/>
      <c r="K50" s="248" t="s">
        <v>527</v>
      </c>
      <c r="L50" s="249"/>
      <c r="M50" s="249"/>
      <c r="N50" s="249"/>
      <c r="O50" s="249"/>
      <c r="P50" s="249"/>
      <c r="Q50" s="249"/>
      <c r="R50" s="252"/>
      <c r="S50" s="248" t="s">
        <v>527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496</v>
      </c>
      <c r="D51" s="258"/>
      <c r="E51" s="258"/>
      <c r="F51" s="258"/>
      <c r="G51" s="258"/>
      <c r="H51" s="258"/>
      <c r="I51" s="258"/>
      <c r="J51" s="259"/>
      <c r="K51" s="257" t="s">
        <v>496</v>
      </c>
      <c r="L51" s="258"/>
      <c r="M51" s="258"/>
      <c r="N51" s="258"/>
      <c r="O51" s="258"/>
      <c r="P51" s="258"/>
      <c r="Q51" s="258"/>
      <c r="R51" s="259"/>
      <c r="S51" s="260" t="s">
        <v>496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E23" activePane="bottomRight" state="frozen"/>
      <selection pane="topRight" activeCell="C1" sqref="C1"/>
      <selection pane="bottomLeft" activeCell="A5" sqref="A5"/>
      <selection pane="bottomRight" activeCell="S50" sqref="S50:X50"/>
    </sheetView>
  </sheetViews>
  <sheetFormatPr defaultRowHeight="15"/>
  <cols>
    <col min="2" max="2" width="11.140625" customWidth="1"/>
    <col min="3" max="3" width="8" customWidth="1"/>
    <col min="4" max="4" width="7.85546875" customWidth="1"/>
    <col min="6" max="6" width="7" customWidth="1"/>
    <col min="8" max="8" width="6.7109375" customWidth="1"/>
    <col min="9" max="9" width="7.7109375" customWidth="1"/>
    <col min="11" max="11" width="6.42578125" customWidth="1"/>
    <col min="13" max="14" width="8.140625" customWidth="1"/>
    <col min="15" max="15" width="8" customWidth="1"/>
    <col min="16" max="16" width="7.7109375" customWidth="1"/>
    <col min="17" max="17" width="8.7109375" customWidth="1"/>
    <col min="18" max="18" width="8.140625" customWidth="1"/>
    <col min="19" max="19" width="11.28515625" customWidth="1"/>
    <col min="20" max="20" width="7.7109375" customWidth="1"/>
    <col min="23" max="23" width="7.7109375" customWidth="1"/>
    <col min="24" max="24" width="7.1406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30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6.5" thickBot="1">
      <c r="A5" s="341" t="s">
        <v>513</v>
      </c>
      <c r="B5" s="342"/>
      <c r="C5" s="111">
        <v>4.1666666666666664E-2</v>
      </c>
      <c r="D5" s="207">
        <v>5.2083333333333336E-2</v>
      </c>
      <c r="E5" s="366">
        <f t="shared" ref="E5:E10" si="0">D5-C5</f>
        <v>1.0416666666666671E-2</v>
      </c>
      <c r="F5" s="366"/>
      <c r="G5" s="27" t="s">
        <v>92</v>
      </c>
      <c r="H5" s="14">
        <v>1.5</v>
      </c>
      <c r="I5" s="15">
        <v>0.66666666666666663</v>
      </c>
      <c r="J5" s="16">
        <v>16.05</v>
      </c>
      <c r="K5" s="13">
        <v>21</v>
      </c>
      <c r="L5" s="17">
        <v>48.2</v>
      </c>
      <c r="M5" s="18">
        <v>31.07</v>
      </c>
      <c r="N5" s="19">
        <v>9.94</v>
      </c>
      <c r="O5" s="19">
        <v>42.22</v>
      </c>
      <c r="P5" s="19">
        <v>4.45</v>
      </c>
      <c r="Q5" s="19">
        <v>6.87</v>
      </c>
      <c r="R5" s="19">
        <v>0.33</v>
      </c>
      <c r="S5" s="102" t="s">
        <v>495</v>
      </c>
      <c r="T5" s="20">
        <v>1.63</v>
      </c>
      <c r="U5" s="19">
        <v>74.53</v>
      </c>
      <c r="V5" s="21">
        <v>0.153</v>
      </c>
      <c r="W5" s="21">
        <v>1.4999999999999999E-2</v>
      </c>
      <c r="X5" s="22">
        <v>6.5</v>
      </c>
    </row>
    <row r="6" spans="1:24" ht="16.5" thickBot="1">
      <c r="A6" s="341" t="s">
        <v>514</v>
      </c>
      <c r="B6" s="342"/>
      <c r="C6" s="23">
        <v>0.25</v>
      </c>
      <c r="D6" s="203">
        <v>0.26041666666666669</v>
      </c>
      <c r="E6" s="349">
        <f t="shared" si="0"/>
        <v>1.0416666666666685E-2</v>
      </c>
      <c r="F6" s="349"/>
      <c r="G6" s="27" t="s">
        <v>92</v>
      </c>
      <c r="H6" s="24">
        <v>1.5</v>
      </c>
      <c r="I6" s="25">
        <v>0.66666666666666663</v>
      </c>
      <c r="J6" s="26">
        <v>19.7</v>
      </c>
      <c r="K6" s="27">
        <v>21</v>
      </c>
      <c r="L6" s="28">
        <v>58.8</v>
      </c>
      <c r="M6" s="29">
        <v>29.09</v>
      </c>
      <c r="N6" s="30">
        <v>9.91</v>
      </c>
      <c r="O6" s="30">
        <v>40.26</v>
      </c>
      <c r="P6" s="30">
        <v>7.61</v>
      </c>
      <c r="Q6" s="30">
        <v>6.97</v>
      </c>
      <c r="R6" s="30">
        <v>1.45</v>
      </c>
      <c r="S6" s="103" t="s">
        <v>520</v>
      </c>
      <c r="T6" s="31">
        <v>1.52</v>
      </c>
      <c r="U6" s="30">
        <v>75.150000000000006</v>
      </c>
      <c r="V6" s="27">
        <v>0.154</v>
      </c>
      <c r="W6" s="32">
        <v>1.4E-2</v>
      </c>
      <c r="X6" s="33">
        <v>6.56</v>
      </c>
    </row>
    <row r="7" spans="1:24" ht="16.5" thickBot="1">
      <c r="A7" s="341" t="s">
        <v>515</v>
      </c>
      <c r="B7" s="342"/>
      <c r="C7" s="34">
        <v>0.45833333333333331</v>
      </c>
      <c r="D7" s="35">
        <v>0.47222222222222227</v>
      </c>
      <c r="E7" s="350">
        <f t="shared" si="0"/>
        <v>1.3888888888888951E-2</v>
      </c>
      <c r="F7" s="350"/>
      <c r="G7" s="27" t="s">
        <v>107</v>
      </c>
      <c r="H7" s="24">
        <v>1.6</v>
      </c>
      <c r="I7" s="25">
        <v>0.83333333333333337</v>
      </c>
      <c r="J7" s="26">
        <v>32.1</v>
      </c>
      <c r="K7" s="27">
        <v>21</v>
      </c>
      <c r="L7" s="28">
        <v>58.1</v>
      </c>
      <c r="M7" s="29">
        <v>32.44</v>
      </c>
      <c r="N7" s="30">
        <v>10.63</v>
      </c>
      <c r="O7" s="30">
        <v>41.26</v>
      </c>
      <c r="P7" s="30">
        <v>5.46</v>
      </c>
      <c r="Q7" s="30">
        <v>7.96</v>
      </c>
      <c r="R7" s="30">
        <v>0.6</v>
      </c>
      <c r="S7" s="103" t="s">
        <v>521</v>
      </c>
      <c r="T7" s="31">
        <v>1.44</v>
      </c>
      <c r="U7" s="30">
        <v>76.12</v>
      </c>
      <c r="V7" s="27">
        <v>0.13</v>
      </c>
      <c r="W7" s="32">
        <v>1.4E-2</v>
      </c>
      <c r="X7" s="33">
        <v>6.6</v>
      </c>
    </row>
    <row r="8" spans="1:24" ht="16.5" thickBot="1">
      <c r="A8" s="341" t="s">
        <v>516</v>
      </c>
      <c r="B8" s="342"/>
      <c r="C8" s="23">
        <v>0.64583333333333337</v>
      </c>
      <c r="D8" s="203">
        <v>0.65625</v>
      </c>
      <c r="E8" s="349">
        <f t="shared" si="0"/>
        <v>1.041666666666663E-2</v>
      </c>
      <c r="F8" s="349"/>
      <c r="G8" s="27" t="s">
        <v>107</v>
      </c>
      <c r="H8" s="24">
        <v>1.6</v>
      </c>
      <c r="I8" s="25">
        <v>0.8</v>
      </c>
      <c r="J8" s="26">
        <v>27.85</v>
      </c>
      <c r="K8" s="27">
        <v>21</v>
      </c>
      <c r="L8" s="28">
        <v>47.95</v>
      </c>
      <c r="M8" s="29">
        <v>30.03</v>
      </c>
      <c r="N8" s="30">
        <v>8.93</v>
      </c>
      <c r="O8" s="30">
        <v>38.200000000000003</v>
      </c>
      <c r="P8" s="30">
        <v>8.8800000000000008</v>
      </c>
      <c r="Q8" s="30">
        <v>7.56</v>
      </c>
      <c r="R8" s="107">
        <v>1.2</v>
      </c>
      <c r="S8" s="104" t="s">
        <v>521</v>
      </c>
      <c r="T8" s="31">
        <v>0.95</v>
      </c>
      <c r="U8" s="30">
        <v>76.099999999999994</v>
      </c>
      <c r="V8" s="109">
        <v>0.127</v>
      </c>
      <c r="W8" s="32">
        <v>0.01</v>
      </c>
      <c r="X8" s="36">
        <v>6.82</v>
      </c>
    </row>
    <row r="9" spans="1:24" ht="15.75">
      <c r="A9" s="341" t="s">
        <v>517</v>
      </c>
      <c r="B9" s="342"/>
      <c r="C9" s="23">
        <v>0.85416666666666663</v>
      </c>
      <c r="D9" s="203">
        <v>0.86458333333333337</v>
      </c>
      <c r="E9" s="349">
        <f t="shared" si="0"/>
        <v>1.0416666666666741E-2</v>
      </c>
      <c r="F9" s="349"/>
      <c r="G9" s="27" t="s">
        <v>107</v>
      </c>
      <c r="H9" s="24">
        <v>1.5</v>
      </c>
      <c r="I9" s="25">
        <v>0.8</v>
      </c>
      <c r="J9" s="26">
        <v>24.3</v>
      </c>
      <c r="K9" s="27">
        <v>21</v>
      </c>
      <c r="L9" s="28">
        <v>52.3</v>
      </c>
      <c r="M9" s="37">
        <v>32.22</v>
      </c>
      <c r="N9" s="38">
        <v>9.5500000000000007</v>
      </c>
      <c r="O9" s="38">
        <v>40.200000000000003</v>
      </c>
      <c r="P9" s="38">
        <v>6.64</v>
      </c>
      <c r="Q9" s="38">
        <v>7.49</v>
      </c>
      <c r="R9" s="108">
        <v>0.64</v>
      </c>
      <c r="S9" s="105" t="s">
        <v>307</v>
      </c>
      <c r="T9" s="39">
        <v>1.1000000000000001</v>
      </c>
      <c r="U9" s="38">
        <v>74.91</v>
      </c>
      <c r="V9" s="40">
        <v>0.14000000000000001</v>
      </c>
      <c r="W9" s="41">
        <v>0.01</v>
      </c>
      <c r="X9" s="33">
        <v>6.76</v>
      </c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3.7666666666666666</v>
      </c>
      <c r="J11" s="61">
        <f>SUM(J5:J10)</f>
        <v>119.99999999999999</v>
      </c>
      <c r="K11" s="113">
        <f>SUM(K5:K10)</f>
        <v>105</v>
      </c>
      <c r="L11" s="62">
        <f>SUM(L5:L10)</f>
        <v>265.35000000000002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/>
      <c r="F14" s="252"/>
      <c r="G14" s="248"/>
      <c r="H14" s="252"/>
      <c r="I14" s="248"/>
      <c r="J14" s="252"/>
      <c r="K14" s="248"/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11</v>
      </c>
      <c r="D17" s="328"/>
      <c r="E17" s="327">
        <v>23</v>
      </c>
      <c r="F17" s="328"/>
      <c r="G17" s="327">
        <v>36</v>
      </c>
      <c r="H17" s="328"/>
      <c r="I17" s="327">
        <v>46</v>
      </c>
      <c r="J17" s="328"/>
      <c r="K17" s="327">
        <v>12</v>
      </c>
      <c r="L17" s="328"/>
      <c r="M17" s="327">
        <v>23</v>
      </c>
      <c r="N17" s="328"/>
      <c r="O17" s="327">
        <v>37</v>
      </c>
      <c r="P17" s="328"/>
      <c r="Q17" s="329">
        <v>53</v>
      </c>
      <c r="R17" s="329"/>
      <c r="S17" s="327">
        <v>10</v>
      </c>
      <c r="T17" s="328"/>
      <c r="U17" s="199">
        <v>24</v>
      </c>
      <c r="V17" s="87">
        <v>35</v>
      </c>
      <c r="W17" s="329">
        <v>47</v>
      </c>
      <c r="X17" s="328"/>
    </row>
    <row r="18" spans="1:24" ht="15.75">
      <c r="A18" s="266" t="s">
        <v>44</v>
      </c>
      <c r="B18" s="371"/>
      <c r="C18" s="329" t="s">
        <v>250</v>
      </c>
      <c r="D18" s="328"/>
      <c r="E18" s="334" t="s">
        <v>323</v>
      </c>
      <c r="F18" s="335"/>
      <c r="G18" s="334" t="s">
        <v>290</v>
      </c>
      <c r="H18" s="335"/>
      <c r="I18" s="334" t="s">
        <v>350</v>
      </c>
      <c r="J18" s="335"/>
      <c r="K18" s="334" t="s">
        <v>289</v>
      </c>
      <c r="L18" s="335"/>
      <c r="M18" s="334" t="s">
        <v>522</v>
      </c>
      <c r="N18" s="335"/>
      <c r="O18" s="334" t="s">
        <v>200</v>
      </c>
      <c r="P18" s="335"/>
      <c r="Q18" s="336" t="s">
        <v>309</v>
      </c>
      <c r="R18" s="336"/>
      <c r="S18" s="334" t="s">
        <v>431</v>
      </c>
      <c r="T18" s="335"/>
      <c r="U18" s="225" t="s">
        <v>101</v>
      </c>
      <c r="V18" s="87" t="s">
        <v>215</v>
      </c>
      <c r="W18" s="329" t="s">
        <v>235</v>
      </c>
      <c r="X18" s="328"/>
    </row>
    <row r="19" spans="1:24" ht="15.75">
      <c r="A19" s="266" t="s">
        <v>45</v>
      </c>
      <c r="B19" s="371"/>
      <c r="C19" s="333">
        <v>800</v>
      </c>
      <c r="D19" s="332"/>
      <c r="E19" s="331">
        <v>800</v>
      </c>
      <c r="F19" s="332"/>
      <c r="G19" s="331">
        <v>767</v>
      </c>
      <c r="H19" s="332"/>
      <c r="I19" s="331">
        <v>800</v>
      </c>
      <c r="J19" s="332"/>
      <c r="K19" s="331">
        <v>767</v>
      </c>
      <c r="L19" s="332"/>
      <c r="M19" s="331">
        <v>800</v>
      </c>
      <c r="N19" s="332"/>
      <c r="O19" s="331">
        <v>800</v>
      </c>
      <c r="P19" s="332"/>
      <c r="Q19" s="333">
        <v>800</v>
      </c>
      <c r="R19" s="333"/>
      <c r="S19" s="331">
        <v>817</v>
      </c>
      <c r="T19" s="332"/>
      <c r="U19" s="88">
        <v>817</v>
      </c>
      <c r="V19" s="89">
        <v>817</v>
      </c>
      <c r="W19" s="333">
        <v>800</v>
      </c>
      <c r="X19" s="332"/>
    </row>
    <row r="20" spans="1:24" ht="15.75">
      <c r="A20" s="266" t="s">
        <v>46</v>
      </c>
      <c r="B20" s="371"/>
      <c r="C20" s="329">
        <v>0.8</v>
      </c>
      <c r="D20" s="328"/>
      <c r="E20" s="327">
        <v>0.82</v>
      </c>
      <c r="F20" s="328"/>
      <c r="G20" s="327">
        <v>0.95</v>
      </c>
      <c r="H20" s="328"/>
      <c r="I20" s="327">
        <v>0.85</v>
      </c>
      <c r="J20" s="328"/>
      <c r="K20" s="327">
        <v>0.92</v>
      </c>
      <c r="L20" s="328"/>
      <c r="M20" s="327">
        <v>0.85</v>
      </c>
      <c r="N20" s="328"/>
      <c r="O20" s="327">
        <v>0.9</v>
      </c>
      <c r="P20" s="328"/>
      <c r="Q20" s="329">
        <v>0.9</v>
      </c>
      <c r="R20" s="329"/>
      <c r="S20" s="327">
        <v>0.85</v>
      </c>
      <c r="T20" s="328"/>
      <c r="U20" s="199">
        <v>0.9</v>
      </c>
      <c r="V20" s="87">
        <v>0.83</v>
      </c>
      <c r="W20" s="329">
        <v>0.89</v>
      </c>
      <c r="X20" s="328"/>
    </row>
    <row r="21" spans="1:24" ht="15.75">
      <c r="A21" s="266" t="s">
        <v>65</v>
      </c>
      <c r="B21" s="371"/>
      <c r="C21" s="329">
        <v>1206</v>
      </c>
      <c r="D21" s="328"/>
      <c r="E21" s="327">
        <v>1198</v>
      </c>
      <c r="F21" s="328"/>
      <c r="G21" s="327">
        <v>1155</v>
      </c>
      <c r="H21" s="328"/>
      <c r="I21" s="327">
        <v>1132</v>
      </c>
      <c r="J21" s="328"/>
      <c r="K21" s="327">
        <v>1204</v>
      </c>
      <c r="L21" s="328"/>
      <c r="M21" s="327">
        <v>1201</v>
      </c>
      <c r="N21" s="328"/>
      <c r="O21" s="327">
        <v>1209</v>
      </c>
      <c r="P21" s="328"/>
      <c r="Q21" s="329">
        <v>1173</v>
      </c>
      <c r="R21" s="329"/>
      <c r="S21" s="327">
        <v>1255</v>
      </c>
      <c r="T21" s="328"/>
      <c r="U21" s="199">
        <v>1195</v>
      </c>
      <c r="V21" s="87">
        <v>1208</v>
      </c>
      <c r="W21" s="329">
        <v>1208</v>
      </c>
      <c r="X21" s="328"/>
    </row>
    <row r="22" spans="1:24" ht="15.75">
      <c r="A22" s="266" t="s">
        <v>18</v>
      </c>
      <c r="B22" s="371"/>
      <c r="C22" s="329">
        <v>0.42</v>
      </c>
      <c r="D22" s="328"/>
      <c r="E22" s="327">
        <v>0.4</v>
      </c>
      <c r="F22" s="328"/>
      <c r="G22" s="327">
        <v>0.42</v>
      </c>
      <c r="H22" s="328"/>
      <c r="I22" s="327">
        <v>0.44</v>
      </c>
      <c r="J22" s="328"/>
      <c r="K22" s="327">
        <v>0.42</v>
      </c>
      <c r="L22" s="328"/>
      <c r="M22" s="327">
        <v>0.42</v>
      </c>
      <c r="N22" s="328"/>
      <c r="O22" s="327">
        <v>0.42</v>
      </c>
      <c r="P22" s="328"/>
      <c r="Q22" s="329">
        <v>0.46</v>
      </c>
      <c r="R22" s="329"/>
      <c r="S22" s="327">
        <v>0.44</v>
      </c>
      <c r="T22" s="328"/>
      <c r="U22" s="199">
        <v>0.44</v>
      </c>
      <c r="V22" s="87">
        <v>0.45</v>
      </c>
      <c r="W22" s="329">
        <v>0.45</v>
      </c>
      <c r="X22" s="328"/>
    </row>
    <row r="23" spans="1:24" ht="15.75">
      <c r="A23" s="266" t="s">
        <v>19</v>
      </c>
      <c r="B23" s="371"/>
      <c r="C23" s="372">
        <f>C20-C22</f>
        <v>0.38000000000000006</v>
      </c>
      <c r="D23" s="326"/>
      <c r="E23" s="325">
        <f>E20-E22</f>
        <v>0.41999999999999993</v>
      </c>
      <c r="F23" s="326"/>
      <c r="G23" s="325">
        <f>G20-G22</f>
        <v>0.53</v>
      </c>
      <c r="H23" s="326"/>
      <c r="I23" s="325">
        <f>I20-I22</f>
        <v>0.41</v>
      </c>
      <c r="J23" s="326"/>
      <c r="K23" s="325">
        <f>K20-K22</f>
        <v>0.5</v>
      </c>
      <c r="L23" s="326"/>
      <c r="M23" s="325">
        <f>M20-M22</f>
        <v>0.43</v>
      </c>
      <c r="N23" s="326"/>
      <c r="O23" s="325">
        <f>O20-O22</f>
        <v>0.48000000000000004</v>
      </c>
      <c r="P23" s="326"/>
      <c r="Q23" s="325">
        <f>Q20-Q22</f>
        <v>0.44</v>
      </c>
      <c r="R23" s="326"/>
      <c r="S23" s="325">
        <f>S20-S22</f>
        <v>0.41</v>
      </c>
      <c r="T23" s="326"/>
      <c r="U23" s="96">
        <f>U20-U22</f>
        <v>0.46</v>
      </c>
      <c r="V23" s="90">
        <f>V20-V22</f>
        <v>0.37999999999999995</v>
      </c>
      <c r="W23" s="325">
        <f>W20-W22</f>
        <v>0.44</v>
      </c>
      <c r="X23" s="326"/>
    </row>
    <row r="24" spans="1:24" ht="16.5" thickBot="1">
      <c r="A24" s="264" t="s">
        <v>72</v>
      </c>
      <c r="B24" s="373"/>
      <c r="C24" s="319">
        <v>640</v>
      </c>
      <c r="D24" s="318"/>
      <c r="E24" s="317">
        <v>640</v>
      </c>
      <c r="F24" s="318"/>
      <c r="G24" s="317">
        <v>640</v>
      </c>
      <c r="H24" s="318"/>
      <c r="I24" s="317">
        <v>640</v>
      </c>
      <c r="J24" s="318"/>
      <c r="K24" s="317">
        <v>640</v>
      </c>
      <c r="L24" s="318"/>
      <c r="M24" s="317">
        <v>640</v>
      </c>
      <c r="N24" s="318"/>
      <c r="O24" s="317">
        <v>550</v>
      </c>
      <c r="P24" s="318"/>
      <c r="Q24" s="319">
        <v>650</v>
      </c>
      <c r="R24" s="319"/>
      <c r="S24" s="317">
        <v>650</v>
      </c>
      <c r="T24" s="318"/>
      <c r="U24" s="198">
        <v>600</v>
      </c>
      <c r="V24" s="91">
        <v>600</v>
      </c>
      <c r="W24" s="319">
        <v>600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0.98</v>
      </c>
      <c r="D26" s="299"/>
      <c r="E26" s="298">
        <v>1</v>
      </c>
      <c r="F26" s="299"/>
      <c r="G26" s="298">
        <v>0.96</v>
      </c>
      <c r="H26" s="299"/>
      <c r="I26" s="298">
        <v>0.98</v>
      </c>
      <c r="J26" s="299"/>
      <c r="K26" s="298">
        <v>1.07</v>
      </c>
      <c r="L26" s="299"/>
      <c r="M26" s="298">
        <v>1.03</v>
      </c>
      <c r="N26" s="299"/>
      <c r="O26" s="298">
        <v>1.05</v>
      </c>
      <c r="P26" s="299"/>
      <c r="Q26" s="298">
        <v>1.05</v>
      </c>
      <c r="R26" s="299"/>
      <c r="S26" s="296">
        <v>0.99</v>
      </c>
      <c r="T26" s="297"/>
      <c r="U26" s="110">
        <v>1.06</v>
      </c>
      <c r="V26" s="110">
        <v>1.02</v>
      </c>
      <c r="W26" s="298">
        <v>1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146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 t="s">
        <v>518</v>
      </c>
      <c r="F31" s="289"/>
      <c r="G31" s="288"/>
      <c r="H31" s="289"/>
      <c r="I31" s="288"/>
      <c r="J31" s="289"/>
      <c r="K31" s="288"/>
      <c r="L31" s="289"/>
      <c r="M31" s="288"/>
      <c r="N31" s="289"/>
      <c r="O31" s="288"/>
      <c r="P31" s="289"/>
      <c r="Q31" s="288"/>
      <c r="R31" s="289"/>
      <c r="S31" s="288" t="s">
        <v>219</v>
      </c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1010</v>
      </c>
      <c r="D35" s="233"/>
      <c r="E35" s="263">
        <v>990</v>
      </c>
      <c r="F35" s="233"/>
      <c r="G35" s="263">
        <v>990</v>
      </c>
      <c r="H35" s="233"/>
      <c r="I35" s="263">
        <v>990</v>
      </c>
      <c r="J35" s="233"/>
      <c r="K35" s="263">
        <v>990</v>
      </c>
      <c r="L35" s="233"/>
      <c r="M35" s="263">
        <v>990</v>
      </c>
      <c r="N35" s="233"/>
      <c r="O35" s="263">
        <v>990</v>
      </c>
      <c r="P35" s="233"/>
      <c r="Q35" s="263">
        <v>990</v>
      </c>
      <c r="R35" s="233"/>
      <c r="S35" s="263">
        <v>980</v>
      </c>
      <c r="T35" s="233"/>
      <c r="U35" s="97">
        <v>980</v>
      </c>
      <c r="V35" s="97">
        <v>980</v>
      </c>
      <c r="W35" s="263">
        <v>980</v>
      </c>
      <c r="X35" s="233"/>
    </row>
    <row r="36" spans="1:24" ht="16.5" customHeight="1" thickBot="1">
      <c r="A36" s="282" t="s">
        <v>39</v>
      </c>
      <c r="B36" s="283"/>
      <c r="C36" s="274">
        <f t="shared" ref="C36" si="1">C32+C35+C34+C33</f>
        <v>1910</v>
      </c>
      <c r="D36" s="275"/>
      <c r="E36" s="274">
        <f t="shared" ref="E36" si="2">E32+E35+E34+E33</f>
        <v>1890</v>
      </c>
      <c r="F36" s="275"/>
      <c r="G36" s="274">
        <f t="shared" ref="G36:S36" si="3">G32+G35+G34+G33</f>
        <v>1890</v>
      </c>
      <c r="H36" s="275"/>
      <c r="I36" s="274">
        <f t="shared" si="3"/>
        <v>1890</v>
      </c>
      <c r="J36" s="275"/>
      <c r="K36" s="274">
        <f t="shared" si="3"/>
        <v>1890</v>
      </c>
      <c r="L36" s="275"/>
      <c r="M36" s="274">
        <f t="shared" si="3"/>
        <v>1890</v>
      </c>
      <c r="N36" s="275"/>
      <c r="O36" s="274">
        <f t="shared" si="3"/>
        <v>1890</v>
      </c>
      <c r="P36" s="275"/>
      <c r="Q36" s="274">
        <f t="shared" si="3"/>
        <v>1890</v>
      </c>
      <c r="R36" s="275"/>
      <c r="S36" s="274">
        <f t="shared" si="3"/>
        <v>1880</v>
      </c>
      <c r="T36" s="275"/>
      <c r="U36" s="93">
        <f>U32+U35+U34+U33</f>
        <v>1880</v>
      </c>
      <c r="V36" s="93">
        <f>V32+V35+V34+V33</f>
        <v>1880</v>
      </c>
      <c r="W36" s="274">
        <f t="shared" ref="W36" si="4">W32+W35+W34+W33</f>
        <v>1880</v>
      </c>
      <c r="X36" s="275"/>
    </row>
    <row r="37" spans="1:24" ht="15.75" customHeight="1">
      <c r="A37" s="268" t="s">
        <v>460</v>
      </c>
      <c r="B37" s="269"/>
      <c r="C37" s="270">
        <v>1950</v>
      </c>
      <c r="D37" s="271"/>
      <c r="E37" s="270">
        <v>1900</v>
      </c>
      <c r="F37" s="271"/>
      <c r="G37" s="270">
        <v>1900</v>
      </c>
      <c r="H37" s="271"/>
      <c r="I37" s="270">
        <v>1900</v>
      </c>
      <c r="J37" s="271"/>
      <c r="K37" s="270">
        <v>1900</v>
      </c>
      <c r="L37" s="271"/>
      <c r="M37" s="270">
        <v>1900</v>
      </c>
      <c r="N37" s="271"/>
      <c r="O37" s="270">
        <v>1900</v>
      </c>
      <c r="P37" s="271"/>
      <c r="Q37" s="270">
        <v>1900</v>
      </c>
      <c r="R37" s="271"/>
      <c r="S37" s="270">
        <v>1900</v>
      </c>
      <c r="T37" s="271"/>
      <c r="U37" s="92">
        <v>1900</v>
      </c>
      <c r="V37" s="92">
        <v>1900</v>
      </c>
      <c r="W37" s="270">
        <v>1900</v>
      </c>
      <c r="X37" s="271"/>
    </row>
    <row r="38" spans="1:24" ht="15.75" customHeight="1">
      <c r="A38" s="268" t="s">
        <v>68</v>
      </c>
      <c r="B38" s="269"/>
      <c r="C38" s="240">
        <v>350</v>
      </c>
      <c r="D38" s="247"/>
      <c r="E38" s="240">
        <v>400</v>
      </c>
      <c r="F38" s="247"/>
      <c r="G38" s="240">
        <v>400</v>
      </c>
      <c r="H38" s="247"/>
      <c r="I38" s="240">
        <v>400</v>
      </c>
      <c r="J38" s="247"/>
      <c r="K38" s="240">
        <v>400</v>
      </c>
      <c r="L38" s="247"/>
      <c r="M38" s="240">
        <v>400</v>
      </c>
      <c r="N38" s="247"/>
      <c r="O38" s="240">
        <v>400</v>
      </c>
      <c r="P38" s="247"/>
      <c r="Q38" s="240">
        <v>400</v>
      </c>
      <c r="R38" s="247"/>
      <c r="S38" s="240">
        <v>400</v>
      </c>
      <c r="T38" s="247"/>
      <c r="U38" s="87">
        <v>400</v>
      </c>
      <c r="V38" s="87">
        <v>400</v>
      </c>
      <c r="W38" s="240">
        <v>400</v>
      </c>
      <c r="X38" s="247"/>
    </row>
    <row r="39" spans="1:24" ht="15.75" customHeight="1">
      <c r="A39" s="268" t="s">
        <v>75</v>
      </c>
      <c r="B39" s="269"/>
      <c r="C39" s="240"/>
      <c r="D39" s="247"/>
      <c r="E39" s="240"/>
      <c r="F39" s="247"/>
      <c r="G39" s="240"/>
      <c r="H39" s="247"/>
      <c r="I39" s="240"/>
      <c r="J39" s="247"/>
      <c r="K39" s="240"/>
      <c r="L39" s="247"/>
      <c r="M39" s="240"/>
      <c r="N39" s="247"/>
      <c r="O39" s="240"/>
      <c r="P39" s="247"/>
      <c r="Q39" s="240"/>
      <c r="R39" s="247"/>
      <c r="S39" s="240"/>
      <c r="T39" s="247"/>
      <c r="U39" s="87"/>
      <c r="V39" s="87"/>
      <c r="W39" s="240"/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 customHeight="1">
      <c r="A41" s="278" t="s">
        <v>86</v>
      </c>
      <c r="B41" s="279"/>
      <c r="C41" s="240">
        <v>600</v>
      </c>
      <c r="D41" s="247"/>
      <c r="E41" s="240">
        <v>600</v>
      </c>
      <c r="F41" s="247"/>
      <c r="G41" s="240">
        <v>600</v>
      </c>
      <c r="H41" s="247"/>
      <c r="I41" s="240">
        <v>600</v>
      </c>
      <c r="J41" s="247"/>
      <c r="K41" s="240">
        <v>600</v>
      </c>
      <c r="L41" s="247"/>
      <c r="M41" s="240">
        <v>600</v>
      </c>
      <c r="N41" s="247"/>
      <c r="O41" s="240">
        <v>600</v>
      </c>
      <c r="P41" s="247"/>
      <c r="Q41" s="240">
        <v>600</v>
      </c>
      <c r="R41" s="247"/>
      <c r="S41" s="240">
        <v>600</v>
      </c>
      <c r="T41" s="247"/>
      <c r="U41" s="87">
        <v>600</v>
      </c>
      <c r="V41" s="87">
        <v>600</v>
      </c>
      <c r="W41" s="240">
        <v>600</v>
      </c>
      <c r="X41" s="247"/>
    </row>
    <row r="42" spans="1:24" ht="16.5" customHeight="1" thickBot="1">
      <c r="A42" s="278" t="s">
        <v>87</v>
      </c>
      <c r="B42" s="279"/>
      <c r="C42" s="263">
        <v>100</v>
      </c>
      <c r="D42" s="233"/>
      <c r="E42" s="263">
        <v>100</v>
      </c>
      <c r="F42" s="233"/>
      <c r="G42" s="263">
        <v>100</v>
      </c>
      <c r="H42" s="233"/>
      <c r="I42" s="263">
        <v>100</v>
      </c>
      <c r="J42" s="233"/>
      <c r="K42" s="263">
        <v>100</v>
      </c>
      <c r="L42" s="233"/>
      <c r="M42" s="263">
        <v>100</v>
      </c>
      <c r="N42" s="233"/>
      <c r="O42" s="263">
        <v>100</v>
      </c>
      <c r="P42" s="233"/>
      <c r="Q42" s="263">
        <v>100</v>
      </c>
      <c r="R42" s="233"/>
      <c r="S42" s="263">
        <v>100</v>
      </c>
      <c r="T42" s="233"/>
      <c r="U42" s="97">
        <v>100</v>
      </c>
      <c r="V42" s="97">
        <v>100</v>
      </c>
      <c r="W42" s="263">
        <v>100</v>
      </c>
      <c r="X42" s="233"/>
    </row>
    <row r="43" spans="1:24" ht="16.5" customHeight="1" thickBot="1">
      <c r="A43" s="276" t="s">
        <v>54</v>
      </c>
      <c r="B43" s="277"/>
      <c r="C43" s="274">
        <f t="shared" ref="C43" si="5"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 t="shared" ref="I43" si="6">I37+I38+I39+I40+I41+I42</f>
        <v>3000</v>
      </c>
      <c r="J43" s="275"/>
      <c r="K43" s="274">
        <f t="shared" ref="K43" si="7">K37+K38+K39+K40+K41+K42</f>
        <v>3000</v>
      </c>
      <c r="L43" s="275"/>
      <c r="M43" s="274">
        <f t="shared" ref="M43" si="8">M37+M38+M39+M40+M41+M42</f>
        <v>3000</v>
      </c>
      <c r="N43" s="275"/>
      <c r="O43" s="274">
        <f t="shared" ref="O43" si="9">O37+O38+O39+O40+O41+O42</f>
        <v>3000</v>
      </c>
      <c r="P43" s="275"/>
      <c r="Q43" s="274">
        <f t="shared" ref="Q43" si="10">Q37+Q38+Q39+Q40+Q41+Q42</f>
        <v>3000</v>
      </c>
      <c r="R43" s="275"/>
      <c r="S43" s="274">
        <f t="shared" ref="S43" si="11">S37+S38+S39+S40+S41+S42</f>
        <v>3000</v>
      </c>
      <c r="T43" s="275"/>
      <c r="U43" s="200">
        <f>U37+U38+U39+U40+U41+U42</f>
        <v>3000</v>
      </c>
      <c r="V43" s="200">
        <f>V37+V38+V39+V40+V41+V42</f>
        <v>3000</v>
      </c>
      <c r="W43" s="274">
        <f>W37+W38+W39+W40+W41+W42</f>
        <v>3000</v>
      </c>
      <c r="X43" s="275"/>
    </row>
    <row r="44" spans="1:24" ht="15.75" customHeight="1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 customHeight="1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 customHeight="1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 customHeight="1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 customHeight="1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/>
      <c r="P48" s="247"/>
      <c r="Q48" s="240"/>
      <c r="R48" s="247"/>
      <c r="S48" s="240"/>
      <c r="T48" s="247"/>
      <c r="U48" s="87"/>
      <c r="V48" s="87"/>
      <c r="W48" s="240"/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527</v>
      </c>
      <c r="D50" s="249"/>
      <c r="E50" s="249"/>
      <c r="F50" s="249"/>
      <c r="G50" s="249"/>
      <c r="H50" s="249"/>
      <c r="I50" s="249"/>
      <c r="J50" s="252"/>
      <c r="K50" s="248" t="s">
        <v>527</v>
      </c>
      <c r="L50" s="249"/>
      <c r="M50" s="249"/>
      <c r="N50" s="249"/>
      <c r="O50" s="249"/>
      <c r="P50" s="249"/>
      <c r="Q50" s="249"/>
      <c r="R50" s="252"/>
      <c r="S50" s="248" t="s">
        <v>527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496</v>
      </c>
      <c r="D51" s="258"/>
      <c r="E51" s="258"/>
      <c r="F51" s="258"/>
      <c r="G51" s="258"/>
      <c r="H51" s="258"/>
      <c r="I51" s="258"/>
      <c r="J51" s="259"/>
      <c r="K51" s="257" t="s">
        <v>496</v>
      </c>
      <c r="L51" s="258"/>
      <c r="M51" s="258"/>
      <c r="N51" s="258"/>
      <c r="O51" s="258"/>
      <c r="P51" s="258"/>
      <c r="Q51" s="258"/>
      <c r="R51" s="259"/>
      <c r="S51" s="260" t="s">
        <v>496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55"/>
  <sheetViews>
    <sheetView tabSelected="1" zoomScale="90" zoomScaleNormal="90" workbookViewId="0">
      <pane xSplit="2" ySplit="4" topLeftCell="C23" activePane="bottomRight" state="frozen"/>
      <selection pane="topRight" activeCell="C1" sqref="C1"/>
      <selection pane="bottomLeft" activeCell="A5" sqref="A5"/>
      <selection pane="bottomRight" activeCell="M49" sqref="M49:N49"/>
    </sheetView>
  </sheetViews>
  <sheetFormatPr defaultRowHeight="15"/>
  <cols>
    <col min="3" max="3" width="7.85546875" customWidth="1"/>
    <col min="4" max="4" width="7.42578125" customWidth="1"/>
    <col min="6" max="6" width="4.5703125" customWidth="1"/>
    <col min="8" max="8" width="6.140625" customWidth="1"/>
    <col min="9" max="9" width="7.5703125" customWidth="1"/>
    <col min="11" max="11" width="6.85546875" customWidth="1"/>
    <col min="13" max="13" width="7.85546875" customWidth="1"/>
    <col min="14" max="14" width="7.7109375" customWidth="1"/>
    <col min="15" max="15" width="8" customWidth="1"/>
    <col min="16" max="16" width="7.85546875" customWidth="1"/>
    <col min="17" max="17" width="7.42578125" customWidth="1"/>
    <col min="18" max="18" width="8.28515625" customWidth="1"/>
    <col min="19" max="19" width="11.140625" customWidth="1"/>
    <col min="20" max="20" width="7.5703125" customWidth="1"/>
    <col min="23" max="23" width="7.7109375" customWidth="1"/>
    <col min="24" max="24" width="7.140625" customWidth="1"/>
  </cols>
  <sheetData>
    <row r="1" spans="1:24" ht="20.25">
      <c r="A1" s="351" t="s">
        <v>70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8">
        <v>31</v>
      </c>
      <c r="U1" s="353" t="s">
        <v>85</v>
      </c>
      <c r="V1" s="353"/>
      <c r="W1" s="8" t="s">
        <v>78</v>
      </c>
      <c r="X1" s="9"/>
    </row>
    <row r="2" spans="1:24" ht="15.75" thickBot="1">
      <c r="A2" s="10"/>
      <c r="B2" s="7"/>
      <c r="C2" s="7"/>
      <c r="D2" s="7"/>
      <c r="E2" s="7"/>
      <c r="F2" s="7"/>
      <c r="G2" s="7"/>
      <c r="H2" s="7"/>
      <c r="I2" s="7"/>
      <c r="J2" s="7"/>
      <c r="K2" s="11"/>
      <c r="L2" s="11"/>
      <c r="M2" s="11"/>
      <c r="N2" s="7"/>
      <c r="O2" s="12"/>
      <c r="P2" s="7"/>
      <c r="Q2" s="7"/>
      <c r="R2" s="7"/>
      <c r="S2" s="7"/>
      <c r="T2" s="7"/>
      <c r="U2" s="7"/>
      <c r="V2" s="12"/>
      <c r="W2" s="7"/>
      <c r="X2" s="1"/>
    </row>
    <row r="3" spans="1:24" ht="38.25">
      <c r="A3" s="354" t="s">
        <v>0</v>
      </c>
      <c r="B3" s="355"/>
      <c r="C3" s="354" t="s">
        <v>1</v>
      </c>
      <c r="D3" s="358"/>
      <c r="E3" s="358"/>
      <c r="F3" s="358"/>
      <c r="G3" s="358" t="s">
        <v>22</v>
      </c>
      <c r="H3" s="360" t="s">
        <v>23</v>
      </c>
      <c r="I3" s="354" t="s">
        <v>36</v>
      </c>
      <c r="J3" s="355"/>
      <c r="K3" s="206" t="s">
        <v>47</v>
      </c>
      <c r="L3" s="206" t="s">
        <v>33</v>
      </c>
      <c r="M3" s="362" t="s">
        <v>2</v>
      </c>
      <c r="N3" s="363"/>
      <c r="O3" s="363"/>
      <c r="P3" s="363"/>
      <c r="Q3" s="363"/>
      <c r="R3" s="363"/>
      <c r="S3" s="364"/>
      <c r="T3" s="365" t="s">
        <v>34</v>
      </c>
      <c r="U3" s="358"/>
      <c r="V3" s="358"/>
      <c r="W3" s="358"/>
      <c r="X3" s="355"/>
    </row>
    <row r="4" spans="1:24" ht="15.75" thickBot="1">
      <c r="A4" s="356"/>
      <c r="B4" s="357"/>
      <c r="C4" s="112" t="s">
        <v>3</v>
      </c>
      <c r="D4" s="205" t="s">
        <v>4</v>
      </c>
      <c r="E4" s="359" t="s">
        <v>5</v>
      </c>
      <c r="F4" s="359"/>
      <c r="G4" s="359"/>
      <c r="H4" s="361"/>
      <c r="I4" s="204" t="s">
        <v>6</v>
      </c>
      <c r="J4" s="4" t="s">
        <v>40</v>
      </c>
      <c r="K4" s="5" t="s">
        <v>48</v>
      </c>
      <c r="L4" s="5" t="s">
        <v>21</v>
      </c>
      <c r="M4" s="204" t="s">
        <v>9</v>
      </c>
      <c r="N4" s="3" t="s">
        <v>67</v>
      </c>
      <c r="O4" s="3" t="s">
        <v>10</v>
      </c>
      <c r="P4" s="3" t="s">
        <v>11</v>
      </c>
      <c r="Q4" s="3" t="s">
        <v>12</v>
      </c>
      <c r="R4" s="205" t="s">
        <v>66</v>
      </c>
      <c r="S4" s="101" t="s">
        <v>63</v>
      </c>
      <c r="T4" s="2" t="s">
        <v>7</v>
      </c>
      <c r="U4" s="3" t="s">
        <v>8</v>
      </c>
      <c r="V4" s="3" t="s">
        <v>13</v>
      </c>
      <c r="W4" s="3" t="s">
        <v>43</v>
      </c>
      <c r="X4" s="6" t="s">
        <v>14</v>
      </c>
    </row>
    <row r="5" spans="1:24" ht="16.5" thickBot="1">
      <c r="A5" s="341" t="s">
        <v>504</v>
      </c>
      <c r="B5" s="342"/>
      <c r="C5" s="111">
        <v>4.1666666666666664E-2</v>
      </c>
      <c r="D5" s="207">
        <v>5.2083333333333336E-2</v>
      </c>
      <c r="E5" s="366">
        <f t="shared" ref="E5:E10" si="0">D5-C5</f>
        <v>1.0416666666666671E-2</v>
      </c>
      <c r="F5" s="366"/>
      <c r="G5" s="27" t="s">
        <v>92</v>
      </c>
      <c r="H5" s="14">
        <v>1.5</v>
      </c>
      <c r="I5" s="15">
        <v>0.75</v>
      </c>
      <c r="J5" s="16">
        <v>23</v>
      </c>
      <c r="K5" s="13">
        <v>21</v>
      </c>
      <c r="L5" s="17">
        <v>48.1</v>
      </c>
      <c r="M5" s="18">
        <v>32.619999999999997</v>
      </c>
      <c r="N5" s="19">
        <v>9.48</v>
      </c>
      <c r="O5" s="19">
        <v>38.270000000000003</v>
      </c>
      <c r="P5" s="19">
        <v>7.52</v>
      </c>
      <c r="Q5" s="19">
        <v>7.98</v>
      </c>
      <c r="R5" s="19">
        <v>0.98</v>
      </c>
      <c r="S5" s="102" t="s">
        <v>524</v>
      </c>
      <c r="T5" s="20">
        <v>0.9</v>
      </c>
      <c r="U5" s="19">
        <v>74.63</v>
      </c>
      <c r="V5" s="21">
        <v>0.14000000000000001</v>
      </c>
      <c r="W5" s="21">
        <v>8.9999999999999993E-3</v>
      </c>
      <c r="X5" s="22">
        <v>6.84</v>
      </c>
    </row>
    <row r="6" spans="1:24" ht="16.5" thickBot="1">
      <c r="A6" s="341" t="s">
        <v>505</v>
      </c>
      <c r="B6" s="342"/>
      <c r="C6" s="23">
        <v>0.25</v>
      </c>
      <c r="D6" s="203">
        <v>0.26041666666666669</v>
      </c>
      <c r="E6" s="349">
        <f t="shared" si="0"/>
        <v>1.0416666666666685E-2</v>
      </c>
      <c r="F6" s="349"/>
      <c r="G6" s="27" t="s">
        <v>107</v>
      </c>
      <c r="H6" s="24">
        <v>1.5</v>
      </c>
      <c r="I6" s="25">
        <v>0.8</v>
      </c>
      <c r="J6" s="26">
        <v>24.15</v>
      </c>
      <c r="K6" s="27">
        <v>21</v>
      </c>
      <c r="L6" s="28">
        <v>58.25</v>
      </c>
      <c r="M6" s="29">
        <v>31.11</v>
      </c>
      <c r="N6" s="30">
        <v>10.09</v>
      </c>
      <c r="O6" s="30">
        <v>38.67</v>
      </c>
      <c r="P6" s="30">
        <v>8.77</v>
      </c>
      <c r="Q6" s="30">
        <v>7.51</v>
      </c>
      <c r="R6" s="30">
        <v>1.1399999999999999</v>
      </c>
      <c r="S6" s="103" t="s">
        <v>333</v>
      </c>
      <c r="T6" s="31">
        <v>1.1100000000000001</v>
      </c>
      <c r="U6" s="30">
        <v>75.069999999999993</v>
      </c>
      <c r="V6" s="27">
        <v>0.14199999999999999</v>
      </c>
      <c r="W6" s="32">
        <v>8.9999999999999993E-3</v>
      </c>
      <c r="X6" s="33">
        <v>6.76</v>
      </c>
    </row>
    <row r="7" spans="1:24" ht="16.5" thickBot="1">
      <c r="A7" s="341" t="s">
        <v>506</v>
      </c>
      <c r="B7" s="342"/>
      <c r="C7" s="34">
        <v>0.45833333333333331</v>
      </c>
      <c r="D7" s="35">
        <v>0.47222222222222227</v>
      </c>
      <c r="E7" s="350">
        <f t="shared" si="0"/>
        <v>1.3888888888888951E-2</v>
      </c>
      <c r="F7" s="350"/>
      <c r="G7" s="27" t="s">
        <v>92</v>
      </c>
      <c r="H7" s="24">
        <v>1.6</v>
      </c>
      <c r="I7" s="25">
        <v>0.83333333333333337</v>
      </c>
      <c r="J7" s="26">
        <v>24</v>
      </c>
      <c r="K7" s="27">
        <v>21</v>
      </c>
      <c r="L7" s="28">
        <v>59.7</v>
      </c>
      <c r="M7" s="29">
        <v>31.95</v>
      </c>
      <c r="N7" s="30">
        <v>10.27</v>
      </c>
      <c r="O7" s="30">
        <v>40.200000000000003</v>
      </c>
      <c r="P7" s="30">
        <v>5.73</v>
      </c>
      <c r="Q7" s="30">
        <v>7.21</v>
      </c>
      <c r="R7" s="30">
        <v>0.32</v>
      </c>
      <c r="S7" s="103" t="s">
        <v>528</v>
      </c>
      <c r="T7" s="31">
        <v>0.92</v>
      </c>
      <c r="U7" s="30">
        <v>75.73</v>
      </c>
      <c r="V7" s="27">
        <v>0.125</v>
      </c>
      <c r="W7" s="32">
        <v>8.0000000000000002E-3</v>
      </c>
      <c r="X7" s="33">
        <v>6.83</v>
      </c>
    </row>
    <row r="8" spans="1:24" ht="16.5" thickBot="1">
      <c r="A8" s="341" t="s">
        <v>507</v>
      </c>
      <c r="B8" s="342"/>
      <c r="C8" s="23">
        <v>0.64583333333333337</v>
      </c>
      <c r="D8" s="203">
        <v>0.65625</v>
      </c>
      <c r="E8" s="349">
        <f t="shared" si="0"/>
        <v>1.041666666666663E-2</v>
      </c>
      <c r="F8" s="349"/>
      <c r="G8" s="27" t="s">
        <v>92</v>
      </c>
      <c r="H8" s="24">
        <v>1.5</v>
      </c>
      <c r="I8" s="25">
        <v>0.8</v>
      </c>
      <c r="J8" s="26">
        <v>24</v>
      </c>
      <c r="K8" s="27">
        <v>21</v>
      </c>
      <c r="L8" s="28">
        <v>46.5</v>
      </c>
      <c r="M8" s="29">
        <v>31.8</v>
      </c>
      <c r="N8" s="30">
        <v>9.24</v>
      </c>
      <c r="O8" s="30">
        <v>39.409999999999997</v>
      </c>
      <c r="P8" s="30">
        <v>6.06</v>
      </c>
      <c r="Q8" s="30">
        <v>7.71</v>
      </c>
      <c r="R8" s="107">
        <v>0.36</v>
      </c>
      <c r="S8" s="104" t="s">
        <v>313</v>
      </c>
      <c r="T8" s="31">
        <v>0.89</v>
      </c>
      <c r="U8" s="30">
        <v>75.349999999999994</v>
      </c>
      <c r="V8" s="109">
        <v>0.14299999999999999</v>
      </c>
      <c r="W8" s="32">
        <v>8.0000000000000002E-3</v>
      </c>
      <c r="X8" s="36">
        <v>6.84</v>
      </c>
    </row>
    <row r="9" spans="1:24" ht="15.75">
      <c r="A9" s="341" t="s">
        <v>523</v>
      </c>
      <c r="B9" s="342"/>
      <c r="C9" s="23">
        <v>0.85416666666666663</v>
      </c>
      <c r="D9" s="203">
        <v>0.86805555555555547</v>
      </c>
      <c r="E9" s="349">
        <f t="shared" si="0"/>
        <v>1.388888888888884E-2</v>
      </c>
      <c r="F9" s="349"/>
      <c r="G9" s="27" t="s">
        <v>107</v>
      </c>
      <c r="H9" s="24">
        <v>1.5</v>
      </c>
      <c r="I9" s="25">
        <v>0.75</v>
      </c>
      <c r="J9" s="26">
        <v>20.2</v>
      </c>
      <c r="K9" s="27">
        <v>21</v>
      </c>
      <c r="L9" s="28">
        <v>53.35</v>
      </c>
      <c r="M9" s="37">
        <v>31.57</v>
      </c>
      <c r="N9" s="38">
        <v>10.38</v>
      </c>
      <c r="O9" s="38">
        <v>41.58</v>
      </c>
      <c r="P9" s="38">
        <v>4.66</v>
      </c>
      <c r="Q9" s="38">
        <v>8.1199999999999992</v>
      </c>
      <c r="R9" s="108">
        <v>0.31</v>
      </c>
      <c r="S9" s="105" t="s">
        <v>531</v>
      </c>
      <c r="T9" s="39">
        <v>0.69</v>
      </c>
      <c r="U9" s="38">
        <v>76.06</v>
      </c>
      <c r="V9" s="40">
        <v>0.125</v>
      </c>
      <c r="W9" s="41">
        <v>8.0000000000000002E-3</v>
      </c>
      <c r="X9" s="33">
        <v>6.94</v>
      </c>
    </row>
    <row r="10" spans="1:24" ht="16.5" thickBot="1">
      <c r="A10" s="344"/>
      <c r="B10" s="345"/>
      <c r="C10" s="42"/>
      <c r="D10" s="43"/>
      <c r="E10" s="350">
        <f t="shared" si="0"/>
        <v>0</v>
      </c>
      <c r="F10" s="350"/>
      <c r="G10" s="44"/>
      <c r="H10" s="44"/>
      <c r="I10" s="45"/>
      <c r="J10" s="46"/>
      <c r="K10" s="47"/>
      <c r="L10" s="48"/>
      <c r="M10" s="49"/>
      <c r="N10" s="50"/>
      <c r="O10" s="50"/>
      <c r="P10" s="50"/>
      <c r="Q10" s="50"/>
      <c r="R10" s="50"/>
      <c r="S10" s="106"/>
      <c r="T10" s="51"/>
      <c r="U10" s="47"/>
      <c r="V10" s="47"/>
      <c r="W10" s="52"/>
      <c r="X10" s="53"/>
    </row>
    <row r="11" spans="1:24" ht="16.5" thickBot="1">
      <c r="A11" s="54" t="s">
        <v>35</v>
      </c>
      <c r="B11" s="55"/>
      <c r="C11" s="56"/>
      <c r="D11" s="57"/>
      <c r="E11" s="340"/>
      <c r="F11" s="340"/>
      <c r="G11" s="58"/>
      <c r="H11" s="59"/>
      <c r="I11" s="60">
        <f>SUM(I5:I10)</f>
        <v>3.9333333333333336</v>
      </c>
      <c r="J11" s="61">
        <f>SUM(J5:J10)</f>
        <v>115.35000000000001</v>
      </c>
      <c r="K11" s="113">
        <f>SUM(K5:K10)</f>
        <v>105</v>
      </c>
      <c r="L11" s="62">
        <f>SUM(L5:L10)</f>
        <v>265.90000000000003</v>
      </c>
      <c r="M11" s="63"/>
      <c r="N11" s="64"/>
      <c r="O11" s="64"/>
      <c r="P11" s="65"/>
      <c r="Q11" s="64"/>
      <c r="R11" s="66"/>
      <c r="S11" s="66"/>
      <c r="T11" s="67"/>
      <c r="U11" s="64"/>
      <c r="V11" s="64"/>
      <c r="W11" s="64"/>
      <c r="X11" s="68"/>
    </row>
    <row r="12" spans="1:24" ht="16.5" thickBot="1">
      <c r="A12" s="202"/>
      <c r="B12" s="69"/>
      <c r="C12" s="70"/>
      <c r="D12" s="70"/>
      <c r="E12" s="71"/>
      <c r="F12" s="71"/>
      <c r="G12" s="72"/>
      <c r="H12" s="72"/>
      <c r="I12" s="73"/>
      <c r="J12" s="74"/>
      <c r="K12" s="75"/>
      <c r="L12" s="76"/>
      <c r="M12" s="77"/>
      <c r="N12" s="78"/>
      <c r="O12" s="78"/>
      <c r="P12" s="78"/>
      <c r="Q12" s="79"/>
      <c r="R12" s="78"/>
      <c r="S12" s="78"/>
      <c r="T12" s="78"/>
      <c r="U12" s="78"/>
      <c r="V12" s="78"/>
      <c r="W12" s="78"/>
      <c r="X12" s="80"/>
    </row>
    <row r="13" spans="1:24" ht="16.5" thickBot="1">
      <c r="A13" s="341" t="s">
        <v>59</v>
      </c>
      <c r="B13" s="342"/>
      <c r="C13" s="342"/>
      <c r="D13" s="343"/>
      <c r="E13" s="347" t="s">
        <v>8</v>
      </c>
      <c r="F13" s="348"/>
      <c r="G13" s="347" t="s">
        <v>60</v>
      </c>
      <c r="H13" s="348"/>
      <c r="I13" s="347" t="s">
        <v>10</v>
      </c>
      <c r="J13" s="348"/>
      <c r="K13" s="347" t="s">
        <v>14</v>
      </c>
      <c r="L13" s="348"/>
      <c r="M13" s="81"/>
      <c r="N13" s="78"/>
      <c r="O13" s="78"/>
      <c r="P13" s="78"/>
      <c r="Q13" s="79"/>
      <c r="R13" s="78"/>
      <c r="S13" s="78"/>
      <c r="T13" s="78"/>
      <c r="U13" s="78"/>
      <c r="V13" s="78"/>
      <c r="W13" s="78"/>
      <c r="X13" s="80"/>
    </row>
    <row r="14" spans="1:24" ht="16.5" thickBot="1">
      <c r="A14" s="344"/>
      <c r="B14" s="345"/>
      <c r="C14" s="345"/>
      <c r="D14" s="346"/>
      <c r="E14" s="248">
        <v>17.86</v>
      </c>
      <c r="F14" s="252"/>
      <c r="G14" s="248">
        <v>3</v>
      </c>
      <c r="H14" s="252"/>
      <c r="I14" s="248">
        <v>17.03</v>
      </c>
      <c r="J14" s="252"/>
      <c r="K14" s="248">
        <v>19.760000000000002</v>
      </c>
      <c r="L14" s="25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</row>
    <row r="15" spans="1:24" ht="16.5" thickBot="1">
      <c r="A15" s="115"/>
      <c r="B15" s="116"/>
      <c r="C15" s="116"/>
      <c r="D15" s="116"/>
      <c r="E15" s="84"/>
      <c r="F15" s="85"/>
      <c r="G15" s="84"/>
      <c r="H15" s="84"/>
      <c r="I15" s="85"/>
      <c r="J15" s="84"/>
      <c r="K15" s="85"/>
      <c r="L15" s="84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</row>
    <row r="16" spans="1:24" ht="15.75">
      <c r="A16" s="338" t="s">
        <v>16</v>
      </c>
      <c r="B16" s="339"/>
      <c r="C16" s="290" t="s">
        <v>30</v>
      </c>
      <c r="D16" s="291"/>
      <c r="E16" s="292" t="s">
        <v>31</v>
      </c>
      <c r="F16" s="292"/>
      <c r="G16" s="290" t="s">
        <v>32</v>
      </c>
      <c r="H16" s="291"/>
      <c r="I16" s="292" t="s">
        <v>24</v>
      </c>
      <c r="J16" s="292"/>
      <c r="K16" s="290" t="s">
        <v>25</v>
      </c>
      <c r="L16" s="291"/>
      <c r="M16" s="292" t="s">
        <v>26</v>
      </c>
      <c r="N16" s="292"/>
      <c r="O16" s="290" t="s">
        <v>27</v>
      </c>
      <c r="P16" s="291"/>
      <c r="Q16" s="292" t="s">
        <v>28</v>
      </c>
      <c r="R16" s="292"/>
      <c r="S16" s="290" t="s">
        <v>29</v>
      </c>
      <c r="T16" s="291"/>
      <c r="U16" s="201">
        <v>20</v>
      </c>
      <c r="V16" s="86">
        <v>22</v>
      </c>
      <c r="W16" s="337">
        <v>24</v>
      </c>
      <c r="X16" s="294"/>
    </row>
    <row r="17" spans="1:24" ht="15.75">
      <c r="A17" s="266" t="s">
        <v>17</v>
      </c>
      <c r="B17" s="371"/>
      <c r="C17" s="329">
        <v>11</v>
      </c>
      <c r="D17" s="328"/>
      <c r="E17" s="327">
        <v>24</v>
      </c>
      <c r="F17" s="328"/>
      <c r="G17" s="327">
        <v>38</v>
      </c>
      <c r="H17" s="328"/>
      <c r="I17" s="327">
        <v>50</v>
      </c>
      <c r="J17" s="328"/>
      <c r="K17" s="327">
        <v>15</v>
      </c>
      <c r="L17" s="328"/>
      <c r="M17" s="327">
        <v>27</v>
      </c>
      <c r="N17" s="328"/>
      <c r="O17" s="327">
        <v>40</v>
      </c>
      <c r="P17" s="328"/>
      <c r="Q17" s="329">
        <v>54</v>
      </c>
      <c r="R17" s="329"/>
      <c r="S17" s="327">
        <v>15</v>
      </c>
      <c r="T17" s="328"/>
      <c r="U17" s="199">
        <v>26</v>
      </c>
      <c r="V17" s="87">
        <v>36</v>
      </c>
      <c r="W17" s="329">
        <v>49</v>
      </c>
      <c r="X17" s="328"/>
    </row>
    <row r="18" spans="1:24" ht="15.75">
      <c r="A18" s="266" t="s">
        <v>44</v>
      </c>
      <c r="B18" s="371"/>
      <c r="C18" s="329" t="s">
        <v>361</v>
      </c>
      <c r="D18" s="328"/>
      <c r="E18" s="334" t="s">
        <v>255</v>
      </c>
      <c r="F18" s="335"/>
      <c r="G18" s="334" t="s">
        <v>239</v>
      </c>
      <c r="H18" s="335"/>
      <c r="I18" s="334" t="s">
        <v>526</v>
      </c>
      <c r="J18" s="335"/>
      <c r="K18" s="334" t="s">
        <v>284</v>
      </c>
      <c r="L18" s="335"/>
      <c r="M18" s="334" t="s">
        <v>187</v>
      </c>
      <c r="N18" s="335"/>
      <c r="O18" s="334" t="s">
        <v>529</v>
      </c>
      <c r="P18" s="335"/>
      <c r="Q18" s="336" t="s">
        <v>431</v>
      </c>
      <c r="R18" s="336"/>
      <c r="S18" s="334" t="s">
        <v>530</v>
      </c>
      <c r="T18" s="335"/>
      <c r="U18" s="227" t="s">
        <v>286</v>
      </c>
      <c r="V18" s="87" t="s">
        <v>319</v>
      </c>
      <c r="W18" s="329" t="s">
        <v>532</v>
      </c>
      <c r="X18" s="328"/>
    </row>
    <row r="19" spans="1:24" ht="15.75">
      <c r="A19" s="266" t="s">
        <v>45</v>
      </c>
      <c r="B19" s="371"/>
      <c r="C19" s="333">
        <v>817</v>
      </c>
      <c r="D19" s="332"/>
      <c r="E19" s="331">
        <v>817</v>
      </c>
      <c r="F19" s="332"/>
      <c r="G19" s="331">
        <v>783</v>
      </c>
      <c r="H19" s="332"/>
      <c r="I19" s="331">
        <v>800</v>
      </c>
      <c r="J19" s="332"/>
      <c r="K19" s="331">
        <v>800</v>
      </c>
      <c r="L19" s="332"/>
      <c r="M19" s="331">
        <v>800</v>
      </c>
      <c r="N19" s="332"/>
      <c r="O19" s="331">
        <v>800</v>
      </c>
      <c r="P19" s="332"/>
      <c r="Q19" s="333">
        <v>833</v>
      </c>
      <c r="R19" s="333"/>
      <c r="S19" s="331">
        <v>833</v>
      </c>
      <c r="T19" s="332"/>
      <c r="U19" s="88">
        <v>800</v>
      </c>
      <c r="V19" s="89">
        <v>817</v>
      </c>
      <c r="W19" s="333">
        <v>800</v>
      </c>
      <c r="X19" s="332"/>
    </row>
    <row r="20" spans="1:24" ht="15.75">
      <c r="A20" s="266" t="s">
        <v>46</v>
      </c>
      <c r="B20" s="371"/>
      <c r="C20" s="329">
        <v>0.84</v>
      </c>
      <c r="D20" s="328"/>
      <c r="E20" s="327">
        <v>0.86</v>
      </c>
      <c r="F20" s="328"/>
      <c r="G20" s="327">
        <v>0.92</v>
      </c>
      <c r="H20" s="328"/>
      <c r="I20" s="327">
        <v>0.9</v>
      </c>
      <c r="J20" s="328"/>
      <c r="K20" s="327">
        <v>0.85</v>
      </c>
      <c r="L20" s="328"/>
      <c r="M20" s="327">
        <v>0.85</v>
      </c>
      <c r="N20" s="328"/>
      <c r="O20" s="327">
        <v>0.8</v>
      </c>
      <c r="P20" s="328"/>
      <c r="Q20" s="329">
        <v>0.9</v>
      </c>
      <c r="R20" s="329"/>
      <c r="S20" s="327">
        <v>0.9</v>
      </c>
      <c r="T20" s="328"/>
      <c r="U20" s="199">
        <v>0.9</v>
      </c>
      <c r="V20" s="87">
        <v>0.85</v>
      </c>
      <c r="W20" s="329">
        <v>0.9</v>
      </c>
      <c r="X20" s="328"/>
    </row>
    <row r="21" spans="1:24" ht="15.75">
      <c r="A21" s="266" t="s">
        <v>65</v>
      </c>
      <c r="B21" s="371"/>
      <c r="C21" s="329">
        <v>1248</v>
      </c>
      <c r="D21" s="328"/>
      <c r="E21" s="327">
        <v>1226</v>
      </c>
      <c r="F21" s="328"/>
      <c r="G21" s="327">
        <v>1211</v>
      </c>
      <c r="H21" s="328"/>
      <c r="I21" s="327">
        <v>1216</v>
      </c>
      <c r="J21" s="328"/>
      <c r="K21" s="327">
        <v>1180</v>
      </c>
      <c r="L21" s="328"/>
      <c r="M21" s="327">
        <v>1246</v>
      </c>
      <c r="N21" s="328"/>
      <c r="O21" s="327">
        <v>1212</v>
      </c>
      <c r="P21" s="328"/>
      <c r="Q21" s="329">
        <v>1173</v>
      </c>
      <c r="R21" s="329"/>
      <c r="S21" s="327">
        <v>1185</v>
      </c>
      <c r="T21" s="328"/>
      <c r="U21" s="199">
        <v>1255</v>
      </c>
      <c r="V21" s="87">
        <v>1240</v>
      </c>
      <c r="W21" s="329">
        <v>1192</v>
      </c>
      <c r="X21" s="328"/>
    </row>
    <row r="22" spans="1:24" ht="15.75">
      <c r="A22" s="266" t="s">
        <v>18</v>
      </c>
      <c r="B22" s="371"/>
      <c r="C22" s="329">
        <v>0.44</v>
      </c>
      <c r="D22" s="328"/>
      <c r="E22" s="327">
        <v>0.43</v>
      </c>
      <c r="F22" s="328"/>
      <c r="G22" s="327">
        <v>0.42</v>
      </c>
      <c r="H22" s="328"/>
      <c r="I22" s="327">
        <v>0.48</v>
      </c>
      <c r="J22" s="328"/>
      <c r="K22" s="327">
        <v>0.4</v>
      </c>
      <c r="L22" s="328"/>
      <c r="M22" s="327">
        <v>0.44</v>
      </c>
      <c r="N22" s="328"/>
      <c r="O22" s="327">
        <v>0.38</v>
      </c>
      <c r="P22" s="328"/>
      <c r="Q22" s="329">
        <v>0.38</v>
      </c>
      <c r="R22" s="329"/>
      <c r="S22" s="327">
        <v>0.46</v>
      </c>
      <c r="T22" s="328"/>
      <c r="U22" s="199">
        <v>0.44</v>
      </c>
      <c r="V22" s="87">
        <v>0.44</v>
      </c>
      <c r="W22" s="329">
        <v>0.42</v>
      </c>
      <c r="X22" s="328"/>
    </row>
    <row r="23" spans="1:24" ht="15.75">
      <c r="A23" s="266" t="s">
        <v>19</v>
      </c>
      <c r="B23" s="371"/>
      <c r="C23" s="372">
        <f>C20-C22</f>
        <v>0.39999999999999997</v>
      </c>
      <c r="D23" s="326"/>
      <c r="E23" s="325">
        <f>E20-E22</f>
        <v>0.43</v>
      </c>
      <c r="F23" s="326"/>
      <c r="G23" s="325">
        <f>G20-G22</f>
        <v>0.5</v>
      </c>
      <c r="H23" s="326"/>
      <c r="I23" s="325">
        <f>I20-I22</f>
        <v>0.42000000000000004</v>
      </c>
      <c r="J23" s="326"/>
      <c r="K23" s="325">
        <f>K20-K22</f>
        <v>0.44999999999999996</v>
      </c>
      <c r="L23" s="326"/>
      <c r="M23" s="325">
        <f>M20-M22</f>
        <v>0.41</v>
      </c>
      <c r="N23" s="326"/>
      <c r="O23" s="325">
        <f>O20-O22</f>
        <v>0.42000000000000004</v>
      </c>
      <c r="P23" s="326"/>
      <c r="Q23" s="325">
        <f>Q20-Q22</f>
        <v>0.52</v>
      </c>
      <c r="R23" s="326"/>
      <c r="S23" s="325">
        <f>S20-S22</f>
        <v>0.44</v>
      </c>
      <c r="T23" s="326"/>
      <c r="U23" s="96">
        <f>U20-U22</f>
        <v>0.46</v>
      </c>
      <c r="V23" s="90">
        <f>V20-V22</f>
        <v>0.41</v>
      </c>
      <c r="W23" s="325">
        <f>W20-W22</f>
        <v>0.48000000000000004</v>
      </c>
      <c r="X23" s="326"/>
    </row>
    <row r="24" spans="1:24" ht="16.5" thickBot="1">
      <c r="A24" s="264" t="s">
        <v>72</v>
      </c>
      <c r="B24" s="373"/>
      <c r="C24" s="319">
        <v>600</v>
      </c>
      <c r="D24" s="318"/>
      <c r="E24" s="317">
        <v>600</v>
      </c>
      <c r="F24" s="318"/>
      <c r="G24" s="317">
        <v>600</v>
      </c>
      <c r="H24" s="318"/>
      <c r="I24" s="317">
        <v>600</v>
      </c>
      <c r="J24" s="318"/>
      <c r="K24" s="317">
        <v>600</v>
      </c>
      <c r="L24" s="318"/>
      <c r="M24" s="317">
        <v>600</v>
      </c>
      <c r="N24" s="318"/>
      <c r="O24" s="317">
        <v>600</v>
      </c>
      <c r="P24" s="318"/>
      <c r="Q24" s="319">
        <v>600</v>
      </c>
      <c r="R24" s="319"/>
      <c r="S24" s="317">
        <v>600</v>
      </c>
      <c r="T24" s="318"/>
      <c r="U24" s="198">
        <v>600</v>
      </c>
      <c r="V24" s="91">
        <v>600</v>
      </c>
      <c r="W24" s="319">
        <v>660</v>
      </c>
      <c r="X24" s="318"/>
    </row>
    <row r="25" spans="1:24" ht="15.75">
      <c r="A25" s="320" t="s">
        <v>73</v>
      </c>
      <c r="B25" s="321"/>
      <c r="C25" s="322" t="s">
        <v>97</v>
      </c>
      <c r="D25" s="323"/>
      <c r="E25" s="322" t="s">
        <v>97</v>
      </c>
      <c r="F25" s="323"/>
      <c r="G25" s="322" t="s">
        <v>97</v>
      </c>
      <c r="H25" s="323"/>
      <c r="I25" s="322" t="s">
        <v>97</v>
      </c>
      <c r="J25" s="323"/>
      <c r="K25" s="322" t="s">
        <v>97</v>
      </c>
      <c r="L25" s="323"/>
      <c r="M25" s="322" t="s">
        <v>97</v>
      </c>
      <c r="N25" s="323"/>
      <c r="O25" s="322" t="s">
        <v>97</v>
      </c>
      <c r="P25" s="323"/>
      <c r="Q25" s="322" t="s">
        <v>97</v>
      </c>
      <c r="R25" s="323"/>
      <c r="S25" s="322" t="s">
        <v>97</v>
      </c>
      <c r="T25" s="323"/>
      <c r="U25" s="322" t="s">
        <v>97</v>
      </c>
      <c r="V25" s="323"/>
      <c r="W25" s="322" t="s">
        <v>97</v>
      </c>
      <c r="X25" s="323"/>
    </row>
    <row r="26" spans="1:24" ht="16.5" thickBot="1">
      <c r="A26" s="315" t="s">
        <v>74</v>
      </c>
      <c r="B26" s="316"/>
      <c r="C26" s="298">
        <v>0.98</v>
      </c>
      <c r="D26" s="299"/>
      <c r="E26" s="298">
        <v>1.02</v>
      </c>
      <c r="F26" s="299"/>
      <c r="G26" s="298">
        <v>1.08</v>
      </c>
      <c r="H26" s="299"/>
      <c r="I26" s="298">
        <v>1.04</v>
      </c>
      <c r="J26" s="299"/>
      <c r="K26" s="298">
        <v>1.08</v>
      </c>
      <c r="L26" s="299"/>
      <c r="M26" s="298">
        <v>1</v>
      </c>
      <c r="N26" s="299"/>
      <c r="O26" s="298">
        <v>1</v>
      </c>
      <c r="P26" s="299"/>
      <c r="Q26" s="298">
        <v>1.03</v>
      </c>
      <c r="R26" s="299"/>
      <c r="S26" s="296">
        <v>1.06</v>
      </c>
      <c r="T26" s="297"/>
      <c r="U26" s="110">
        <v>1.06</v>
      </c>
      <c r="V26" s="110">
        <v>1</v>
      </c>
      <c r="W26" s="298">
        <v>1.07</v>
      </c>
      <c r="X26" s="299"/>
    </row>
    <row r="27" spans="1:24" ht="16.5" thickBot="1">
      <c r="A27" s="257"/>
      <c r="B27" s="2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9"/>
      <c r="S27" s="300" t="s">
        <v>64</v>
      </c>
      <c r="T27" s="301"/>
      <c r="U27" s="301"/>
      <c r="V27" s="302"/>
      <c r="W27" s="303">
        <f>I17+Q17+W17</f>
        <v>153</v>
      </c>
      <c r="X27" s="304"/>
    </row>
    <row r="28" spans="1:24" ht="16.5" thickBot="1">
      <c r="A28" s="305" t="s">
        <v>49</v>
      </c>
      <c r="B28" s="306"/>
      <c r="C28" s="300" t="s">
        <v>50</v>
      </c>
      <c r="D28" s="301"/>
      <c r="E28" s="301"/>
      <c r="F28" s="301"/>
      <c r="G28" s="301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1"/>
      <c r="X28" s="302"/>
    </row>
    <row r="29" spans="1:24" ht="16.5" thickBot="1">
      <c r="A29" s="307"/>
      <c r="B29" s="308"/>
      <c r="C29" s="309" t="s">
        <v>51</v>
      </c>
      <c r="D29" s="310"/>
      <c r="E29" s="310"/>
      <c r="F29" s="310"/>
      <c r="G29" s="310"/>
      <c r="H29" s="310"/>
      <c r="I29" s="310"/>
      <c r="J29" s="311"/>
      <c r="K29" s="312" t="s">
        <v>53</v>
      </c>
      <c r="L29" s="313"/>
      <c r="M29" s="313"/>
      <c r="N29" s="313"/>
      <c r="O29" s="313"/>
      <c r="P29" s="313"/>
      <c r="Q29" s="313"/>
      <c r="R29" s="314"/>
      <c r="S29" s="309" t="s">
        <v>52</v>
      </c>
      <c r="T29" s="310"/>
      <c r="U29" s="310"/>
      <c r="V29" s="310"/>
      <c r="W29" s="310"/>
      <c r="X29" s="311"/>
    </row>
    <row r="30" spans="1:24" ht="16.5" thickBot="1">
      <c r="A30" s="282" t="s">
        <v>55</v>
      </c>
      <c r="B30" s="295"/>
      <c r="C30" s="290" t="s">
        <v>30</v>
      </c>
      <c r="D30" s="291"/>
      <c r="E30" s="290" t="s">
        <v>31</v>
      </c>
      <c r="F30" s="291"/>
      <c r="G30" s="290" t="s">
        <v>32</v>
      </c>
      <c r="H30" s="291"/>
      <c r="I30" s="292" t="s">
        <v>24</v>
      </c>
      <c r="J30" s="292"/>
      <c r="K30" s="290" t="s">
        <v>25</v>
      </c>
      <c r="L30" s="291"/>
      <c r="M30" s="290" t="s">
        <v>26</v>
      </c>
      <c r="N30" s="291"/>
      <c r="O30" s="290" t="s">
        <v>27</v>
      </c>
      <c r="P30" s="291"/>
      <c r="Q30" s="292" t="s">
        <v>28</v>
      </c>
      <c r="R30" s="292"/>
      <c r="S30" s="290" t="s">
        <v>29</v>
      </c>
      <c r="T30" s="292"/>
      <c r="U30" s="86">
        <v>20</v>
      </c>
      <c r="V30" s="86">
        <v>22</v>
      </c>
      <c r="W30" s="293">
        <v>24</v>
      </c>
      <c r="X30" s="294"/>
    </row>
    <row r="31" spans="1:24" ht="16.5" thickBot="1">
      <c r="A31" s="282" t="s">
        <v>15</v>
      </c>
      <c r="B31" s="283"/>
      <c r="C31" s="288"/>
      <c r="D31" s="289"/>
      <c r="E31" s="288" t="s">
        <v>121</v>
      </c>
      <c r="F31" s="289"/>
      <c r="G31" s="288"/>
      <c r="H31" s="289"/>
      <c r="I31" s="288" t="s">
        <v>525</v>
      </c>
      <c r="J31" s="289"/>
      <c r="K31" s="288" t="s">
        <v>142</v>
      </c>
      <c r="L31" s="289"/>
      <c r="M31" s="288"/>
      <c r="N31" s="289"/>
      <c r="O31" s="288" t="s">
        <v>359</v>
      </c>
      <c r="P31" s="289"/>
      <c r="Q31" s="288"/>
      <c r="R31" s="289"/>
      <c r="S31" s="288"/>
      <c r="T31" s="289"/>
      <c r="U31" s="98"/>
      <c r="V31" s="98"/>
      <c r="W31" s="288"/>
      <c r="X31" s="289"/>
    </row>
    <row r="32" spans="1:24" ht="15.75">
      <c r="A32" s="286" t="s">
        <v>83</v>
      </c>
      <c r="B32" s="287"/>
      <c r="C32" s="240"/>
      <c r="D32" s="247"/>
      <c r="E32" s="240"/>
      <c r="F32" s="247"/>
      <c r="G32" s="240"/>
      <c r="H32" s="247"/>
      <c r="I32" s="240"/>
      <c r="J32" s="247"/>
      <c r="K32" s="240"/>
      <c r="L32" s="247"/>
      <c r="M32" s="240"/>
      <c r="N32" s="247"/>
      <c r="O32" s="240"/>
      <c r="P32" s="247"/>
      <c r="Q32" s="240"/>
      <c r="R32" s="247"/>
      <c r="S32" s="240"/>
      <c r="T32" s="247"/>
      <c r="U32" s="87"/>
      <c r="V32" s="87"/>
      <c r="W32" s="240"/>
      <c r="X32" s="247"/>
    </row>
    <row r="33" spans="1:24" ht="15.75">
      <c r="A33" s="280" t="s">
        <v>80</v>
      </c>
      <c r="B33" s="281"/>
      <c r="C33" s="240"/>
      <c r="D33" s="247"/>
      <c r="E33" s="240"/>
      <c r="F33" s="247"/>
      <c r="G33" s="240"/>
      <c r="H33" s="247"/>
      <c r="I33" s="240"/>
      <c r="J33" s="247"/>
      <c r="K33" s="240"/>
      <c r="L33" s="247"/>
      <c r="M33" s="240"/>
      <c r="N33" s="247"/>
      <c r="O33" s="240"/>
      <c r="P33" s="247"/>
      <c r="Q33" s="240"/>
      <c r="R33" s="247"/>
      <c r="S33" s="240"/>
      <c r="T33" s="247"/>
      <c r="U33" s="87"/>
      <c r="V33" s="87"/>
      <c r="W33" s="240"/>
      <c r="X33" s="247"/>
    </row>
    <row r="34" spans="1:24" ht="15.75">
      <c r="A34" s="284" t="s">
        <v>272</v>
      </c>
      <c r="B34" s="285"/>
      <c r="C34" s="240">
        <v>900</v>
      </c>
      <c r="D34" s="247"/>
      <c r="E34" s="240">
        <v>900</v>
      </c>
      <c r="F34" s="247"/>
      <c r="G34" s="240">
        <v>900</v>
      </c>
      <c r="H34" s="247"/>
      <c r="I34" s="240">
        <v>900</v>
      </c>
      <c r="J34" s="247"/>
      <c r="K34" s="240">
        <v>900</v>
      </c>
      <c r="L34" s="247"/>
      <c r="M34" s="240">
        <v>900</v>
      </c>
      <c r="N34" s="247"/>
      <c r="O34" s="240">
        <v>900</v>
      </c>
      <c r="P34" s="247"/>
      <c r="Q34" s="240">
        <v>900</v>
      </c>
      <c r="R34" s="247"/>
      <c r="S34" s="240">
        <v>900</v>
      </c>
      <c r="T34" s="247"/>
      <c r="U34" s="97">
        <v>900</v>
      </c>
      <c r="V34" s="97">
        <v>900</v>
      </c>
      <c r="W34" s="240">
        <v>900</v>
      </c>
      <c r="X34" s="247"/>
    </row>
    <row r="35" spans="1:24" ht="16.5" thickBot="1">
      <c r="A35" s="284" t="s">
        <v>273</v>
      </c>
      <c r="B35" s="285"/>
      <c r="C35" s="263">
        <v>980</v>
      </c>
      <c r="D35" s="233"/>
      <c r="E35" s="263">
        <v>980</v>
      </c>
      <c r="F35" s="233"/>
      <c r="G35" s="263">
        <v>980</v>
      </c>
      <c r="H35" s="233"/>
      <c r="I35" s="263">
        <v>970</v>
      </c>
      <c r="J35" s="233"/>
      <c r="K35" s="263">
        <v>960</v>
      </c>
      <c r="L35" s="233"/>
      <c r="M35" s="263">
        <v>960</v>
      </c>
      <c r="N35" s="233"/>
      <c r="O35" s="263">
        <v>960</v>
      </c>
      <c r="P35" s="233"/>
      <c r="Q35" s="263">
        <v>960</v>
      </c>
      <c r="R35" s="233"/>
      <c r="S35" s="263">
        <v>960</v>
      </c>
      <c r="T35" s="233"/>
      <c r="U35" s="97">
        <v>960</v>
      </c>
      <c r="V35" s="97">
        <v>960</v>
      </c>
      <c r="W35" s="263">
        <v>960</v>
      </c>
      <c r="X35" s="233"/>
    </row>
    <row r="36" spans="1:24" ht="16.5" thickBot="1">
      <c r="A36" s="282" t="s">
        <v>39</v>
      </c>
      <c r="B36" s="283"/>
      <c r="C36" s="274">
        <f t="shared" ref="C36:G36" si="1">C32+C35+C34+C33</f>
        <v>1880</v>
      </c>
      <c r="D36" s="275"/>
      <c r="E36" s="274">
        <f t="shared" si="1"/>
        <v>1880</v>
      </c>
      <c r="F36" s="275"/>
      <c r="G36" s="274">
        <f t="shared" si="1"/>
        <v>1880</v>
      </c>
      <c r="H36" s="275"/>
      <c r="I36" s="274">
        <f t="shared" ref="I36:S36" si="2">I32+I35+I34+I33</f>
        <v>1870</v>
      </c>
      <c r="J36" s="275"/>
      <c r="K36" s="274">
        <f t="shared" si="2"/>
        <v>1860</v>
      </c>
      <c r="L36" s="275"/>
      <c r="M36" s="274">
        <f t="shared" si="2"/>
        <v>1860</v>
      </c>
      <c r="N36" s="275"/>
      <c r="O36" s="274">
        <f t="shared" si="2"/>
        <v>1860</v>
      </c>
      <c r="P36" s="275"/>
      <c r="Q36" s="274">
        <f t="shared" si="2"/>
        <v>1860</v>
      </c>
      <c r="R36" s="275"/>
      <c r="S36" s="274">
        <f t="shared" si="2"/>
        <v>1860</v>
      </c>
      <c r="T36" s="275"/>
      <c r="U36" s="93">
        <f>U32+U35+U34+U33</f>
        <v>1860</v>
      </c>
      <c r="V36" s="93">
        <f>V32+V35+V34+V33</f>
        <v>1860</v>
      </c>
      <c r="W36" s="274">
        <f t="shared" ref="W36" si="3">W32+W35+W34+W33</f>
        <v>1860</v>
      </c>
      <c r="X36" s="275"/>
    </row>
    <row r="37" spans="1:24" ht="15.75">
      <c r="A37" s="268" t="s">
        <v>84</v>
      </c>
      <c r="B37" s="269"/>
      <c r="C37" s="270">
        <v>1900</v>
      </c>
      <c r="D37" s="271"/>
      <c r="E37" s="270">
        <v>1950</v>
      </c>
      <c r="F37" s="271"/>
      <c r="G37" s="270">
        <v>1950</v>
      </c>
      <c r="H37" s="271"/>
      <c r="I37" s="270">
        <v>1950</v>
      </c>
      <c r="J37" s="271"/>
      <c r="K37" s="270">
        <v>2050</v>
      </c>
      <c r="L37" s="271"/>
      <c r="M37" s="270">
        <v>2050</v>
      </c>
      <c r="N37" s="271"/>
      <c r="O37" s="270">
        <v>2200</v>
      </c>
      <c r="P37" s="271"/>
      <c r="Q37" s="270">
        <v>2200</v>
      </c>
      <c r="R37" s="271"/>
      <c r="S37" s="270">
        <v>2200</v>
      </c>
      <c r="T37" s="271"/>
      <c r="U37" s="92">
        <v>2200</v>
      </c>
      <c r="V37" s="92">
        <v>2200</v>
      </c>
      <c r="W37" s="270">
        <v>2200</v>
      </c>
      <c r="X37" s="271"/>
    </row>
    <row r="38" spans="1:24" ht="15.75">
      <c r="A38" s="268" t="s">
        <v>68</v>
      </c>
      <c r="B38" s="269"/>
      <c r="C38" s="240">
        <v>400</v>
      </c>
      <c r="D38" s="247"/>
      <c r="E38" s="240">
        <v>350</v>
      </c>
      <c r="F38" s="247"/>
      <c r="G38" s="240">
        <v>350</v>
      </c>
      <c r="H38" s="247"/>
      <c r="I38" s="240">
        <v>350</v>
      </c>
      <c r="J38" s="247"/>
      <c r="K38" s="240">
        <v>350</v>
      </c>
      <c r="L38" s="247"/>
      <c r="M38" s="240">
        <v>350</v>
      </c>
      <c r="N38" s="247"/>
      <c r="O38" s="240">
        <v>200</v>
      </c>
      <c r="P38" s="247"/>
      <c r="Q38" s="240">
        <v>200</v>
      </c>
      <c r="R38" s="247"/>
      <c r="S38" s="240">
        <v>200</v>
      </c>
      <c r="T38" s="247"/>
      <c r="U38" s="87">
        <v>200</v>
      </c>
      <c r="V38" s="87">
        <v>200</v>
      </c>
      <c r="W38" s="240">
        <v>200</v>
      </c>
      <c r="X38" s="247"/>
    </row>
    <row r="39" spans="1:24" ht="15.75">
      <c r="A39" s="268" t="s">
        <v>75</v>
      </c>
      <c r="B39" s="269"/>
      <c r="C39" s="240"/>
      <c r="D39" s="247"/>
      <c r="E39" s="240"/>
      <c r="F39" s="247"/>
      <c r="G39" s="240"/>
      <c r="H39" s="247"/>
      <c r="I39" s="240"/>
      <c r="J39" s="247"/>
      <c r="K39" s="240"/>
      <c r="L39" s="247"/>
      <c r="M39" s="240"/>
      <c r="N39" s="247"/>
      <c r="O39" s="240"/>
      <c r="P39" s="247"/>
      <c r="Q39" s="240"/>
      <c r="R39" s="247"/>
      <c r="S39" s="240"/>
      <c r="T39" s="247"/>
      <c r="U39" s="87"/>
      <c r="V39" s="87"/>
      <c r="W39" s="240"/>
      <c r="X39" s="247"/>
    </row>
    <row r="40" spans="1:24" ht="15.75">
      <c r="A40" s="280" t="s">
        <v>82</v>
      </c>
      <c r="B40" s="281"/>
      <c r="C40" s="240"/>
      <c r="D40" s="247"/>
      <c r="E40" s="240"/>
      <c r="F40" s="247"/>
      <c r="G40" s="240"/>
      <c r="H40" s="247"/>
      <c r="I40" s="240"/>
      <c r="J40" s="247"/>
      <c r="K40" s="240"/>
      <c r="L40" s="247"/>
      <c r="M40" s="240"/>
      <c r="N40" s="247"/>
      <c r="O40" s="240"/>
      <c r="P40" s="247"/>
      <c r="Q40" s="240"/>
      <c r="R40" s="247"/>
      <c r="S40" s="240"/>
      <c r="T40" s="247"/>
      <c r="U40" s="87"/>
      <c r="V40" s="87"/>
      <c r="W40" s="240"/>
      <c r="X40" s="247"/>
    </row>
    <row r="41" spans="1:24" ht="15.75">
      <c r="A41" s="278" t="s">
        <v>86</v>
      </c>
      <c r="B41" s="279"/>
      <c r="C41" s="240">
        <v>600</v>
      </c>
      <c r="D41" s="247"/>
      <c r="E41" s="240">
        <v>600</v>
      </c>
      <c r="F41" s="247"/>
      <c r="G41" s="240">
        <v>600</v>
      </c>
      <c r="H41" s="247"/>
      <c r="I41" s="240">
        <v>600</v>
      </c>
      <c r="J41" s="247"/>
      <c r="K41" s="240">
        <v>550</v>
      </c>
      <c r="L41" s="247"/>
      <c r="M41" s="240">
        <v>550</v>
      </c>
      <c r="N41" s="247"/>
      <c r="O41" s="240">
        <v>550</v>
      </c>
      <c r="P41" s="247"/>
      <c r="Q41" s="240">
        <v>550</v>
      </c>
      <c r="R41" s="247"/>
      <c r="S41" s="240">
        <v>550</v>
      </c>
      <c r="T41" s="247"/>
      <c r="U41" s="87">
        <v>550</v>
      </c>
      <c r="V41" s="87">
        <v>550</v>
      </c>
      <c r="W41" s="240">
        <v>550</v>
      </c>
      <c r="X41" s="247"/>
    </row>
    <row r="42" spans="1:24" ht="16.5" thickBot="1">
      <c r="A42" s="278" t="s">
        <v>87</v>
      </c>
      <c r="B42" s="279"/>
      <c r="C42" s="263">
        <v>100</v>
      </c>
      <c r="D42" s="233"/>
      <c r="E42" s="263">
        <v>100</v>
      </c>
      <c r="F42" s="233"/>
      <c r="G42" s="263">
        <v>100</v>
      </c>
      <c r="H42" s="233"/>
      <c r="I42" s="263">
        <v>100</v>
      </c>
      <c r="J42" s="233"/>
      <c r="K42" s="263">
        <v>50</v>
      </c>
      <c r="L42" s="233"/>
      <c r="M42" s="263">
        <v>50</v>
      </c>
      <c r="N42" s="233"/>
      <c r="O42" s="263">
        <v>50</v>
      </c>
      <c r="P42" s="233"/>
      <c r="Q42" s="263">
        <v>50</v>
      </c>
      <c r="R42" s="233"/>
      <c r="S42" s="263">
        <v>50</v>
      </c>
      <c r="T42" s="233"/>
      <c r="U42" s="97">
        <v>50</v>
      </c>
      <c r="V42" s="97">
        <v>50</v>
      </c>
      <c r="W42" s="263">
        <v>50</v>
      </c>
      <c r="X42" s="233"/>
    </row>
    <row r="43" spans="1:24" ht="16.5" thickBot="1">
      <c r="A43" s="276" t="s">
        <v>54</v>
      </c>
      <c r="B43" s="277"/>
      <c r="C43" s="274">
        <f>C37+C38+C39+C40+C41+C42</f>
        <v>3000</v>
      </c>
      <c r="D43" s="275"/>
      <c r="E43" s="274">
        <f>E37+E38+E39+E40+E41+E42</f>
        <v>3000</v>
      </c>
      <c r="F43" s="275"/>
      <c r="G43" s="274">
        <f>G37+G38+G39+G40+G41+G42</f>
        <v>3000</v>
      </c>
      <c r="H43" s="275"/>
      <c r="I43" s="274">
        <f t="shared" ref="I43" si="4">I37+I38+I39+I40+I41+I42</f>
        <v>3000</v>
      </c>
      <c r="J43" s="275"/>
      <c r="K43" s="274">
        <f t="shared" ref="K43" si="5">K37+K38+K39+K40+K41+K42</f>
        <v>3000</v>
      </c>
      <c r="L43" s="275"/>
      <c r="M43" s="274">
        <f t="shared" ref="M43" si="6">M37+M38+M39+M40+M41+M42</f>
        <v>3000</v>
      </c>
      <c r="N43" s="275"/>
      <c r="O43" s="274">
        <f t="shared" ref="O43" si="7">O37+O38+O39+O40+O41+O42</f>
        <v>3000</v>
      </c>
      <c r="P43" s="275"/>
      <c r="Q43" s="274">
        <f t="shared" ref="Q43" si="8">Q37+Q38+Q39+Q40+Q41+Q42</f>
        <v>3000</v>
      </c>
      <c r="R43" s="275"/>
      <c r="S43" s="274">
        <f t="shared" ref="S43" si="9">S37+S38+S39+S40+S41+S42</f>
        <v>3000</v>
      </c>
      <c r="T43" s="275"/>
      <c r="U43" s="200">
        <f>U37+U38+U39+U40+U41+U42</f>
        <v>3000</v>
      </c>
      <c r="V43" s="226">
        <f>V37+V38+V39+V40+V41+V42</f>
        <v>3000</v>
      </c>
      <c r="W43" s="274">
        <f t="shared" ref="W43" si="10">W37+W38+W39+W40+W41+W42</f>
        <v>3000</v>
      </c>
      <c r="X43" s="275"/>
    </row>
    <row r="44" spans="1:24" ht="15.75">
      <c r="A44" s="272" t="s">
        <v>56</v>
      </c>
      <c r="B44" s="273"/>
      <c r="C44" s="270"/>
      <c r="D44" s="271"/>
      <c r="E44" s="270"/>
      <c r="F44" s="271"/>
      <c r="G44" s="270"/>
      <c r="H44" s="271"/>
      <c r="I44" s="270"/>
      <c r="J44" s="271"/>
      <c r="K44" s="270"/>
      <c r="L44" s="271"/>
      <c r="M44" s="270"/>
      <c r="N44" s="271"/>
      <c r="O44" s="270"/>
      <c r="P44" s="271"/>
      <c r="Q44" s="270"/>
      <c r="R44" s="271"/>
      <c r="S44" s="270"/>
      <c r="T44" s="271"/>
      <c r="U44" s="92"/>
      <c r="V44" s="92"/>
      <c r="W44" s="270"/>
      <c r="X44" s="271"/>
    </row>
    <row r="45" spans="1:24" ht="15.75">
      <c r="A45" s="266" t="s">
        <v>57</v>
      </c>
      <c r="B45" s="267"/>
      <c r="C45" s="240"/>
      <c r="D45" s="247"/>
      <c r="E45" s="240"/>
      <c r="F45" s="247"/>
      <c r="G45" s="240"/>
      <c r="H45" s="247"/>
      <c r="I45" s="240"/>
      <c r="J45" s="247"/>
      <c r="K45" s="240"/>
      <c r="L45" s="247"/>
      <c r="M45" s="240"/>
      <c r="N45" s="247"/>
      <c r="O45" s="240"/>
      <c r="P45" s="247"/>
      <c r="Q45" s="240"/>
      <c r="R45" s="247"/>
      <c r="S45" s="240"/>
      <c r="T45" s="247"/>
      <c r="U45" s="87"/>
      <c r="V45" s="87"/>
      <c r="W45" s="240"/>
      <c r="X45" s="247"/>
    </row>
    <row r="46" spans="1:24" ht="15.75">
      <c r="A46" s="268" t="s">
        <v>71</v>
      </c>
      <c r="B46" s="269"/>
      <c r="C46" s="240"/>
      <c r="D46" s="247"/>
      <c r="E46" s="240"/>
      <c r="F46" s="247"/>
      <c r="G46" s="240"/>
      <c r="H46" s="247"/>
      <c r="I46" s="240"/>
      <c r="J46" s="247"/>
      <c r="K46" s="240"/>
      <c r="L46" s="247"/>
      <c r="M46" s="240"/>
      <c r="N46" s="247"/>
      <c r="O46" s="240"/>
      <c r="P46" s="247"/>
      <c r="Q46" s="240"/>
      <c r="R46" s="247"/>
      <c r="S46" s="240"/>
      <c r="T46" s="247"/>
      <c r="U46" s="87"/>
      <c r="V46" s="87"/>
      <c r="W46" s="240"/>
      <c r="X46" s="247"/>
    </row>
    <row r="47" spans="1:24" ht="15.75">
      <c r="A47" s="266" t="s">
        <v>76</v>
      </c>
      <c r="B47" s="267"/>
      <c r="C47" s="240"/>
      <c r="D47" s="247"/>
      <c r="E47" s="240"/>
      <c r="F47" s="247"/>
      <c r="G47" s="240"/>
      <c r="H47" s="247"/>
      <c r="I47" s="240"/>
      <c r="J47" s="247"/>
      <c r="K47" s="240"/>
      <c r="L47" s="247"/>
      <c r="M47" s="240"/>
      <c r="N47" s="247"/>
      <c r="O47" s="240"/>
      <c r="P47" s="247"/>
      <c r="Q47" s="240"/>
      <c r="R47" s="247"/>
      <c r="S47" s="240"/>
      <c r="T47" s="247"/>
      <c r="U47" s="87"/>
      <c r="V47" s="87"/>
      <c r="W47" s="240"/>
      <c r="X47" s="247"/>
    </row>
    <row r="48" spans="1:24" ht="15.75">
      <c r="A48" s="266" t="s">
        <v>69</v>
      </c>
      <c r="B48" s="267"/>
      <c r="C48" s="240"/>
      <c r="D48" s="247"/>
      <c r="E48" s="240"/>
      <c r="F48" s="247"/>
      <c r="G48" s="240"/>
      <c r="H48" s="247"/>
      <c r="I48" s="240"/>
      <c r="J48" s="247"/>
      <c r="K48" s="240"/>
      <c r="L48" s="247"/>
      <c r="M48" s="240"/>
      <c r="N48" s="247"/>
      <c r="O48" s="240">
        <v>30</v>
      </c>
      <c r="P48" s="247"/>
      <c r="Q48" s="240">
        <v>30</v>
      </c>
      <c r="R48" s="247"/>
      <c r="S48" s="240">
        <v>30</v>
      </c>
      <c r="T48" s="247"/>
      <c r="U48" s="87">
        <v>30</v>
      </c>
      <c r="V48" s="87">
        <v>30</v>
      </c>
      <c r="W48" s="240">
        <v>30</v>
      </c>
      <c r="X48" s="247"/>
    </row>
    <row r="49" spans="1:24" ht="16.5" thickBot="1">
      <c r="A49" s="264"/>
      <c r="B49" s="265"/>
      <c r="C49" s="263"/>
      <c r="D49" s="233"/>
      <c r="E49" s="263"/>
      <c r="F49" s="232"/>
      <c r="G49" s="263"/>
      <c r="H49" s="232"/>
      <c r="I49" s="263"/>
      <c r="J49" s="232"/>
      <c r="K49" s="263"/>
      <c r="L49" s="232"/>
      <c r="M49" s="263"/>
      <c r="N49" s="232"/>
      <c r="O49" s="263"/>
      <c r="P49" s="232"/>
      <c r="Q49" s="263"/>
      <c r="R49" s="232"/>
      <c r="S49" s="263"/>
      <c r="T49" s="232"/>
      <c r="U49" s="97"/>
      <c r="V49" s="97"/>
      <c r="W49" s="263"/>
      <c r="X49" s="233"/>
    </row>
    <row r="50" spans="1:24" ht="16.5" thickBot="1">
      <c r="A50" s="253" t="s">
        <v>58</v>
      </c>
      <c r="B50" s="254"/>
      <c r="C50" s="248" t="s">
        <v>527</v>
      </c>
      <c r="D50" s="249"/>
      <c r="E50" s="249"/>
      <c r="F50" s="249"/>
      <c r="G50" s="249"/>
      <c r="H50" s="249"/>
      <c r="I50" s="249"/>
      <c r="J50" s="252"/>
      <c r="K50" s="248" t="s">
        <v>527</v>
      </c>
      <c r="L50" s="249"/>
      <c r="M50" s="249"/>
      <c r="N50" s="249"/>
      <c r="O50" s="249"/>
      <c r="P50" s="249"/>
      <c r="Q50" s="249"/>
      <c r="R50" s="252"/>
      <c r="S50" s="248" t="s">
        <v>527</v>
      </c>
      <c r="T50" s="249"/>
      <c r="U50" s="249"/>
      <c r="V50" s="249"/>
      <c r="W50" s="249"/>
      <c r="X50" s="252"/>
    </row>
    <row r="51" spans="1:24" ht="16.5" thickBot="1">
      <c r="A51" s="255" t="s">
        <v>41</v>
      </c>
      <c r="B51" s="256"/>
      <c r="C51" s="257" t="s">
        <v>496</v>
      </c>
      <c r="D51" s="258"/>
      <c r="E51" s="258"/>
      <c r="F51" s="258"/>
      <c r="G51" s="258"/>
      <c r="H51" s="258"/>
      <c r="I51" s="258"/>
      <c r="J51" s="259"/>
      <c r="K51" s="257" t="s">
        <v>496</v>
      </c>
      <c r="L51" s="258"/>
      <c r="M51" s="258"/>
      <c r="N51" s="258"/>
      <c r="O51" s="258"/>
      <c r="P51" s="258"/>
      <c r="Q51" s="258"/>
      <c r="R51" s="259"/>
      <c r="S51" s="260" t="s">
        <v>496</v>
      </c>
      <c r="T51" s="261"/>
      <c r="U51" s="261"/>
      <c r="V51" s="261"/>
      <c r="W51" s="261"/>
      <c r="X51" s="262"/>
    </row>
    <row r="52" spans="1:24" ht="16.5" thickBot="1">
      <c r="A52" s="248" t="s">
        <v>38</v>
      </c>
      <c r="B52" s="249"/>
      <c r="C52" s="250"/>
      <c r="D52" s="251" t="s">
        <v>20</v>
      </c>
      <c r="E52" s="249"/>
      <c r="F52" s="250"/>
      <c r="G52" s="251" t="s">
        <v>37</v>
      </c>
      <c r="H52" s="249"/>
      <c r="I52" s="249"/>
      <c r="J52" s="249"/>
      <c r="K52" s="249"/>
      <c r="L52" s="252"/>
      <c r="M52" s="248" t="s">
        <v>61</v>
      </c>
      <c r="N52" s="249"/>
      <c r="O52" s="250"/>
      <c r="P52" s="251" t="s">
        <v>20</v>
      </c>
      <c r="Q52" s="249"/>
      <c r="R52" s="250"/>
      <c r="S52" s="251" t="s">
        <v>37</v>
      </c>
      <c r="T52" s="249"/>
      <c r="U52" s="249"/>
      <c r="V52" s="249"/>
      <c r="W52" s="249"/>
      <c r="X52" s="252"/>
    </row>
    <row r="53" spans="1:24" ht="15.75">
      <c r="A53" s="234" t="s">
        <v>42</v>
      </c>
      <c r="B53" s="235"/>
      <c r="C53" s="236"/>
      <c r="D53" s="99"/>
      <c r="E53" s="99"/>
      <c r="F53" s="100">
        <f>E53-D53</f>
        <v>0</v>
      </c>
      <c r="G53" s="237"/>
      <c r="H53" s="238"/>
      <c r="I53" s="238"/>
      <c r="J53" s="238"/>
      <c r="K53" s="238"/>
      <c r="L53" s="239"/>
      <c r="M53" s="234" t="s">
        <v>62</v>
      </c>
      <c r="N53" s="235"/>
      <c r="O53" s="236"/>
      <c r="P53" s="99"/>
      <c r="Q53" s="99"/>
      <c r="R53" s="100">
        <f>Q53-P53</f>
        <v>0</v>
      </c>
      <c r="S53" s="237"/>
      <c r="T53" s="238"/>
      <c r="U53" s="238"/>
      <c r="V53" s="238"/>
      <c r="W53" s="238"/>
      <c r="X53" s="239"/>
    </row>
    <row r="54" spans="1:24" ht="15.75">
      <c r="A54" s="240"/>
      <c r="B54" s="241"/>
      <c r="C54" s="242"/>
      <c r="D54" s="94"/>
      <c r="E54" s="94"/>
      <c r="F54" s="94"/>
      <c r="G54" s="243"/>
      <c r="H54" s="244"/>
      <c r="I54" s="244"/>
      <c r="J54" s="244"/>
      <c r="K54" s="244"/>
      <c r="L54" s="245"/>
      <c r="M54" s="240"/>
      <c r="N54" s="241"/>
      <c r="O54" s="242"/>
      <c r="P54" s="114"/>
      <c r="Q54" s="114"/>
      <c r="R54" s="100">
        <f>Q54-P54</f>
        <v>0</v>
      </c>
      <c r="S54" s="246"/>
      <c r="T54" s="241"/>
      <c r="U54" s="241"/>
      <c r="V54" s="241"/>
      <c r="W54" s="241"/>
      <c r="X54" s="247"/>
    </row>
    <row r="55" spans="1:24" ht="16.5" thickBot="1">
      <c r="A55" s="228"/>
      <c r="B55" s="229"/>
      <c r="C55" s="230"/>
      <c r="D55" s="95"/>
      <c r="E55" s="95"/>
      <c r="F55" s="95"/>
      <c r="G55" s="231"/>
      <c r="H55" s="232"/>
      <c r="I55" s="232"/>
      <c r="J55" s="232"/>
      <c r="K55" s="232"/>
      <c r="L55" s="233"/>
      <c r="M55" s="228"/>
      <c r="N55" s="229"/>
      <c r="O55" s="230"/>
      <c r="P55" s="95"/>
      <c r="Q55" s="95"/>
      <c r="R55" s="95"/>
      <c r="S55" s="231"/>
      <c r="T55" s="232"/>
      <c r="U55" s="232"/>
      <c r="V55" s="232"/>
      <c r="W55" s="232"/>
      <c r="X55" s="233"/>
    </row>
  </sheetData>
  <protectedRanges>
    <protectedRange password="CEE3" sqref="K31:N31" name="Диапазон2_1"/>
    <protectedRange password="CEE3" sqref="K31:N31" name="Диапазон1_1"/>
  </protectedRanges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Лист1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Диспетчер2</dc:creator>
  <cp:lastModifiedBy>Диспетчер1</cp:lastModifiedBy>
  <cp:lastPrinted>2017-12-14T08:53:55Z</cp:lastPrinted>
  <dcterms:created xsi:type="dcterms:W3CDTF">2006-09-16T00:00:00Z</dcterms:created>
  <dcterms:modified xsi:type="dcterms:W3CDTF">2020-09-01T05:36:53Z</dcterms:modified>
</cp:coreProperties>
</file>