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DEA83B57-D7BD-48BD-AEF3-4BEE6FBB3A9F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23-24'!$A$1:$R$17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R4" i="1"/>
  <c r="R2" i="1"/>
  <c r="O2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1" i="1"/>
  <c r="L11" i="1"/>
  <c r="I11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L2" i="1"/>
  <c r="I2" i="1"/>
  <c r="F5" i="1"/>
  <c r="E5" i="1"/>
  <c r="F14" i="1"/>
  <c r="E14" i="1"/>
  <c r="F12" i="1"/>
  <c r="E12" i="1"/>
  <c r="F9" i="1"/>
  <c r="E9" i="1"/>
  <c r="F2" i="1"/>
  <c r="E2" i="1"/>
  <c r="F8" i="1"/>
  <c r="E8" i="1"/>
  <c r="F3" i="1"/>
  <c r="E3" i="1"/>
  <c r="F6" i="1"/>
  <c r="E6" i="1"/>
  <c r="F17" i="1"/>
  <c r="E17" i="1"/>
  <c r="F16" i="1"/>
  <c r="E16" i="1"/>
  <c r="F13" i="1"/>
  <c r="E13" i="1"/>
  <c r="F10" i="1"/>
  <c r="E10" i="1"/>
  <c r="F4" i="1"/>
  <c r="E4" i="1"/>
  <c r="F11" i="1"/>
  <c r="E11" i="1"/>
  <c r="F7" i="1"/>
  <c r="E7" i="1"/>
  <c r="F15" i="1"/>
  <c r="E15" i="1"/>
  <c r="D2" i="1" l="1"/>
  <c r="D10" i="1"/>
  <c r="D3" i="1"/>
  <c r="D9" i="1"/>
  <c r="D7" i="1"/>
  <c r="D11" i="1"/>
  <c r="D16" i="1"/>
  <c r="D8" i="1"/>
  <c r="D13" i="1"/>
  <c r="D5" i="1"/>
  <c r="D12" i="1"/>
  <c r="D17" i="1"/>
  <c r="D6" i="1"/>
  <c r="D15" i="1"/>
  <c r="D14" i="1"/>
  <c r="D4" i="1"/>
</calcChain>
</file>

<file path=xl/sharedStrings.xml><?xml version="1.0" encoding="utf-8"?>
<sst xmlns="http://schemas.openxmlformats.org/spreadsheetml/2006/main" count="102" uniqueCount="41">
  <si>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</si>
  <si>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</si>
  <si>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</si>
  <si>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</si>
  <si>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</si>
  <si>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</si>
  <si>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</si>
  <si>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</si>
  <si>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</si>
  <si>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</si>
  <si>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</si>
  <si>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</si>
  <si>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</si>
  <si>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</si>
  <si>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</si>
  <si>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</si>
  <si>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</si>
  <si>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</si>
  <si>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</si>
  <si>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</si>
  <si>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</si>
  <si>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</si>
  <si>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</si>
  <si>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</si>
  <si>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</si>
  <si>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</si>
  <si>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</si>
  <si>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</si>
  <si>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</si>
  <si>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</si>
  <si>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</si>
  <si>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</si>
  <si>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</si>
  <si>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</si>
  <si>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</si>
  <si>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</si>
  <si>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Sagunto</t>
  </si>
  <si>
    <t>Nava</t>
  </si>
  <si>
    <t>Puerto Sagunto</t>
  </si>
  <si>
    <t>Temporada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</si>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</sst>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S36"/>
  <sheetViews>
    <sheetView tabSelected="1" workbookViewId="0">
      <pane xSplit="1" topLeftCell="B1" activePane="topRight" state="frozen"/>
      <selection pane="topRight" activeCell="S14" sqref="S14"/>
    </sheetView>
  </sheetViews>
  <sheetFormatPr baseColWidth="10" defaultRowHeight="14.5" x14ac:dyDescent="0.35"/>
  <cols>
    <col min="1" max="1" width="11.36328125" bestFit="1" customWidth="1"/>
    <col min="2" max="2" width="11.36328125" customWidth="1"/>
  </cols>
  <sheetData>
    <row r="1" spans="1:18" x14ac:dyDescent="0.35">
      <c r="A1" s="3" t="s">
        <v>21</v>
      </c>
      <c r="B1" s="3" t="s">
        <v>39</v>
      </c>
      <c r="C1" s="4" t="s">
        <v>23</v>
      </c>
      <c r="D1" s="3" t="s">
        <v>6</v>
      </c>
      <c r="E1" s="3" t="s">
        <v>1</v>
      </c>
      <c r="F1" s="3" t="s">
        <v>0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30</v>
      </c>
      <c r="L1" s="11" t="s">
        <v>33</v>
      </c>
      <c r="M1" s="11" t="s">
        <v>28</v>
      </c>
      <c r="N1" s="11" t="s">
        <v>31</v>
      </c>
      <c r="O1" s="11" t="s">
        <v>34</v>
      </c>
      <c r="P1" s="11" t="s">
        <v>29</v>
      </c>
      <c r="Q1" s="11" t="s">
        <v>32</v>
      </c>
      <c r="R1" s="11" t="s">
        <v>35</v>
      </c>
    </row>
    <row r="2" spans="1:18" x14ac:dyDescent="0.35">
      <c r="A2" s="1" t="s">
        <v>9</v>
      </c>
      <c r="B2" s="1" t="s">
        <v>40</v>
      </c>
      <c r="C2" s="1">
        <v>5</v>
      </c>
      <c r="D2" s="1">
        <f>C2*60</f>
        <v>300</v>
      </c>
      <c r="E2" s="1">
        <f>23+26+34+25+29</f>
        <v>137</v>
      </c>
      <c r="F2" s="1">
        <f>23+26+34+28+29</f>
        <v>140</v>
      </c>
      <c r="G2" s="1">
        <v>75</v>
      </c>
      <c r="H2" s="1">
        <v>107</v>
      </c>
      <c r="I2" s="2">
        <f>G2/H2</f>
        <v>0.7009345794392523</v>
      </c>
      <c r="J2" s="1">
        <v>13</v>
      </c>
      <c r="K2" s="1">
        <v>23</v>
      </c>
      <c r="L2" s="2">
        <f>J2/K2</f>
        <v>0.56521739130434778</v>
      </c>
      <c r="M2" s="1">
        <v>25</v>
      </c>
      <c r="N2" s="1">
        <v>44</v>
      </c>
      <c r="O2" s="2">
        <f>M2/N2</f>
        <v>0.56818181818181823</v>
      </c>
      <c r="P2" s="1">
        <v>20</v>
      </c>
      <c r="Q2" s="1">
        <v>24</v>
      </c>
      <c r="R2" s="2">
        <f>P2/Q2</f>
        <v>0.83333333333333337</v>
      </c>
    </row>
    <row r="3" spans="1:18" x14ac:dyDescent="0.35">
      <c r="A3" s="1" t="s">
        <v>19</v>
      </c>
      <c r="B3" s="1" t="s">
        <v>40</v>
      </c>
      <c r="C3" s="1">
        <v>6</v>
      </c>
      <c r="D3" s="1">
        <f>C3*60</f>
        <v>360</v>
      </c>
      <c r="E3" s="1">
        <f>26+21+30+35+28+31</f>
        <v>171</v>
      </c>
      <c r="F3" s="1">
        <f>45+24+26+30+25+32</f>
        <v>182</v>
      </c>
      <c r="G3" s="1">
        <v>114</v>
      </c>
      <c r="H3" s="1">
        <v>167</v>
      </c>
      <c r="I3" s="2">
        <f t="shared" ref="I3:I17" si="0">G3/H3</f>
        <v>0.68263473053892221</v>
      </c>
      <c r="J3" s="1">
        <v>18</v>
      </c>
      <c r="K3" s="1">
        <v>20</v>
      </c>
      <c r="L3" s="2">
        <f t="shared" ref="L3:L17" si="1">J3/K3</f>
        <v>0.9</v>
      </c>
      <c r="M3" s="1">
        <v>34</v>
      </c>
      <c r="N3" s="1">
        <v>66</v>
      </c>
      <c r="O3" s="2">
        <f t="shared" ref="O3:O17" si="2">M3/N3</f>
        <v>0.51515151515151514</v>
      </c>
      <c r="P3" s="1">
        <v>22</v>
      </c>
      <c r="Q3" s="1">
        <v>24</v>
      </c>
      <c r="R3" s="2">
        <f t="shared" ref="R3:R17" si="3">P3/Q3</f>
        <v>0.91666666666666663</v>
      </c>
    </row>
    <row r="4" spans="1:18" x14ac:dyDescent="0.35">
      <c r="A4" s="1" t="s">
        <v>7</v>
      </c>
      <c r="B4" s="1" t="s">
        <v>40</v>
      </c>
      <c r="C4" s="1">
        <v>7</v>
      </c>
      <c r="D4" s="1">
        <f>C4*60</f>
        <v>420</v>
      </c>
      <c r="E4" s="1">
        <f>45+26+46+41+42+38+40</f>
        <v>278</v>
      </c>
      <c r="F4" s="1">
        <f>26+26+18+24+31+29+23</f>
        <v>177</v>
      </c>
      <c r="G4" s="1">
        <v>165</v>
      </c>
      <c r="H4" s="1">
        <v>216</v>
      </c>
      <c r="I4" s="2">
        <f t="shared" si="0"/>
        <v>0.76388888888888884</v>
      </c>
      <c r="J4" s="1">
        <v>28</v>
      </c>
      <c r="K4" s="1">
        <v>32</v>
      </c>
      <c r="L4" s="2">
        <f t="shared" si="1"/>
        <v>0.875</v>
      </c>
      <c r="M4" s="1">
        <v>73</v>
      </c>
      <c r="N4" s="1">
        <v>109</v>
      </c>
      <c r="O4" s="2">
        <f t="shared" si="2"/>
        <v>0.66972477064220182</v>
      </c>
      <c r="P4" s="1">
        <v>69</v>
      </c>
      <c r="Q4" s="1">
        <v>99</v>
      </c>
      <c r="R4" s="2">
        <f t="shared" si="3"/>
        <v>0.69696969696969702</v>
      </c>
    </row>
    <row r="5" spans="1:18" x14ac:dyDescent="0.35">
      <c r="A5" s="1" t="s">
        <v>12</v>
      </c>
      <c r="B5" s="1" t="s">
        <v>40</v>
      </c>
      <c r="C5" s="1">
        <v>5</v>
      </c>
      <c r="D5" s="1">
        <f>C5*60</f>
        <v>300</v>
      </c>
      <c r="E5" s="1">
        <f>30+26+34+26+27</f>
        <v>143</v>
      </c>
      <c r="F5" s="1">
        <f>22+26+34+26+24</f>
        <v>132</v>
      </c>
      <c r="G5" s="1">
        <v>101</v>
      </c>
      <c r="H5" s="1">
        <v>141</v>
      </c>
      <c r="I5" s="2">
        <f t="shared" si="0"/>
        <v>0.71631205673758869</v>
      </c>
      <c r="J5" s="1">
        <v>14</v>
      </c>
      <c r="K5" s="1">
        <v>16</v>
      </c>
      <c r="L5" s="2">
        <f t="shared" si="1"/>
        <v>0.875</v>
      </c>
      <c r="M5" s="1">
        <v>28</v>
      </c>
      <c r="N5" s="1">
        <v>66</v>
      </c>
      <c r="O5" s="2">
        <f t="shared" si="2"/>
        <v>0.42424242424242425</v>
      </c>
      <c r="P5" s="1">
        <v>27</v>
      </c>
      <c r="Q5" s="1">
        <v>31</v>
      </c>
      <c r="R5" s="2">
        <f t="shared" si="3"/>
        <v>0.87096774193548387</v>
      </c>
    </row>
    <row r="6" spans="1:18" x14ac:dyDescent="0.35">
      <c r="A6" s="1" t="s">
        <v>13</v>
      </c>
      <c r="B6" s="1" t="s">
        <v>40</v>
      </c>
      <c r="C6" s="1">
        <v>5</v>
      </c>
      <c r="D6" s="1">
        <f>C6*60</f>
        <v>300</v>
      </c>
      <c r="E6" s="1">
        <f>29+22+34+29+32</f>
        <v>146</v>
      </c>
      <c r="F6" s="1">
        <f>32+24+34+29+31</f>
        <v>150</v>
      </c>
      <c r="G6" s="1">
        <v>97</v>
      </c>
      <c r="H6" s="1">
        <v>130</v>
      </c>
      <c r="I6" s="2">
        <f t="shared" si="0"/>
        <v>0.74615384615384617</v>
      </c>
      <c r="J6" s="1">
        <v>28</v>
      </c>
      <c r="K6" s="1">
        <v>37</v>
      </c>
      <c r="L6" s="2">
        <f t="shared" si="1"/>
        <v>0.7567567567567568</v>
      </c>
      <c r="M6" s="1">
        <v>31</v>
      </c>
      <c r="N6" s="1">
        <v>63</v>
      </c>
      <c r="O6" s="2">
        <f t="shared" si="2"/>
        <v>0.49206349206349204</v>
      </c>
      <c r="P6" s="1">
        <v>21</v>
      </c>
      <c r="Q6" s="1">
        <v>27</v>
      </c>
      <c r="R6" s="2">
        <f t="shared" si="3"/>
        <v>0.77777777777777779</v>
      </c>
    </row>
    <row r="7" spans="1:18" x14ac:dyDescent="0.35">
      <c r="A7" s="1" t="s">
        <v>11</v>
      </c>
      <c r="B7" s="1" t="s">
        <v>40</v>
      </c>
      <c r="C7" s="1">
        <v>5</v>
      </c>
      <c r="D7" s="1">
        <f>C7*60</f>
        <v>300</v>
      </c>
      <c r="E7" s="1">
        <f>24+18+28+28+33</f>
        <v>131</v>
      </c>
      <c r="F7" s="1">
        <f>21+46+30+34+24</f>
        <v>155</v>
      </c>
      <c r="G7" s="1">
        <v>88</v>
      </c>
      <c r="H7" s="1">
        <v>127</v>
      </c>
      <c r="I7" s="2">
        <f t="shared" si="0"/>
        <v>0.69291338582677164</v>
      </c>
      <c r="J7" s="1">
        <v>13</v>
      </c>
      <c r="K7" s="1">
        <v>15</v>
      </c>
      <c r="L7" s="2">
        <f t="shared" si="1"/>
        <v>0.8666666666666667</v>
      </c>
      <c r="M7" s="1">
        <v>42</v>
      </c>
      <c r="N7" s="1">
        <v>80</v>
      </c>
      <c r="O7" s="2">
        <f t="shared" si="2"/>
        <v>0.52500000000000002</v>
      </c>
      <c r="P7" s="1">
        <v>31</v>
      </c>
      <c r="Q7" s="1">
        <v>33</v>
      </c>
      <c r="R7" s="2">
        <f t="shared" si="3"/>
        <v>0.93939393939393945</v>
      </c>
    </row>
    <row r="8" spans="1:18" x14ac:dyDescent="0.35">
      <c r="A8" s="1" t="s">
        <v>2</v>
      </c>
      <c r="B8" s="1" t="s">
        <v>40</v>
      </c>
      <c r="C8" s="1">
        <v>6</v>
      </c>
      <c r="D8" s="1">
        <f>C8*60</f>
        <v>360</v>
      </c>
      <c r="E8" s="1">
        <f>37+26+30+32+23+29</f>
        <v>177</v>
      </c>
      <c r="F8" s="1">
        <f>29+30+28+24+40+29</f>
        <v>180</v>
      </c>
      <c r="G8" s="1">
        <v>78</v>
      </c>
      <c r="H8" s="1">
        <v>116</v>
      </c>
      <c r="I8" s="2">
        <f t="shared" si="0"/>
        <v>0.67241379310344829</v>
      </c>
      <c r="J8" s="1">
        <v>9</v>
      </c>
      <c r="K8" s="1">
        <v>14</v>
      </c>
      <c r="L8" s="2">
        <f t="shared" si="1"/>
        <v>0.6428571428571429</v>
      </c>
      <c r="M8" s="1">
        <v>42</v>
      </c>
      <c r="N8" s="1">
        <v>75</v>
      </c>
      <c r="O8" s="2">
        <f t="shared" si="2"/>
        <v>0.56000000000000005</v>
      </c>
      <c r="P8" s="1">
        <v>15</v>
      </c>
      <c r="Q8" s="1">
        <v>21</v>
      </c>
      <c r="R8" s="2">
        <f t="shared" si="3"/>
        <v>0.7142857142857143</v>
      </c>
    </row>
    <row r="9" spans="1:18" x14ac:dyDescent="0.35">
      <c r="A9" s="1" t="s">
        <v>8</v>
      </c>
      <c r="B9" s="1" t="s">
        <v>40</v>
      </c>
      <c r="C9" s="1">
        <v>5</v>
      </c>
      <c r="D9" s="1">
        <f>C9*60</f>
        <v>300</v>
      </c>
      <c r="E9" s="1">
        <f>25+30+32+26+35</f>
        <v>148</v>
      </c>
      <c r="F9" s="1">
        <f>30+30+31+26+28</f>
        <v>145</v>
      </c>
      <c r="G9" s="1">
        <v>102</v>
      </c>
      <c r="H9" s="1">
        <v>154</v>
      </c>
      <c r="I9" s="2">
        <f t="shared" si="0"/>
        <v>0.66233766233766234</v>
      </c>
      <c r="J9" s="1">
        <v>16</v>
      </c>
      <c r="K9" s="1">
        <v>25</v>
      </c>
      <c r="L9" s="2">
        <f t="shared" si="1"/>
        <v>0.64</v>
      </c>
      <c r="M9" s="1">
        <v>54</v>
      </c>
      <c r="N9" s="1">
        <v>106</v>
      </c>
      <c r="O9" s="2">
        <f t="shared" si="2"/>
        <v>0.50943396226415094</v>
      </c>
      <c r="P9" s="1">
        <v>29</v>
      </c>
      <c r="Q9" s="1">
        <v>37</v>
      </c>
      <c r="R9" s="2">
        <f t="shared" si="3"/>
        <v>0.78378378378378377</v>
      </c>
    </row>
    <row r="10" spans="1:18" x14ac:dyDescent="0.35">
      <c r="A10" s="1" t="s">
        <v>16</v>
      </c>
      <c r="B10" s="1" t="s">
        <v>40</v>
      </c>
      <c r="C10" s="1">
        <v>5</v>
      </c>
      <c r="D10" s="1">
        <f>C10*60</f>
        <v>300</v>
      </c>
      <c r="E10" s="1">
        <f>26+34+31+28+37</f>
        <v>156</v>
      </c>
      <c r="F10" s="1">
        <f>26+29+27+27+19</f>
        <v>128</v>
      </c>
      <c r="G10" s="1">
        <v>67</v>
      </c>
      <c r="H10" s="1">
        <v>106</v>
      </c>
      <c r="I10" s="2">
        <f t="shared" si="0"/>
        <v>0.63207547169811318</v>
      </c>
      <c r="J10" s="1">
        <v>3</v>
      </c>
      <c r="K10" s="1">
        <v>4</v>
      </c>
      <c r="L10" s="2">
        <f t="shared" si="1"/>
        <v>0.75</v>
      </c>
      <c r="M10" s="1">
        <v>47</v>
      </c>
      <c r="N10" s="1">
        <v>76</v>
      </c>
      <c r="O10" s="2">
        <f t="shared" si="2"/>
        <v>0.61842105263157898</v>
      </c>
      <c r="P10" s="1">
        <v>9</v>
      </c>
      <c r="Q10" s="1">
        <v>9</v>
      </c>
      <c r="R10" s="2">
        <f t="shared" si="3"/>
        <v>1</v>
      </c>
    </row>
    <row r="11" spans="1:18" x14ac:dyDescent="0.35">
      <c r="A11" s="1" t="s">
        <v>15</v>
      </c>
      <c r="B11" s="1" t="s">
        <v>40</v>
      </c>
      <c r="C11" s="1">
        <v>5</v>
      </c>
      <c r="D11" s="1">
        <f>C11*60</f>
        <v>300</v>
      </c>
      <c r="E11" s="1">
        <f>32+30+22+27+29</f>
        <v>140</v>
      </c>
      <c r="F11" s="1">
        <f>29+30+24+28+38</f>
        <v>149</v>
      </c>
      <c r="G11" s="1">
        <v>84</v>
      </c>
      <c r="H11" s="1">
        <v>125</v>
      </c>
      <c r="I11" s="2">
        <f t="shared" si="0"/>
        <v>0.67200000000000004</v>
      </c>
      <c r="J11" s="1">
        <v>8</v>
      </c>
      <c r="K11" s="1">
        <v>15</v>
      </c>
      <c r="L11" s="2">
        <f t="shared" si="1"/>
        <v>0.53333333333333333</v>
      </c>
      <c r="M11" s="1">
        <v>45</v>
      </c>
      <c r="N11" s="1">
        <v>84</v>
      </c>
      <c r="O11" s="2">
        <f t="shared" si="2"/>
        <v>0.5357142857142857</v>
      </c>
      <c r="P11" s="1">
        <v>16</v>
      </c>
      <c r="Q11" s="1">
        <v>20</v>
      </c>
      <c r="R11" s="2">
        <f t="shared" si="3"/>
        <v>0.8</v>
      </c>
    </row>
    <row r="12" spans="1:18" x14ac:dyDescent="0.35">
      <c r="A12" s="1" t="s">
        <v>37</v>
      </c>
      <c r="B12" s="1" t="s">
        <v>40</v>
      </c>
      <c r="C12" s="1">
        <v>5</v>
      </c>
      <c r="D12" s="1">
        <f>C12*60</f>
        <v>300</v>
      </c>
      <c r="E12" s="1">
        <f>29+32+34+29+28</f>
        <v>152</v>
      </c>
      <c r="F12" s="1">
        <f>37+25+34+29+35</f>
        <v>160</v>
      </c>
      <c r="G12" s="1">
        <v>90</v>
      </c>
      <c r="H12" s="1">
        <v>123</v>
      </c>
      <c r="I12" s="2">
        <f t="shared" si="0"/>
        <v>0.73170731707317072</v>
      </c>
      <c r="J12" s="1">
        <v>13</v>
      </c>
      <c r="K12" s="1">
        <v>16</v>
      </c>
      <c r="L12" s="2">
        <f t="shared" si="1"/>
        <v>0.8125</v>
      </c>
      <c r="M12" s="1">
        <v>37</v>
      </c>
      <c r="N12" s="1">
        <v>88</v>
      </c>
      <c r="O12" s="2">
        <f t="shared" si="2"/>
        <v>0.42045454545454547</v>
      </c>
      <c r="P12" s="1">
        <v>31</v>
      </c>
      <c r="Q12" s="1">
        <v>39</v>
      </c>
      <c r="R12" s="2">
        <f t="shared" si="3"/>
        <v>0.79487179487179482</v>
      </c>
    </row>
    <row r="13" spans="1:18" x14ac:dyDescent="0.35">
      <c r="A13" s="1" t="s">
        <v>10</v>
      </c>
      <c r="B13" s="1" t="s">
        <v>40</v>
      </c>
      <c r="C13" s="1">
        <v>5</v>
      </c>
      <c r="D13" s="1">
        <f>C13*60</f>
        <v>300</v>
      </c>
      <c r="E13" s="1">
        <f>23+24+31+37+19</f>
        <v>134</v>
      </c>
      <c r="F13" s="1">
        <f>23+22+32+26+37</f>
        <v>140</v>
      </c>
      <c r="G13" s="1">
        <v>78</v>
      </c>
      <c r="H13" s="1">
        <v>119</v>
      </c>
      <c r="I13" s="2">
        <f t="shared" si="0"/>
        <v>0.65546218487394958</v>
      </c>
      <c r="J13" s="1">
        <v>13</v>
      </c>
      <c r="K13" s="1">
        <v>19</v>
      </c>
      <c r="L13" s="2">
        <f t="shared" si="1"/>
        <v>0.68421052631578949</v>
      </c>
      <c r="M13" s="1">
        <v>43</v>
      </c>
      <c r="N13" s="1">
        <v>91</v>
      </c>
      <c r="O13" s="2">
        <f t="shared" si="2"/>
        <v>0.47252747252747251</v>
      </c>
      <c r="P13" s="1">
        <v>19</v>
      </c>
      <c r="Q13" s="1">
        <v>27</v>
      </c>
      <c r="R13" s="2">
        <f t="shared" si="3"/>
        <v>0.70370370370370372</v>
      </c>
    </row>
    <row r="14" spans="1:18" x14ac:dyDescent="0.35">
      <c r="A14" s="1" t="s">
        <v>38</v>
      </c>
      <c r="B14" s="1" t="s">
        <v>40</v>
      </c>
      <c r="C14" s="1">
        <v>5</v>
      </c>
      <c r="D14" s="1">
        <f>C14*60</f>
        <v>300</v>
      </c>
      <c r="E14" s="1">
        <f>20+26+24+26+24</f>
        <v>120</v>
      </c>
      <c r="F14" s="1">
        <f>26+33+22+37+27</f>
        <v>145</v>
      </c>
      <c r="G14" s="1">
        <v>63</v>
      </c>
      <c r="H14" s="1">
        <v>116</v>
      </c>
      <c r="I14" s="2">
        <f t="shared" si="0"/>
        <v>0.5431034482758621</v>
      </c>
      <c r="J14" s="1">
        <v>13</v>
      </c>
      <c r="K14" s="1">
        <v>17</v>
      </c>
      <c r="L14" s="2">
        <f t="shared" si="1"/>
        <v>0.76470588235294112</v>
      </c>
      <c r="M14" s="1">
        <v>41</v>
      </c>
      <c r="N14" s="1">
        <v>90</v>
      </c>
      <c r="O14" s="2">
        <f t="shared" si="2"/>
        <v>0.45555555555555555</v>
      </c>
      <c r="P14" s="1">
        <v>15</v>
      </c>
      <c r="Q14" s="1">
        <v>27</v>
      </c>
      <c r="R14" s="2">
        <f t="shared" si="3"/>
        <v>0.55555555555555558</v>
      </c>
    </row>
    <row r="15" spans="1:18" x14ac:dyDescent="0.35">
      <c r="A15" s="1" t="s">
        <v>18</v>
      </c>
      <c r="B15" s="1" t="s">
        <v>40</v>
      </c>
      <c r="C15" s="1">
        <v>5</v>
      </c>
      <c r="D15" s="1">
        <f>C15*60</f>
        <v>300</v>
      </c>
      <c r="E15" s="1">
        <f>22+25+30+24+24</f>
        <v>125</v>
      </c>
      <c r="F15" s="1">
        <f>30+32+35+32+53+33</f>
        <v>215</v>
      </c>
      <c r="G15" s="1">
        <v>53</v>
      </c>
      <c r="H15" s="1">
        <v>77</v>
      </c>
      <c r="I15" s="2">
        <f t="shared" si="0"/>
        <v>0.68831168831168832</v>
      </c>
      <c r="J15" s="1">
        <v>10</v>
      </c>
      <c r="K15" s="1">
        <v>13</v>
      </c>
      <c r="L15" s="2">
        <f t="shared" si="1"/>
        <v>0.76923076923076927</v>
      </c>
      <c r="M15" s="1">
        <v>51</v>
      </c>
      <c r="N15" s="1">
        <v>101</v>
      </c>
      <c r="O15" s="2">
        <f t="shared" si="2"/>
        <v>0.50495049504950495</v>
      </c>
      <c r="P15" s="1">
        <v>12</v>
      </c>
      <c r="Q15" s="1">
        <v>14</v>
      </c>
      <c r="R15" s="2">
        <f t="shared" si="3"/>
        <v>0.8571428571428571</v>
      </c>
    </row>
    <row r="16" spans="1:18" x14ac:dyDescent="0.35">
      <c r="A16" s="1" t="s">
        <v>17</v>
      </c>
      <c r="B16" s="1" t="s">
        <v>40</v>
      </c>
      <c r="C16" s="1">
        <v>5</v>
      </c>
      <c r="D16" s="1">
        <f>C16*60</f>
        <v>300</v>
      </c>
      <c r="E16" s="1">
        <f>26+29+24+34+26</f>
        <v>139</v>
      </c>
      <c r="F16" s="1">
        <f>20+34+41+28+28</f>
        <v>151</v>
      </c>
      <c r="G16" s="1">
        <v>97</v>
      </c>
      <c r="H16" s="1">
        <v>141</v>
      </c>
      <c r="I16" s="2">
        <f t="shared" si="0"/>
        <v>0.68794326241134751</v>
      </c>
      <c r="J16" s="1">
        <v>15</v>
      </c>
      <c r="K16" s="1">
        <v>18</v>
      </c>
      <c r="L16" s="2">
        <f t="shared" si="1"/>
        <v>0.83333333333333337</v>
      </c>
      <c r="M16" s="1">
        <v>22</v>
      </c>
      <c r="N16" s="1">
        <v>57</v>
      </c>
      <c r="O16" s="2">
        <f t="shared" si="2"/>
        <v>0.38596491228070173</v>
      </c>
      <c r="P16" s="1">
        <v>31</v>
      </c>
      <c r="Q16" s="1">
        <v>39</v>
      </c>
      <c r="R16" s="2">
        <f t="shared" si="3"/>
        <v>0.79487179487179482</v>
      </c>
    </row>
    <row r="17" spans="1:19" x14ac:dyDescent="0.35">
      <c r="A17" s="1" t="s">
        <v>14</v>
      </c>
      <c r="B17" s="1" t="s">
        <v>40</v>
      </c>
      <c r="C17" s="1">
        <v>5</v>
      </c>
      <c r="D17" s="1">
        <f>C17*60</f>
        <v>300</v>
      </c>
      <c r="E17" s="1">
        <f>30+33+27+31+28</f>
        <v>149</v>
      </c>
      <c r="F17" s="1">
        <f>25+26+31+42+26</f>
        <v>150</v>
      </c>
      <c r="G17" s="1">
        <v>89</v>
      </c>
      <c r="H17" s="1">
        <v>128</v>
      </c>
      <c r="I17" s="2">
        <f t="shared" si="0"/>
        <v>0.6953125</v>
      </c>
      <c r="J17" s="1">
        <v>20</v>
      </c>
      <c r="K17" s="1">
        <v>29</v>
      </c>
      <c r="L17" s="2">
        <f t="shared" si="1"/>
        <v>0.68965517241379315</v>
      </c>
      <c r="M17" s="1">
        <v>37</v>
      </c>
      <c r="N17" s="1">
        <v>63</v>
      </c>
      <c r="O17" s="2">
        <f t="shared" si="2"/>
        <v>0.58730158730158732</v>
      </c>
      <c r="P17" s="1">
        <v>21</v>
      </c>
      <c r="Q17" s="1">
        <v>27</v>
      </c>
      <c r="R17" s="2">
        <f t="shared" si="3"/>
        <v>0.77777777777777779</v>
      </c>
    </row>
    <row r="20" spans="1:19" x14ac:dyDescent="0.35">
      <c r="G20" s="12"/>
      <c r="H20" s="12"/>
      <c r="I20" s="12"/>
      <c r="J20" s="13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35">
      <c r="G21" s="14"/>
      <c r="H21" s="14"/>
      <c r="I21" s="14"/>
      <c r="J21" s="15"/>
      <c r="K21" s="14"/>
      <c r="L21" s="14"/>
      <c r="M21" s="15"/>
      <c r="N21" s="14"/>
      <c r="O21" s="14"/>
      <c r="P21" s="15"/>
      <c r="Q21" s="14"/>
      <c r="R21" s="14"/>
      <c r="S21" s="14"/>
    </row>
    <row r="22" spans="1:19" x14ac:dyDescent="0.35">
      <c r="G22" s="14"/>
      <c r="H22" s="14"/>
      <c r="I22" s="14"/>
      <c r="J22" s="15"/>
      <c r="K22" s="14"/>
      <c r="L22" s="14"/>
      <c r="M22" s="15"/>
      <c r="N22" s="14"/>
      <c r="O22" s="14"/>
      <c r="P22" s="15"/>
      <c r="Q22" s="14"/>
      <c r="R22" s="14"/>
      <c r="S22" s="14"/>
    </row>
    <row r="23" spans="1:19" x14ac:dyDescent="0.35">
      <c r="G23" s="14"/>
      <c r="H23" s="14"/>
      <c r="I23" s="14"/>
      <c r="J23" s="15"/>
      <c r="K23" s="14"/>
      <c r="L23" s="14"/>
      <c r="M23" s="15"/>
      <c r="N23" s="14"/>
      <c r="O23" s="14"/>
      <c r="P23" s="15"/>
      <c r="Q23" s="14"/>
      <c r="R23" s="14"/>
      <c r="S23" s="14"/>
    </row>
    <row r="24" spans="1:19" x14ac:dyDescent="0.35">
      <c r="G24" s="14"/>
      <c r="H24" s="14"/>
      <c r="I24" s="14"/>
      <c r="J24" s="15"/>
      <c r="K24" s="14"/>
      <c r="L24" s="14"/>
      <c r="M24" s="15"/>
      <c r="N24" s="14"/>
      <c r="O24" s="14"/>
      <c r="P24" s="15"/>
      <c r="Q24" s="14"/>
      <c r="R24" s="14"/>
      <c r="S24" s="14"/>
    </row>
    <row r="25" spans="1:19" x14ac:dyDescent="0.35">
      <c r="G25" s="14"/>
      <c r="H25" s="14"/>
      <c r="I25" s="14"/>
      <c r="J25" s="15"/>
      <c r="K25" s="14"/>
      <c r="L25" s="14"/>
      <c r="M25" s="15"/>
      <c r="N25" s="14"/>
      <c r="O25" s="14"/>
      <c r="P25" s="15"/>
      <c r="Q25" s="14"/>
      <c r="R25" s="14"/>
      <c r="S25" s="14"/>
    </row>
    <row r="26" spans="1:19" x14ac:dyDescent="0.35">
      <c r="G26" s="14"/>
      <c r="H26" s="14"/>
      <c r="I26" s="14"/>
      <c r="J26" s="15"/>
      <c r="K26" s="14"/>
      <c r="L26" s="14"/>
      <c r="M26" s="15"/>
      <c r="N26" s="14"/>
      <c r="O26" s="14"/>
      <c r="P26" s="15"/>
      <c r="Q26" s="14"/>
      <c r="R26" s="14"/>
      <c r="S26" s="14"/>
    </row>
    <row r="27" spans="1:19" x14ac:dyDescent="0.35">
      <c r="G27" s="14"/>
      <c r="H27" s="14"/>
      <c r="I27" s="14"/>
      <c r="J27" s="15"/>
      <c r="K27" s="14"/>
      <c r="L27" s="14"/>
      <c r="M27" s="15"/>
      <c r="N27" s="14"/>
      <c r="O27" s="14"/>
      <c r="P27" s="15"/>
      <c r="Q27" s="14"/>
      <c r="R27" s="14"/>
      <c r="S27" s="14"/>
    </row>
    <row r="28" spans="1:19" x14ac:dyDescent="0.35">
      <c r="G28" s="14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4"/>
    </row>
    <row r="29" spans="1:19" x14ac:dyDescent="0.35">
      <c r="G29" s="14"/>
      <c r="H29" s="14"/>
      <c r="I29" s="14"/>
      <c r="J29" s="15"/>
      <c r="K29" s="14"/>
      <c r="L29" s="14"/>
      <c r="M29" s="15"/>
      <c r="N29" s="14"/>
      <c r="O29" s="14"/>
      <c r="P29" s="15"/>
      <c r="Q29" s="14"/>
      <c r="R29" s="14"/>
      <c r="S29" s="14"/>
    </row>
    <row r="30" spans="1:19" x14ac:dyDescent="0.35">
      <c r="G30" s="14"/>
      <c r="H30" s="14"/>
      <c r="I30" s="14"/>
      <c r="J30" s="15"/>
      <c r="K30" s="14"/>
      <c r="L30" s="14"/>
      <c r="M30" s="15"/>
      <c r="N30" s="14"/>
      <c r="O30" s="14"/>
      <c r="P30" s="15"/>
      <c r="Q30" s="14"/>
      <c r="R30" s="14"/>
      <c r="S30" s="14"/>
    </row>
    <row r="31" spans="1:19" x14ac:dyDescent="0.35">
      <c r="G31" s="14"/>
      <c r="H31" s="14"/>
      <c r="I31" s="14"/>
      <c r="J31" s="15"/>
      <c r="K31" s="14"/>
      <c r="L31" s="14"/>
      <c r="M31" s="15"/>
      <c r="N31" s="14"/>
      <c r="O31" s="14"/>
      <c r="P31" s="15"/>
      <c r="Q31" s="14"/>
      <c r="R31" s="14"/>
      <c r="S31" s="14"/>
    </row>
    <row r="32" spans="1:19" x14ac:dyDescent="0.35">
      <c r="G32" s="14"/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4"/>
    </row>
    <row r="33" spans="7:19" x14ac:dyDescent="0.35">
      <c r="G33" s="14"/>
      <c r="H33" s="14"/>
      <c r="I33" s="14"/>
      <c r="J33" s="15"/>
      <c r="K33" s="14"/>
      <c r="L33" s="14"/>
      <c r="M33" s="15"/>
      <c r="N33" s="14"/>
      <c r="O33" s="14"/>
      <c r="P33" s="15"/>
      <c r="Q33" s="14"/>
      <c r="R33" s="14"/>
      <c r="S33" s="14"/>
    </row>
    <row r="34" spans="7:19" x14ac:dyDescent="0.35">
      <c r="G34" s="14"/>
      <c r="H34" s="14"/>
      <c r="I34" s="14"/>
      <c r="J34" s="15"/>
      <c r="K34" s="14"/>
      <c r="L34" s="14"/>
      <c r="M34" s="15"/>
      <c r="N34" s="14"/>
      <c r="O34" s="14"/>
      <c r="P34" s="15"/>
      <c r="Q34" s="14"/>
      <c r="R34" s="14"/>
      <c r="S34" s="14"/>
    </row>
    <row r="35" spans="7:19" x14ac:dyDescent="0.35">
      <c r="G35" s="14"/>
      <c r="H35" s="14"/>
      <c r="I35" s="14"/>
      <c r="J35" s="15"/>
      <c r="K35" s="14"/>
      <c r="L35" s="14"/>
      <c r="M35" s="15"/>
      <c r="N35" s="14"/>
      <c r="O35" s="14"/>
      <c r="P35" s="15"/>
      <c r="Q35" s="14"/>
      <c r="R35" s="14"/>
      <c r="S35" s="14"/>
    </row>
    <row r="36" spans="7:19" x14ac:dyDescent="0.35">
      <c r="G36" s="14"/>
      <c r="H36" s="14"/>
      <c r="I36" s="14"/>
      <c r="J36" s="15"/>
      <c r="K36" s="14"/>
      <c r="L36" s="14"/>
      <c r="M36" s="15"/>
      <c r="N36" s="14"/>
      <c r="O36" s="14"/>
      <c r="P36" s="15"/>
      <c r="Q36" s="14"/>
      <c r="R36" s="14"/>
      <c r="S36" s="14"/>
    </row>
  </sheetData>
  <autoFilter ref="A1:R17" xr:uid="{D8793165-F41C-4A48-8E11-2BE91AAADD35}"/>
  <sortState xmlns:xlrd2="http://schemas.microsoft.com/office/spreadsheetml/2017/richdata2" ref="A2:R17">
    <sortCondition ref="A1:A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5" t="s">
        <v>21</v>
      </c>
      <c r="B1" s="6" t="s">
        <v>23</v>
      </c>
      <c r="C1" s="6" t="s">
        <v>6</v>
      </c>
      <c r="D1" s="6" t="s">
        <v>1</v>
      </c>
      <c r="E1" s="6" t="s">
        <v>0</v>
      </c>
      <c r="F1" s="6" t="s">
        <v>22</v>
      </c>
      <c r="G1" s="6" t="s">
        <v>3</v>
      </c>
      <c r="H1" s="6" t="s">
        <v>20</v>
      </c>
      <c r="I1" s="6" t="s">
        <v>4</v>
      </c>
      <c r="J1" s="6" t="s">
        <v>5</v>
      </c>
    </row>
    <row r="2" spans="1:10" x14ac:dyDescent="0.35">
      <c r="A2" s="1" t="s">
        <v>9</v>
      </c>
      <c r="B2" s="1"/>
      <c r="C2" s="1"/>
      <c r="D2" s="1"/>
      <c r="E2" s="1"/>
      <c r="F2" s="1"/>
      <c r="G2" s="2"/>
      <c r="H2" s="2"/>
      <c r="I2" s="2"/>
      <c r="J2" s="2"/>
    </row>
    <row r="3" spans="1:10" x14ac:dyDescent="0.35">
      <c r="A3" s="1" t="s">
        <v>19</v>
      </c>
      <c r="B3" s="1"/>
      <c r="C3" s="1"/>
      <c r="D3" s="1"/>
      <c r="E3" s="1"/>
      <c r="F3" s="1"/>
      <c r="G3" s="2"/>
      <c r="H3" s="2"/>
      <c r="I3" s="2"/>
      <c r="J3" s="2"/>
    </row>
    <row r="4" spans="1:10" x14ac:dyDescent="0.35">
      <c r="A4" s="1" t="s">
        <v>7</v>
      </c>
      <c r="B4" s="1"/>
      <c r="C4" s="1"/>
      <c r="D4" s="1"/>
      <c r="E4" s="1"/>
      <c r="F4" s="1"/>
      <c r="G4" s="2"/>
      <c r="H4" s="2"/>
      <c r="I4" s="2"/>
      <c r="J4" s="2"/>
    </row>
    <row r="5" spans="1:10" x14ac:dyDescent="0.35">
      <c r="A5" s="1" t="s">
        <v>12</v>
      </c>
      <c r="B5" s="1"/>
      <c r="C5" s="1"/>
      <c r="D5" s="1"/>
      <c r="E5" s="1"/>
      <c r="F5" s="1"/>
      <c r="G5" s="2"/>
      <c r="H5" s="2"/>
      <c r="I5" s="2"/>
      <c r="J5" s="2"/>
    </row>
    <row r="6" spans="1:10" x14ac:dyDescent="0.35">
      <c r="A6" s="1" t="s">
        <v>13</v>
      </c>
      <c r="B6" s="1"/>
      <c r="C6" s="1"/>
      <c r="D6" s="1"/>
      <c r="E6" s="1"/>
      <c r="F6" s="1"/>
      <c r="G6" s="2"/>
      <c r="H6" s="2"/>
      <c r="I6" s="2"/>
      <c r="J6" s="2"/>
    </row>
    <row r="7" spans="1:10" x14ac:dyDescent="0.35">
      <c r="A7" s="1" t="s">
        <v>37</v>
      </c>
      <c r="B7" s="1"/>
      <c r="C7" s="1"/>
      <c r="D7" s="1"/>
      <c r="E7" s="1"/>
      <c r="F7" s="1"/>
      <c r="G7" s="2"/>
      <c r="H7" s="2"/>
      <c r="I7" s="2"/>
      <c r="J7" s="2"/>
    </row>
    <row r="8" spans="1:10" x14ac:dyDescent="0.35">
      <c r="A8" s="1" t="s">
        <v>11</v>
      </c>
      <c r="B8" s="1"/>
      <c r="C8" s="1"/>
      <c r="D8" s="1"/>
      <c r="E8" s="1"/>
      <c r="F8" s="1"/>
      <c r="G8" s="2"/>
      <c r="H8" s="2"/>
      <c r="I8" s="2"/>
      <c r="J8" s="2"/>
    </row>
    <row r="9" spans="1:10" x14ac:dyDescent="0.35">
      <c r="A9" s="1" t="s">
        <v>2</v>
      </c>
      <c r="B9" s="1"/>
      <c r="C9" s="1"/>
      <c r="D9" s="1"/>
      <c r="E9" s="1"/>
      <c r="F9" s="1"/>
      <c r="G9" s="2"/>
      <c r="H9" s="2"/>
      <c r="I9" s="2"/>
      <c r="J9" s="2"/>
    </row>
    <row r="10" spans="1:10" x14ac:dyDescent="0.35">
      <c r="A10" s="1" t="s">
        <v>36</v>
      </c>
      <c r="B10" s="1"/>
      <c r="C10" s="1"/>
      <c r="D10" s="1"/>
      <c r="E10" s="1"/>
      <c r="F10" s="1"/>
      <c r="G10" s="2"/>
      <c r="H10" s="2"/>
      <c r="I10" s="2"/>
      <c r="J10" s="2"/>
    </row>
    <row r="11" spans="1:10" x14ac:dyDescent="0.35">
      <c r="A11" s="1" t="s">
        <v>8</v>
      </c>
      <c r="B11" s="1"/>
      <c r="C11" s="1"/>
      <c r="D11" s="1"/>
      <c r="E11" s="1"/>
      <c r="F11" s="1"/>
      <c r="G11" s="2"/>
      <c r="H11" s="2"/>
      <c r="I11" s="2"/>
      <c r="J11" s="2"/>
    </row>
    <row r="12" spans="1:10" x14ac:dyDescent="0.35">
      <c r="A12" s="1" t="s">
        <v>16</v>
      </c>
      <c r="B12" s="1"/>
      <c r="C12" s="1"/>
      <c r="D12" s="1"/>
      <c r="E12" s="1"/>
      <c r="F12" s="1"/>
      <c r="G12" s="2"/>
      <c r="H12" s="2"/>
      <c r="I12" s="2"/>
      <c r="J12" s="2"/>
    </row>
    <row r="13" spans="1:10" x14ac:dyDescent="0.35">
      <c r="A13" s="1" t="s">
        <v>15</v>
      </c>
      <c r="B13" s="1"/>
      <c r="C13" s="1"/>
      <c r="D13" s="1"/>
      <c r="E13" s="1"/>
      <c r="F13" s="1"/>
      <c r="G13" s="2"/>
      <c r="H13" s="2"/>
      <c r="I13" s="2"/>
      <c r="J13" s="2"/>
    </row>
    <row r="14" spans="1:10" x14ac:dyDescent="0.35">
      <c r="A14" s="1" t="s">
        <v>10</v>
      </c>
      <c r="B14" s="1"/>
      <c r="C14" s="1"/>
      <c r="D14" s="1"/>
      <c r="E14" s="1"/>
      <c r="F14" s="1"/>
      <c r="G14" s="2"/>
      <c r="H14" s="2"/>
      <c r="I14" s="2"/>
      <c r="J14" s="2"/>
    </row>
    <row r="15" spans="1:10" x14ac:dyDescent="0.35">
      <c r="A15" s="1" t="s">
        <v>18</v>
      </c>
      <c r="B15" s="1"/>
      <c r="C15" s="1"/>
      <c r="D15" s="1"/>
      <c r="E15" s="1"/>
      <c r="F15" s="1"/>
      <c r="G15" s="2"/>
      <c r="H15" s="2"/>
      <c r="I15" s="2"/>
      <c r="J15" s="2"/>
    </row>
    <row r="16" spans="1:10" x14ac:dyDescent="0.35">
      <c r="A16" s="1" t="s">
        <v>17</v>
      </c>
      <c r="B16" s="1"/>
      <c r="C16" s="1"/>
      <c r="D16" s="1"/>
      <c r="E16" s="1"/>
      <c r="F16" s="1"/>
      <c r="G16" s="2"/>
      <c r="H16" s="2"/>
      <c r="I16" s="2"/>
      <c r="J16" s="2"/>
    </row>
    <row r="17" spans="1:10" x14ac:dyDescent="0.35">
      <c r="A17" s="1" t="s">
        <v>14</v>
      </c>
      <c r="B17" s="1"/>
      <c r="C17" s="1"/>
      <c r="D17" s="1"/>
      <c r="E17" s="1"/>
      <c r="F17" s="1"/>
      <c r="G17" s="2"/>
      <c r="H17" s="2"/>
      <c r="I17" s="2"/>
      <c r="J17" s="2"/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5" x14ac:dyDescent="0.35"/>
  <sheetData>
    <row r="1" spans="1:10" x14ac:dyDescent="0.35">
      <c r="A1" s="7" t="s">
        <v>21</v>
      </c>
      <c r="B1" s="8" t="s">
        <v>23</v>
      </c>
      <c r="C1" s="7" t="s">
        <v>6</v>
      </c>
      <c r="D1" s="7" t="s">
        <v>1</v>
      </c>
      <c r="E1" s="7" t="s">
        <v>0</v>
      </c>
      <c r="F1" s="7" t="s">
        <v>22</v>
      </c>
      <c r="G1" s="8" t="s">
        <v>3</v>
      </c>
      <c r="H1" s="8" t="s">
        <v>20</v>
      </c>
      <c r="I1" s="8" t="s">
        <v>4</v>
      </c>
      <c r="J1" s="9" t="s">
        <v>5</v>
      </c>
    </row>
    <row r="2" spans="1:10" x14ac:dyDescent="0.35">
      <c r="A2" s="1" t="s">
        <v>7</v>
      </c>
      <c r="B2" s="1"/>
      <c r="C2" s="1"/>
      <c r="D2" s="1"/>
      <c r="E2" s="1"/>
      <c r="F2" s="1"/>
      <c r="G2" s="2"/>
      <c r="H2" s="2"/>
      <c r="I2" s="2"/>
      <c r="J2" s="10"/>
    </row>
    <row r="3" spans="1:10" x14ac:dyDescent="0.35">
      <c r="A3" s="1" t="s">
        <v>16</v>
      </c>
      <c r="B3" s="1"/>
      <c r="C3" s="1"/>
      <c r="D3" s="1"/>
      <c r="E3" s="1"/>
      <c r="F3" s="1"/>
      <c r="G3" s="2"/>
      <c r="H3" s="2"/>
      <c r="I3" s="2"/>
      <c r="J3" s="10"/>
    </row>
    <row r="4" spans="1:10" x14ac:dyDescent="0.35">
      <c r="A4" s="1" t="s">
        <v>2</v>
      </c>
      <c r="B4" s="1"/>
      <c r="C4" s="1"/>
      <c r="D4" s="1"/>
      <c r="E4" s="1"/>
      <c r="F4" s="1"/>
      <c r="G4" s="2"/>
      <c r="H4" s="2"/>
      <c r="I4" s="2"/>
      <c r="J4" s="10"/>
    </row>
    <row r="5" spans="1:10" x14ac:dyDescent="0.35">
      <c r="A5" s="1" t="s">
        <v>11</v>
      </c>
      <c r="B5" s="1"/>
      <c r="C5" s="1"/>
      <c r="D5" s="1"/>
      <c r="E5" s="1"/>
      <c r="F5" s="1"/>
      <c r="G5" s="2"/>
      <c r="H5" s="2"/>
      <c r="I5" s="2"/>
      <c r="J5" s="10"/>
    </row>
    <row r="6" spans="1:10" x14ac:dyDescent="0.35">
      <c r="A6" s="1" t="s">
        <v>15</v>
      </c>
      <c r="B6" s="1"/>
      <c r="C6" s="1"/>
      <c r="D6" s="1"/>
      <c r="E6" s="1"/>
      <c r="F6" s="1"/>
      <c r="G6" s="2"/>
      <c r="H6" s="2"/>
      <c r="I6" s="2"/>
      <c r="J6" s="10"/>
    </row>
    <row r="7" spans="1:10" x14ac:dyDescent="0.35">
      <c r="A7" s="1" t="s">
        <v>9</v>
      </c>
      <c r="B7" s="1"/>
      <c r="C7" s="1"/>
      <c r="D7" s="1"/>
      <c r="E7" s="1"/>
      <c r="F7" s="1"/>
      <c r="G7" s="2"/>
      <c r="H7" s="2"/>
      <c r="I7" s="2"/>
      <c r="J7" s="10"/>
    </row>
    <row r="8" spans="1:10" x14ac:dyDescent="0.35">
      <c r="A8" s="1" t="s">
        <v>12</v>
      </c>
      <c r="B8" s="1"/>
      <c r="C8" s="1"/>
      <c r="D8" s="1"/>
      <c r="E8" s="1"/>
      <c r="F8" s="1"/>
      <c r="G8" s="2"/>
      <c r="H8" s="2"/>
      <c r="I8" s="2"/>
      <c r="J8" s="10"/>
    </row>
    <row r="9" spans="1:10" x14ac:dyDescent="0.35">
      <c r="A9" s="1" t="s">
        <v>18</v>
      </c>
      <c r="B9" s="1"/>
      <c r="C9" s="1"/>
      <c r="D9" s="1"/>
      <c r="E9" s="1"/>
      <c r="F9" s="1"/>
      <c r="G9" s="2"/>
      <c r="H9" s="2"/>
      <c r="I9" s="2"/>
      <c r="J9" s="10"/>
    </row>
    <row r="10" spans="1:10" x14ac:dyDescent="0.35">
      <c r="A10" s="1" t="s">
        <v>8</v>
      </c>
      <c r="B10" s="1"/>
      <c r="C10" s="1"/>
      <c r="D10" s="1"/>
      <c r="E10" s="1"/>
      <c r="F10" s="1"/>
      <c r="G10" s="2"/>
      <c r="H10" s="2"/>
      <c r="I10" s="2"/>
      <c r="J10" s="10"/>
    </row>
    <row r="11" spans="1:10" x14ac:dyDescent="0.35">
      <c r="A11" s="1" t="s">
        <v>17</v>
      </c>
      <c r="B11" s="1"/>
      <c r="C11" s="1"/>
      <c r="D11" s="1"/>
      <c r="E11" s="1"/>
      <c r="F11" s="1"/>
      <c r="G11" s="2"/>
      <c r="H11" s="2"/>
      <c r="I11" s="2"/>
      <c r="J11" s="10"/>
    </row>
    <row r="12" spans="1:10" x14ac:dyDescent="0.35">
      <c r="A12" s="1" t="s">
        <v>10</v>
      </c>
      <c r="B12" s="1"/>
      <c r="C12" s="1"/>
      <c r="D12" s="1"/>
      <c r="E12" s="1"/>
      <c r="F12" s="1"/>
      <c r="G12" s="2"/>
      <c r="H12" s="2"/>
      <c r="I12" s="2"/>
      <c r="J12" s="10"/>
    </row>
    <row r="13" spans="1:10" x14ac:dyDescent="0.35">
      <c r="A13" s="1" t="s">
        <v>19</v>
      </c>
      <c r="B13" s="1"/>
      <c r="C13" s="1"/>
      <c r="D13" s="1"/>
      <c r="E13" s="1"/>
      <c r="F13" s="1"/>
      <c r="G13" s="2"/>
      <c r="H13" s="2"/>
      <c r="I13" s="2"/>
      <c r="J13" s="10"/>
    </row>
    <row r="14" spans="1:10" x14ac:dyDescent="0.35">
      <c r="A14" s="1" t="s">
        <v>14</v>
      </c>
      <c r="B14" s="1"/>
      <c r="C14" s="1"/>
      <c r="D14" s="1"/>
      <c r="E14" s="1"/>
      <c r="F14" s="1"/>
      <c r="G14" s="2"/>
      <c r="H14" s="2"/>
      <c r="I14" s="2"/>
      <c r="J14" s="10"/>
    </row>
    <row r="15" spans="1:10" x14ac:dyDescent="0.35">
      <c r="A15" s="1" t="s">
        <v>13</v>
      </c>
      <c r="B15" s="1"/>
      <c r="C15" s="1"/>
      <c r="D15" s="1"/>
      <c r="E15" s="1"/>
      <c r="F15" s="1"/>
      <c r="G15" s="2"/>
      <c r="H15" s="2"/>
      <c r="I15" s="2"/>
      <c r="J15" s="10"/>
    </row>
    <row r="16" spans="1:10" x14ac:dyDescent="0.35">
      <c r="A16" s="1" t="s">
        <v>37</v>
      </c>
      <c r="B16" s="1"/>
      <c r="C16" s="1"/>
      <c r="D16" s="1"/>
      <c r="E16" s="1"/>
      <c r="F16" s="1"/>
      <c r="G16" s="2"/>
      <c r="H16" s="2"/>
      <c r="I16" s="2"/>
      <c r="J16" s="10"/>
    </row>
    <row r="17" spans="1:10" x14ac:dyDescent="0.35">
      <c r="A17" s="1" t="s">
        <v>36</v>
      </c>
      <c r="B17" s="1"/>
      <c r="C17" s="1"/>
      <c r="D17" s="1"/>
      <c r="E17" s="1"/>
      <c r="F17" s="1"/>
      <c r="G17" s="2"/>
      <c r="H17" s="2"/>
      <c r="I17" s="2"/>
      <c r="J17" s="10"/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23-24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2023-10-08T20:45:04Z</dcterms:modified>
</cp:coreProperties>
</file>